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ndeterco-my.sharepoint.com/personal/lfoviedo_findeter_gov_co/Documents/FORMATOS GES/"/>
    </mc:Choice>
  </mc:AlternateContent>
  <xr:revisionPtr revIDLastSave="0" documentId="8_{CC199192-D17A-49C4-97B4-0E8E296B23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a de Interventoría Opcion 1" sheetId="6" r:id="rId1"/>
    <sheet name="Instrucciones Opción 1" sheetId="7" r:id="rId2"/>
  </sheets>
  <definedNames>
    <definedName name="_xlnm.Print_Area" localSheetId="0">'Acta de Interventoría Opcion 1'!$B$2:$T$71</definedName>
    <definedName name="inf" localSheetId="0">#REF!</definedName>
    <definedName name="in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6" l="1"/>
  <c r="J60" i="6"/>
  <c r="K60" i="6" s="1"/>
  <c r="J59" i="6"/>
  <c r="K59" i="6" s="1"/>
  <c r="J58" i="6"/>
  <c r="K58" i="6" s="1"/>
  <c r="J57" i="6"/>
  <c r="K57" i="6" s="1"/>
  <c r="J56" i="6"/>
  <c r="K56" i="6" s="1"/>
  <c r="J55" i="6"/>
  <c r="K55" i="6" s="1"/>
  <c r="J54" i="6"/>
  <c r="K54" i="6" s="1"/>
  <c r="J53" i="6"/>
  <c r="K53" i="6" s="1"/>
  <c r="J52" i="6"/>
  <c r="K52" i="6" s="1"/>
  <c r="J51" i="6"/>
  <c r="K51" i="6" s="1"/>
  <c r="J50" i="6"/>
  <c r="K50" i="6" s="1"/>
  <c r="J49" i="6"/>
  <c r="K49" i="6" s="1"/>
  <c r="J48" i="6"/>
  <c r="K48" i="6" s="1"/>
  <c r="J47" i="6"/>
  <c r="H47" i="6"/>
  <c r="P38" i="6"/>
  <c r="O38" i="6"/>
  <c r="M38" i="6"/>
  <c r="R38" i="6" s="1"/>
  <c r="S38" i="6" s="1"/>
  <c r="I38" i="6"/>
  <c r="O36" i="6"/>
  <c r="I36" i="6"/>
  <c r="I41" i="6" s="1"/>
  <c r="I42" i="6" s="1"/>
  <c r="R27" i="6"/>
  <c r="P19" i="6"/>
  <c r="R26" i="6"/>
  <c r="K36" i="6" s="1"/>
  <c r="Q38" i="6" l="1"/>
  <c r="O41" i="6"/>
  <c r="P16" i="6"/>
  <c r="J61" i="6"/>
  <c r="T38" i="6"/>
  <c r="O42" i="6"/>
  <c r="O43" i="6" s="1"/>
  <c r="I43" i="6"/>
  <c r="P36" i="6"/>
  <c r="M36" i="6"/>
  <c r="R36" i="6" s="1"/>
  <c r="S36" i="6" s="1"/>
  <c r="K47" i="6"/>
  <c r="H48" i="6"/>
  <c r="Y26" i="6"/>
  <c r="I47" i="6" l="1"/>
  <c r="G61" i="6"/>
  <c r="G59" i="6"/>
  <c r="G57" i="6"/>
  <c r="G55" i="6"/>
  <c r="G53" i="6"/>
  <c r="G51" i="6"/>
  <c r="G49" i="6"/>
  <c r="Q47" i="6"/>
  <c r="G47" i="6"/>
  <c r="G60" i="6"/>
  <c r="G58" i="6"/>
  <c r="G56" i="6"/>
  <c r="G54" i="6"/>
  <c r="G52" i="6"/>
  <c r="G50" i="6"/>
  <c r="Q48" i="6"/>
  <c r="R48" i="6" s="1"/>
  <c r="G48" i="6"/>
  <c r="Y17" i="6"/>
  <c r="M54" i="6"/>
  <c r="M58" i="6"/>
  <c r="M48" i="6"/>
  <c r="M55" i="6"/>
  <c r="M59" i="6"/>
  <c r="M56" i="6"/>
  <c r="M53" i="6"/>
  <c r="M50" i="6"/>
  <c r="M49" i="6"/>
  <c r="M57" i="6"/>
  <c r="M51" i="6"/>
  <c r="M52" i="6"/>
  <c r="M60" i="6"/>
  <c r="N47" i="6"/>
  <c r="S47" i="6" s="1"/>
  <c r="T47" i="6" s="1"/>
  <c r="M47" i="6"/>
  <c r="K61" i="6"/>
  <c r="M61" i="6" s="1"/>
  <c r="T36" i="6"/>
  <c r="S41" i="6"/>
  <c r="H49" i="6"/>
  <c r="I48" i="6"/>
  <c r="Q36" i="6"/>
  <c r="Q41" i="6" s="1"/>
  <c r="P41" i="6"/>
  <c r="Y27" i="6"/>
  <c r="I49" i="6" l="1"/>
  <c r="H50" i="6"/>
  <c r="S42" i="6"/>
  <c r="S43" i="6" s="1"/>
  <c r="T43" i="6" s="1"/>
  <c r="R47" i="6"/>
  <c r="N48" i="6"/>
  <c r="P47" i="6"/>
  <c r="P42" i="6"/>
  <c r="P43" i="6" s="1"/>
  <c r="H11" i="6" s="1"/>
  <c r="Q49" i="6"/>
  <c r="R49" i="6" s="1"/>
  <c r="Q42" i="6"/>
  <c r="Q43" i="6"/>
  <c r="H51" i="6" l="1"/>
  <c r="I50" i="6"/>
  <c r="Q50" i="6"/>
  <c r="P48" i="6"/>
  <c r="N49" i="6"/>
  <c r="S48" i="6"/>
  <c r="T48" i="6" l="1"/>
  <c r="R50" i="6"/>
  <c r="N50" i="6"/>
  <c r="P49" i="6"/>
  <c r="S49" i="6"/>
  <c r="T49" i="6" s="1"/>
  <c r="I51" i="6"/>
  <c r="H52" i="6"/>
  <c r="Q51" i="6"/>
  <c r="R51" i="6" s="1"/>
  <c r="P50" i="6" l="1"/>
  <c r="N51" i="6"/>
  <c r="S50" i="6"/>
  <c r="T50" i="6" s="1"/>
  <c r="H53" i="6"/>
  <c r="I52" i="6"/>
  <c r="Q52" i="6"/>
  <c r="I53" i="6" l="1"/>
  <c r="H54" i="6"/>
  <c r="Q53" i="6"/>
  <c r="R53" i="6" s="1"/>
  <c r="N52" i="6"/>
  <c r="P51" i="6"/>
  <c r="S51" i="6"/>
  <c r="R52" i="6"/>
  <c r="T51" i="6" l="1"/>
  <c r="P52" i="6"/>
  <c r="N53" i="6"/>
  <c r="S52" i="6"/>
  <c r="T52" i="6" s="1"/>
  <c r="H55" i="6"/>
  <c r="I54" i="6"/>
  <c r="Q54" i="6"/>
  <c r="I55" i="6" l="1"/>
  <c r="H56" i="6"/>
  <c r="Q55" i="6"/>
  <c r="R55" i="6" s="1"/>
  <c r="N54" i="6"/>
  <c r="P53" i="6"/>
  <c r="S53" i="6"/>
  <c r="T53" i="6" s="1"/>
  <c r="R54" i="6"/>
  <c r="H57" i="6" l="1"/>
  <c r="I56" i="6"/>
  <c r="Q56" i="6"/>
  <c r="R56" i="6" s="1"/>
  <c r="P54" i="6"/>
  <c r="N55" i="6"/>
  <c r="S54" i="6"/>
  <c r="T54" i="6" s="1"/>
  <c r="N56" i="6" l="1"/>
  <c r="P55" i="6"/>
  <c r="S55" i="6"/>
  <c r="T55" i="6" s="1"/>
  <c r="I57" i="6"/>
  <c r="H58" i="6"/>
  <c r="Q57" i="6"/>
  <c r="R57" i="6" s="1"/>
  <c r="H59" i="6" l="1"/>
  <c r="I58" i="6"/>
  <c r="Q58" i="6"/>
  <c r="R58" i="6" s="1"/>
  <c r="N57" i="6"/>
  <c r="P56" i="6"/>
  <c r="S56" i="6"/>
  <c r="T56" i="6" s="1"/>
  <c r="N58" i="6" l="1"/>
  <c r="P57" i="6"/>
  <c r="S57" i="6"/>
  <c r="T57" i="6" s="1"/>
  <c r="I59" i="6"/>
  <c r="H60" i="6"/>
  <c r="Q59" i="6"/>
  <c r="R59" i="6" s="1"/>
  <c r="I60" i="6" l="1"/>
  <c r="Q60" i="6"/>
  <c r="H61" i="6"/>
  <c r="I61" i="6" s="1"/>
  <c r="P58" i="6"/>
  <c r="N59" i="6"/>
  <c r="S58" i="6"/>
  <c r="T58" i="6" s="1"/>
  <c r="N60" i="6" l="1"/>
  <c r="P59" i="6"/>
  <c r="S59" i="6"/>
  <c r="T59" i="6" s="1"/>
  <c r="R60" i="6"/>
  <c r="Q61" i="6"/>
  <c r="R61" i="6" s="1"/>
  <c r="P60" i="6" l="1"/>
  <c r="S60" i="6"/>
  <c r="N61" i="6"/>
  <c r="P61" i="6" s="1"/>
  <c r="T60" i="6" l="1"/>
  <c r="S61" i="6"/>
  <c r="T61" i="6" s="1"/>
</calcChain>
</file>

<file path=xl/sharedStrings.xml><?xml version="1.0" encoding="utf-8"?>
<sst xmlns="http://schemas.openxmlformats.org/spreadsheetml/2006/main" count="116" uniqueCount="106">
  <si>
    <t xml:space="preserve">FORMA DE PAGO </t>
  </si>
  <si>
    <t xml:space="preserve">VALOR TOTAL </t>
  </si>
  <si>
    <t xml:space="preserve">ACTA - MES </t>
  </si>
  <si>
    <t>CONTRATO DE INTERVENTORÍA No.:</t>
  </si>
  <si>
    <t>OBJETO:</t>
  </si>
  <si>
    <t>ACTA No.:</t>
  </si>
  <si>
    <t>VALOR ACTA :</t>
  </si>
  <si>
    <t>VALOR INICIAL</t>
  </si>
  <si>
    <t>&lt;Escriba número del contrato&gt;</t>
  </si>
  <si>
    <t>&lt;Escriba el objeto como aparece en el contrato&gt;</t>
  </si>
  <si>
    <t xml:space="preserve">Nombre: </t>
  </si>
  <si>
    <t>Director Interventoria o representante legal</t>
  </si>
  <si>
    <t>Supervisor</t>
  </si>
  <si>
    <t>PERÍODO:</t>
  </si>
  <si>
    <t>DD/MM/AAAA al DD/MM/AAAA</t>
  </si>
  <si>
    <t>FECHA DE ELABORACIÓN:</t>
  </si>
  <si>
    <t>DD</t>
  </si>
  <si>
    <t>MM</t>
  </si>
  <si>
    <t>AAAA</t>
  </si>
  <si>
    <t>FECHA DE INICIO</t>
  </si>
  <si>
    <t>FORMA DE PAGO</t>
  </si>
  <si>
    <t>&lt;Escriba el %&gt;</t>
  </si>
  <si>
    <t>de acuerdo con el porcentaje de ejecución de obra física y presentación de actas parciales de obra</t>
  </si>
  <si>
    <t>Verificación valor contractual</t>
  </si>
  <si>
    <t>PLAZO INICIAL</t>
  </si>
  <si>
    <t>PRÓRROGAS</t>
  </si>
  <si>
    <t>contra el acta de entrega y recibo a satisfacción final de interventoría, previa demostración del cumplimiento de los requisitos y obligaciones del contrato</t>
  </si>
  <si>
    <t>PLAZO ACTUAL</t>
  </si>
  <si>
    <t>RETEGARANTÍA</t>
  </si>
  <si>
    <t>INTERVENTOR:</t>
  </si>
  <si>
    <t>SUPERVISOR:</t>
  </si>
  <si>
    <t>CONTRATO DE OBRA</t>
  </si>
  <si>
    <t>&lt;Escriba número del contrato de obra&gt;</t>
  </si>
  <si>
    <t>VALOR</t>
  </si>
  <si>
    <t>Verificación valor por acta de obra mes</t>
  </si>
  <si>
    <t>VALOR ACTUAL</t>
  </si>
  <si>
    <t>ACUMULADO FACTURADO DE OBRA</t>
  </si>
  <si>
    <t>Verificación valor por acta de obra acumulado</t>
  </si>
  <si>
    <t>No.
de
Orden</t>
  </si>
  <si>
    <t>CONTRATO</t>
  </si>
  <si>
    <t>CANTIDADES</t>
  </si>
  <si>
    <t>VALORES</t>
  </si>
  <si>
    <t>SALDOS</t>
  </si>
  <si>
    <t>Cantidad</t>
  </si>
  <si>
    <t>CONCEPTO</t>
  </si>
  <si>
    <t>VALOR UNITARIO</t>
  </si>
  <si>
    <t>CANTIDAD CONTRATO</t>
  </si>
  <si>
    <t>Valor Total</t>
  </si>
  <si>
    <t>ACUMULADO ANTERIOR</t>
  </si>
  <si>
    <t>PRESENTE ACTA</t>
  </si>
  <si>
    <t>ACUMULADO TOTAL</t>
  </si>
  <si>
    <t>CANTIDAD</t>
  </si>
  <si>
    <t>EN (%)</t>
  </si>
  <si>
    <t>XXXXXXXXXXXXXXXXXXX</t>
  </si>
  <si>
    <t xml:space="preserve">VALOR TOTAL BÁSICO </t>
  </si>
  <si>
    <t xml:space="preserve">IVA </t>
  </si>
  <si>
    <t>N°</t>
  </si>
  <si>
    <t>FECHA DE DESEMBOLSO</t>
  </si>
  <si>
    <t>VALOR FACTURADO</t>
  </si>
  <si>
    <t>VALOR FACTURADO ACUMULADO</t>
  </si>
  <si>
    <t>RETENCIÓN EN GARANTÍA</t>
  </si>
  <si>
    <t>VALOR NETO A PAGAR</t>
  </si>
  <si>
    <t>PAGADO ACUMULADO</t>
  </si>
  <si>
    <t>SALDO POR FACTURAR</t>
  </si>
  <si>
    <t>SALDO POR PAGAR</t>
  </si>
  <si>
    <t>TOTAL</t>
  </si>
  <si>
    <t>FINDETER</t>
  </si>
  <si>
    <t xml:space="preserve">NOTAS: </t>
  </si>
  <si>
    <t>La aprobación para pago por parte de la Supervisión de las actividades ejecutadas no exime al Interventor de su responsabilidad y de las obligaciones a las que hace referencia el contrato.</t>
  </si>
  <si>
    <t>Cada vez que se vaya a diligenciar el formato se debe verificar la debida actualización de todos los campos</t>
  </si>
  <si>
    <t>Se deben verificar las condiciones contractuales y ajustar lo que sea necesario del formato para que se dé estricto cumplimiento a las mismas</t>
  </si>
  <si>
    <t>Los datos que hacen referencia a fechas se deben diligenciar en día/mes/año completo, no solo mes y año</t>
  </si>
  <si>
    <t>En las celdas de suspensiones y prórrogas se deben registrar los plazos contractuales en los que se han tenido prórrogas o suspensiones (con las unidades de medida establecidas en los documentos contractuales (días, meses, etc.)</t>
  </si>
  <si>
    <t>Existen celdas que están formuladas, en tal sentido se deberá corroborar que las mismas estén debidamente vinculadas y que las operaciones aritméticas sean correctas</t>
  </si>
  <si>
    <t>La descripción de los ítems y actividades que se deben incorporar en el formato deben corresponder a lo que establezca el clausulado contractual respecto del valor y forma de pago de cada contrato en particular</t>
  </si>
  <si>
    <t>Se deben incluir o borrar tantas filas y/o columnas como sea necesario para la incorporación de todas las actividades y condiciones que se requieran según lo determine el valor y la forma de pago contractual</t>
  </si>
  <si>
    <t>En la Columna correspondiente a "FECHA DE DESEMBOLSO" se debe registrar la fecha en la cual se hace el pago de la respectiva acta, o "En trámite" en caso de que no se haya recibido el respectivo pago</t>
  </si>
  <si>
    <t>Se debe verificar el valor contractual de los porcentajes de la Retegarantía, IVA, etc.</t>
  </si>
  <si>
    <t>&lt; Escriba la razón social del interventor&gt;</t>
  </si>
  <si>
    <t>&lt; Escriba el nombre del supervisor de Findeter&gt;</t>
  </si>
  <si>
    <t>Corresponde al número del acta y el mes de facturación. En esta columna se relacionan todas las actas tramitadas, es decir se puede observar la trazabilidad de los pagos.</t>
  </si>
  <si>
    <t>Corresponde al número del acta para el desembolso en trámite, y que va consecutivamente a lo largo del contrato.</t>
  </si>
  <si>
    <t>Valor del periodo que se está facturando, y que debe coincidir con el valor a pagar de la columna R, para el ACTA - MES correspondiente.</t>
  </si>
  <si>
    <t>GUÍA DE USO - ACTA DE COSTOS PARA INTERVENTORÍA OPCIÓN 1</t>
  </si>
  <si>
    <t>En las filas 15 y 18 se debe incluir la forma de pago especificada dentro del contrato (guiarse por el ejemplo en letras rojas).</t>
  </si>
  <si>
    <t>Periodo en el cual se ejecutan las actividades que se están cobrando en el acta</t>
  </si>
  <si>
    <t>ACTA - MES</t>
  </si>
  <si>
    <t>Interventoría</t>
  </si>
  <si>
    <r>
      <t xml:space="preserve">En la celda donde aparece más de una opción (p.e. director </t>
    </r>
    <r>
      <rPr>
        <b/>
        <sz val="10"/>
        <rFont val="Times New Roman"/>
        <family val="1"/>
      </rPr>
      <t>o</t>
    </r>
    <r>
      <rPr>
        <sz val="10"/>
        <color theme="1"/>
        <rFont val="Times New Roman"/>
        <family val="1"/>
      </rPr>
      <t xml:space="preserve"> representante legal) se debe dejar solamente la opción que corresponda según cada caso</t>
    </r>
  </si>
  <si>
    <t>Para el cálculo de los valores se debe verificar que las operaciones aritméticas correspondan a lo establecido contractualmente respecto de los decimales y/o aproximaciones, y al momento del trámite del pago se deberá corroborar que los valores del acta correspondan con lo que se establezca en la respectiva factura</t>
  </si>
  <si>
    <t>Los valores de la presente acta están sujetos a las revisiones contractuales y legales que las partes consideren necesarias y a los ajustes a que esto diera lugar.</t>
  </si>
  <si>
    <t>FECHA DE TERMINACIÓN INICIAL</t>
  </si>
  <si>
    <t>FECHA DE TERMINACIÓN ACTUAL</t>
  </si>
  <si>
    <t>SUSPENSIONES</t>
  </si>
  <si>
    <t xml:space="preserve">VALOR ADICIÓN COSTO VARIABLE </t>
  </si>
  <si>
    <t>VALOR ADICION COSTO FIJO</t>
  </si>
  <si>
    <t>&lt;Escriba el plazo en número de días o de meses para la ejecución del contrato&gt;</t>
  </si>
  <si>
    <t>ACTA DE INTERVENTORIA</t>
  </si>
  <si>
    <t>&lt;Escriba el plazo en número de días o de meses de la terminación del contrato&gt;</t>
  </si>
  <si>
    <t>&lt;Escribir el total del tiempo prorrogado (número de meses o días) o No aplica (NA)&gt;</t>
  </si>
  <si>
    <t>&lt;Escribir el total del tiempo suspendido (número de meses o días) o No aplica (NA)&gt;</t>
  </si>
  <si>
    <t>&lt;Escriba plazo actual del contrato (plazo inicio + prórrogas)&gt;</t>
  </si>
  <si>
    <t>&lt;Escriba fecha de terminación que incluya las prórrogas y suspensiones&gt;</t>
  </si>
  <si>
    <t>&lt;Valor inicial +  las adicionales&gt;</t>
  </si>
  <si>
    <r>
      <t xml:space="preserve">ACTA </t>
    </r>
    <r>
      <rPr>
        <b/>
        <sz val="11"/>
        <color rgb="FFC00000"/>
        <rFont val="Times New Roman"/>
        <family val="1"/>
      </rPr>
      <t xml:space="preserve">&lt;XX&gt; </t>
    </r>
    <r>
      <rPr>
        <b/>
        <sz val="11"/>
        <rFont val="Times New Roman"/>
        <family val="1"/>
      </rPr>
      <t>DE OBRA</t>
    </r>
  </si>
  <si>
    <r>
      <rPr>
        <b/>
        <sz val="11"/>
        <rFont val="Times New Roman"/>
        <family val="1"/>
      </rPr>
      <t>Código:</t>
    </r>
    <r>
      <rPr>
        <sz val="11"/>
        <rFont val="Times New Roman"/>
        <family val="1"/>
      </rPr>
      <t xml:space="preserve"> GES-FO-119
</t>
    </r>
    <r>
      <rPr>
        <b/>
        <sz val="11"/>
        <rFont val="Times New Roman"/>
        <family val="1"/>
      </rPr>
      <t>Versión:</t>
    </r>
    <r>
      <rPr>
        <sz val="11"/>
        <rFont val="Times New Roman"/>
        <family val="1"/>
      </rPr>
      <t xml:space="preserve"> 1
</t>
    </r>
    <r>
      <rPr>
        <b/>
        <sz val="11"/>
        <rFont val="Times New Roman"/>
        <family val="1"/>
      </rPr>
      <t>Fecha de Aprobación:
29-May-2023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Clasificación:</t>
    </r>
    <r>
      <rPr>
        <sz val="11"/>
        <rFont val="Times New Roman"/>
        <family val="1"/>
      </rPr>
      <t xml:space="preserve"> Público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</si>
</sst>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0.0000"/>
    <numFmt numFmtId="165" formatCode="&quot;$&quot;\ #,##0.00"/>
    <numFmt numFmtId="166" formatCode="&quot;$&quot;\ #,##0"/>
    <numFmt numFmtId="167" formatCode="_(* #,##0.00_);_(* \(#,##0.00\);_(* &quot;-&quot;??_);_(@_)"/>
    <numFmt numFmtId="168" formatCode="0.0"/>
    <numFmt numFmtId="169" formatCode="0.000"/>
    <numFmt numFmtId="170" formatCode="_(&quot;$&quot;\ * #,##0_);_(&quot;$&quot;\ * \(#,##0\);_(&quot;$&quot;\ * &quot;-&quot;_);_(@_)"/>
    <numFmt numFmtId="171" formatCode="_-&quot;$&quot;* #,##0_-;\-&quot;$&quot;* #,##0_-;_-&quot;$&quot;* &quot;-&quot;_-;_-@_-"/>
    <numFmt numFmtId="172" formatCode="_(&quot;$&quot;\ * #,##0.00_);_(&quot;$&quot;\ * \(#,##0.00\);_(&quot;$&quot;\ * &quot;-&quot;_);_(@_)"/>
    <numFmt numFmtId="173" formatCode="_([$$-240A]\ * #,##0.00_);_([$$-240A]\ * \(#,##0.00\);_([$$-240A]\ * &quot;-&quot;??_);_(@_)"/>
    <numFmt numFmtId="174" formatCode="_ &quot;$&quot;\ * #,##0.00_ ;_ &quot;$&quot;\ * \-#,##0.00_ ;_ &quot;$&quot;\ * &quot;-&quot;??_ ;_ @_ "/>
    <numFmt numFmtId="175" formatCode="_ * #,##0.00_ ;_ * \-#,##0.00_ ;_ * &quot;-&quot;??_ ;_ @_ "/>
  </numFmts>
  <fonts count="24">
    <font>
      <sz val="11"/>
      <color theme="1"/>
      <name val="Calibri"/>
      <family val="2"/>
      <scheme val="minor"/>
    </font>
    <font>
      <sz val="10"/>
      <name val="Geneva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i/>
      <sz val="11"/>
      <color rgb="FFC00000"/>
      <name val="Times New Roman"/>
      <family val="1"/>
    </font>
    <font>
      <b/>
      <i/>
      <sz val="11"/>
      <color rgb="FFC0000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</font>
    <font>
      <i/>
      <sz val="10"/>
      <color rgb="FFC00000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48">
    <xf numFmtId="0" fontId="0" fillId="0" borderId="0" xfId="0"/>
    <xf numFmtId="4" fontId="4" fillId="0" borderId="1" xfId="1" applyNumberFormat="1" applyFont="1" applyBorder="1" applyAlignment="1">
      <alignment horizontal="left"/>
    </xf>
    <xf numFmtId="0" fontId="7" fillId="2" borderId="0" xfId="2" applyFont="1" applyFill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7" fillId="0" borderId="7" xfId="2" applyFont="1" applyBorder="1"/>
    <xf numFmtId="0" fontId="7" fillId="0" borderId="14" xfId="2" applyFont="1" applyBorder="1"/>
    <xf numFmtId="0" fontId="7" fillId="0" borderId="8" xfId="2" applyFont="1" applyBorder="1"/>
    <xf numFmtId="0" fontId="7" fillId="0" borderId="0" xfId="2" applyFont="1"/>
    <xf numFmtId="0" fontId="7" fillId="0" borderId="10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3" xfId="1" applyFont="1" applyBorder="1"/>
    <xf numFmtId="4" fontId="7" fillId="0" borderId="3" xfId="1" applyNumberFormat="1" applyFont="1" applyBorder="1"/>
    <xf numFmtId="0" fontId="7" fillId="0" borderId="11" xfId="1" applyFont="1" applyBorder="1"/>
    <xf numFmtId="0" fontId="5" fillId="0" borderId="2" xfId="1" applyFont="1" applyBorder="1" applyAlignment="1">
      <alignment horizontal="left"/>
    </xf>
    <xf numFmtId="0" fontId="5" fillId="0" borderId="0" xfId="1" applyFont="1" applyAlignment="1">
      <alignment horizontal="right"/>
    </xf>
    <xf numFmtId="3" fontId="7" fillId="0" borderId="6" xfId="1" applyNumberFormat="1" applyFont="1" applyBorder="1" applyAlignment="1">
      <alignment horizontal="center"/>
    </xf>
    <xf numFmtId="4" fontId="5" fillId="0" borderId="0" xfId="1" applyNumberFormat="1" applyFont="1" applyAlignment="1">
      <alignment horizontal="right"/>
    </xf>
    <xf numFmtId="4" fontId="5" fillId="0" borderId="0" xfId="1" applyNumberFormat="1" applyFont="1"/>
    <xf numFmtId="4" fontId="5" fillId="0" borderId="24" xfId="1" applyNumberFormat="1" applyFont="1" applyBorder="1"/>
    <xf numFmtId="49" fontId="4" fillId="0" borderId="25" xfId="1" applyNumberFormat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0" xfId="1" applyFont="1"/>
    <xf numFmtId="0" fontId="4" fillId="0" borderId="18" xfId="1" applyFont="1" applyBorder="1" applyAlignment="1">
      <alignment horizontal="right"/>
    </xf>
    <xf numFmtId="0" fontId="7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4" fontId="4" fillId="0" borderId="1" xfId="1" applyNumberFormat="1" applyFont="1" applyBorder="1"/>
    <xf numFmtId="0" fontId="4" fillId="0" borderId="13" xfId="1" applyFont="1" applyBorder="1"/>
    <xf numFmtId="0" fontId="7" fillId="0" borderId="2" xfId="1" applyFont="1" applyBorder="1" applyAlignment="1">
      <alignment horizontal="center"/>
    </xf>
    <xf numFmtId="4" fontId="7" fillId="0" borderId="0" xfId="1" applyNumberFormat="1" applyFont="1"/>
    <xf numFmtId="0" fontId="7" fillId="0" borderId="18" xfId="1" applyFont="1" applyBorder="1"/>
    <xf numFmtId="0" fontId="5" fillId="0" borderId="2" xfId="1" applyFont="1" applyBorder="1" applyAlignment="1">
      <alignment horizontal="right"/>
    </xf>
    <xf numFmtId="165" fontId="4" fillId="0" borderId="6" xfId="1" applyNumberFormat="1" applyFont="1" applyBorder="1" applyAlignment="1">
      <alignment horizontal="left"/>
    </xf>
    <xf numFmtId="9" fontId="10" fillId="0" borderId="0" xfId="1" applyNumberFormat="1" applyFont="1" applyAlignment="1">
      <alignment horizontal="right" wrapText="1"/>
    </xf>
    <xf numFmtId="0" fontId="4" fillId="0" borderId="22" xfId="1" applyFont="1" applyBorder="1" applyAlignment="1">
      <alignment horizontal="center"/>
    </xf>
    <xf numFmtId="165" fontId="4" fillId="0" borderId="0" xfId="1" applyNumberFormat="1" applyFont="1" applyAlignment="1">
      <alignment horizontal="left"/>
    </xf>
    <xf numFmtId="0" fontId="4" fillId="0" borderId="0" xfId="1" applyFont="1" applyAlignment="1">
      <alignment wrapText="1"/>
    </xf>
    <xf numFmtId="0" fontId="4" fillId="0" borderId="6" xfId="1" applyFont="1" applyBorder="1"/>
    <xf numFmtId="0" fontId="4" fillId="0" borderId="2" xfId="1" applyFont="1" applyBorder="1"/>
    <xf numFmtId="9" fontId="4" fillId="0" borderId="6" xfId="3" applyFont="1" applyBorder="1" applyAlignment="1">
      <alignment horizontal="left"/>
    </xf>
    <xf numFmtId="9" fontId="4" fillId="0" borderId="0" xfId="3" applyFont="1" applyBorder="1" applyAlignment="1"/>
    <xf numFmtId="0" fontId="5" fillId="0" borderId="0" xfId="1" applyFont="1"/>
    <xf numFmtId="0" fontId="5" fillId="0" borderId="18" xfId="1" applyFont="1" applyBorder="1"/>
    <xf numFmtId="166" fontId="4" fillId="0" borderId="6" xfId="1" applyNumberFormat="1" applyFont="1" applyBorder="1" applyAlignment="1">
      <alignment horizontal="left"/>
    </xf>
    <xf numFmtId="165" fontId="4" fillId="0" borderId="0" xfId="1" applyNumberFormat="1" applyFont="1" applyAlignment="1">
      <alignment horizontal="center"/>
    </xf>
    <xf numFmtId="166" fontId="4" fillId="0" borderId="29" xfId="1" applyNumberFormat="1" applyFont="1" applyBorder="1" applyAlignment="1">
      <alignment horizontal="left"/>
    </xf>
    <xf numFmtId="9" fontId="5" fillId="0" borderId="0" xfId="3" applyFont="1" applyFill="1" applyBorder="1" applyAlignment="1">
      <alignment horizontal="left"/>
    </xf>
    <xf numFmtId="0" fontId="7" fillId="2" borderId="12" xfId="2" applyFont="1" applyFill="1" applyBorder="1" applyAlignment="1">
      <alignment vertical="center"/>
    </xf>
    <xf numFmtId="0" fontId="7" fillId="2" borderId="1" xfId="2" applyFont="1" applyFill="1" applyBorder="1" applyAlignment="1">
      <alignment vertical="center"/>
    </xf>
    <xf numFmtId="0" fontId="7" fillId="2" borderId="13" xfId="2" applyFont="1" applyFill="1" applyBorder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7" fillId="2" borderId="33" xfId="2" applyFont="1" applyFill="1" applyBorder="1" applyAlignment="1">
      <alignment horizontal="center" vertical="center"/>
    </xf>
    <xf numFmtId="1" fontId="7" fillId="2" borderId="34" xfId="2" applyNumberFormat="1" applyFont="1" applyFill="1" applyBorder="1" applyAlignment="1">
      <alignment horizontal="center" vertical="center"/>
    </xf>
    <xf numFmtId="168" fontId="4" fillId="2" borderId="35" xfId="5" applyNumberFormat="1" applyFont="1" applyFill="1" applyBorder="1" applyAlignment="1">
      <alignment horizontal="center" vertical="center"/>
    </xf>
    <xf numFmtId="165" fontId="4" fillId="2" borderId="4" xfId="5" applyNumberFormat="1" applyFont="1" applyFill="1" applyBorder="1" applyAlignment="1">
      <alignment horizontal="center" vertical="center"/>
    </xf>
    <xf numFmtId="169" fontId="4" fillId="2" borderId="37" xfId="2" applyNumberFormat="1" applyFont="1" applyFill="1" applyBorder="1" applyAlignment="1">
      <alignment horizontal="center" vertical="center"/>
    </xf>
    <xf numFmtId="165" fontId="4" fillId="2" borderId="33" xfId="2" applyNumberFormat="1" applyFont="1" applyFill="1" applyBorder="1" applyAlignment="1">
      <alignment horizontal="center" vertical="center"/>
    </xf>
    <xf numFmtId="165" fontId="4" fillId="0" borderId="33" xfId="2" applyNumberFormat="1" applyFont="1" applyBorder="1" applyAlignment="1">
      <alignment horizontal="center" vertical="center"/>
    </xf>
    <xf numFmtId="165" fontId="4" fillId="2" borderId="5" xfId="2" applyNumberFormat="1" applyFont="1" applyFill="1" applyBorder="1" applyAlignment="1">
      <alignment horizontal="center" vertical="center"/>
    </xf>
    <xf numFmtId="2" fontId="4" fillId="2" borderId="33" xfId="2" applyNumberFormat="1" applyFont="1" applyFill="1" applyBorder="1" applyAlignment="1">
      <alignment horizontal="center" vertical="center"/>
    </xf>
    <xf numFmtId="165" fontId="4" fillId="2" borderId="4" xfId="2" applyNumberFormat="1" applyFont="1" applyFill="1" applyBorder="1" applyAlignment="1">
      <alignment horizontal="center" vertical="center"/>
    </xf>
    <xf numFmtId="10" fontId="4" fillId="2" borderId="33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Alignment="1">
      <alignment vertical="center"/>
    </xf>
    <xf numFmtId="0" fontId="7" fillId="2" borderId="40" xfId="2" applyFont="1" applyFill="1" applyBorder="1" applyAlignment="1">
      <alignment horizontal="center" vertical="center"/>
    </xf>
    <xf numFmtId="1" fontId="7" fillId="2" borderId="41" xfId="2" applyNumberFormat="1" applyFont="1" applyFill="1" applyBorder="1" applyAlignment="1">
      <alignment horizontal="center" vertical="center"/>
    </xf>
    <xf numFmtId="168" fontId="4" fillId="2" borderId="25" xfId="2" applyNumberFormat="1" applyFont="1" applyFill="1" applyBorder="1" applyAlignment="1">
      <alignment horizontal="center" vertical="center"/>
    </xf>
    <xf numFmtId="165" fontId="4" fillId="2" borderId="43" xfId="5" applyNumberFormat="1" applyFont="1" applyFill="1" applyBorder="1" applyAlignment="1">
      <alignment horizontal="center" vertical="center"/>
    </xf>
    <xf numFmtId="169" fontId="4" fillId="0" borderId="44" xfId="3" applyNumberFormat="1" applyFont="1" applyFill="1" applyBorder="1" applyAlignment="1">
      <alignment horizontal="center" vertical="center"/>
    </xf>
    <xf numFmtId="165" fontId="4" fillId="0" borderId="40" xfId="2" applyNumberFormat="1" applyFont="1" applyBorder="1" applyAlignment="1">
      <alignment horizontal="center" vertical="center"/>
    </xf>
    <xf numFmtId="165" fontId="4" fillId="0" borderId="45" xfId="2" applyNumberFormat="1" applyFont="1" applyBorder="1" applyAlignment="1">
      <alignment horizontal="center" vertical="center"/>
    </xf>
    <xf numFmtId="2" fontId="4" fillId="2" borderId="40" xfId="2" applyNumberFormat="1" applyFont="1" applyFill="1" applyBorder="1" applyAlignment="1">
      <alignment horizontal="center" vertical="center"/>
    </xf>
    <xf numFmtId="165" fontId="4" fillId="2" borderId="29" xfId="2" applyNumberFormat="1" applyFont="1" applyFill="1" applyBorder="1" applyAlignment="1">
      <alignment horizontal="center" vertical="center"/>
    </xf>
    <xf numFmtId="10" fontId="4" fillId="2" borderId="40" xfId="2" applyNumberFormat="1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165" fontId="4" fillId="2" borderId="29" xfId="5" applyNumberFormat="1" applyFont="1" applyFill="1" applyBorder="1" applyAlignment="1">
      <alignment horizontal="center" vertical="center"/>
    </xf>
    <xf numFmtId="169" fontId="4" fillId="2" borderId="46" xfId="3" applyNumberFormat="1" applyFont="1" applyFill="1" applyBorder="1" applyAlignment="1">
      <alignment horizontal="center" vertical="center"/>
    </xf>
    <xf numFmtId="165" fontId="4" fillId="2" borderId="40" xfId="2" applyNumberFormat="1" applyFont="1" applyFill="1" applyBorder="1" applyAlignment="1">
      <alignment horizontal="center" vertical="center"/>
    </xf>
    <xf numFmtId="165" fontId="4" fillId="2" borderId="45" xfId="2" applyNumberFormat="1" applyFont="1" applyFill="1" applyBorder="1" applyAlignment="1">
      <alignment horizontal="center" vertical="center"/>
    </xf>
    <xf numFmtId="169" fontId="4" fillId="2" borderId="47" xfId="2" applyNumberFormat="1" applyFont="1" applyFill="1" applyBorder="1" applyAlignment="1">
      <alignment horizontal="center" vertical="center"/>
    </xf>
    <xf numFmtId="164" fontId="4" fillId="2" borderId="25" xfId="2" applyNumberFormat="1" applyFont="1" applyFill="1" applyBorder="1" applyAlignment="1">
      <alignment horizontal="center" vertical="center"/>
    </xf>
    <xf numFmtId="169" fontId="4" fillId="2" borderId="46" xfId="2" applyNumberFormat="1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/>
    </xf>
    <xf numFmtId="1" fontId="7" fillId="2" borderId="50" xfId="2" applyNumberFormat="1" applyFont="1" applyFill="1" applyBorder="1" applyAlignment="1">
      <alignment horizontal="center" vertical="center"/>
    </xf>
    <xf numFmtId="164" fontId="4" fillId="2" borderId="16" xfId="2" applyNumberFormat="1" applyFont="1" applyFill="1" applyBorder="1" applyAlignment="1">
      <alignment vertical="center"/>
    </xf>
    <xf numFmtId="165" fontId="4" fillId="2" borderId="23" xfId="5" applyNumberFormat="1" applyFont="1" applyFill="1" applyBorder="1" applyAlignment="1">
      <alignment horizontal="center" vertical="center"/>
    </xf>
    <xf numFmtId="169" fontId="4" fillId="2" borderId="15" xfId="2" applyNumberFormat="1" applyFont="1" applyFill="1" applyBorder="1" applyAlignment="1">
      <alignment horizontal="center" vertical="center"/>
    </xf>
    <xf numFmtId="165" fontId="4" fillId="2" borderId="49" xfId="2" applyNumberFormat="1" applyFont="1" applyFill="1" applyBorder="1" applyAlignment="1">
      <alignment horizontal="center" vertical="center"/>
    </xf>
    <xf numFmtId="165" fontId="4" fillId="0" borderId="49" xfId="2" applyNumberFormat="1" applyFont="1" applyBorder="1" applyAlignment="1">
      <alignment horizontal="center" vertical="center"/>
    </xf>
    <xf numFmtId="165" fontId="4" fillId="2" borderId="53" xfId="2" applyNumberFormat="1" applyFont="1" applyFill="1" applyBorder="1" applyAlignment="1">
      <alignment horizontal="center" vertical="center"/>
    </xf>
    <xf numFmtId="2" fontId="4" fillId="2" borderId="49" xfId="2" applyNumberFormat="1" applyFont="1" applyFill="1" applyBorder="1" applyAlignment="1">
      <alignment vertical="center"/>
    </xf>
    <xf numFmtId="165" fontId="4" fillId="2" borderId="23" xfId="2" applyNumberFormat="1" applyFont="1" applyFill="1" applyBorder="1" applyAlignment="1">
      <alignment horizontal="center" vertical="center"/>
    </xf>
    <xf numFmtId="10" fontId="4" fillId="2" borderId="49" xfId="2" applyNumberFormat="1" applyFont="1" applyFill="1" applyBorder="1" applyAlignment="1">
      <alignment vertical="center"/>
    </xf>
    <xf numFmtId="165" fontId="4" fillId="2" borderId="6" xfId="2" quotePrefix="1" applyNumberFormat="1" applyFont="1" applyFill="1" applyBorder="1" applyAlignment="1">
      <alignment horizontal="center" vertical="center"/>
    </xf>
    <xf numFmtId="0" fontId="5" fillId="2" borderId="55" xfId="2" applyFont="1" applyFill="1" applyBorder="1" applyAlignment="1">
      <alignment vertical="center"/>
    </xf>
    <xf numFmtId="165" fontId="5" fillId="2" borderId="56" xfId="2" quotePrefix="1" applyNumberFormat="1" applyFont="1" applyFill="1" applyBorder="1" applyAlignment="1">
      <alignment horizontal="center" vertical="center"/>
    </xf>
    <xf numFmtId="170" fontId="5" fillId="2" borderId="56" xfId="2" quotePrefix="1" applyNumberFormat="1" applyFont="1" applyFill="1" applyBorder="1" applyAlignment="1">
      <alignment vertical="center"/>
    </xf>
    <xf numFmtId="10" fontId="5" fillId="2" borderId="56" xfId="2" quotePrefix="1" applyNumberFormat="1" applyFont="1" applyFill="1" applyBorder="1" applyAlignment="1">
      <alignment horizontal="center" vertical="center"/>
    </xf>
    <xf numFmtId="9" fontId="4" fillId="0" borderId="45" xfId="3" applyFont="1" applyBorder="1" applyAlignment="1">
      <alignment horizontal="left"/>
    </xf>
    <xf numFmtId="165" fontId="4" fillId="2" borderId="29" xfId="2" quotePrefix="1" applyNumberFormat="1" applyFont="1" applyFill="1" applyBorder="1" applyAlignment="1">
      <alignment horizontal="center" vertical="center"/>
    </xf>
    <xf numFmtId="0" fontId="4" fillId="2" borderId="57" xfId="2" applyFont="1" applyFill="1" applyBorder="1" applyAlignment="1">
      <alignment vertical="center"/>
    </xf>
    <xf numFmtId="165" fontId="4" fillId="2" borderId="40" xfId="2" quotePrefix="1" applyNumberFormat="1" applyFont="1" applyFill="1" applyBorder="1" applyAlignment="1">
      <alignment horizontal="center" vertical="center"/>
    </xf>
    <xf numFmtId="170" fontId="4" fillId="2" borderId="40" xfId="2" quotePrefix="1" applyNumberFormat="1" applyFont="1" applyFill="1" applyBorder="1" applyAlignment="1">
      <alignment vertical="center"/>
    </xf>
    <xf numFmtId="10" fontId="4" fillId="2" borderId="40" xfId="2" quotePrefix="1" applyNumberFormat="1" applyFont="1" applyFill="1" applyBorder="1" applyAlignment="1">
      <alignment horizontal="center" vertical="center"/>
    </xf>
    <xf numFmtId="165" fontId="5" fillId="2" borderId="23" xfId="2" quotePrefix="1" applyNumberFormat="1" applyFont="1" applyFill="1" applyBorder="1" applyAlignment="1">
      <alignment horizontal="center" vertical="center"/>
    </xf>
    <xf numFmtId="165" fontId="5" fillId="0" borderId="49" xfId="2" quotePrefix="1" applyNumberFormat="1" applyFont="1" applyBorder="1" applyAlignment="1">
      <alignment horizontal="center" vertical="center"/>
    </xf>
    <xf numFmtId="165" fontId="5" fillId="0" borderId="53" xfId="2" quotePrefix="1" applyNumberFormat="1" applyFont="1" applyBorder="1" applyAlignment="1">
      <alignment horizontal="center" vertical="center"/>
    </xf>
    <xf numFmtId="170" fontId="5" fillId="0" borderId="49" xfId="2" quotePrefix="1" applyNumberFormat="1" applyFont="1" applyBorder="1" applyAlignment="1">
      <alignment vertical="center"/>
    </xf>
    <xf numFmtId="10" fontId="5" fillId="0" borderId="49" xfId="2" quotePrefix="1" applyNumberFormat="1" applyFont="1" applyBorder="1" applyAlignment="1">
      <alignment horizontal="center" vertical="center"/>
    </xf>
    <xf numFmtId="0" fontId="5" fillId="2" borderId="2" xfId="2" applyFont="1" applyFill="1" applyBorder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2" borderId="18" xfId="2" applyFont="1" applyFill="1" applyBorder="1" applyAlignment="1">
      <alignment vertical="center" wrapText="1"/>
    </xf>
    <xf numFmtId="170" fontId="4" fillId="0" borderId="0" xfId="1" applyNumberFormat="1" applyFont="1" applyAlignment="1">
      <alignment vertical="center"/>
    </xf>
    <xf numFmtId="4" fontId="4" fillId="0" borderId="0" xfId="1" applyNumberFormat="1" applyFont="1"/>
    <xf numFmtId="0" fontId="4" fillId="0" borderId="18" xfId="1" applyFont="1" applyBorder="1" applyAlignment="1">
      <alignment horizontal="center"/>
    </xf>
    <xf numFmtId="4" fontId="13" fillId="0" borderId="0" xfId="1" applyNumberFormat="1" applyFont="1"/>
    <xf numFmtId="0" fontId="13" fillId="0" borderId="0" xfId="1" applyFont="1"/>
    <xf numFmtId="0" fontId="5" fillId="0" borderId="37" xfId="1" applyFont="1" applyBorder="1" applyAlignment="1">
      <alignment horizontal="center" vertical="center" wrapText="1"/>
    </xf>
    <xf numFmtId="170" fontId="5" fillId="0" borderId="35" xfId="1" applyNumberFormat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4" fillId="0" borderId="46" xfId="1" applyFont="1" applyBorder="1" applyAlignment="1">
      <alignment horizontal="center" vertical="center" wrapText="1"/>
    </xf>
    <xf numFmtId="14" fontId="4" fillId="0" borderId="25" xfId="1" applyNumberFormat="1" applyFont="1" applyBorder="1" applyAlignment="1">
      <alignment horizontal="center" vertical="center" wrapText="1"/>
    </xf>
    <xf numFmtId="165" fontId="4" fillId="0" borderId="25" xfId="4" applyNumberFormat="1" applyFont="1" applyBorder="1" applyAlignment="1">
      <alignment horizontal="center" vertical="center"/>
    </xf>
    <xf numFmtId="10" fontId="4" fillId="0" borderId="25" xfId="3" applyNumberFormat="1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center" vertical="center"/>
    </xf>
    <xf numFmtId="10" fontId="4" fillId="0" borderId="25" xfId="3" applyNumberFormat="1" applyFont="1" applyFill="1" applyBorder="1" applyAlignment="1">
      <alignment horizontal="center" vertical="center"/>
    </xf>
    <xf numFmtId="10" fontId="4" fillId="0" borderId="25" xfId="1" applyNumberFormat="1" applyFont="1" applyBorder="1" applyAlignment="1">
      <alignment horizontal="center" vertical="center" wrapText="1"/>
    </xf>
    <xf numFmtId="165" fontId="4" fillId="0" borderId="25" xfId="6" applyNumberFormat="1" applyFont="1" applyBorder="1" applyAlignment="1">
      <alignment horizontal="center" vertical="center"/>
    </xf>
    <xf numFmtId="10" fontId="4" fillId="0" borderId="42" xfId="1" applyNumberFormat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15" xfId="1" applyFont="1" applyBorder="1" applyAlignment="1">
      <alignment horizontal="right" vertical="center"/>
    </xf>
    <xf numFmtId="170" fontId="4" fillId="0" borderId="16" xfId="1" applyNumberFormat="1" applyFont="1" applyBorder="1" applyAlignment="1">
      <alignment horizontal="center" vertical="center"/>
    </xf>
    <xf numFmtId="165" fontId="5" fillId="0" borderId="16" xfId="6" applyNumberFormat="1" applyFont="1" applyFill="1" applyBorder="1" applyAlignment="1">
      <alignment horizontal="center" vertical="center"/>
    </xf>
    <xf numFmtId="10" fontId="5" fillId="0" borderId="16" xfId="3" applyNumberFormat="1" applyFont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10" fontId="5" fillId="0" borderId="16" xfId="3" applyNumberFormat="1" applyFont="1" applyFill="1" applyBorder="1" applyAlignment="1">
      <alignment horizontal="center" vertical="center"/>
    </xf>
    <xf numFmtId="10" fontId="5" fillId="0" borderId="16" xfId="3" applyNumberFormat="1" applyFont="1" applyFill="1" applyBorder="1" applyAlignment="1">
      <alignment vertical="center"/>
    </xf>
    <xf numFmtId="10" fontId="5" fillId="0" borderId="17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2" applyFont="1" applyAlignment="1">
      <alignment horizontal="left"/>
    </xf>
    <xf numFmtId="4" fontId="4" fillId="0" borderId="18" xfId="1" applyNumberFormat="1" applyFont="1" applyBorder="1"/>
    <xf numFmtId="171" fontId="4" fillId="0" borderId="0" xfId="6" applyFont="1" applyBorder="1" applyAlignment="1"/>
    <xf numFmtId="173" fontId="4" fillId="0" borderId="0" xfId="1" applyNumberFormat="1" applyFont="1"/>
    <xf numFmtId="44" fontId="4" fillId="0" borderId="0" xfId="1" applyNumberFormat="1" applyFont="1"/>
    <xf numFmtId="0" fontId="4" fillId="0" borderId="21" xfId="2" applyFont="1" applyBorder="1" applyAlignment="1">
      <alignment horizontal="left"/>
    </xf>
    <xf numFmtId="0" fontId="4" fillId="0" borderId="22" xfId="2" applyFont="1" applyBorder="1" applyAlignment="1">
      <alignment horizontal="left"/>
    </xf>
    <xf numFmtId="0" fontId="4" fillId="0" borderId="0" xfId="2" applyFont="1"/>
    <xf numFmtId="0" fontId="4" fillId="0" borderId="2" xfId="2" applyFont="1" applyBorder="1" applyAlignment="1">
      <alignment horizontal="left"/>
    </xf>
    <xf numFmtId="4" fontId="4" fillId="0" borderId="0" xfId="1" applyNumberFormat="1" applyFont="1" applyAlignment="1">
      <alignment horizontal="center"/>
    </xf>
    <xf numFmtId="4" fontId="4" fillId="0" borderId="1" xfId="1" applyNumberFormat="1" applyFont="1" applyBorder="1" applyAlignment="1">
      <alignment horizontal="center"/>
    </xf>
    <xf numFmtId="4" fontId="4" fillId="0" borderId="13" xfId="1" applyNumberFormat="1" applyFont="1" applyBorder="1"/>
    <xf numFmtId="0" fontId="14" fillId="0" borderId="0" xfId="1" applyFont="1"/>
    <xf numFmtId="0" fontId="15" fillId="0" borderId="0" xfId="2" applyFont="1" applyAlignment="1">
      <alignment vertical="center"/>
    </xf>
    <xf numFmtId="0" fontId="15" fillId="0" borderId="0" xfId="2" applyFont="1"/>
    <xf numFmtId="0" fontId="14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5" fillId="0" borderId="0" xfId="1" applyFont="1"/>
    <xf numFmtId="0" fontId="16" fillId="0" borderId="0" xfId="1" applyFont="1"/>
    <xf numFmtId="0" fontId="16" fillId="0" borderId="0" xfId="1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top"/>
    </xf>
    <xf numFmtId="0" fontId="18" fillId="0" borderId="0" xfId="2" applyFont="1" applyAlignment="1">
      <alignment horizontal="left" vertical="center" wrapText="1"/>
    </xf>
    <xf numFmtId="44" fontId="20" fillId="0" borderId="0" xfId="7" applyFont="1" applyBorder="1" applyAlignment="1">
      <alignment horizontal="right" vertical="center"/>
    </xf>
    <xf numFmtId="0" fontId="4" fillId="0" borderId="4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4" fontId="7" fillId="0" borderId="64" xfId="1" applyNumberFormat="1" applyFont="1" applyBorder="1"/>
    <xf numFmtId="0" fontId="7" fillId="0" borderId="61" xfId="1" applyFont="1" applyBorder="1"/>
    <xf numFmtId="0" fontId="4" fillId="0" borderId="61" xfId="1" applyFont="1" applyBorder="1"/>
    <xf numFmtId="0" fontId="5" fillId="0" borderId="66" xfId="1" applyFont="1" applyBorder="1"/>
    <xf numFmtId="4" fontId="7" fillId="0" borderId="60" xfId="1" applyNumberFormat="1" applyFont="1" applyBorder="1"/>
    <xf numFmtId="0" fontId="11" fillId="0" borderId="0" xfId="1" applyFont="1" applyAlignment="1">
      <alignment horizontal="left"/>
    </xf>
    <xf numFmtId="165" fontId="4" fillId="0" borderId="60" xfId="1" applyNumberFormat="1" applyFont="1" applyBorder="1" applyAlignment="1">
      <alignment horizontal="center"/>
    </xf>
    <xf numFmtId="165" fontId="4" fillId="0" borderId="63" xfId="1" applyNumberFormat="1" applyFont="1" applyBorder="1" applyAlignment="1">
      <alignment horizontal="center"/>
    </xf>
    <xf numFmtId="0" fontId="9" fillId="0" borderId="65" xfId="1" applyFont="1" applyBorder="1"/>
    <xf numFmtId="0" fontId="5" fillId="0" borderId="65" xfId="1" applyFont="1" applyBorder="1" applyAlignment="1">
      <alignment horizontal="right"/>
    </xf>
    <xf numFmtId="166" fontId="4" fillId="0" borderId="62" xfId="4" applyNumberFormat="1" applyFont="1" applyFill="1" applyBorder="1" applyAlignment="1">
      <alignment horizontal="left"/>
    </xf>
    <xf numFmtId="9" fontId="4" fillId="0" borderId="65" xfId="3" applyFont="1" applyBorder="1" applyAlignment="1">
      <alignment horizontal="left"/>
    </xf>
    <xf numFmtId="0" fontId="4" fillId="0" borderId="65" xfId="1" applyFont="1" applyBorder="1"/>
    <xf numFmtId="0" fontId="5" fillId="0" borderId="67" xfId="1" applyFont="1" applyBorder="1"/>
    <xf numFmtId="3" fontId="3" fillId="0" borderId="6" xfId="1" applyNumberFormat="1" applyFont="1" applyBorder="1" applyAlignment="1">
      <alignment horizontal="center"/>
    </xf>
    <xf numFmtId="0" fontId="10" fillId="0" borderId="6" xfId="1" applyFont="1" applyBorder="1" applyAlignment="1">
      <alignment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29" xfId="1" applyFont="1" applyBorder="1" applyAlignment="1">
      <alignment wrapText="1"/>
    </xf>
    <xf numFmtId="0" fontId="22" fillId="0" borderId="29" xfId="1" applyFont="1" applyBorder="1" applyAlignment="1">
      <alignment wrapText="1"/>
    </xf>
    <xf numFmtId="165" fontId="4" fillId="0" borderId="29" xfId="1" applyNumberFormat="1" applyFont="1" applyBorder="1" applyAlignment="1">
      <alignment horizontal="right" wrapText="1"/>
    </xf>
    <xf numFmtId="165" fontId="10" fillId="0" borderId="29" xfId="1" applyNumberFormat="1" applyFont="1" applyBorder="1" applyAlignment="1">
      <alignment horizontal="left" wrapText="1"/>
    </xf>
    <xf numFmtId="0" fontId="5" fillId="0" borderId="2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10" fillId="0" borderId="26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top" wrapText="1"/>
    </xf>
    <xf numFmtId="0" fontId="10" fillId="0" borderId="27" xfId="1" applyFont="1" applyBorder="1" applyAlignment="1">
      <alignment horizontal="left" vertical="top" wrapText="1"/>
    </xf>
    <xf numFmtId="0" fontId="10" fillId="0" borderId="28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24" xfId="1" applyFont="1" applyBorder="1" applyAlignment="1">
      <alignment horizontal="left" vertical="top" wrapText="1"/>
    </xf>
    <xf numFmtId="0" fontId="10" fillId="0" borderId="30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31" xfId="1" applyFont="1" applyBorder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4" fillId="0" borderId="18" xfId="1" applyFont="1" applyBorder="1" applyAlignment="1">
      <alignment horizontal="left" wrapText="1"/>
    </xf>
    <xf numFmtId="0" fontId="10" fillId="0" borderId="6" xfId="1" applyFont="1" applyBorder="1" applyAlignment="1">
      <alignment horizontal="left"/>
    </xf>
    <xf numFmtId="0" fontId="7" fillId="0" borderId="9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8" fillId="0" borderId="1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5" fillId="0" borderId="2" xfId="1" applyFont="1" applyBorder="1" applyAlignment="1">
      <alignment horizontal="left"/>
    </xf>
    <xf numFmtId="0" fontId="5" fillId="0" borderId="0" xfId="1" applyFont="1" applyAlignment="1">
      <alignment horizontal="left"/>
    </xf>
    <xf numFmtId="165" fontId="5" fillId="0" borderId="6" xfId="1" applyNumberFormat="1" applyFont="1" applyBorder="1" applyAlignment="1">
      <alignment horizontal="left"/>
    </xf>
    <xf numFmtId="0" fontId="10" fillId="0" borderId="6" xfId="1" applyFont="1" applyBorder="1"/>
    <xf numFmtId="14" fontId="4" fillId="0" borderId="6" xfId="1" applyNumberFormat="1" applyFont="1" applyBorder="1" applyAlignment="1">
      <alignment horizontal="center"/>
    </xf>
    <xf numFmtId="0" fontId="2" fillId="0" borderId="7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7" fillId="0" borderId="35" xfId="2" applyFont="1" applyBorder="1" applyAlignment="1">
      <alignment horizontal="left" vertical="center" wrapText="1"/>
    </xf>
    <xf numFmtId="0" fontId="7" fillId="0" borderId="36" xfId="2" applyFont="1" applyBorder="1" applyAlignment="1">
      <alignment horizontal="left" vertical="center" wrapText="1"/>
    </xf>
    <xf numFmtId="166" fontId="4" fillId="2" borderId="34" xfId="5" applyNumberFormat="1" applyFont="1" applyFill="1" applyBorder="1" applyAlignment="1">
      <alignment horizontal="center" vertical="center"/>
    </xf>
    <xf numFmtId="166" fontId="4" fillId="2" borderId="35" xfId="5" applyNumberFormat="1" applyFont="1" applyFill="1" applyBorder="1" applyAlignment="1">
      <alignment horizontal="center" vertical="center"/>
    </xf>
    <xf numFmtId="169" fontId="4" fillId="2" borderId="35" xfId="2" applyNumberFormat="1" applyFont="1" applyFill="1" applyBorder="1" applyAlignment="1">
      <alignment horizontal="center" vertical="center"/>
    </xf>
    <xf numFmtId="169" fontId="4" fillId="2" borderId="38" xfId="2" applyNumberFormat="1" applyFont="1" applyFill="1" applyBorder="1" applyAlignment="1">
      <alignment horizontal="center" vertical="center"/>
    </xf>
    <xf numFmtId="169" fontId="4" fillId="2" borderId="39" xfId="2" applyNumberFormat="1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center" vertical="center" wrapText="1"/>
    </xf>
    <xf numFmtId="0" fontId="5" fillId="2" borderId="32" xfId="2" quotePrefix="1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32" xfId="2" applyFont="1" applyFill="1" applyBorder="1" applyAlignment="1">
      <alignment horizontal="center" vertical="center" wrapText="1"/>
    </xf>
    <xf numFmtId="0" fontId="7" fillId="0" borderId="25" xfId="2" applyFont="1" applyBorder="1" applyAlignment="1">
      <alignment horizontal="left" vertical="center" wrapText="1"/>
    </xf>
    <xf numFmtId="0" fontId="7" fillId="0" borderId="42" xfId="2" applyFont="1" applyBorder="1" applyAlignment="1">
      <alignment horizontal="left" vertical="center" wrapText="1"/>
    </xf>
    <xf numFmtId="165" fontId="4" fillId="2" borderId="41" xfId="5" applyNumberFormat="1" applyFont="1" applyFill="1" applyBorder="1" applyAlignment="1">
      <alignment horizontal="center" vertical="center"/>
    </xf>
    <xf numFmtId="165" fontId="4" fillId="2" borderId="25" xfId="5" applyNumberFormat="1" applyFont="1" applyFill="1" applyBorder="1" applyAlignment="1">
      <alignment horizontal="center" vertical="center"/>
    </xf>
    <xf numFmtId="169" fontId="4" fillId="2" borderId="30" xfId="2" applyNumberFormat="1" applyFont="1" applyFill="1" applyBorder="1" applyAlignment="1">
      <alignment horizontal="center" vertical="center"/>
    </xf>
    <xf numFmtId="169" fontId="4" fillId="2" borderId="6" xfId="2" applyNumberFormat="1" applyFont="1" applyFill="1" applyBorder="1" applyAlignment="1">
      <alignment horizontal="center" vertical="center"/>
    </xf>
    <xf numFmtId="169" fontId="4" fillId="2" borderId="25" xfId="2" applyNumberFormat="1" applyFont="1" applyFill="1" applyBorder="1" applyAlignment="1">
      <alignment horizontal="center" vertical="center"/>
    </xf>
    <xf numFmtId="169" fontId="4" fillId="2" borderId="43" xfId="2" applyNumberFormat="1" applyFont="1" applyFill="1" applyBorder="1" applyAlignment="1">
      <alignment horizontal="center" vertical="center"/>
    </xf>
    <xf numFmtId="0" fontId="7" fillId="2" borderId="25" xfId="2" applyFont="1" applyFill="1" applyBorder="1" applyAlignment="1">
      <alignment horizontal="left" vertical="center"/>
    </xf>
    <xf numFmtId="0" fontId="7" fillId="2" borderId="42" xfId="2" applyFont="1" applyFill="1" applyBorder="1" applyAlignment="1">
      <alignment horizontal="left" vertical="center"/>
    </xf>
    <xf numFmtId="166" fontId="4" fillId="2" borderId="41" xfId="5" applyNumberFormat="1" applyFont="1" applyFill="1" applyBorder="1" applyAlignment="1">
      <alignment horizontal="center" vertical="center"/>
    </xf>
    <xf numFmtId="166" fontId="4" fillId="2" borderId="25" xfId="5" applyNumberFormat="1" applyFont="1" applyFill="1" applyBorder="1" applyAlignment="1">
      <alignment horizontal="center" vertical="center"/>
    </xf>
    <xf numFmtId="169" fontId="4" fillId="2" borderId="48" xfId="2" applyNumberFormat="1" applyFont="1" applyFill="1" applyBorder="1" applyAlignment="1">
      <alignment horizontal="center" vertical="center"/>
    </xf>
    <xf numFmtId="169" fontId="4" fillId="0" borderId="43" xfId="3" applyNumberFormat="1" applyFont="1" applyFill="1" applyBorder="1" applyAlignment="1">
      <alignment horizontal="center" vertical="center"/>
    </xf>
    <xf numFmtId="169" fontId="4" fillId="0" borderId="29" xfId="3" applyNumberFormat="1" applyFont="1" applyFill="1" applyBorder="1" applyAlignment="1">
      <alignment horizontal="center" vertical="center"/>
    </xf>
    <xf numFmtId="169" fontId="4" fillId="0" borderId="25" xfId="3" applyNumberFormat="1" applyFont="1" applyFill="1" applyBorder="1" applyAlignment="1">
      <alignment horizontal="center" vertical="center"/>
    </xf>
    <xf numFmtId="0" fontId="9" fillId="0" borderId="25" xfId="2" applyFont="1" applyBorder="1" applyAlignment="1">
      <alignment horizontal="left" vertical="center"/>
    </xf>
    <xf numFmtId="0" fontId="9" fillId="0" borderId="42" xfId="2" applyFont="1" applyBorder="1" applyAlignment="1">
      <alignment horizontal="left" vertical="center"/>
    </xf>
    <xf numFmtId="169" fontId="4" fillId="2" borderId="25" xfId="3" applyNumberFormat="1" applyFont="1" applyFill="1" applyBorder="1" applyAlignment="1">
      <alignment horizontal="center" vertical="center"/>
    </xf>
    <xf numFmtId="169" fontId="4" fillId="2" borderId="43" xfId="3" applyNumberFormat="1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left" vertical="center"/>
    </xf>
    <xf numFmtId="0" fontId="7" fillId="2" borderId="17" xfId="2" applyFont="1" applyFill="1" applyBorder="1" applyAlignment="1">
      <alignment horizontal="left" vertical="center"/>
    </xf>
    <xf numFmtId="166" fontId="4" fillId="2" borderId="50" xfId="5" applyNumberFormat="1" applyFont="1" applyFill="1" applyBorder="1" applyAlignment="1">
      <alignment vertical="center"/>
    </xf>
    <xf numFmtId="166" fontId="4" fillId="2" borderId="16" xfId="5" applyNumberFormat="1" applyFont="1" applyFill="1" applyBorder="1" applyAlignment="1">
      <alignment vertical="center"/>
    </xf>
    <xf numFmtId="169" fontId="4" fillId="2" borderId="16" xfId="2" applyNumberFormat="1" applyFont="1" applyFill="1" applyBorder="1" applyAlignment="1">
      <alignment horizontal="center" vertical="center"/>
    </xf>
    <xf numFmtId="169" fontId="4" fillId="2" borderId="51" xfId="2" applyNumberFormat="1" applyFont="1" applyFill="1" applyBorder="1" applyAlignment="1">
      <alignment horizontal="center" vertical="center"/>
    </xf>
    <xf numFmtId="169" fontId="4" fillId="2" borderId="52" xfId="2" applyNumberFormat="1" applyFont="1" applyFill="1" applyBorder="1" applyAlignment="1">
      <alignment horizontal="center" vertical="center"/>
    </xf>
    <xf numFmtId="0" fontId="12" fillId="0" borderId="2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4" fontId="5" fillId="0" borderId="54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/>
    </xf>
    <xf numFmtId="4" fontId="5" fillId="0" borderId="5" xfId="1" applyNumberFormat="1" applyFont="1" applyBorder="1" applyAlignment="1">
      <alignment horizontal="right"/>
    </xf>
    <xf numFmtId="170" fontId="5" fillId="2" borderId="6" xfId="2" quotePrefix="1" applyNumberFormat="1" applyFont="1" applyFill="1" applyBorder="1" applyAlignment="1">
      <alignment horizontal="center" vertical="center"/>
    </xf>
    <xf numFmtId="0" fontId="5" fillId="2" borderId="30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left" vertical="center"/>
    </xf>
    <xf numFmtId="4" fontId="4" fillId="0" borderId="57" xfId="1" applyNumberFormat="1" applyFont="1" applyBorder="1" applyAlignment="1">
      <alignment horizontal="right"/>
    </xf>
    <xf numFmtId="4" fontId="4" fillId="0" borderId="29" xfId="1" applyNumberFormat="1" applyFont="1" applyBorder="1" applyAlignment="1">
      <alignment horizontal="right"/>
    </xf>
    <xf numFmtId="170" fontId="4" fillId="2" borderId="29" xfId="2" quotePrefix="1" applyNumberFormat="1" applyFont="1" applyFill="1" applyBorder="1" applyAlignment="1">
      <alignment horizontal="center" vertical="center"/>
    </xf>
    <xf numFmtId="0" fontId="4" fillId="2" borderId="43" xfId="2" applyFont="1" applyFill="1" applyBorder="1" applyAlignment="1">
      <alignment horizontal="left" vertical="center"/>
    </xf>
    <xf numFmtId="0" fontId="4" fillId="2" borderId="29" xfId="2" applyFont="1" applyFill="1" applyBorder="1" applyAlignment="1">
      <alignment horizontal="left" vertical="center"/>
    </xf>
    <xf numFmtId="0" fontId="12" fillId="0" borderId="2" xfId="1" applyFont="1" applyBorder="1" applyAlignment="1">
      <alignment horizontal="left" wrapText="1"/>
    </xf>
    <xf numFmtId="0" fontId="12" fillId="0" borderId="0" xfId="1" applyFont="1" applyAlignment="1">
      <alignment horizontal="left" wrapText="1"/>
    </xf>
    <xf numFmtId="4" fontId="5" fillId="0" borderId="58" xfId="1" applyNumberFormat="1" applyFont="1" applyBorder="1" applyAlignment="1">
      <alignment horizontal="right"/>
    </xf>
    <xf numFmtId="4" fontId="5" fillId="0" borderId="23" xfId="1" applyNumberFormat="1" applyFont="1" applyBorder="1" applyAlignment="1">
      <alignment horizontal="right"/>
    </xf>
    <xf numFmtId="4" fontId="5" fillId="0" borderId="53" xfId="1" applyNumberFormat="1" applyFont="1" applyBorder="1" applyAlignment="1">
      <alignment horizontal="right"/>
    </xf>
    <xf numFmtId="9" fontId="5" fillId="2" borderId="58" xfId="3" applyFont="1" applyFill="1" applyBorder="1" applyAlignment="1">
      <alignment horizontal="center" vertical="center"/>
    </xf>
    <xf numFmtId="9" fontId="5" fillId="2" borderId="23" xfId="3" applyFont="1" applyFill="1" applyBorder="1" applyAlignment="1">
      <alignment horizontal="center" vertical="center"/>
    </xf>
    <xf numFmtId="9" fontId="5" fillId="2" borderId="50" xfId="3" applyFont="1" applyFill="1" applyBorder="1" applyAlignment="1">
      <alignment horizontal="center" vertical="center"/>
    </xf>
    <xf numFmtId="0" fontId="5" fillId="2" borderId="59" xfId="2" applyFont="1" applyFill="1" applyBorder="1" applyAlignment="1">
      <alignment horizontal="left" vertical="center"/>
    </xf>
    <xf numFmtId="0" fontId="5" fillId="2" borderId="23" xfId="2" applyFont="1" applyFill="1" applyBorder="1" applyAlignment="1">
      <alignment horizontal="left" vertical="center"/>
    </xf>
    <xf numFmtId="0" fontId="5" fillId="0" borderId="35" xfId="1" applyFont="1" applyBorder="1" applyAlignment="1">
      <alignment horizontal="center" vertical="center"/>
    </xf>
    <xf numFmtId="170" fontId="5" fillId="0" borderId="35" xfId="1" applyNumberFormat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right" vertical="center"/>
    </xf>
    <xf numFmtId="165" fontId="5" fillId="0" borderId="16" xfId="1" applyNumberFormat="1" applyFont="1" applyBorder="1" applyAlignment="1">
      <alignment horizontal="center" vertical="center"/>
    </xf>
    <xf numFmtId="172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horizontal="left"/>
    </xf>
    <xf numFmtId="0" fontId="2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4" fontId="4" fillId="0" borderId="55" xfId="1" applyNumberFormat="1" applyFont="1" applyBorder="1" applyAlignment="1">
      <alignment horizontal="left"/>
    </xf>
    <xf numFmtId="4" fontId="4" fillId="0" borderId="6" xfId="1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" fontId="4" fillId="0" borderId="12" xfId="1" applyNumberFormat="1" applyFont="1" applyBorder="1" applyAlignment="1">
      <alignment horizontal="left"/>
    </xf>
    <xf numFmtId="4" fontId="4" fillId="0" borderId="1" xfId="1" applyNumberFormat="1" applyFont="1" applyBorder="1" applyAlignment="1">
      <alignment horizontal="left"/>
    </xf>
    <xf numFmtId="4" fontId="4" fillId="3" borderId="1" xfId="1" applyNumberFormat="1" applyFont="1" applyFill="1" applyBorder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vertical="top" wrapText="1"/>
    </xf>
  </cellXfs>
  <cellStyles count="13">
    <cellStyle name="Millares 2" xfId="5" xr:uid="{D793E837-8234-474A-8433-B6E13A7BFBFF}"/>
    <cellStyle name="Millares 3" xfId="9" xr:uid="{2A036703-EFB4-45BA-9B6F-EC335BCFD8A7}"/>
    <cellStyle name="Moneda" xfId="7" builtinId="4"/>
    <cellStyle name="Moneda [0] 2" xfId="6" xr:uid="{D8A58F62-6D97-4C74-8D00-C0BDCBA2C4DB}"/>
    <cellStyle name="Moneda [0] 3" xfId="11" xr:uid="{41B39DA6-EA3E-4044-8824-6369EA8240AB}"/>
    <cellStyle name="Moneda 2" xfId="4" xr:uid="{FCBE1032-07EA-4B38-9316-9E7A552B2184}"/>
    <cellStyle name="Moneda 3" xfId="10" xr:uid="{FCFAC0C0-9786-4F85-8DEA-95C3ACA3A325}"/>
    <cellStyle name="Normal" xfId="0" builtinId="0"/>
    <cellStyle name="Normal 2" xfId="2" xr:uid="{0A3E2652-1818-4C05-BE82-85B22066E08F}"/>
    <cellStyle name="Normal 3" xfId="8" xr:uid="{EEB9114D-2870-4D3B-B47D-16AC271BE963}"/>
    <cellStyle name="Normal_modelo ACTA OBRA y MODIFICACION" xfId="1" xr:uid="{00000000-0005-0000-0000-000002000000}"/>
    <cellStyle name="Porcentaje 2" xfId="3" xr:uid="{FDB19568-5033-4A5A-9088-778003613EC4}"/>
    <cellStyle name="Porcentaje 3" xfId="12" xr:uid="{E2A22B1F-3191-4163-996F-43D7EC09CDD1}"/>
  </cellStyles>
  <dxfs count="0"/>
  <tableStyles count="0" defaultTableStyle="TableStyleMedium2" defaultPivotStyle="PivotStyleLight16"/>
  <colors>
    <mruColors>
      <color rgb="FFC4E59F"/>
      <color rgb="FF53D2FF"/>
      <color rgb="FFBAD947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0</xdr:row>
          <xdr:rowOff>0</xdr:rowOff>
        </xdr:from>
        <xdr:to>
          <xdr:col>4</xdr:col>
          <xdr:colOff>819150</xdr:colOff>
          <xdr:row>0</xdr:row>
          <xdr:rowOff>0</xdr:rowOff>
        </xdr:to>
        <xdr:sp macro="" textlink="">
          <xdr:nvSpPr>
            <xdr:cNvPr id="2049" name="Imagen 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107156</xdr:colOff>
      <xdr:row>1</xdr:row>
      <xdr:rowOff>83344</xdr:rowOff>
    </xdr:from>
    <xdr:to>
      <xdr:col>4</xdr:col>
      <xdr:colOff>661205</xdr:colOff>
      <xdr:row>6</xdr:row>
      <xdr:rowOff>214312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E6260-3B43-4F64-B84A-EBD2C7237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250032"/>
          <a:ext cx="1923268" cy="773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1089C-443C-43AF-868D-F6A7EAD1D0E4}">
  <sheetPr>
    <pageSetUpPr fitToPage="1"/>
  </sheetPr>
  <dimension ref="B1:Y72"/>
  <sheetViews>
    <sheetView showGridLines="0" tabSelected="1" view="pageBreakPreview" zoomScale="80" zoomScaleNormal="98" zoomScaleSheetLayoutView="80" workbookViewId="0">
      <selection activeCell="R19" sqref="R19:T20"/>
    </sheetView>
  </sheetViews>
  <sheetFormatPr baseColWidth="10" defaultRowHeight="12.75"/>
  <cols>
    <col min="1" max="1" width="2" style="2" customWidth="1"/>
    <col min="2" max="2" width="7.5703125" style="2" customWidth="1"/>
    <col min="3" max="3" width="9.7109375" style="2" customWidth="1"/>
    <col min="4" max="4" width="20.5703125" style="2" customWidth="1"/>
    <col min="5" max="5" width="30" style="2" customWidth="1"/>
    <col min="6" max="6" width="14.85546875" style="2" customWidth="1"/>
    <col min="7" max="7" width="10.28515625" style="2" customWidth="1"/>
    <col min="8" max="8" width="17.140625" style="2" customWidth="1"/>
    <col min="9" max="9" width="20.5703125" style="2" customWidth="1"/>
    <col min="10" max="10" width="15.5703125" style="2" customWidth="1"/>
    <col min="11" max="11" width="4.28515625" style="2" customWidth="1"/>
    <col min="12" max="12" width="7.5703125" style="2" customWidth="1"/>
    <col min="13" max="13" width="12.5703125" style="2" customWidth="1"/>
    <col min="14" max="14" width="5.85546875" style="2" customWidth="1"/>
    <col min="15" max="15" width="16.28515625" style="2" customWidth="1"/>
    <col min="16" max="16" width="18.42578125" style="2" customWidth="1"/>
    <col min="17" max="17" width="17.42578125" style="2" customWidth="1"/>
    <col min="18" max="18" width="14.140625" style="2" customWidth="1"/>
    <col min="19" max="19" width="19.7109375" style="2" customWidth="1"/>
    <col min="20" max="20" width="10.85546875" style="2" customWidth="1"/>
    <col min="21" max="21" width="5.7109375" style="2" customWidth="1"/>
    <col min="22" max="16384" width="11.42578125" style="2"/>
  </cols>
  <sheetData>
    <row r="1" spans="2:21" ht="13.5" thickBot="1"/>
    <row r="2" spans="2:21" s="4" customFormat="1" ht="12" customHeight="1">
      <c r="B2" s="213"/>
      <c r="C2" s="213"/>
      <c r="D2" s="213"/>
      <c r="E2" s="213"/>
      <c r="F2" s="216" t="s">
        <v>97</v>
      </c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8"/>
      <c r="S2" s="225" t="s">
        <v>105</v>
      </c>
      <c r="T2" s="226"/>
      <c r="U2" s="3"/>
    </row>
    <row r="3" spans="2:21" s="4" customFormat="1" ht="7.5" customHeight="1">
      <c r="B3" s="214"/>
      <c r="C3" s="214"/>
      <c r="D3" s="214"/>
      <c r="E3" s="214"/>
      <c r="F3" s="219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/>
      <c r="S3" s="227"/>
      <c r="T3" s="228"/>
      <c r="U3" s="5"/>
    </row>
    <row r="4" spans="2:21" s="4" customFormat="1" ht="7.5" customHeight="1">
      <c r="B4" s="214"/>
      <c r="C4" s="214"/>
      <c r="D4" s="214"/>
      <c r="E4" s="214"/>
      <c r="F4" s="219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1"/>
      <c r="S4" s="227"/>
      <c r="T4" s="228"/>
      <c r="U4" s="3"/>
    </row>
    <row r="5" spans="2:21" s="4" customFormat="1" ht="7.5" customHeight="1">
      <c r="B5" s="214"/>
      <c r="C5" s="214"/>
      <c r="D5" s="214"/>
      <c r="E5" s="214"/>
      <c r="F5" s="219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1"/>
      <c r="S5" s="227"/>
      <c r="T5" s="228"/>
      <c r="U5" s="3"/>
    </row>
    <row r="6" spans="2:21" s="4" customFormat="1" ht="15.75" customHeight="1">
      <c r="B6" s="214"/>
      <c r="C6" s="214"/>
      <c r="D6" s="214"/>
      <c r="E6" s="214"/>
      <c r="F6" s="219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1"/>
      <c r="S6" s="227"/>
      <c r="T6" s="228"/>
      <c r="U6" s="3"/>
    </row>
    <row r="7" spans="2:21" s="4" customFormat="1" ht="21" customHeight="1" thickBot="1">
      <c r="B7" s="215"/>
      <c r="C7" s="215"/>
      <c r="D7" s="215"/>
      <c r="E7" s="215"/>
      <c r="F7" s="222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4"/>
      <c r="S7" s="229"/>
      <c r="T7" s="230"/>
      <c r="U7" s="6"/>
    </row>
    <row r="8" spans="2:21" s="10" customFormat="1" ht="3.75" customHeight="1" thickBot="1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</row>
    <row r="9" spans="2:21" s="4" customFormat="1" ht="5.25" customHeight="1">
      <c r="B9" s="11"/>
      <c r="C9" s="12"/>
      <c r="D9" s="12"/>
      <c r="E9" s="12"/>
      <c r="F9" s="12"/>
      <c r="G9" s="12"/>
      <c r="H9" s="13"/>
      <c r="I9" s="13"/>
      <c r="J9" s="14"/>
      <c r="K9" s="14"/>
      <c r="L9" s="14"/>
      <c r="M9" s="14"/>
      <c r="N9" s="13"/>
      <c r="O9" s="13"/>
      <c r="P9" s="13"/>
      <c r="Q9" s="13"/>
      <c r="R9" s="13"/>
      <c r="S9" s="13"/>
      <c r="T9" s="15"/>
    </row>
    <row r="10" spans="2:21" s="4" customFormat="1" ht="27" customHeight="1">
      <c r="B10" s="36"/>
      <c r="C10" s="3"/>
      <c r="D10" s="3"/>
      <c r="E10" s="3"/>
      <c r="F10" s="3"/>
      <c r="G10" s="3"/>
      <c r="H10" s="175" t="s">
        <v>5</v>
      </c>
      <c r="I10" s="192"/>
      <c r="J10" s="192"/>
      <c r="K10" s="192"/>
      <c r="L10" s="37"/>
      <c r="M10" s="37"/>
      <c r="T10" s="38"/>
    </row>
    <row r="11" spans="2:21" s="4" customFormat="1" ht="17.25" customHeight="1">
      <c r="B11" s="231"/>
      <c r="C11" s="232"/>
      <c r="D11" s="17" t="s">
        <v>13</v>
      </c>
      <c r="E11" s="18" t="s">
        <v>14</v>
      </c>
      <c r="G11" s="19" t="s">
        <v>6</v>
      </c>
      <c r="H11" s="233" t="e">
        <f>+P43</f>
        <v>#DIV/0!</v>
      </c>
      <c r="I11" s="233"/>
      <c r="L11" s="20"/>
      <c r="M11" s="21"/>
      <c r="N11" s="19" t="s">
        <v>15</v>
      </c>
      <c r="O11" s="22" t="s">
        <v>16</v>
      </c>
      <c r="P11" s="22" t="s">
        <v>17</v>
      </c>
      <c r="Q11" s="23" t="s">
        <v>18</v>
      </c>
      <c r="R11" s="24"/>
      <c r="S11" s="24"/>
      <c r="T11" s="25"/>
      <c r="U11" s="26"/>
    </row>
    <row r="12" spans="2:21" s="4" customFormat="1" ht="3.75" customHeight="1">
      <c r="B12" s="27"/>
      <c r="C12" s="28"/>
      <c r="D12" s="28"/>
      <c r="E12" s="17"/>
      <c r="F12" s="28"/>
      <c r="G12" s="29"/>
      <c r="H12" s="28"/>
      <c r="I12" s="24"/>
      <c r="J12" s="30"/>
      <c r="K12" s="30"/>
      <c r="L12" s="19"/>
      <c r="M12" s="19"/>
      <c r="N12" s="24"/>
      <c r="O12" s="24"/>
      <c r="P12" s="24"/>
      <c r="Q12" s="24"/>
      <c r="R12" s="24"/>
      <c r="S12" s="24"/>
      <c r="T12" s="25"/>
      <c r="U12" s="26"/>
    </row>
    <row r="13" spans="2:21" s="4" customFormat="1" ht="12" customHeight="1" thickBot="1">
      <c r="B13" s="31"/>
      <c r="C13" s="32"/>
      <c r="D13" s="32"/>
      <c r="E13" s="32"/>
      <c r="F13" s="32"/>
      <c r="G13" s="32"/>
      <c r="H13" s="33"/>
      <c r="I13" s="33"/>
      <c r="J13" s="34"/>
      <c r="K13" s="34"/>
      <c r="L13" s="34"/>
      <c r="M13" s="34"/>
      <c r="N13" s="33"/>
      <c r="O13" s="33"/>
      <c r="P13" s="33"/>
      <c r="Q13" s="33"/>
      <c r="R13" s="33"/>
      <c r="S13" s="33"/>
      <c r="T13" s="35"/>
    </row>
    <row r="14" spans="2:21" s="4" customFormat="1" ht="3.95" customHeight="1" thickBot="1">
      <c r="B14" s="36"/>
      <c r="C14" s="3"/>
      <c r="D14" s="3"/>
      <c r="E14" s="3"/>
      <c r="F14" s="3"/>
      <c r="G14" s="3"/>
      <c r="J14" s="37"/>
      <c r="K14" s="37"/>
      <c r="L14" s="37"/>
      <c r="M14" s="37"/>
      <c r="T14" s="38"/>
    </row>
    <row r="15" spans="2:21" s="4" customFormat="1">
      <c r="B15" s="11"/>
      <c r="C15" s="12"/>
      <c r="D15" s="12"/>
      <c r="E15" s="12"/>
      <c r="F15" s="12"/>
      <c r="G15" s="12"/>
      <c r="H15" s="13"/>
      <c r="I15" s="13"/>
      <c r="J15" s="14"/>
      <c r="K15" s="14"/>
      <c r="L15" s="14"/>
      <c r="M15" s="14"/>
      <c r="N15" s="13"/>
      <c r="O15" s="13"/>
      <c r="P15" s="13"/>
      <c r="Q15" s="13"/>
      <c r="R15" s="13"/>
      <c r="S15" s="13"/>
      <c r="T15" s="15"/>
    </row>
    <row r="16" spans="2:21" s="4" customFormat="1" ht="15">
      <c r="B16" s="199" t="s">
        <v>3</v>
      </c>
      <c r="C16" s="200"/>
      <c r="D16" s="200"/>
      <c r="E16" s="234" t="s">
        <v>8</v>
      </c>
      <c r="F16" s="234"/>
      <c r="G16" s="234"/>
      <c r="H16" s="24"/>
      <c r="I16" s="17" t="s">
        <v>19</v>
      </c>
      <c r="J16" s="235"/>
      <c r="K16" s="235"/>
      <c r="L16" s="235"/>
      <c r="O16" s="17" t="s">
        <v>20</v>
      </c>
      <c r="P16" s="40" t="e">
        <f>+J27*Q16</f>
        <v>#VALUE!</v>
      </c>
      <c r="Q16" s="41" t="s">
        <v>21</v>
      </c>
      <c r="R16" s="210" t="s">
        <v>22</v>
      </c>
      <c r="S16" s="210"/>
      <c r="T16" s="211"/>
      <c r="U16" s="26"/>
    </row>
    <row r="17" spans="2:25" s="4" customFormat="1" ht="36" customHeight="1">
      <c r="B17" s="16"/>
      <c r="C17" s="24"/>
      <c r="D17" s="24"/>
      <c r="E17" s="29"/>
      <c r="F17" s="42"/>
      <c r="G17" s="42"/>
      <c r="H17" s="24"/>
      <c r="I17" s="176" t="s">
        <v>24</v>
      </c>
      <c r="J17" s="193" t="s">
        <v>96</v>
      </c>
      <c r="K17" s="193"/>
      <c r="L17" s="193"/>
      <c r="M17" s="193"/>
      <c r="O17" s="17"/>
      <c r="P17" s="43"/>
      <c r="Q17" s="44"/>
      <c r="R17" s="210"/>
      <c r="S17" s="210"/>
      <c r="T17" s="211"/>
      <c r="U17" s="26"/>
      <c r="X17" s="26" t="s">
        <v>23</v>
      </c>
      <c r="Y17" s="4" t="str">
        <f>+IF(J27=I43,"OK", "REVISAR")</f>
        <v>OK</v>
      </c>
    </row>
    <row r="18" spans="2:25" s="4" customFormat="1" ht="37.5" customHeight="1">
      <c r="B18" s="199" t="s">
        <v>4</v>
      </c>
      <c r="C18" s="200"/>
      <c r="D18" s="201" t="s">
        <v>9</v>
      </c>
      <c r="E18" s="202"/>
      <c r="F18" s="202"/>
      <c r="G18" s="203"/>
      <c r="H18" s="24"/>
      <c r="I18" s="17" t="s">
        <v>91</v>
      </c>
      <c r="J18" s="194" t="s">
        <v>98</v>
      </c>
      <c r="K18" s="194"/>
      <c r="L18" s="194"/>
      <c r="M18" s="194"/>
      <c r="O18" s="17"/>
      <c r="T18" s="38"/>
      <c r="U18" s="26"/>
    </row>
    <row r="19" spans="2:25" s="4" customFormat="1" ht="31.5" customHeight="1">
      <c r="B19" s="16"/>
      <c r="C19" s="29"/>
      <c r="D19" s="204"/>
      <c r="E19" s="205"/>
      <c r="F19" s="205"/>
      <c r="G19" s="206"/>
      <c r="H19" s="29"/>
      <c r="I19" s="17" t="s">
        <v>25</v>
      </c>
      <c r="J19" s="195" t="s">
        <v>99</v>
      </c>
      <c r="K19" s="195"/>
      <c r="L19" s="195"/>
      <c r="M19" s="195"/>
      <c r="O19" s="17"/>
      <c r="P19" s="40" t="e">
        <f>+J27*Q19</f>
        <v>#VALUE!</v>
      </c>
      <c r="Q19" s="41" t="s">
        <v>21</v>
      </c>
      <c r="R19" s="210" t="s">
        <v>26</v>
      </c>
      <c r="S19" s="210"/>
      <c r="T19" s="211"/>
      <c r="U19" s="26"/>
    </row>
    <row r="20" spans="2:25" s="4" customFormat="1" ht="37.5" customHeight="1">
      <c r="B20" s="46"/>
      <c r="C20" s="29"/>
      <c r="D20" s="207"/>
      <c r="E20" s="208"/>
      <c r="F20" s="208"/>
      <c r="G20" s="209"/>
      <c r="H20" s="24"/>
      <c r="I20" s="177" t="s">
        <v>93</v>
      </c>
      <c r="J20" s="195" t="s">
        <v>100</v>
      </c>
      <c r="K20" s="195"/>
      <c r="L20" s="195"/>
      <c r="M20" s="195"/>
      <c r="N20" s="37"/>
      <c r="O20" s="24"/>
      <c r="P20" s="24"/>
      <c r="Q20" s="44"/>
      <c r="R20" s="210"/>
      <c r="S20" s="210"/>
      <c r="T20" s="211"/>
      <c r="U20" s="26"/>
    </row>
    <row r="21" spans="2:25" s="4" customFormat="1" ht="34.5" customHeight="1">
      <c r="B21" s="46"/>
      <c r="C21" s="29"/>
      <c r="D21" s="29"/>
      <c r="E21" s="30"/>
      <c r="F21" s="30"/>
      <c r="G21" s="42"/>
      <c r="H21" s="173"/>
      <c r="I21" s="176" t="s">
        <v>27</v>
      </c>
      <c r="J21" s="195" t="s">
        <v>101</v>
      </c>
      <c r="K21" s="195"/>
      <c r="L21" s="195"/>
      <c r="M21" s="195"/>
      <c r="N21" s="37"/>
      <c r="O21" s="17" t="s">
        <v>28</v>
      </c>
      <c r="P21" s="47"/>
      <c r="Q21" s="48"/>
      <c r="R21" s="49"/>
      <c r="S21" s="49"/>
      <c r="T21" s="50"/>
      <c r="U21" s="26"/>
    </row>
    <row r="22" spans="2:25" s="4" customFormat="1" ht="30" customHeight="1">
      <c r="B22" s="199" t="s">
        <v>29</v>
      </c>
      <c r="C22" s="200"/>
      <c r="D22" s="212" t="s">
        <v>78</v>
      </c>
      <c r="E22" s="212"/>
      <c r="F22" s="212"/>
      <c r="G22" s="212"/>
      <c r="H22" s="24"/>
      <c r="I22" s="176" t="s">
        <v>92</v>
      </c>
      <c r="J22" s="196" t="s">
        <v>102</v>
      </c>
      <c r="K22" s="196"/>
      <c r="L22" s="196"/>
      <c r="M22" s="196"/>
      <c r="N22" s="37"/>
      <c r="O22" s="49"/>
      <c r="P22" s="17"/>
      <c r="Q22" s="29"/>
      <c r="R22" s="29"/>
      <c r="S22" s="24"/>
      <c r="T22" s="50"/>
      <c r="U22" s="26"/>
    </row>
    <row r="23" spans="2:25" s="4" customFormat="1" ht="15">
      <c r="B23" s="39"/>
      <c r="C23" s="17"/>
      <c r="D23" s="29"/>
      <c r="E23" s="29"/>
      <c r="F23" s="29"/>
      <c r="G23" s="29"/>
      <c r="I23" s="17" t="s">
        <v>7</v>
      </c>
      <c r="J23" s="197">
        <v>0</v>
      </c>
      <c r="K23" s="197"/>
      <c r="L23" s="197"/>
      <c r="M23" s="197"/>
      <c r="N23" s="178"/>
      <c r="O23" s="179"/>
      <c r="P23" s="179"/>
      <c r="Q23" s="179"/>
      <c r="R23" s="179"/>
      <c r="S23" s="180"/>
      <c r="T23" s="181"/>
      <c r="U23" s="26"/>
    </row>
    <row r="24" spans="2:25" s="4" customFormat="1" ht="15">
      <c r="B24" s="199" t="s">
        <v>30</v>
      </c>
      <c r="C24" s="200"/>
      <c r="D24" s="212" t="s">
        <v>79</v>
      </c>
      <c r="E24" s="212"/>
      <c r="F24" s="212"/>
      <c r="G24" s="212"/>
      <c r="H24" s="24"/>
      <c r="I24" s="17" t="s">
        <v>94</v>
      </c>
      <c r="J24" s="197">
        <v>0</v>
      </c>
      <c r="K24" s="197"/>
      <c r="L24" s="197"/>
      <c r="M24" s="197"/>
      <c r="N24" s="182"/>
      <c r="O24" s="49"/>
      <c r="P24" s="17" t="s">
        <v>31</v>
      </c>
      <c r="Q24" s="183" t="s">
        <v>32</v>
      </c>
      <c r="R24" s="24"/>
      <c r="S24" s="24"/>
      <c r="T24" s="50"/>
      <c r="U24" s="26"/>
    </row>
    <row r="25" spans="2:25" s="4" customFormat="1" ht="15">
      <c r="B25" s="16"/>
      <c r="C25" s="29"/>
      <c r="D25" s="29"/>
      <c r="E25" s="30"/>
      <c r="F25" s="30"/>
      <c r="G25" s="30"/>
      <c r="H25" s="24"/>
      <c r="I25" s="17" t="s">
        <v>95</v>
      </c>
      <c r="J25" s="197">
        <v>0</v>
      </c>
      <c r="K25" s="197"/>
      <c r="L25" s="197"/>
      <c r="M25" s="197"/>
      <c r="N25" s="182"/>
      <c r="O25" s="49"/>
      <c r="P25" s="17" t="s">
        <v>33</v>
      </c>
      <c r="Q25" s="51">
        <v>0</v>
      </c>
      <c r="R25" s="24"/>
      <c r="S25" s="24"/>
      <c r="T25" s="50"/>
      <c r="U25" s="26"/>
    </row>
    <row r="26" spans="2:25" s="4" customFormat="1" ht="15">
      <c r="B26" s="16"/>
      <c r="C26" s="29"/>
      <c r="D26" s="29"/>
      <c r="E26" s="29"/>
      <c r="F26" s="29"/>
      <c r="G26" s="29"/>
      <c r="H26" s="24"/>
      <c r="I26" s="17" t="s">
        <v>35</v>
      </c>
      <c r="J26" s="198" t="s">
        <v>103</v>
      </c>
      <c r="K26" s="198"/>
      <c r="L26" s="198"/>
      <c r="M26" s="198"/>
      <c r="N26" s="184"/>
      <c r="O26" s="49"/>
      <c r="P26" s="17" t="s">
        <v>104</v>
      </c>
      <c r="Q26" s="53">
        <v>0</v>
      </c>
      <c r="R26" s="54" t="e">
        <f>+Q26/Q25</f>
        <v>#DIV/0!</v>
      </c>
      <c r="S26" s="24"/>
      <c r="T26" s="50"/>
      <c r="U26" s="26"/>
      <c r="X26" s="26" t="s">
        <v>34</v>
      </c>
      <c r="Y26" s="4" t="e">
        <f>+IF(R26=K36,"OK", "REVISAR")</f>
        <v>#DIV/0!</v>
      </c>
    </row>
    <row r="27" spans="2:25" s="4" customFormat="1" ht="15">
      <c r="B27" s="16"/>
      <c r="C27" s="29"/>
      <c r="D27" s="29"/>
      <c r="E27" s="29"/>
      <c r="F27" s="29"/>
      <c r="G27" s="29"/>
      <c r="H27" s="24"/>
      <c r="I27" s="17"/>
      <c r="J27" s="43"/>
      <c r="K27" s="52"/>
      <c r="L27" s="52"/>
      <c r="M27" s="52"/>
      <c r="N27" s="185"/>
      <c r="O27" s="186"/>
      <c r="P27" s="187" t="s">
        <v>36</v>
      </c>
      <c r="Q27" s="188">
        <v>0</v>
      </c>
      <c r="R27" s="189" t="e">
        <f>+Q27/Q25</f>
        <v>#DIV/0!</v>
      </c>
      <c r="S27" s="190"/>
      <c r="T27" s="191"/>
      <c r="U27" s="26"/>
      <c r="X27" s="26" t="s">
        <v>37</v>
      </c>
      <c r="Y27" s="4" t="e">
        <f>+IF(R27=M36,"OK", "REVISAR")</f>
        <v>#DIV/0!</v>
      </c>
    </row>
    <row r="28" spans="2:25" ht="3.75" customHeight="1" thickBot="1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7"/>
    </row>
    <row r="29" spans="2:25" ht="3.75" customHeight="1" thickBot="1">
      <c r="B29" s="236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8"/>
    </row>
    <row r="30" spans="2:25" s="58" customFormat="1" ht="13.5" customHeight="1" thickBot="1">
      <c r="B30" s="239" t="s">
        <v>38</v>
      </c>
      <c r="C30" s="241" t="s">
        <v>39</v>
      </c>
      <c r="D30" s="242"/>
      <c r="E30" s="242"/>
      <c r="F30" s="242"/>
      <c r="G30" s="242"/>
      <c r="H30" s="242"/>
      <c r="I30" s="243"/>
      <c r="J30" s="247" t="s">
        <v>40</v>
      </c>
      <c r="K30" s="247"/>
      <c r="L30" s="247"/>
      <c r="M30" s="247"/>
      <c r="N30" s="247"/>
      <c r="O30" s="247" t="s">
        <v>41</v>
      </c>
      <c r="P30" s="247"/>
      <c r="Q30" s="247"/>
      <c r="R30" s="247" t="s">
        <v>42</v>
      </c>
      <c r="S30" s="247"/>
      <c r="T30" s="247"/>
    </row>
    <row r="31" spans="2:25" s="58" customFormat="1" ht="18" customHeight="1" thickBot="1">
      <c r="B31" s="240"/>
      <c r="C31" s="244"/>
      <c r="D31" s="245"/>
      <c r="E31" s="245"/>
      <c r="F31" s="245"/>
      <c r="G31" s="245"/>
      <c r="H31" s="245"/>
      <c r="I31" s="246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</row>
    <row r="32" spans="2:25" s="58" customFormat="1" ht="11.25" customHeight="1" thickBot="1">
      <c r="B32" s="240"/>
      <c r="C32" s="249" t="s">
        <v>43</v>
      </c>
      <c r="D32" s="250" t="s">
        <v>44</v>
      </c>
      <c r="E32" s="251"/>
      <c r="F32" s="241" t="s">
        <v>45</v>
      </c>
      <c r="G32" s="243"/>
      <c r="H32" s="269" t="s">
        <v>46</v>
      </c>
      <c r="I32" s="270" t="s">
        <v>47</v>
      </c>
      <c r="J32" s="271" t="s">
        <v>48</v>
      </c>
      <c r="K32" s="241" t="s">
        <v>49</v>
      </c>
      <c r="L32" s="243"/>
      <c r="M32" s="274" t="s">
        <v>50</v>
      </c>
      <c r="N32" s="275"/>
      <c r="O32" s="247" t="s">
        <v>48</v>
      </c>
      <c r="P32" s="258" t="s">
        <v>49</v>
      </c>
      <c r="Q32" s="247" t="s">
        <v>50</v>
      </c>
      <c r="R32" s="247" t="s">
        <v>51</v>
      </c>
      <c r="S32" s="247" t="s">
        <v>33</v>
      </c>
      <c r="T32" s="247" t="s">
        <v>52</v>
      </c>
    </row>
    <row r="33" spans="2:21" s="58" customFormat="1" ht="9.75" customHeight="1" thickBot="1">
      <c r="B33" s="240"/>
      <c r="C33" s="249"/>
      <c r="D33" s="252"/>
      <c r="E33" s="253"/>
      <c r="F33" s="256"/>
      <c r="G33" s="257"/>
      <c r="H33" s="269"/>
      <c r="I33" s="270"/>
      <c r="J33" s="272"/>
      <c r="K33" s="256"/>
      <c r="L33" s="257"/>
      <c r="M33" s="274"/>
      <c r="N33" s="275"/>
      <c r="O33" s="261"/>
      <c r="P33" s="259"/>
      <c r="Q33" s="261"/>
      <c r="R33" s="261"/>
      <c r="S33" s="261"/>
      <c r="T33" s="261"/>
    </row>
    <row r="34" spans="2:21" s="58" customFormat="1" ht="18" customHeight="1" thickBot="1">
      <c r="B34" s="240"/>
      <c r="C34" s="249"/>
      <c r="D34" s="254"/>
      <c r="E34" s="255"/>
      <c r="F34" s="244"/>
      <c r="G34" s="246"/>
      <c r="H34" s="269"/>
      <c r="I34" s="270"/>
      <c r="J34" s="273"/>
      <c r="K34" s="244"/>
      <c r="L34" s="246"/>
      <c r="M34" s="274"/>
      <c r="N34" s="275"/>
      <c r="O34" s="248"/>
      <c r="P34" s="260"/>
      <c r="Q34" s="248"/>
      <c r="R34" s="248"/>
      <c r="S34" s="248"/>
      <c r="T34" s="248"/>
    </row>
    <row r="35" spans="2:21" ht="12.75" customHeight="1">
      <c r="B35" s="59"/>
      <c r="C35" s="60"/>
      <c r="D35" s="262"/>
      <c r="E35" s="263"/>
      <c r="F35" s="264"/>
      <c r="G35" s="265"/>
      <c r="H35" s="61"/>
      <c r="I35" s="62"/>
      <c r="J35" s="63"/>
      <c r="K35" s="266"/>
      <c r="L35" s="266"/>
      <c r="M35" s="267"/>
      <c r="N35" s="268"/>
      <c r="O35" s="64"/>
      <c r="P35" s="65"/>
      <c r="Q35" s="66"/>
      <c r="R35" s="67"/>
      <c r="S35" s="68"/>
      <c r="T35" s="69"/>
      <c r="U35" s="70"/>
    </row>
    <row r="36" spans="2:21" ht="42" customHeight="1">
      <c r="B36" s="71">
        <v>1</v>
      </c>
      <c r="C36" s="72">
        <v>1</v>
      </c>
      <c r="D36" s="276" t="s">
        <v>53</v>
      </c>
      <c r="E36" s="277"/>
      <c r="F36" s="278">
        <v>0</v>
      </c>
      <c r="G36" s="279"/>
      <c r="H36" s="73">
        <v>1</v>
      </c>
      <c r="I36" s="74">
        <f>+H36*F36</f>
        <v>0</v>
      </c>
      <c r="J36" s="75">
        <v>0.4</v>
      </c>
      <c r="K36" s="289" t="e">
        <f>+R26</f>
        <v>#DIV/0!</v>
      </c>
      <c r="L36" s="290"/>
      <c r="M36" s="291" t="e">
        <f>+K36+J36</f>
        <v>#DIV/0!</v>
      </c>
      <c r="N36" s="289"/>
      <c r="O36" s="76">
        <f>+J36*F36</f>
        <v>0</v>
      </c>
      <c r="P36" s="76" t="e">
        <f>+K36*F36</f>
        <v>#DIV/0!</v>
      </c>
      <c r="Q36" s="77" t="e">
        <f>+P36+O36</f>
        <v>#DIV/0!</v>
      </c>
      <c r="R36" s="78" t="e">
        <f>+H36-M36</f>
        <v>#DIV/0!</v>
      </c>
      <c r="S36" s="79" t="e">
        <f>+R36*F36</f>
        <v>#DIV/0!</v>
      </c>
      <c r="T36" s="80" t="e">
        <f>+S36/I36</f>
        <v>#DIV/0!</v>
      </c>
      <c r="U36" s="70"/>
    </row>
    <row r="37" spans="2:21" ht="14.1" customHeight="1">
      <c r="B37" s="71"/>
      <c r="C37" s="81"/>
      <c r="D37" s="292"/>
      <c r="E37" s="293"/>
      <c r="F37" s="278"/>
      <c r="G37" s="279"/>
      <c r="H37" s="73"/>
      <c r="I37" s="82"/>
      <c r="J37" s="83"/>
      <c r="K37" s="294"/>
      <c r="L37" s="295"/>
      <c r="M37" s="294"/>
      <c r="N37" s="295"/>
      <c r="O37" s="84"/>
      <c r="P37" s="76"/>
      <c r="Q37" s="85"/>
      <c r="R37" s="78"/>
      <c r="S37" s="79"/>
      <c r="T37" s="80"/>
      <c r="U37" s="70"/>
    </row>
    <row r="38" spans="2:21" ht="25.5" customHeight="1">
      <c r="B38" s="71">
        <v>2</v>
      </c>
      <c r="C38" s="72">
        <v>1</v>
      </c>
      <c r="D38" s="276" t="s">
        <v>53</v>
      </c>
      <c r="E38" s="277"/>
      <c r="F38" s="278">
        <v>0</v>
      </c>
      <c r="G38" s="279"/>
      <c r="H38" s="73">
        <v>1</v>
      </c>
      <c r="I38" s="74">
        <f>+H38*F38</f>
        <v>0</v>
      </c>
      <c r="J38" s="86">
        <v>0</v>
      </c>
      <c r="K38" s="280">
        <v>0</v>
      </c>
      <c r="L38" s="281"/>
      <c r="M38" s="282">
        <f>+K38+J38</f>
        <v>0</v>
      </c>
      <c r="N38" s="283"/>
      <c r="O38" s="76">
        <f>+J38*F38</f>
        <v>0</v>
      </c>
      <c r="P38" s="76">
        <f>+K38*F38</f>
        <v>0</v>
      </c>
      <c r="Q38" s="77">
        <f>+P38+O38</f>
        <v>0</v>
      </c>
      <c r="R38" s="78">
        <f>+H38-M38</f>
        <v>1</v>
      </c>
      <c r="S38" s="79">
        <f>+R38*F38</f>
        <v>0</v>
      </c>
      <c r="T38" s="80" t="e">
        <f>+S38/I38</f>
        <v>#DIV/0!</v>
      </c>
      <c r="U38" s="70"/>
    </row>
    <row r="39" spans="2:21" ht="14.1" customHeight="1">
      <c r="B39" s="71"/>
      <c r="C39" s="72"/>
      <c r="D39" s="284"/>
      <c r="E39" s="285"/>
      <c r="F39" s="286"/>
      <c r="G39" s="287"/>
      <c r="H39" s="87"/>
      <c r="I39" s="82"/>
      <c r="J39" s="88"/>
      <c r="K39" s="282"/>
      <c r="L39" s="282"/>
      <c r="M39" s="288"/>
      <c r="N39" s="280"/>
      <c r="O39" s="84"/>
      <c r="P39" s="76"/>
      <c r="Q39" s="85"/>
      <c r="R39" s="78"/>
      <c r="S39" s="79"/>
      <c r="T39" s="80"/>
      <c r="U39" s="70"/>
    </row>
    <row r="40" spans="2:21" ht="14.1" customHeight="1" thickBot="1">
      <c r="B40" s="89"/>
      <c r="C40" s="90"/>
      <c r="D40" s="296"/>
      <c r="E40" s="297"/>
      <c r="F40" s="298"/>
      <c r="G40" s="299"/>
      <c r="H40" s="91"/>
      <c r="I40" s="92"/>
      <c r="J40" s="93"/>
      <c r="K40" s="300"/>
      <c r="L40" s="300"/>
      <c r="M40" s="301"/>
      <c r="N40" s="302"/>
      <c r="O40" s="94"/>
      <c r="P40" s="95"/>
      <c r="Q40" s="96"/>
      <c r="R40" s="97"/>
      <c r="S40" s="98"/>
      <c r="T40" s="99"/>
      <c r="U40" s="70"/>
    </row>
    <row r="41" spans="2:21" ht="15.75" customHeight="1">
      <c r="B41" s="303"/>
      <c r="C41" s="304"/>
      <c r="D41" s="304"/>
      <c r="E41" s="305"/>
      <c r="F41" s="306" t="s">
        <v>54</v>
      </c>
      <c r="G41" s="307"/>
      <c r="H41" s="308"/>
      <c r="I41" s="100">
        <f>SUM(I35:I40)</f>
        <v>0</v>
      </c>
      <c r="J41" s="101"/>
      <c r="K41" s="309"/>
      <c r="L41" s="309"/>
      <c r="M41" s="310"/>
      <c r="N41" s="311"/>
      <c r="O41" s="102">
        <f>SUM(O35:O40)</f>
        <v>0</v>
      </c>
      <c r="P41" s="102" t="e">
        <f t="shared" ref="P41:S41" si="0">SUM(P35:P40)</f>
        <v>#DIV/0!</v>
      </c>
      <c r="Q41" s="102" t="e">
        <f t="shared" si="0"/>
        <v>#DIV/0!</v>
      </c>
      <c r="R41" s="103"/>
      <c r="S41" s="102" t="e">
        <f t="shared" si="0"/>
        <v>#DIV/0!</v>
      </c>
      <c r="T41" s="104"/>
      <c r="U41" s="70"/>
    </row>
    <row r="42" spans="2:21" ht="15.75" customHeight="1">
      <c r="B42" s="303"/>
      <c r="C42" s="304"/>
      <c r="D42" s="304"/>
      <c r="E42" s="305"/>
      <c r="F42" s="312" t="s">
        <v>55</v>
      </c>
      <c r="G42" s="313"/>
      <c r="H42" s="105">
        <v>0.19</v>
      </c>
      <c r="I42" s="106">
        <f>(I41*H42)</f>
        <v>0</v>
      </c>
      <c r="J42" s="107"/>
      <c r="K42" s="314"/>
      <c r="L42" s="314"/>
      <c r="M42" s="315"/>
      <c r="N42" s="316"/>
      <c r="O42" s="108">
        <f>(O41*H42)</f>
        <v>0</v>
      </c>
      <c r="P42" s="108" t="e">
        <f>+ROUND((P41*H42),2)</f>
        <v>#DIV/0!</v>
      </c>
      <c r="Q42" s="108" t="e">
        <f>+(Q41*H42)</f>
        <v>#DIV/0!</v>
      </c>
      <c r="R42" s="109"/>
      <c r="S42" s="108" t="e">
        <f>+(S41*J42)</f>
        <v>#DIV/0!</v>
      </c>
      <c r="T42" s="110"/>
      <c r="U42" s="70"/>
    </row>
    <row r="43" spans="2:21" ht="15.75" customHeight="1" thickBot="1">
      <c r="B43" s="317"/>
      <c r="C43" s="318"/>
      <c r="D43" s="318"/>
      <c r="E43" s="318"/>
      <c r="F43" s="319" t="s">
        <v>1</v>
      </c>
      <c r="G43" s="320"/>
      <c r="H43" s="321"/>
      <c r="I43" s="111">
        <f>(I41+I42)</f>
        <v>0</v>
      </c>
      <c r="J43" s="322"/>
      <c r="K43" s="323"/>
      <c r="L43" s="324"/>
      <c r="M43" s="325"/>
      <c r="N43" s="326"/>
      <c r="O43" s="112">
        <f>((O41+O42))</f>
        <v>0</v>
      </c>
      <c r="P43" s="112" t="e">
        <f>(P41+P42)</f>
        <v>#DIV/0!</v>
      </c>
      <c r="Q43" s="113" t="e">
        <f>(Q41+Q42)</f>
        <v>#DIV/0!</v>
      </c>
      <c r="R43" s="114"/>
      <c r="S43" s="113" t="e">
        <f>(S41+S42)</f>
        <v>#DIV/0!</v>
      </c>
      <c r="T43" s="115" t="e">
        <f>+S43/I43</f>
        <v>#DIV/0!</v>
      </c>
      <c r="U43" s="70"/>
    </row>
    <row r="44" spans="2:21" ht="5.25" customHeight="1"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8"/>
      <c r="U44" s="70"/>
    </row>
    <row r="45" spans="2:21" s="123" customFormat="1" ht="15" customHeight="1" thickBot="1">
      <c r="B45" s="39"/>
      <c r="C45" s="17"/>
      <c r="D45" s="17"/>
      <c r="E45" s="17"/>
      <c r="F45" s="119"/>
      <c r="G45" s="119"/>
      <c r="H45" s="119"/>
      <c r="I45" s="24"/>
      <c r="J45" s="24"/>
      <c r="K45" s="24"/>
      <c r="L45" s="24"/>
      <c r="M45" s="24"/>
      <c r="N45" s="120"/>
      <c r="O45" s="120"/>
      <c r="P45" s="120"/>
      <c r="Q45" s="120"/>
      <c r="R45" s="120"/>
      <c r="S45" s="120"/>
      <c r="T45" s="121"/>
      <c r="U45" s="122"/>
    </row>
    <row r="46" spans="2:21" s="127" customFormat="1" ht="30" customHeight="1">
      <c r="B46" s="124" t="s">
        <v>56</v>
      </c>
      <c r="C46" s="327" t="s">
        <v>86</v>
      </c>
      <c r="D46" s="327"/>
      <c r="E46" s="125" t="s">
        <v>57</v>
      </c>
      <c r="F46" s="328" t="s">
        <v>58</v>
      </c>
      <c r="G46" s="328"/>
      <c r="H46" s="329" t="s">
        <v>59</v>
      </c>
      <c r="I46" s="329"/>
      <c r="J46" s="126" t="s">
        <v>60</v>
      </c>
      <c r="K46" s="329" t="s">
        <v>61</v>
      </c>
      <c r="L46" s="329"/>
      <c r="M46" s="329"/>
      <c r="N46" s="329" t="s">
        <v>62</v>
      </c>
      <c r="O46" s="329"/>
      <c r="P46" s="329"/>
      <c r="Q46" s="329" t="s">
        <v>63</v>
      </c>
      <c r="R46" s="329"/>
      <c r="S46" s="329" t="s">
        <v>64</v>
      </c>
      <c r="T46" s="332"/>
    </row>
    <row r="47" spans="2:21" s="127" customFormat="1" ht="15.75" customHeight="1">
      <c r="B47" s="128">
        <v>1</v>
      </c>
      <c r="C47" s="330"/>
      <c r="D47" s="330"/>
      <c r="E47" s="129"/>
      <c r="F47" s="130"/>
      <c r="G47" s="131" t="e">
        <f t="shared" ref="G47:G60" si="1">+F47/$I$43</f>
        <v>#DIV/0!</v>
      </c>
      <c r="H47" s="132">
        <f>+F47</f>
        <v>0</v>
      </c>
      <c r="I47" s="133" t="e">
        <f>+H47/$I$43</f>
        <v>#DIV/0!</v>
      </c>
      <c r="J47" s="132">
        <f t="shared" ref="J47:J60" si="2">+F47*$R$21</f>
        <v>0</v>
      </c>
      <c r="K47" s="331">
        <f t="shared" ref="K47:K60" si="3">+F47-J47</f>
        <v>0</v>
      </c>
      <c r="L47" s="331"/>
      <c r="M47" s="133" t="e">
        <f t="shared" ref="M47:M60" si="4">+K47/$I$43</f>
        <v>#DIV/0!</v>
      </c>
      <c r="N47" s="331">
        <f>+K47</f>
        <v>0</v>
      </c>
      <c r="O47" s="331"/>
      <c r="P47" s="134" t="e">
        <f t="shared" ref="P47:P60" si="5">+N47/$I$43</f>
        <v>#DIV/0!</v>
      </c>
      <c r="Q47" s="132">
        <f>+$I$43-H47</f>
        <v>0</v>
      </c>
      <c r="R47" s="134" t="e">
        <f>+Q47/$I$43</f>
        <v>#DIV/0!</v>
      </c>
      <c r="S47" s="135">
        <f>+$I$43-N47</f>
        <v>0</v>
      </c>
      <c r="T47" s="174" t="e">
        <f>+S47/$I$43</f>
        <v>#DIV/0!</v>
      </c>
    </row>
    <row r="48" spans="2:21" s="123" customFormat="1" ht="15" customHeight="1">
      <c r="B48" s="137">
        <v>2</v>
      </c>
      <c r="C48" s="330"/>
      <c r="D48" s="330"/>
      <c r="E48" s="129"/>
      <c r="F48" s="130"/>
      <c r="G48" s="131" t="e">
        <f t="shared" si="1"/>
        <v>#DIV/0!</v>
      </c>
      <c r="H48" s="132">
        <f t="shared" ref="H48:H60" si="6">+H47+F48</f>
        <v>0</v>
      </c>
      <c r="I48" s="133" t="e">
        <f t="shared" ref="I48:I60" si="7">+H48/$I$43</f>
        <v>#DIV/0!</v>
      </c>
      <c r="J48" s="132">
        <f t="shared" si="2"/>
        <v>0</v>
      </c>
      <c r="K48" s="331">
        <f t="shared" si="3"/>
        <v>0</v>
      </c>
      <c r="L48" s="331"/>
      <c r="M48" s="133" t="e">
        <f t="shared" si="4"/>
        <v>#DIV/0!</v>
      </c>
      <c r="N48" s="331">
        <f t="shared" ref="N48:N60" si="8">+N47+K48</f>
        <v>0</v>
      </c>
      <c r="O48" s="331"/>
      <c r="P48" s="134" t="e">
        <f t="shared" si="5"/>
        <v>#DIV/0!</v>
      </c>
      <c r="Q48" s="132">
        <f t="shared" ref="Q48:Q60" si="9">+$I$43-H48</f>
        <v>0</v>
      </c>
      <c r="R48" s="134" t="e">
        <f t="shared" ref="R48:R60" si="10">+Q48/$I$43</f>
        <v>#DIV/0!</v>
      </c>
      <c r="S48" s="135">
        <f t="shared" ref="S48:S60" si="11">+$I$43-N48</f>
        <v>0</v>
      </c>
      <c r="T48" s="136" t="e">
        <f t="shared" ref="T48:T60" si="12">+S48/$I$43</f>
        <v>#DIV/0!</v>
      </c>
    </row>
    <row r="49" spans="2:21" s="123" customFormat="1" ht="15" customHeight="1">
      <c r="B49" s="137">
        <v>3</v>
      </c>
      <c r="C49" s="330"/>
      <c r="D49" s="330"/>
      <c r="E49" s="129"/>
      <c r="F49" s="130"/>
      <c r="G49" s="131" t="e">
        <f t="shared" si="1"/>
        <v>#DIV/0!</v>
      </c>
      <c r="H49" s="132">
        <f t="shared" si="6"/>
        <v>0</v>
      </c>
      <c r="I49" s="133" t="e">
        <f t="shared" si="7"/>
        <v>#DIV/0!</v>
      </c>
      <c r="J49" s="132">
        <f t="shared" si="2"/>
        <v>0</v>
      </c>
      <c r="K49" s="331">
        <f t="shared" si="3"/>
        <v>0</v>
      </c>
      <c r="L49" s="331"/>
      <c r="M49" s="133" t="e">
        <f t="shared" si="4"/>
        <v>#DIV/0!</v>
      </c>
      <c r="N49" s="331">
        <f t="shared" si="8"/>
        <v>0</v>
      </c>
      <c r="O49" s="331"/>
      <c r="P49" s="134" t="e">
        <f t="shared" si="5"/>
        <v>#DIV/0!</v>
      </c>
      <c r="Q49" s="132">
        <f t="shared" si="9"/>
        <v>0</v>
      </c>
      <c r="R49" s="134" t="e">
        <f t="shared" si="10"/>
        <v>#DIV/0!</v>
      </c>
      <c r="S49" s="135">
        <f t="shared" si="11"/>
        <v>0</v>
      </c>
      <c r="T49" s="136" t="e">
        <f t="shared" si="12"/>
        <v>#DIV/0!</v>
      </c>
    </row>
    <row r="50" spans="2:21" s="123" customFormat="1" ht="15" customHeight="1">
      <c r="B50" s="137">
        <v>4</v>
      </c>
      <c r="C50" s="330"/>
      <c r="D50" s="330"/>
      <c r="E50" s="129"/>
      <c r="F50" s="130"/>
      <c r="G50" s="131" t="e">
        <f t="shared" si="1"/>
        <v>#DIV/0!</v>
      </c>
      <c r="H50" s="132">
        <f t="shared" si="6"/>
        <v>0</v>
      </c>
      <c r="I50" s="133" t="e">
        <f t="shared" si="7"/>
        <v>#DIV/0!</v>
      </c>
      <c r="J50" s="132">
        <f t="shared" si="2"/>
        <v>0</v>
      </c>
      <c r="K50" s="331">
        <f t="shared" si="3"/>
        <v>0</v>
      </c>
      <c r="L50" s="331"/>
      <c r="M50" s="133" t="e">
        <f t="shared" si="4"/>
        <v>#DIV/0!</v>
      </c>
      <c r="N50" s="331">
        <f t="shared" si="8"/>
        <v>0</v>
      </c>
      <c r="O50" s="331"/>
      <c r="P50" s="134" t="e">
        <f t="shared" si="5"/>
        <v>#DIV/0!</v>
      </c>
      <c r="Q50" s="132">
        <f t="shared" si="9"/>
        <v>0</v>
      </c>
      <c r="R50" s="134" t="e">
        <f t="shared" si="10"/>
        <v>#DIV/0!</v>
      </c>
      <c r="S50" s="135">
        <f t="shared" si="11"/>
        <v>0</v>
      </c>
      <c r="T50" s="136" t="e">
        <f t="shared" si="12"/>
        <v>#DIV/0!</v>
      </c>
    </row>
    <row r="51" spans="2:21" s="123" customFormat="1" ht="15" customHeight="1">
      <c r="B51" s="137">
        <v>5</v>
      </c>
      <c r="C51" s="330"/>
      <c r="D51" s="330"/>
      <c r="E51" s="129"/>
      <c r="F51" s="130"/>
      <c r="G51" s="131" t="e">
        <f t="shared" si="1"/>
        <v>#DIV/0!</v>
      </c>
      <c r="H51" s="132">
        <f t="shared" si="6"/>
        <v>0</v>
      </c>
      <c r="I51" s="133" t="e">
        <f t="shared" si="7"/>
        <v>#DIV/0!</v>
      </c>
      <c r="J51" s="132">
        <f t="shared" si="2"/>
        <v>0</v>
      </c>
      <c r="K51" s="331">
        <f t="shared" si="3"/>
        <v>0</v>
      </c>
      <c r="L51" s="331"/>
      <c r="M51" s="133" t="e">
        <f t="shared" si="4"/>
        <v>#DIV/0!</v>
      </c>
      <c r="N51" s="331">
        <f t="shared" si="8"/>
        <v>0</v>
      </c>
      <c r="O51" s="331"/>
      <c r="P51" s="134" t="e">
        <f t="shared" si="5"/>
        <v>#DIV/0!</v>
      </c>
      <c r="Q51" s="132">
        <f t="shared" si="9"/>
        <v>0</v>
      </c>
      <c r="R51" s="134" t="e">
        <f t="shared" si="10"/>
        <v>#DIV/0!</v>
      </c>
      <c r="S51" s="135">
        <f t="shared" si="11"/>
        <v>0</v>
      </c>
      <c r="T51" s="136" t="e">
        <f t="shared" si="12"/>
        <v>#DIV/0!</v>
      </c>
    </row>
    <row r="52" spans="2:21" s="123" customFormat="1" ht="15" customHeight="1">
      <c r="B52" s="137">
        <v>6</v>
      </c>
      <c r="C52" s="330"/>
      <c r="D52" s="330"/>
      <c r="E52" s="129"/>
      <c r="F52" s="130"/>
      <c r="G52" s="131" t="e">
        <f t="shared" si="1"/>
        <v>#DIV/0!</v>
      </c>
      <c r="H52" s="132">
        <f t="shared" si="6"/>
        <v>0</v>
      </c>
      <c r="I52" s="133" t="e">
        <f t="shared" si="7"/>
        <v>#DIV/0!</v>
      </c>
      <c r="J52" s="132">
        <f t="shared" si="2"/>
        <v>0</v>
      </c>
      <c r="K52" s="331">
        <f t="shared" si="3"/>
        <v>0</v>
      </c>
      <c r="L52" s="331"/>
      <c r="M52" s="133" t="e">
        <f t="shared" si="4"/>
        <v>#DIV/0!</v>
      </c>
      <c r="N52" s="331">
        <f t="shared" si="8"/>
        <v>0</v>
      </c>
      <c r="O52" s="331"/>
      <c r="P52" s="134" t="e">
        <f t="shared" si="5"/>
        <v>#DIV/0!</v>
      </c>
      <c r="Q52" s="132">
        <f t="shared" si="9"/>
        <v>0</v>
      </c>
      <c r="R52" s="134" t="e">
        <f t="shared" si="10"/>
        <v>#DIV/0!</v>
      </c>
      <c r="S52" s="135">
        <f t="shared" si="11"/>
        <v>0</v>
      </c>
      <c r="T52" s="136" t="e">
        <f t="shared" si="12"/>
        <v>#DIV/0!</v>
      </c>
    </row>
    <row r="53" spans="2:21" s="123" customFormat="1" ht="15" customHeight="1">
      <c r="B53" s="137">
        <v>7</v>
      </c>
      <c r="C53" s="330"/>
      <c r="D53" s="330"/>
      <c r="E53" s="129"/>
      <c r="F53" s="130"/>
      <c r="G53" s="131" t="e">
        <f t="shared" si="1"/>
        <v>#DIV/0!</v>
      </c>
      <c r="H53" s="132">
        <f t="shared" si="6"/>
        <v>0</v>
      </c>
      <c r="I53" s="133" t="e">
        <f t="shared" si="7"/>
        <v>#DIV/0!</v>
      </c>
      <c r="J53" s="132">
        <f t="shared" si="2"/>
        <v>0</v>
      </c>
      <c r="K53" s="331">
        <f t="shared" si="3"/>
        <v>0</v>
      </c>
      <c r="L53" s="331"/>
      <c r="M53" s="133" t="e">
        <f t="shared" si="4"/>
        <v>#DIV/0!</v>
      </c>
      <c r="N53" s="331">
        <f t="shared" si="8"/>
        <v>0</v>
      </c>
      <c r="O53" s="331"/>
      <c r="P53" s="134" t="e">
        <f t="shared" si="5"/>
        <v>#DIV/0!</v>
      </c>
      <c r="Q53" s="132">
        <f t="shared" si="9"/>
        <v>0</v>
      </c>
      <c r="R53" s="134" t="e">
        <f t="shared" si="10"/>
        <v>#DIV/0!</v>
      </c>
      <c r="S53" s="135">
        <f t="shared" si="11"/>
        <v>0</v>
      </c>
      <c r="T53" s="136" t="e">
        <f t="shared" si="12"/>
        <v>#DIV/0!</v>
      </c>
    </row>
    <row r="54" spans="2:21" s="123" customFormat="1" ht="15" customHeight="1">
      <c r="B54" s="137">
        <v>8</v>
      </c>
      <c r="C54" s="330"/>
      <c r="D54" s="330"/>
      <c r="E54" s="129"/>
      <c r="F54" s="135"/>
      <c r="G54" s="131" t="e">
        <f t="shared" si="1"/>
        <v>#DIV/0!</v>
      </c>
      <c r="H54" s="132">
        <f t="shared" si="6"/>
        <v>0</v>
      </c>
      <c r="I54" s="133" t="e">
        <f t="shared" si="7"/>
        <v>#DIV/0!</v>
      </c>
      <c r="J54" s="132">
        <f t="shared" si="2"/>
        <v>0</v>
      </c>
      <c r="K54" s="331">
        <f t="shared" si="3"/>
        <v>0</v>
      </c>
      <c r="L54" s="331"/>
      <c r="M54" s="133" t="e">
        <f t="shared" si="4"/>
        <v>#DIV/0!</v>
      </c>
      <c r="N54" s="331">
        <f t="shared" si="8"/>
        <v>0</v>
      </c>
      <c r="O54" s="331"/>
      <c r="P54" s="134" t="e">
        <f t="shared" si="5"/>
        <v>#DIV/0!</v>
      </c>
      <c r="Q54" s="132">
        <f t="shared" si="9"/>
        <v>0</v>
      </c>
      <c r="R54" s="134" t="e">
        <f t="shared" si="10"/>
        <v>#DIV/0!</v>
      </c>
      <c r="S54" s="135">
        <f t="shared" si="11"/>
        <v>0</v>
      </c>
      <c r="T54" s="136" t="e">
        <f t="shared" si="12"/>
        <v>#DIV/0!</v>
      </c>
    </row>
    <row r="55" spans="2:21" s="123" customFormat="1" ht="15" customHeight="1">
      <c r="B55" s="137">
        <v>9</v>
      </c>
      <c r="C55" s="330"/>
      <c r="D55" s="330"/>
      <c r="E55" s="129"/>
      <c r="F55" s="135"/>
      <c r="G55" s="131" t="e">
        <f t="shared" si="1"/>
        <v>#DIV/0!</v>
      </c>
      <c r="H55" s="132">
        <f t="shared" si="6"/>
        <v>0</v>
      </c>
      <c r="I55" s="133" t="e">
        <f t="shared" si="7"/>
        <v>#DIV/0!</v>
      </c>
      <c r="J55" s="132">
        <f t="shared" si="2"/>
        <v>0</v>
      </c>
      <c r="K55" s="331">
        <f t="shared" si="3"/>
        <v>0</v>
      </c>
      <c r="L55" s="331"/>
      <c r="M55" s="133" t="e">
        <f t="shared" si="4"/>
        <v>#DIV/0!</v>
      </c>
      <c r="N55" s="331">
        <f t="shared" si="8"/>
        <v>0</v>
      </c>
      <c r="O55" s="331"/>
      <c r="P55" s="134" t="e">
        <f t="shared" si="5"/>
        <v>#DIV/0!</v>
      </c>
      <c r="Q55" s="132">
        <f t="shared" si="9"/>
        <v>0</v>
      </c>
      <c r="R55" s="134" t="e">
        <f t="shared" si="10"/>
        <v>#DIV/0!</v>
      </c>
      <c r="S55" s="135">
        <f t="shared" si="11"/>
        <v>0</v>
      </c>
      <c r="T55" s="136" t="e">
        <f t="shared" si="12"/>
        <v>#DIV/0!</v>
      </c>
    </row>
    <row r="56" spans="2:21" s="123" customFormat="1" ht="15" customHeight="1">
      <c r="B56" s="137">
        <v>10</v>
      </c>
      <c r="C56" s="330"/>
      <c r="D56" s="330"/>
      <c r="E56" s="129"/>
      <c r="F56" s="135"/>
      <c r="G56" s="131" t="e">
        <f t="shared" si="1"/>
        <v>#DIV/0!</v>
      </c>
      <c r="H56" s="132">
        <f t="shared" si="6"/>
        <v>0</v>
      </c>
      <c r="I56" s="133" t="e">
        <f t="shared" si="7"/>
        <v>#DIV/0!</v>
      </c>
      <c r="J56" s="132">
        <f t="shared" si="2"/>
        <v>0</v>
      </c>
      <c r="K56" s="331">
        <f t="shared" si="3"/>
        <v>0</v>
      </c>
      <c r="L56" s="331"/>
      <c r="M56" s="133" t="e">
        <f t="shared" si="4"/>
        <v>#DIV/0!</v>
      </c>
      <c r="N56" s="331">
        <f t="shared" si="8"/>
        <v>0</v>
      </c>
      <c r="O56" s="331"/>
      <c r="P56" s="134" t="e">
        <f t="shared" si="5"/>
        <v>#DIV/0!</v>
      </c>
      <c r="Q56" s="132">
        <f t="shared" si="9"/>
        <v>0</v>
      </c>
      <c r="R56" s="134" t="e">
        <f t="shared" si="10"/>
        <v>#DIV/0!</v>
      </c>
      <c r="S56" s="135">
        <f t="shared" si="11"/>
        <v>0</v>
      </c>
      <c r="T56" s="136" t="e">
        <f t="shared" si="12"/>
        <v>#DIV/0!</v>
      </c>
    </row>
    <row r="57" spans="2:21" s="123" customFormat="1" ht="15" customHeight="1">
      <c r="B57" s="137">
        <v>11</v>
      </c>
      <c r="C57" s="330"/>
      <c r="D57" s="330"/>
      <c r="E57" s="129"/>
      <c r="F57" s="135"/>
      <c r="G57" s="131" t="e">
        <f t="shared" si="1"/>
        <v>#DIV/0!</v>
      </c>
      <c r="H57" s="132">
        <f t="shared" si="6"/>
        <v>0</v>
      </c>
      <c r="I57" s="133" t="e">
        <f t="shared" si="7"/>
        <v>#DIV/0!</v>
      </c>
      <c r="J57" s="132">
        <f t="shared" si="2"/>
        <v>0</v>
      </c>
      <c r="K57" s="331">
        <f t="shared" si="3"/>
        <v>0</v>
      </c>
      <c r="L57" s="331"/>
      <c r="M57" s="133" t="e">
        <f t="shared" si="4"/>
        <v>#DIV/0!</v>
      </c>
      <c r="N57" s="331">
        <f t="shared" si="8"/>
        <v>0</v>
      </c>
      <c r="O57" s="331"/>
      <c r="P57" s="134" t="e">
        <f t="shared" si="5"/>
        <v>#DIV/0!</v>
      </c>
      <c r="Q57" s="132">
        <f t="shared" si="9"/>
        <v>0</v>
      </c>
      <c r="R57" s="134" t="e">
        <f t="shared" si="10"/>
        <v>#DIV/0!</v>
      </c>
      <c r="S57" s="135">
        <f t="shared" si="11"/>
        <v>0</v>
      </c>
      <c r="T57" s="136" t="e">
        <f t="shared" si="12"/>
        <v>#DIV/0!</v>
      </c>
    </row>
    <row r="58" spans="2:21" s="123" customFormat="1" ht="15" customHeight="1">
      <c r="B58" s="137">
        <v>12</v>
      </c>
      <c r="C58" s="330"/>
      <c r="D58" s="330"/>
      <c r="E58" s="129"/>
      <c r="F58" s="135"/>
      <c r="G58" s="131" t="e">
        <f t="shared" si="1"/>
        <v>#DIV/0!</v>
      </c>
      <c r="H58" s="132">
        <f t="shared" si="6"/>
        <v>0</v>
      </c>
      <c r="I58" s="133" t="e">
        <f t="shared" si="7"/>
        <v>#DIV/0!</v>
      </c>
      <c r="J58" s="132">
        <f t="shared" si="2"/>
        <v>0</v>
      </c>
      <c r="K58" s="331">
        <f t="shared" si="3"/>
        <v>0</v>
      </c>
      <c r="L58" s="331"/>
      <c r="M58" s="133" t="e">
        <f t="shared" si="4"/>
        <v>#DIV/0!</v>
      </c>
      <c r="N58" s="331">
        <f t="shared" si="8"/>
        <v>0</v>
      </c>
      <c r="O58" s="331"/>
      <c r="P58" s="134" t="e">
        <f t="shared" si="5"/>
        <v>#DIV/0!</v>
      </c>
      <c r="Q58" s="132">
        <f t="shared" si="9"/>
        <v>0</v>
      </c>
      <c r="R58" s="134" t="e">
        <f t="shared" si="10"/>
        <v>#DIV/0!</v>
      </c>
      <c r="S58" s="135">
        <f t="shared" si="11"/>
        <v>0</v>
      </c>
      <c r="T58" s="136" t="e">
        <f t="shared" si="12"/>
        <v>#DIV/0!</v>
      </c>
    </row>
    <row r="59" spans="2:21" s="123" customFormat="1" ht="15" customHeight="1">
      <c r="B59" s="137">
        <v>13</v>
      </c>
      <c r="C59" s="330"/>
      <c r="D59" s="330"/>
      <c r="E59" s="129"/>
      <c r="F59" s="135"/>
      <c r="G59" s="131" t="e">
        <f t="shared" si="1"/>
        <v>#DIV/0!</v>
      </c>
      <c r="H59" s="132">
        <f t="shared" si="6"/>
        <v>0</v>
      </c>
      <c r="I59" s="133" t="e">
        <f t="shared" si="7"/>
        <v>#DIV/0!</v>
      </c>
      <c r="J59" s="132">
        <f t="shared" si="2"/>
        <v>0</v>
      </c>
      <c r="K59" s="331">
        <f t="shared" si="3"/>
        <v>0</v>
      </c>
      <c r="L59" s="331"/>
      <c r="M59" s="133" t="e">
        <f t="shared" si="4"/>
        <v>#DIV/0!</v>
      </c>
      <c r="N59" s="331">
        <f t="shared" si="8"/>
        <v>0</v>
      </c>
      <c r="O59" s="331"/>
      <c r="P59" s="134" t="e">
        <f t="shared" si="5"/>
        <v>#DIV/0!</v>
      </c>
      <c r="Q59" s="132">
        <f>+$I$43-H59</f>
        <v>0</v>
      </c>
      <c r="R59" s="134" t="e">
        <f t="shared" si="10"/>
        <v>#DIV/0!</v>
      </c>
      <c r="S59" s="135">
        <f t="shared" si="11"/>
        <v>0</v>
      </c>
      <c r="T59" s="136" t="e">
        <f>+S59/$I$43</f>
        <v>#DIV/0!</v>
      </c>
    </row>
    <row r="60" spans="2:21" s="123" customFormat="1" ht="15" customHeight="1">
      <c r="B60" s="137">
        <v>14</v>
      </c>
      <c r="C60" s="330"/>
      <c r="D60" s="330"/>
      <c r="E60" s="129"/>
      <c r="F60" s="135"/>
      <c r="G60" s="131" t="e">
        <f t="shared" si="1"/>
        <v>#DIV/0!</v>
      </c>
      <c r="H60" s="132">
        <f t="shared" si="6"/>
        <v>0</v>
      </c>
      <c r="I60" s="133" t="e">
        <f t="shared" si="7"/>
        <v>#DIV/0!</v>
      </c>
      <c r="J60" s="132">
        <f t="shared" si="2"/>
        <v>0</v>
      </c>
      <c r="K60" s="331">
        <f t="shared" si="3"/>
        <v>0</v>
      </c>
      <c r="L60" s="331"/>
      <c r="M60" s="133" t="e">
        <f t="shared" si="4"/>
        <v>#DIV/0!</v>
      </c>
      <c r="N60" s="331">
        <f t="shared" si="8"/>
        <v>0</v>
      </c>
      <c r="O60" s="331"/>
      <c r="P60" s="134" t="e">
        <f t="shared" si="5"/>
        <v>#DIV/0!</v>
      </c>
      <c r="Q60" s="132">
        <f t="shared" si="9"/>
        <v>0</v>
      </c>
      <c r="R60" s="134" t="e">
        <f t="shared" si="10"/>
        <v>#DIV/0!</v>
      </c>
      <c r="S60" s="135">
        <f t="shared" si="11"/>
        <v>0</v>
      </c>
      <c r="T60" s="136" t="e">
        <f t="shared" si="12"/>
        <v>#DIV/0!</v>
      </c>
    </row>
    <row r="61" spans="2:21" s="123" customFormat="1" ht="15" customHeight="1" thickBot="1">
      <c r="B61" s="138"/>
      <c r="C61" s="333" t="s">
        <v>65</v>
      </c>
      <c r="D61" s="333"/>
      <c r="E61" s="139"/>
      <c r="F61" s="140">
        <f>SUM(F47:F60)</f>
        <v>0</v>
      </c>
      <c r="G61" s="141" t="e">
        <f>+F61/I43</f>
        <v>#DIV/0!</v>
      </c>
      <c r="H61" s="142">
        <f>+MAX(H47:H60)</f>
        <v>0</v>
      </c>
      <c r="I61" s="143" t="e">
        <f>+H61/I43</f>
        <v>#DIV/0!</v>
      </c>
      <c r="J61" s="142">
        <f>SUM(J47:J60)</f>
        <v>0</v>
      </c>
      <c r="K61" s="334">
        <f>SUM(K47:K60)</f>
        <v>0</v>
      </c>
      <c r="L61" s="334"/>
      <c r="M61" s="144" t="e">
        <f>+K61/I43</f>
        <v>#DIV/0!</v>
      </c>
      <c r="N61" s="334">
        <f>+MAX(N47:O60)</f>
        <v>0</v>
      </c>
      <c r="O61" s="334"/>
      <c r="P61" s="143" t="e">
        <f>+N61/I43</f>
        <v>#DIV/0!</v>
      </c>
      <c r="Q61" s="142">
        <f>+MIN(Q47:Q60)</f>
        <v>0</v>
      </c>
      <c r="R61" s="143" t="e">
        <f>+Q61/I43</f>
        <v>#DIV/0!</v>
      </c>
      <c r="S61" s="142">
        <f>+MIN(S47:S60)</f>
        <v>0</v>
      </c>
      <c r="T61" s="145" t="e">
        <f>+S61/I43</f>
        <v>#DIV/0!</v>
      </c>
    </row>
    <row r="62" spans="2:21" s="123" customFormat="1" ht="15" customHeight="1">
      <c r="B62" s="39"/>
      <c r="C62" s="146"/>
      <c r="D62" s="146"/>
      <c r="E62" s="146"/>
      <c r="F62" s="119"/>
      <c r="G62" s="335"/>
      <c r="H62" s="335"/>
      <c r="I62" s="24"/>
      <c r="J62" s="24"/>
      <c r="K62" s="147"/>
      <c r="L62" s="30"/>
      <c r="M62" s="24"/>
      <c r="N62" s="336"/>
      <c r="O62" s="336"/>
      <c r="P62" s="24"/>
      <c r="Q62" s="120"/>
      <c r="R62" s="120"/>
      <c r="S62" s="120"/>
      <c r="T62" s="148"/>
      <c r="U62" s="120"/>
    </row>
    <row r="63" spans="2:21" s="123" customFormat="1" ht="36" customHeight="1">
      <c r="B63" s="46"/>
      <c r="C63" s="24"/>
      <c r="D63" s="24"/>
      <c r="E63" s="24"/>
      <c r="F63" s="24"/>
      <c r="G63" s="24"/>
      <c r="H63" s="336"/>
      <c r="I63" s="336"/>
      <c r="J63" s="336"/>
      <c r="K63" s="336"/>
      <c r="L63" s="336"/>
      <c r="M63" s="336"/>
      <c r="N63" s="24"/>
      <c r="O63" s="149"/>
      <c r="P63" s="150"/>
      <c r="Q63" s="120"/>
      <c r="R63" s="120"/>
      <c r="S63" s="120"/>
      <c r="T63" s="148"/>
      <c r="U63" s="120"/>
    </row>
    <row r="64" spans="2:21" s="4" customFormat="1" ht="17.25" customHeight="1">
      <c r="B64" s="339"/>
      <c r="C64" s="340"/>
      <c r="D64" s="340"/>
      <c r="E64" s="24"/>
      <c r="F64" s="340"/>
      <c r="G64" s="340"/>
      <c r="H64" s="45"/>
      <c r="I64" s="24"/>
      <c r="J64" s="24"/>
      <c r="K64" s="147"/>
      <c r="L64" s="336"/>
      <c r="M64" s="336"/>
      <c r="N64" s="336"/>
      <c r="O64" s="336"/>
      <c r="P64" s="151"/>
      <c r="Q64" s="120"/>
      <c r="R64" s="120"/>
      <c r="S64" s="120"/>
      <c r="T64" s="148"/>
      <c r="U64" s="120"/>
    </row>
    <row r="65" spans="2:21" s="4" customFormat="1" ht="15">
      <c r="B65" s="152" t="s">
        <v>10</v>
      </c>
      <c r="C65" s="153"/>
      <c r="D65" s="153"/>
      <c r="E65" s="29"/>
      <c r="F65" s="154" t="s">
        <v>10</v>
      </c>
      <c r="G65" s="154"/>
      <c r="H65" s="154"/>
      <c r="I65" s="24"/>
      <c r="J65" s="24"/>
      <c r="K65" s="147"/>
      <c r="L65" s="341"/>
      <c r="M65" s="341"/>
      <c r="N65" s="341"/>
      <c r="O65" s="341"/>
      <c r="P65" s="147"/>
      <c r="Q65" s="120"/>
      <c r="R65" s="120"/>
      <c r="S65" s="120"/>
      <c r="T65" s="148"/>
      <c r="U65" s="120"/>
    </row>
    <row r="66" spans="2:21" s="4" customFormat="1" ht="15">
      <c r="B66" s="155" t="s">
        <v>11</v>
      </c>
      <c r="C66" s="147"/>
      <c r="D66" s="147"/>
      <c r="E66" s="29"/>
      <c r="F66" s="147" t="s">
        <v>12</v>
      </c>
      <c r="G66" s="147"/>
      <c r="H66" s="29"/>
      <c r="I66" s="24"/>
      <c r="J66" s="24"/>
      <c r="K66" s="156"/>
      <c r="L66" s="341"/>
      <c r="M66" s="341"/>
      <c r="N66" s="341"/>
      <c r="O66" s="341"/>
      <c r="P66" s="147"/>
      <c r="Q66" s="120"/>
      <c r="R66" s="120"/>
      <c r="S66" s="120"/>
      <c r="T66" s="148"/>
      <c r="U66" s="120"/>
    </row>
    <row r="67" spans="2:21" s="4" customFormat="1" ht="15.75" thickBot="1">
      <c r="B67" s="342" t="s">
        <v>87</v>
      </c>
      <c r="C67" s="343"/>
      <c r="D67" s="343"/>
      <c r="E67" s="33"/>
      <c r="F67" s="344" t="s">
        <v>66</v>
      </c>
      <c r="G67" s="344"/>
      <c r="H67" s="33"/>
      <c r="I67" s="343"/>
      <c r="J67" s="343"/>
      <c r="K67" s="157"/>
      <c r="L67" s="343"/>
      <c r="M67" s="343"/>
      <c r="N67" s="343"/>
      <c r="O67" s="343"/>
      <c r="P67" s="1"/>
      <c r="Q67" s="34"/>
      <c r="R67" s="34"/>
      <c r="S67" s="34"/>
      <c r="T67" s="158"/>
      <c r="U67" s="120"/>
    </row>
    <row r="68" spans="2:21" s="164" customFormat="1" ht="14.25" customHeight="1">
      <c r="B68" s="159"/>
      <c r="C68" s="160"/>
      <c r="D68" s="160"/>
      <c r="E68" s="161"/>
      <c r="F68" s="162"/>
      <c r="G68" s="163"/>
      <c r="H68" s="163"/>
      <c r="I68" s="163"/>
      <c r="J68" s="163"/>
    </row>
    <row r="69" spans="2:21" ht="15.75">
      <c r="B69" s="337" t="s">
        <v>67</v>
      </c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</row>
    <row r="70" spans="2:21" ht="15.75">
      <c r="B70" s="338" t="s">
        <v>68</v>
      </c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8"/>
      <c r="Q70" s="338"/>
    </row>
    <row r="71" spans="2:21" ht="15.75">
      <c r="B71" s="338" t="s">
        <v>90</v>
      </c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165"/>
      <c r="S71" s="165"/>
      <c r="T71" s="165"/>
      <c r="U71" s="165"/>
    </row>
    <row r="72" spans="2:21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</row>
  </sheetData>
  <mergeCells count="150">
    <mergeCell ref="B69:Q69"/>
    <mergeCell ref="B70:Q70"/>
    <mergeCell ref="B71:Q71"/>
    <mergeCell ref="B64:D64"/>
    <mergeCell ref="F64:G64"/>
    <mergeCell ref="L64:O64"/>
    <mergeCell ref="L65:O65"/>
    <mergeCell ref="L66:O66"/>
    <mergeCell ref="B67:D67"/>
    <mergeCell ref="F67:G67"/>
    <mergeCell ref="I67:J67"/>
    <mergeCell ref="L67:O67"/>
    <mergeCell ref="C61:D61"/>
    <mergeCell ref="K61:L61"/>
    <mergeCell ref="N61:O61"/>
    <mergeCell ref="G62:H62"/>
    <mergeCell ref="N62:O62"/>
    <mergeCell ref="H63:K63"/>
    <mergeCell ref="L63:M63"/>
    <mergeCell ref="C59:D59"/>
    <mergeCell ref="K59:L59"/>
    <mergeCell ref="N59:O59"/>
    <mergeCell ref="C60:D60"/>
    <mergeCell ref="K60:L60"/>
    <mergeCell ref="N60:O60"/>
    <mergeCell ref="C57:D57"/>
    <mergeCell ref="K57:L57"/>
    <mergeCell ref="N57:O57"/>
    <mergeCell ref="C58:D58"/>
    <mergeCell ref="K58:L58"/>
    <mergeCell ref="N58:O58"/>
    <mergeCell ref="C55:D55"/>
    <mergeCell ref="K55:L55"/>
    <mergeCell ref="N55:O55"/>
    <mergeCell ref="C56:D56"/>
    <mergeCell ref="K56:L56"/>
    <mergeCell ref="N56:O56"/>
    <mergeCell ref="C53:D53"/>
    <mergeCell ref="K53:L53"/>
    <mergeCell ref="N53:O53"/>
    <mergeCell ref="C54:D54"/>
    <mergeCell ref="K54:L54"/>
    <mergeCell ref="N54:O54"/>
    <mergeCell ref="C51:D51"/>
    <mergeCell ref="K51:L51"/>
    <mergeCell ref="N51:O51"/>
    <mergeCell ref="C52:D52"/>
    <mergeCell ref="K52:L52"/>
    <mergeCell ref="N52:O52"/>
    <mergeCell ref="C49:D49"/>
    <mergeCell ref="K49:L49"/>
    <mergeCell ref="N49:O49"/>
    <mergeCell ref="C50:D50"/>
    <mergeCell ref="K50:L50"/>
    <mergeCell ref="N50:O50"/>
    <mergeCell ref="Q46:R46"/>
    <mergeCell ref="S46:T46"/>
    <mergeCell ref="C47:D47"/>
    <mergeCell ref="K47:L47"/>
    <mergeCell ref="N47:O47"/>
    <mergeCell ref="C48:D48"/>
    <mergeCell ref="K48:L48"/>
    <mergeCell ref="N48:O48"/>
    <mergeCell ref="B43:E43"/>
    <mergeCell ref="F43:H43"/>
    <mergeCell ref="J43:L43"/>
    <mergeCell ref="M43:N43"/>
    <mergeCell ref="C46:D46"/>
    <mergeCell ref="F46:G46"/>
    <mergeCell ref="H46:I46"/>
    <mergeCell ref="K46:M46"/>
    <mergeCell ref="N46:P46"/>
    <mergeCell ref="D40:E40"/>
    <mergeCell ref="F40:G40"/>
    <mergeCell ref="K40:L40"/>
    <mergeCell ref="M40:N40"/>
    <mergeCell ref="B41:E42"/>
    <mergeCell ref="F41:H41"/>
    <mergeCell ref="K41:L41"/>
    <mergeCell ref="M41:N41"/>
    <mergeCell ref="F42:G42"/>
    <mergeCell ref="K42:L42"/>
    <mergeCell ref="M42:N42"/>
    <mergeCell ref="D38:E38"/>
    <mergeCell ref="F38:G38"/>
    <mergeCell ref="K38:L38"/>
    <mergeCell ref="M38:N38"/>
    <mergeCell ref="D39:E39"/>
    <mergeCell ref="F39:G39"/>
    <mergeCell ref="K39:L39"/>
    <mergeCell ref="M39:N39"/>
    <mergeCell ref="D36:E36"/>
    <mergeCell ref="F36:G36"/>
    <mergeCell ref="K36:L36"/>
    <mergeCell ref="M36:N36"/>
    <mergeCell ref="D37:E37"/>
    <mergeCell ref="F37:G37"/>
    <mergeCell ref="K37:L37"/>
    <mergeCell ref="M37:N37"/>
    <mergeCell ref="D35:E35"/>
    <mergeCell ref="F35:G35"/>
    <mergeCell ref="K35:L35"/>
    <mergeCell ref="M35:N35"/>
    <mergeCell ref="H32:H34"/>
    <mergeCell ref="I32:I34"/>
    <mergeCell ref="J32:J34"/>
    <mergeCell ref="K32:L34"/>
    <mergeCell ref="M32:N34"/>
    <mergeCell ref="B29:T29"/>
    <mergeCell ref="B30:B34"/>
    <mergeCell ref="C30:I31"/>
    <mergeCell ref="J30:N31"/>
    <mergeCell ref="O30:Q31"/>
    <mergeCell ref="R30:T31"/>
    <mergeCell ref="C32:C34"/>
    <mergeCell ref="D32:E34"/>
    <mergeCell ref="F32:G34"/>
    <mergeCell ref="P32:P34"/>
    <mergeCell ref="Q32:Q34"/>
    <mergeCell ref="R32:R34"/>
    <mergeCell ref="S32:S34"/>
    <mergeCell ref="T32:T34"/>
    <mergeCell ref="O32:O34"/>
    <mergeCell ref="B2:E7"/>
    <mergeCell ref="F2:R7"/>
    <mergeCell ref="S2:T7"/>
    <mergeCell ref="B11:C11"/>
    <mergeCell ref="H11:I11"/>
    <mergeCell ref="B16:D16"/>
    <mergeCell ref="E16:G16"/>
    <mergeCell ref="R16:T17"/>
    <mergeCell ref="J16:L16"/>
    <mergeCell ref="J25:M25"/>
    <mergeCell ref="J26:M26"/>
    <mergeCell ref="B18:C18"/>
    <mergeCell ref="D18:G20"/>
    <mergeCell ref="R19:T20"/>
    <mergeCell ref="B22:C22"/>
    <mergeCell ref="D22:G22"/>
    <mergeCell ref="B24:C24"/>
    <mergeCell ref="D24:G24"/>
    <mergeCell ref="I10:K10"/>
    <mergeCell ref="J17:M17"/>
    <mergeCell ref="J18:M18"/>
    <mergeCell ref="J19:M19"/>
    <mergeCell ref="J20:M20"/>
    <mergeCell ref="J21:M21"/>
    <mergeCell ref="J22:M22"/>
    <mergeCell ref="J23:M23"/>
    <mergeCell ref="J24:M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Fill="0" autoLine="0" autoPict="0" r:id="rId5">
            <anchor moveWithCells="1" sizeWithCells="1">
              <from>
                <xdr:col>4</xdr:col>
                <xdr:colOff>304800</xdr:colOff>
                <xdr:row>0</xdr:row>
                <xdr:rowOff>0</xdr:rowOff>
              </from>
              <to>
                <xdr:col>4</xdr:col>
                <xdr:colOff>819150</xdr:colOff>
                <xdr:row>0</xdr:row>
                <xdr:rowOff>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A7EA-09F7-4D0E-B164-2AD16D6D362F}">
  <dimension ref="A1:C18"/>
  <sheetViews>
    <sheetView topLeftCell="A5" workbookViewId="0">
      <selection activeCell="A14" sqref="A14:C14"/>
    </sheetView>
  </sheetViews>
  <sheetFormatPr baseColWidth="10" defaultRowHeight="12.75"/>
  <cols>
    <col min="1" max="1" width="35.85546875" style="169" customWidth="1"/>
    <col min="2" max="2" width="47" style="169" customWidth="1"/>
    <col min="3" max="16384" width="11.42578125" style="169"/>
  </cols>
  <sheetData>
    <row r="1" spans="1:3">
      <c r="A1" s="168" t="s">
        <v>83</v>
      </c>
    </row>
    <row r="2" spans="1:3" ht="38.25" customHeight="1">
      <c r="A2" s="345" t="s">
        <v>69</v>
      </c>
      <c r="B2" s="345"/>
    </row>
    <row r="3" spans="1:3" s="170" customFormat="1" ht="54" customHeight="1">
      <c r="A3" s="167" t="s">
        <v>5</v>
      </c>
      <c r="B3" s="167" t="s">
        <v>81</v>
      </c>
    </row>
    <row r="4" spans="1:3" s="170" customFormat="1" ht="54" customHeight="1">
      <c r="A4" s="167" t="s">
        <v>13</v>
      </c>
      <c r="B4" s="172" t="s">
        <v>85</v>
      </c>
    </row>
    <row r="5" spans="1:3" s="170" customFormat="1" ht="54" customHeight="1">
      <c r="A5" s="167" t="s">
        <v>6</v>
      </c>
      <c r="B5" s="167" t="s">
        <v>82</v>
      </c>
    </row>
    <row r="6" spans="1:3" s="170" customFormat="1" ht="54" customHeight="1">
      <c r="A6" s="167" t="s">
        <v>0</v>
      </c>
      <c r="B6" s="167" t="s">
        <v>84</v>
      </c>
    </row>
    <row r="7" spans="1:3" s="170" customFormat="1" ht="54" customHeight="1">
      <c r="A7" s="167" t="s">
        <v>2</v>
      </c>
      <c r="B7" s="167" t="s">
        <v>80</v>
      </c>
    </row>
    <row r="9" spans="1:3" ht="35.25" customHeight="1">
      <c r="A9" s="346" t="s">
        <v>70</v>
      </c>
      <c r="B9" s="346"/>
      <c r="C9" s="346"/>
    </row>
    <row r="10" spans="1:3" s="171" customFormat="1" ht="21" customHeight="1">
      <c r="A10" s="347" t="s">
        <v>71</v>
      </c>
      <c r="B10" s="347"/>
      <c r="C10" s="347"/>
    </row>
    <row r="11" spans="1:3" s="171" customFormat="1" ht="27" customHeight="1">
      <c r="A11" s="347" t="s">
        <v>72</v>
      </c>
      <c r="B11" s="347"/>
      <c r="C11" s="347"/>
    </row>
    <row r="12" spans="1:3" s="171" customFormat="1" ht="28.5" customHeight="1">
      <c r="A12" s="347" t="s">
        <v>88</v>
      </c>
      <c r="B12" s="347"/>
      <c r="C12" s="347"/>
    </row>
    <row r="13" spans="1:3" s="171" customFormat="1" ht="25.5" customHeight="1">
      <c r="A13" s="347" t="s">
        <v>73</v>
      </c>
      <c r="B13" s="347"/>
      <c r="C13" s="347"/>
    </row>
    <row r="14" spans="1:3" s="171" customFormat="1" ht="25.5" customHeight="1">
      <c r="A14" s="347" t="s">
        <v>74</v>
      </c>
      <c r="B14" s="347"/>
      <c r="C14" s="347"/>
    </row>
    <row r="15" spans="1:3" s="171" customFormat="1" ht="25.5" customHeight="1">
      <c r="A15" s="347" t="s">
        <v>75</v>
      </c>
      <c r="B15" s="347"/>
      <c r="C15" s="347"/>
    </row>
    <row r="16" spans="1:3" s="171" customFormat="1" ht="44.25" customHeight="1">
      <c r="A16" s="347" t="s">
        <v>89</v>
      </c>
      <c r="B16" s="347"/>
      <c r="C16" s="347"/>
    </row>
    <row r="17" spans="1:3" s="171" customFormat="1" ht="28.5" customHeight="1">
      <c r="A17" s="347" t="s">
        <v>76</v>
      </c>
      <c r="B17" s="347"/>
      <c r="C17" s="347"/>
    </row>
    <row r="18" spans="1:3" s="171" customFormat="1" ht="18.75" customHeight="1">
      <c r="A18" s="347" t="s">
        <v>77</v>
      </c>
      <c r="B18" s="347"/>
      <c r="C18" s="347"/>
    </row>
  </sheetData>
  <mergeCells count="11">
    <mergeCell ref="A18:C18"/>
    <mergeCell ref="A13:C13"/>
    <mergeCell ref="A14:C14"/>
    <mergeCell ref="A15:C15"/>
    <mergeCell ref="A16:C16"/>
    <mergeCell ref="A17:C17"/>
    <mergeCell ref="A2:B2"/>
    <mergeCell ref="A9:C9"/>
    <mergeCell ref="A10:C10"/>
    <mergeCell ref="A11:C11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Acta de Interventoría Opcion 1</vt:lpstr>
      <vt:lpstr>Instrucciones Opción 1</vt:lpstr>
      <vt:lpstr>'Acta de Interventoría Opcion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LESTUPINAN</dc:creator>
  <cp:lastModifiedBy>LUISA FERNANDA OVIEDO MUÑOZ</cp:lastModifiedBy>
  <cp:lastPrinted>2023-05-24T20:49:45Z</cp:lastPrinted>
  <dcterms:created xsi:type="dcterms:W3CDTF">2015-04-09T19:43:26Z</dcterms:created>
  <dcterms:modified xsi:type="dcterms:W3CDTF">2023-05-26T14:39:37Z</dcterms:modified>
</cp:coreProperties>
</file>