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findeterco-my.sharepoint.com/personal/glamilla_findeter_gov_co/Documents/2. PROCESO GES/2.6_Actualización_Documentos/2023/2023_Mayo/Formatos para publicar/"/>
    </mc:Choice>
  </mc:AlternateContent>
  <xr:revisionPtr revIDLastSave="2" documentId="8_{AD131C29-F4E4-41AE-8880-B42650A3AB8A}" xr6:coauthVersionLast="47" xr6:coauthVersionMax="47" xr10:uidLastSave="{FAA14547-1781-403E-812E-0AAFCD1B3E44}"/>
  <bookViews>
    <workbookView xWindow="20370" yWindow="-120" windowWidth="29040" windowHeight="15840" xr2:uid="{00000000-000D-0000-FFFF-FFFF00000000}"/>
  </bookViews>
  <sheets>
    <sheet name="Formato Acta Consultoría" sheetId="1" r:id="rId1"/>
    <sheet name="Instrucciones y recomendaciones" sheetId="2" r:id="rId2"/>
  </sheets>
  <definedNames>
    <definedName name="_xlnm.Print_Area" localSheetId="0">'Formato Acta Consultoría'!$B$2:$T$73</definedName>
    <definedName name="inf" localSheetId="0">#REF!</definedName>
    <definedName name="in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K37" i="1"/>
  <c r="P39" i="1"/>
  <c r="O39" i="1"/>
  <c r="M39" i="1"/>
  <c r="R39" i="1" s="1"/>
  <c r="S39" i="1" s="1"/>
  <c r="T39" i="1" s="1"/>
  <c r="I39" i="1"/>
  <c r="O37" i="1"/>
  <c r="P37" i="1"/>
  <c r="I37" i="1"/>
  <c r="F62" i="1"/>
  <c r="Q37" i="1" l="1"/>
  <c r="Q39" i="1"/>
  <c r="M37" i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48" i="1"/>
  <c r="P42" i="1"/>
  <c r="O42" i="1"/>
  <c r="H48" i="1"/>
  <c r="S37" i="1" l="1"/>
  <c r="T37" i="1" s="1"/>
  <c r="R37" i="1"/>
  <c r="Q42" i="1"/>
  <c r="H49" i="1"/>
  <c r="K48" i="1"/>
  <c r="J62" i="1"/>
  <c r="I42" i="1"/>
  <c r="S42" i="1" l="1"/>
  <c r="S43" i="1" s="1"/>
  <c r="S44" i="1" s="1"/>
  <c r="H50" i="1"/>
  <c r="N48" i="1"/>
  <c r="K62" i="1"/>
  <c r="H51" i="1" l="1"/>
  <c r="N49" i="1"/>
  <c r="H52" i="1" l="1"/>
  <c r="N50" i="1"/>
  <c r="H53" i="1" l="1"/>
  <c r="N51" i="1"/>
  <c r="H54" i="1" l="1"/>
  <c r="N52" i="1"/>
  <c r="H55" i="1" l="1"/>
  <c r="N53" i="1"/>
  <c r="H56" i="1" l="1"/>
  <c r="N54" i="1"/>
  <c r="H57" i="1" l="1"/>
  <c r="N55" i="1"/>
  <c r="H58" i="1" l="1"/>
  <c r="N56" i="1"/>
  <c r="H59" i="1" l="1"/>
  <c r="N57" i="1"/>
  <c r="H60" i="1" l="1"/>
  <c r="N58" i="1"/>
  <c r="R20" i="1"/>
  <c r="J29" i="1"/>
  <c r="I43" i="1"/>
  <c r="H61" i="1" l="1"/>
  <c r="N59" i="1"/>
  <c r="Q43" i="1"/>
  <c r="P43" i="1"/>
  <c r="O43" i="1"/>
  <c r="I44" i="1"/>
  <c r="X20" i="1" l="1"/>
  <c r="T44" i="1"/>
  <c r="M53" i="1"/>
  <c r="M54" i="1"/>
  <c r="M57" i="1"/>
  <c r="M59" i="1"/>
  <c r="M60" i="1"/>
  <c r="M61" i="1"/>
  <c r="G62" i="1"/>
  <c r="M55" i="1"/>
  <c r="M49" i="1"/>
  <c r="Q48" i="1"/>
  <c r="R48" i="1" s="1"/>
  <c r="M56" i="1"/>
  <c r="M52" i="1"/>
  <c r="M58" i="1"/>
  <c r="M51" i="1"/>
  <c r="M50" i="1"/>
  <c r="M48" i="1"/>
  <c r="Q49" i="1"/>
  <c r="R49" i="1" s="1"/>
  <c r="Q50" i="1"/>
  <c r="R50" i="1" s="1"/>
  <c r="S48" i="1"/>
  <c r="T48" i="1" s="1"/>
  <c r="P48" i="1"/>
  <c r="M62" i="1"/>
  <c r="Q51" i="1"/>
  <c r="R51" i="1" s="1"/>
  <c r="P49" i="1"/>
  <c r="S49" i="1"/>
  <c r="T49" i="1" s="1"/>
  <c r="S50" i="1"/>
  <c r="T50" i="1" s="1"/>
  <c r="Q52" i="1"/>
  <c r="R52" i="1" s="1"/>
  <c r="P50" i="1"/>
  <c r="S51" i="1"/>
  <c r="T51" i="1" s="1"/>
  <c r="P51" i="1"/>
  <c r="Q53" i="1"/>
  <c r="R53" i="1" s="1"/>
  <c r="S52" i="1"/>
  <c r="T52" i="1" s="1"/>
  <c r="Q54" i="1"/>
  <c r="R54" i="1" s="1"/>
  <c r="P52" i="1"/>
  <c r="S53" i="1"/>
  <c r="T53" i="1" s="1"/>
  <c r="Q55" i="1"/>
  <c r="R55" i="1" s="1"/>
  <c r="P53" i="1"/>
  <c r="S54" i="1"/>
  <c r="T54" i="1" s="1"/>
  <c r="Q56" i="1"/>
  <c r="R56" i="1" s="1"/>
  <c r="P54" i="1"/>
  <c r="S55" i="1"/>
  <c r="T55" i="1" s="1"/>
  <c r="Q57" i="1"/>
  <c r="R57" i="1" s="1"/>
  <c r="P55" i="1"/>
  <c r="S56" i="1"/>
  <c r="T56" i="1" s="1"/>
  <c r="Q58" i="1"/>
  <c r="R58" i="1" s="1"/>
  <c r="P56" i="1"/>
  <c r="S57" i="1"/>
  <c r="T57" i="1" s="1"/>
  <c r="Q59" i="1"/>
  <c r="R59" i="1" s="1"/>
  <c r="P57" i="1"/>
  <c r="P58" i="1"/>
  <c r="S59" i="1"/>
  <c r="T59" i="1" s="1"/>
  <c r="Q60" i="1"/>
  <c r="R60" i="1" s="1"/>
  <c r="S58" i="1"/>
  <c r="T58" i="1" s="1"/>
  <c r="Q61" i="1"/>
  <c r="H62" i="1"/>
  <c r="I62" i="1" s="1"/>
  <c r="N60" i="1"/>
  <c r="S60" i="1" s="1"/>
  <c r="T60" i="1" s="1"/>
  <c r="P59" i="1"/>
  <c r="I52" i="1"/>
  <c r="I55" i="1"/>
  <c r="G54" i="1"/>
  <c r="I56" i="1"/>
  <c r="G55" i="1"/>
  <c r="G56" i="1"/>
  <c r="I58" i="1"/>
  <c r="G57" i="1"/>
  <c r="I59" i="1"/>
  <c r="G58" i="1"/>
  <c r="I60" i="1"/>
  <c r="G59" i="1"/>
  <c r="I61" i="1"/>
  <c r="G60" i="1"/>
  <c r="I48" i="1"/>
  <c r="G61" i="1"/>
  <c r="I50" i="1"/>
  <c r="G49" i="1"/>
  <c r="I51" i="1"/>
  <c r="G50" i="1"/>
  <c r="G51" i="1"/>
  <c r="I53" i="1"/>
  <c r="G52" i="1"/>
  <c r="I54" i="1"/>
  <c r="G53" i="1"/>
  <c r="I57" i="1"/>
  <c r="I49" i="1"/>
  <c r="O44" i="1"/>
  <c r="Q44" i="1"/>
  <c r="R61" i="1" l="1"/>
  <c r="Q62" i="1"/>
  <c r="R62" i="1" s="1"/>
  <c r="N61" i="1"/>
  <c r="P60" i="1"/>
  <c r="P44" i="1"/>
  <c r="H12" i="1" s="1"/>
  <c r="S61" i="1" l="1"/>
  <c r="N62" i="1"/>
  <c r="P62" i="1" s="1"/>
  <c r="P61" i="1"/>
  <c r="T61" i="1" l="1"/>
  <c r="S62" i="1"/>
  <c r="T62" i="1" s="1"/>
</calcChain>
</file>

<file path=xl/sharedStrings.xml><?xml version="1.0" encoding="utf-8"?>
<sst xmlns="http://schemas.openxmlformats.org/spreadsheetml/2006/main" count="93" uniqueCount="88">
  <si>
    <t>VALOR ACTA :</t>
  </si>
  <si>
    <t>FECHA DE ELABORACIÓN:</t>
  </si>
  <si>
    <t>No.
de
Orden</t>
  </si>
  <si>
    <t>CONTRATO</t>
  </si>
  <si>
    <t>CANTIDADES</t>
  </si>
  <si>
    <t>VALORES</t>
  </si>
  <si>
    <t>SALDOS</t>
  </si>
  <si>
    <t>Cantidad</t>
  </si>
  <si>
    <t>CONCEPTO</t>
  </si>
  <si>
    <t>VALOR UNITARIO</t>
  </si>
  <si>
    <t>CANTIDAD CONTRATO</t>
  </si>
  <si>
    <t>Valor Total</t>
  </si>
  <si>
    <t>ACUMULADO ANTERIOR</t>
  </si>
  <si>
    <t>PRESENTE ACTA</t>
  </si>
  <si>
    <t>ACUMULADO TOTAL</t>
  </si>
  <si>
    <t>CANTIDAD</t>
  </si>
  <si>
    <t>VALOR</t>
  </si>
  <si>
    <t>EN (%)</t>
  </si>
  <si>
    <t xml:space="preserve">VALOR TOTAL BÁSICO </t>
  </si>
  <si>
    <t xml:space="preserve">IVA </t>
  </si>
  <si>
    <t>N°</t>
  </si>
  <si>
    <t>TOTAL</t>
  </si>
  <si>
    <t xml:space="preserve">Nombre: </t>
  </si>
  <si>
    <t>PERÍODO:</t>
  </si>
  <si>
    <t xml:space="preserve">VALOR TOTAL </t>
  </si>
  <si>
    <t>FECHA DE DESEMBOLSO</t>
  </si>
  <si>
    <t>CONSULTOR</t>
  </si>
  <si>
    <t>OBJETO</t>
  </si>
  <si>
    <t>VALOR INICIAL</t>
  </si>
  <si>
    <t>ADICIONES</t>
  </si>
  <si>
    <t>VALOR ACTUAL</t>
  </si>
  <si>
    <t>DD</t>
  </si>
  <si>
    <t>MM</t>
  </si>
  <si>
    <t>RETEGARANTÍA</t>
  </si>
  <si>
    <t>VALOR FACTURADO</t>
  </si>
  <si>
    <t>VALOR NETO A PAGAR</t>
  </si>
  <si>
    <t>PAGADO ACUMULADO</t>
  </si>
  <si>
    <t>VALOR FACTURADO ACUMULADO</t>
  </si>
  <si>
    <t>SALDO POR FACTURAR</t>
  </si>
  <si>
    <t>SALDO POR PAGAR</t>
  </si>
  <si>
    <t>DESCRIPCIÓN</t>
  </si>
  <si>
    <t>RETENCIÓN EN GARANTÍA</t>
  </si>
  <si>
    <t>Consultoría</t>
  </si>
  <si>
    <t>Los datos que hacen referencia a fechas se deben diligenciar en día/mes/año completo, no solo mes y año</t>
  </si>
  <si>
    <t>INTERVENTOR</t>
  </si>
  <si>
    <r>
      <t xml:space="preserve">En la celdas donde aparece más de una opción (p.e. director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representante legal) se debe dejar solamente la opción que corresponda según cada caso</t>
    </r>
  </si>
  <si>
    <t>Existen celdas que están formuladas, en tal sentido se deberá corroborar que las mismas estén debidamente vinculadas y que las operaciones aritméticas sean correctas</t>
  </si>
  <si>
    <t>Cada vez que se vaya a diligenciar el formato se debe verificar la debida actualización de todos los campos</t>
  </si>
  <si>
    <t>Se deben verificar las condiciones contractuales y ajustar lo que sea necesario del formato para que se dé estricto cumplimiento a las mismas</t>
  </si>
  <si>
    <t xml:space="preserve">NOTAS: </t>
  </si>
  <si>
    <t>CONTRATO DE CONSULTORÍA No.</t>
  </si>
  <si>
    <t xml:space="preserve">Director o representante legal de Consultoría </t>
  </si>
  <si>
    <t>AAAA</t>
  </si>
  <si>
    <t>Verificación valor contractual</t>
  </si>
  <si>
    <t>La descripción de los ítems y actividades que se deben incorporar en el formato deben corresponder a lo que establezca el clausulado contractual respecto del valor y forma de pago de cada contrato en particular</t>
  </si>
  <si>
    <t>En la Columna correspondiente a "FECHA DE DESEMBOLSO" se debe registrar la fecha en la cual se hace el pago de la respectiva acta, o "En trámite" en caso de que no se haya recibido el respectivo pago</t>
  </si>
  <si>
    <t>Se deben incluir o borrar tantas filas como sea necesario para la incorporación de todas las actividades y condiciones que se requieran según lo determine el valor y la forma de pago contractual</t>
  </si>
  <si>
    <t>Para el cálculo de los valores se debe verificar que la operaciones aritméticas correspondan a lo establecido contractualmente respecto de los decimales y/o aproximaciones, y al momento del trámite del pago se deberá corroborar que los valores del acta correspondan con lo que se establezca en la respectiva factura</t>
  </si>
  <si>
    <t>El Interventor certifica que revisó, verificó y constató que se cumplieron todos los requisitos contractuales para el pago del acta.</t>
  </si>
  <si>
    <t>Los valores de la presente acta están sujetos a las revisiones contractuales  y legales que las partes consideren necesarias y a los ajustes a que esto diera lugar.</t>
  </si>
  <si>
    <t>En las celdas de suspensiones y prórrogas se deben registrar los plazos contractuales en los que se han tenido prórrogas o suspensiones (con las unidades de medida establecidas en los documentos contractuales (días, meses, etc.)</t>
  </si>
  <si>
    <t>XXXXXXXXXXXXXXXXXXX</t>
  </si>
  <si>
    <t>Se debe verificar el valor contractual de los porcentajes de la Retegarantía, IVA, etc.</t>
  </si>
  <si>
    <t>&lt;Escriba el objeto como aparece en el contrato&gt;</t>
  </si>
  <si>
    <t>&lt;Escriba número del contrato&gt;</t>
  </si>
  <si>
    <t>&lt;Escriba el nombre o razón social del consultor&gt;</t>
  </si>
  <si>
    <t>&lt;Escriba el nombre o razón social del interventor&gt;</t>
  </si>
  <si>
    <t>ACTA No.:</t>
  </si>
  <si>
    <t>ACTA DE CONSULTORÍA</t>
  </si>
  <si>
    <t>PLAZO INICIO:</t>
  </si>
  <si>
    <t>&lt;Escriba el plazo en número de días o de meses para la ejecución del contrato&gt;</t>
  </si>
  <si>
    <t>&lt;Escriba el plazo en número de días o de meses de la terminación del contrato&gt;</t>
  </si>
  <si>
    <t>&lt;Escribir el total del tiempo prorrogado (número de meses o días) o No aplica (NA)&gt;</t>
  </si>
  <si>
    <t>&lt;Escribir el total del tiempo suspendido (número de meses o días) o No aplica (NA)&gt;</t>
  </si>
  <si>
    <t>&lt;Escriba plazo actual del contrato (plazo inicio + prórrogas)&gt;</t>
  </si>
  <si>
    <t>&lt;Escriba fecha de terminación que incluya las prórrogas y suspensiones&gt;</t>
  </si>
  <si>
    <t>FECHA DE INICIO:</t>
  </si>
  <si>
    <t>FECHA DE TERMINACIÓN INICIAL:</t>
  </si>
  <si>
    <t xml:space="preserve">PRÓRROGAS: </t>
  </si>
  <si>
    <t>SUSPENSIONES:</t>
  </si>
  <si>
    <t>PLAZO ACTUAL:</t>
  </si>
  <si>
    <t>FECHA DE TERMINACIÓN ACTUAL:</t>
  </si>
  <si>
    <t>Director o representante legal de Interventoría</t>
  </si>
  <si>
    <t>Interventoría</t>
  </si>
  <si>
    <t>La aprobación para pago por parte de la Interventoría de las actividades ejecutadas no exime al Consultor de su responsabilidad y de las obligaciones a las que hace referencia el contrato.</t>
  </si>
  <si>
    <r>
      <t>En el municipio de</t>
    </r>
    <r>
      <rPr>
        <i/>
        <sz val="11"/>
        <color rgb="FFC00000"/>
        <rFont val="Times New Roman"/>
        <family val="1"/>
      </rPr>
      <t xml:space="preserve"> &lt;Escriba el nombre del municipio&gt;</t>
    </r>
    <r>
      <rPr>
        <sz val="11"/>
        <rFont val="Times New Roman"/>
        <family val="1"/>
      </rPr>
      <t xml:space="preserve">, a los </t>
    </r>
    <r>
      <rPr>
        <i/>
        <sz val="11"/>
        <color rgb="FFC00000"/>
        <rFont val="Times New Roman"/>
        <family val="1"/>
      </rPr>
      <t>&lt;Escriba el día&gt;</t>
    </r>
    <r>
      <rPr>
        <sz val="11"/>
        <rFont val="Times New Roman"/>
        <family val="1"/>
      </rPr>
      <t xml:space="preserve"> días del mes de </t>
    </r>
    <r>
      <rPr>
        <i/>
        <sz val="11"/>
        <color rgb="FFC00000"/>
        <rFont val="Times New Roman"/>
        <family val="1"/>
      </rPr>
      <t>&lt;Escriba del mes</t>
    </r>
    <r>
      <rPr>
        <sz val="11"/>
        <color rgb="FFC00000"/>
        <rFont val="Times New Roman"/>
        <family val="1"/>
      </rPr>
      <t>&gt;</t>
    </r>
    <r>
      <rPr>
        <sz val="11"/>
        <rFont val="Times New Roman"/>
        <family val="1"/>
      </rPr>
      <t xml:space="preserve">  del año</t>
    </r>
    <r>
      <rPr>
        <i/>
        <sz val="11"/>
        <color rgb="FFC00000"/>
        <rFont val="Times New Roman"/>
        <family val="1"/>
      </rPr>
      <t xml:space="preserve"> &lt;Escriba el año&gt;</t>
    </r>
    <r>
      <rPr>
        <sz val="11"/>
        <rFont val="Times New Roman"/>
        <family val="1"/>
      </rPr>
      <t>, se reunieron</t>
    </r>
    <r>
      <rPr>
        <i/>
        <sz val="11"/>
        <color rgb="FFC00000"/>
        <rFont val="Times New Roman"/>
        <family val="1"/>
      </rPr>
      <t xml:space="preserve"> &lt;Escriba el nombre del Director o RL de Interventoría&gt;</t>
    </r>
    <r>
      <rPr>
        <sz val="11"/>
        <rFont val="Times New Roman"/>
        <family val="1"/>
      </rPr>
      <t xml:space="preserve"> en representación de </t>
    </r>
    <r>
      <rPr>
        <i/>
        <sz val="11"/>
        <color rgb="FFC00000"/>
        <rFont val="Times New Roman"/>
        <family val="1"/>
      </rPr>
      <t>&lt;Razón social de la interventoría&gt;</t>
    </r>
    <r>
      <rPr>
        <sz val="11"/>
        <rFont val="Times New Roman"/>
        <family val="1"/>
      </rPr>
      <t xml:space="preserve">  y   </t>
    </r>
    <r>
      <rPr>
        <i/>
        <sz val="11"/>
        <color rgb="FFC00000"/>
        <rFont val="Times New Roman"/>
        <family val="1"/>
      </rPr>
      <t>&lt;Escriba el nombre del Director o RL de Consultoría&gt;</t>
    </r>
    <r>
      <rPr>
        <sz val="11"/>
        <rFont val="Times New Roman"/>
        <family val="1"/>
      </rPr>
      <t xml:space="preserve"> en representación de </t>
    </r>
    <r>
      <rPr>
        <i/>
        <sz val="11"/>
        <color rgb="FFC00000"/>
        <rFont val="Times New Roman"/>
        <family val="1"/>
      </rPr>
      <t>&lt;Razón social de la consultoría&gt;</t>
    </r>
    <r>
      <rPr>
        <sz val="11"/>
        <rFont val="Times New Roman"/>
        <family val="1"/>
      </rPr>
      <t xml:space="preserve">, para dejar constancia por medio de la presente acta del recibo parcial de consultoría de las siguientes actividades ejecutadas durante el periodo comprendido entre el </t>
    </r>
    <r>
      <rPr>
        <i/>
        <sz val="11"/>
        <color rgb="FFC00000"/>
        <rFont val="Times New Roman"/>
        <family val="1"/>
      </rPr>
      <t>&lt;Escriba  fecha de inicio DD/MM/AA y el DD/MM/AA&gt;</t>
    </r>
    <r>
      <rPr>
        <sz val="11"/>
        <rFont val="Times New Roman"/>
        <family val="1"/>
      </rPr>
      <t>, según las condiciones que se detallan a continuación:</t>
    </r>
  </si>
  <si>
    <r>
      <rPr>
        <sz val="11"/>
        <color rgb="FFC00000"/>
        <rFont val="Times New Roman"/>
        <family val="1"/>
      </rPr>
      <t>DD/MM/AAAA</t>
    </r>
    <r>
      <rPr>
        <sz val="11"/>
        <rFont val="Times New Roman"/>
        <family val="1"/>
      </rPr>
      <t xml:space="preserve"> al </t>
    </r>
    <r>
      <rPr>
        <sz val="11"/>
        <color rgb="FFC00000"/>
        <rFont val="Times New Roman"/>
        <family val="1"/>
      </rPr>
      <t>DD/MM/AAAA</t>
    </r>
  </si>
  <si>
    <r>
      <rPr>
        <b/>
        <sz val="11"/>
        <rFont val="Times New Roman"/>
        <family val="1"/>
      </rPr>
      <t>Código:</t>
    </r>
    <r>
      <rPr>
        <sz val="11"/>
        <rFont val="Times New Roman"/>
        <family val="1"/>
      </rPr>
      <t xml:space="preserve"> GES-FO-117
</t>
    </r>
    <r>
      <rPr>
        <b/>
        <sz val="11"/>
        <rFont val="Times New Roman"/>
        <family val="1"/>
      </rPr>
      <t>Versión:</t>
    </r>
    <r>
      <rPr>
        <sz val="11"/>
        <rFont val="Times New Roman"/>
        <family val="1"/>
      </rPr>
      <t xml:space="preserve"> 1
</t>
    </r>
    <r>
      <rPr>
        <b/>
        <sz val="11"/>
        <rFont val="Times New Roman"/>
        <family val="1"/>
      </rPr>
      <t>Fecha de Aprobación: 29-May-2023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Clasificación:</t>
    </r>
    <r>
      <rPr>
        <sz val="11"/>
        <rFont val="Times New Roman"/>
        <family val="1"/>
      </rPr>
      <t xml:space="preserve"> 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</si>
</sst>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\ #,##0.00"/>
    <numFmt numFmtId="168" formatCode="0.0000"/>
    <numFmt numFmtId="169" formatCode="&quot;$&quot;\ #,##0"/>
    <numFmt numFmtId="170" formatCode="0.0"/>
    <numFmt numFmtId="171" formatCode="_([$$-240A]\ * #,##0.00_);_([$$-240A]\ * \(#,##0.00\);_([$$-240A]\ * &quot;-&quot;??_);_(@_)"/>
    <numFmt numFmtId="172" formatCode="_ * #,##0_ ;_ * \-#,##0_ ;_ * &quot;-&quot;_ ;_ @_ "/>
    <numFmt numFmtId="173" formatCode="_ &quot;$&quot;\ * #,##0_ ;_ &quot;$&quot;\ * \-#,##0_ ;_ &quot;$&quot;\ * &quot;-&quot;_ ;_ @_ "/>
    <numFmt numFmtId="174" formatCode="_ &quot;$&quot;\ * #,##0.00_ ;_ &quot;$&quot;\ * \-#,##0.00_ ;_ &quot;$&quot;\ * &quot;-&quot;??_ ;_ @_ "/>
    <numFmt numFmtId="175" formatCode="_(&quot;$&quot;\ * #,##0.00_);_(&quot;$&quot;\ * \(#,##0.00\);_(&quot;$&quot;\ * &quot;-&quot;_);_(@_)"/>
    <numFmt numFmtId="176" formatCode="_(* #,##0.0000_);_(* \(#,##0.0000\);_(* &quot;-&quot;??_);_(@_)"/>
    <numFmt numFmtId="177" formatCode="0.0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i/>
      <sz val="10"/>
      <color rgb="FFC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44" fontId="9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0" fillId="2" borderId="0" xfId="0" applyFont="1" applyFill="1" applyAlignment="1">
      <alignment vertic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0" xfId="0" applyFont="1"/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8" xfId="2" applyFont="1" applyBorder="1"/>
    <xf numFmtId="4" fontId="10" fillId="0" borderId="8" xfId="2" applyNumberFormat="1" applyFont="1" applyBorder="1"/>
    <xf numFmtId="0" fontId="10" fillId="0" borderId="9" xfId="2" applyFont="1" applyBorder="1"/>
    <xf numFmtId="0" fontId="14" fillId="0" borderId="10" xfId="2" applyFont="1" applyBorder="1" applyAlignment="1">
      <alignment horizontal="left"/>
    </xf>
    <xf numFmtId="0" fontId="14" fillId="0" borderId="0" xfId="2" applyFont="1" applyAlignment="1">
      <alignment horizontal="right"/>
    </xf>
    <xf numFmtId="3" fontId="12" fillId="0" borderId="11" xfId="2" applyNumberFormat="1" applyFont="1" applyBorder="1" applyAlignment="1">
      <alignment horizontal="center"/>
    </xf>
    <xf numFmtId="4" fontId="14" fillId="0" borderId="0" xfId="2" applyNumberFormat="1" applyFont="1" applyAlignment="1">
      <alignment horizontal="right"/>
    </xf>
    <xf numFmtId="4" fontId="14" fillId="0" borderId="0" xfId="2" applyNumberFormat="1" applyFont="1"/>
    <xf numFmtId="4" fontId="14" fillId="0" borderId="13" xfId="2" applyNumberFormat="1" applyFont="1" applyBorder="1"/>
    <xf numFmtId="49" fontId="12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0" xfId="2" applyFont="1"/>
    <xf numFmtId="0" fontId="12" fillId="0" borderId="12" xfId="2" applyFont="1" applyBorder="1" applyAlignment="1">
      <alignment horizontal="right"/>
    </xf>
    <xf numFmtId="0" fontId="10" fillId="0" borderId="0" xfId="2" applyFont="1" applyAlignment="1">
      <alignment horizontal="right"/>
    </xf>
    <xf numFmtId="0" fontId="12" fillId="0" borderId="1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0" borderId="17" xfId="2" applyFont="1" applyBorder="1"/>
    <xf numFmtId="4" fontId="12" fillId="0" borderId="17" xfId="2" applyNumberFormat="1" applyFont="1" applyBorder="1"/>
    <xf numFmtId="0" fontId="12" fillId="0" borderId="18" xfId="2" applyFont="1" applyBorder="1"/>
    <xf numFmtId="0" fontId="10" fillId="0" borderId="10" xfId="2" applyFont="1" applyBorder="1" applyAlignment="1">
      <alignment horizontal="center"/>
    </xf>
    <xf numFmtId="4" fontId="10" fillId="0" borderId="0" xfId="2" applyNumberFormat="1" applyFont="1"/>
    <xf numFmtId="0" fontId="10" fillId="0" borderId="12" xfId="2" applyFont="1" applyBorder="1"/>
    <xf numFmtId="0" fontId="14" fillId="0" borderId="10" xfId="2" applyFont="1" applyBorder="1" applyAlignment="1">
      <alignment horizontal="right"/>
    </xf>
    <xf numFmtId="0" fontId="14" fillId="0" borderId="0" xfId="2" applyFont="1"/>
    <xf numFmtId="0" fontId="14" fillId="0" borderId="12" xfId="2" applyFont="1" applyBorder="1"/>
    <xf numFmtId="0" fontId="12" fillId="0" borderId="19" xfId="2" applyFont="1" applyBorder="1" applyAlignment="1">
      <alignment horizontal="center"/>
    </xf>
    <xf numFmtId="0" fontId="12" fillId="0" borderId="11" xfId="2" applyFont="1" applyBorder="1"/>
    <xf numFmtId="0" fontId="12" fillId="0" borderId="10" xfId="2" applyFont="1" applyBorder="1"/>
    <xf numFmtId="164" fontId="12" fillId="0" borderId="0" xfId="2" applyNumberFormat="1" applyFont="1"/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4" fillId="0" borderId="17" xfId="2" applyFont="1" applyBorder="1" applyAlignment="1">
      <alignment horizontal="right"/>
    </xf>
    <xf numFmtId="167" fontId="12" fillId="0" borderId="17" xfId="2" applyNumberFormat="1" applyFont="1" applyBorder="1" applyAlignment="1">
      <alignment horizontal="left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1" fontId="10" fillId="2" borderId="50" xfId="0" applyNumberFormat="1" applyFont="1" applyFill="1" applyBorder="1" applyAlignment="1">
      <alignment horizontal="center" vertical="center"/>
    </xf>
    <xf numFmtId="170" fontId="12" fillId="2" borderId="49" xfId="1" applyNumberFormat="1" applyFont="1" applyFill="1" applyBorder="1" applyAlignment="1">
      <alignment horizontal="center" vertical="center"/>
    </xf>
    <xf numFmtId="167" fontId="12" fillId="2" borderId="37" xfId="1" applyNumberFormat="1" applyFont="1" applyFill="1" applyBorder="1" applyAlignment="1">
      <alignment horizontal="center" vertical="center"/>
    </xf>
    <xf numFmtId="177" fontId="12" fillId="2" borderId="48" xfId="0" applyNumberFormat="1" applyFont="1" applyFill="1" applyBorder="1" applyAlignment="1">
      <alignment horizontal="center" vertical="center"/>
    </xf>
    <xf numFmtId="167" fontId="12" fillId="2" borderId="53" xfId="0" applyNumberFormat="1" applyFont="1" applyFill="1" applyBorder="1" applyAlignment="1">
      <alignment horizontal="center" vertical="center"/>
    </xf>
    <xf numFmtId="167" fontId="12" fillId="0" borderId="53" xfId="0" applyNumberFormat="1" applyFont="1" applyBorder="1" applyAlignment="1">
      <alignment horizontal="center" vertical="center"/>
    </xf>
    <xf numFmtId="167" fontId="12" fillId="2" borderId="57" xfId="0" applyNumberFormat="1" applyFont="1" applyFill="1" applyBorder="1" applyAlignment="1">
      <alignment horizontal="center" vertical="center"/>
    </xf>
    <xf numFmtId="2" fontId="12" fillId="2" borderId="53" xfId="0" applyNumberFormat="1" applyFont="1" applyFill="1" applyBorder="1" applyAlignment="1">
      <alignment horizontal="center" vertical="center"/>
    </xf>
    <xf numFmtId="167" fontId="12" fillId="2" borderId="37" xfId="0" applyNumberFormat="1" applyFont="1" applyFill="1" applyBorder="1" applyAlignment="1">
      <alignment horizontal="center" vertical="center"/>
    </xf>
    <xf numFmtId="10" fontId="12" fillId="2" borderId="53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1" fontId="10" fillId="2" borderId="26" xfId="0" applyNumberFormat="1" applyFont="1" applyFill="1" applyBorder="1" applyAlignment="1">
      <alignment horizontal="center" vertical="center"/>
    </xf>
    <xf numFmtId="167" fontId="12" fillId="2" borderId="41" xfId="1" applyNumberFormat="1" applyFont="1" applyFill="1" applyBorder="1" applyAlignment="1">
      <alignment horizontal="center" vertical="center"/>
    </xf>
    <xf numFmtId="167" fontId="12" fillId="0" borderId="25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2" fontId="12" fillId="2" borderId="25" xfId="0" applyNumberFormat="1" applyFont="1" applyFill="1" applyBorder="1" applyAlignment="1">
      <alignment horizontal="center" vertical="center"/>
    </xf>
    <xf numFmtId="167" fontId="12" fillId="2" borderId="39" xfId="0" applyNumberFormat="1" applyFont="1" applyFill="1" applyBorder="1" applyAlignment="1">
      <alignment horizontal="center" vertical="center"/>
    </xf>
    <xf numFmtId="10" fontId="12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67" fontId="12" fillId="2" borderId="39" xfId="1" applyNumberFormat="1" applyFont="1" applyFill="1" applyBorder="1" applyAlignment="1">
      <alignment horizontal="center" vertical="center"/>
    </xf>
    <xf numFmtId="167" fontId="12" fillId="2" borderId="25" xfId="0" applyNumberFormat="1" applyFont="1" applyFill="1" applyBorder="1" applyAlignment="1">
      <alignment horizontal="center" vertical="center"/>
    </xf>
    <xf numFmtId="167" fontId="12" fillId="2" borderId="40" xfId="0" applyNumberFormat="1" applyFont="1" applyFill="1" applyBorder="1" applyAlignment="1">
      <alignment horizontal="center" vertical="center"/>
    </xf>
    <xf numFmtId="168" fontId="12" fillId="2" borderId="14" xfId="0" applyNumberFormat="1" applyFont="1" applyFill="1" applyBorder="1" applyAlignment="1">
      <alignment horizontal="center" vertical="center"/>
    </xf>
    <xf numFmtId="177" fontId="12" fillId="2" borderId="30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" fontId="10" fillId="2" borderId="32" xfId="0" applyNumberFormat="1" applyFont="1" applyFill="1" applyBorder="1" applyAlignment="1">
      <alignment horizontal="center" vertical="center"/>
    </xf>
    <xf numFmtId="168" fontId="12" fillId="2" borderId="33" xfId="0" applyNumberFormat="1" applyFont="1" applyFill="1" applyBorder="1" applyAlignment="1">
      <alignment vertical="center"/>
    </xf>
    <xf numFmtId="167" fontId="12" fillId="2" borderId="43" xfId="1" applyNumberFormat="1" applyFont="1" applyFill="1" applyBorder="1" applyAlignment="1">
      <alignment horizontal="center" vertical="center"/>
    </xf>
    <xf numFmtId="177" fontId="12" fillId="2" borderId="35" xfId="0" applyNumberFormat="1" applyFont="1" applyFill="1" applyBorder="1" applyAlignment="1">
      <alignment horizontal="center" vertical="center"/>
    </xf>
    <xf numFmtId="167" fontId="12" fillId="2" borderId="31" xfId="0" applyNumberFormat="1" applyFont="1" applyFill="1" applyBorder="1" applyAlignment="1">
      <alignment horizontal="center" vertical="center"/>
    </xf>
    <xf numFmtId="167" fontId="12" fillId="0" borderId="31" xfId="0" applyNumberFormat="1" applyFont="1" applyBorder="1" applyAlignment="1">
      <alignment horizontal="center" vertical="center"/>
    </xf>
    <xf numFmtId="167" fontId="12" fillId="2" borderId="44" xfId="0" applyNumberFormat="1" applyFont="1" applyFill="1" applyBorder="1" applyAlignment="1">
      <alignment horizontal="center" vertical="center"/>
    </xf>
    <xf numFmtId="2" fontId="12" fillId="2" borderId="31" xfId="0" applyNumberFormat="1" applyFont="1" applyFill="1" applyBorder="1" applyAlignment="1">
      <alignment vertical="center"/>
    </xf>
    <xf numFmtId="167" fontId="12" fillId="2" borderId="43" xfId="0" applyNumberFormat="1" applyFont="1" applyFill="1" applyBorder="1" applyAlignment="1">
      <alignment horizontal="center" vertical="center"/>
    </xf>
    <xf numFmtId="10" fontId="12" fillId="2" borderId="31" xfId="0" applyNumberFormat="1" applyFont="1" applyFill="1" applyBorder="1" applyAlignment="1">
      <alignment vertical="center"/>
    </xf>
    <xf numFmtId="167" fontId="12" fillId="2" borderId="11" xfId="0" quotePrefix="1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vertical="center"/>
    </xf>
    <xf numFmtId="167" fontId="14" fillId="2" borderId="56" xfId="0" quotePrefix="1" applyNumberFormat="1" applyFont="1" applyFill="1" applyBorder="1" applyAlignment="1">
      <alignment horizontal="center" vertical="center"/>
    </xf>
    <xf numFmtId="164" fontId="14" fillId="2" borderId="56" xfId="0" quotePrefix="1" applyNumberFormat="1" applyFont="1" applyFill="1" applyBorder="1" applyAlignment="1">
      <alignment vertical="center"/>
    </xf>
    <xf numFmtId="10" fontId="14" fillId="2" borderId="56" xfId="0" quotePrefix="1" applyNumberFormat="1" applyFont="1" applyFill="1" applyBorder="1" applyAlignment="1">
      <alignment vertical="center"/>
    </xf>
    <xf numFmtId="9" fontId="12" fillId="0" borderId="40" xfId="3" applyFont="1" applyBorder="1" applyAlignment="1">
      <alignment horizontal="left"/>
    </xf>
    <xf numFmtId="167" fontId="12" fillId="2" borderId="39" xfId="0" quotePrefix="1" applyNumberFormat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/>
    </xf>
    <xf numFmtId="167" fontId="12" fillId="2" borderId="25" xfId="0" quotePrefix="1" applyNumberFormat="1" applyFont="1" applyFill="1" applyBorder="1" applyAlignment="1">
      <alignment horizontal="center" vertical="center"/>
    </xf>
    <xf numFmtId="164" fontId="12" fillId="2" borderId="25" xfId="0" quotePrefix="1" applyNumberFormat="1" applyFont="1" applyFill="1" applyBorder="1" applyAlignment="1">
      <alignment vertical="center"/>
    </xf>
    <xf numFmtId="10" fontId="12" fillId="2" borderId="25" xfId="0" quotePrefix="1" applyNumberFormat="1" applyFont="1" applyFill="1" applyBorder="1" applyAlignment="1">
      <alignment vertical="center"/>
    </xf>
    <xf numFmtId="167" fontId="14" fillId="2" borderId="43" xfId="0" quotePrefix="1" applyNumberFormat="1" applyFont="1" applyFill="1" applyBorder="1" applyAlignment="1">
      <alignment horizontal="center" vertical="center"/>
    </xf>
    <xf numFmtId="167" fontId="14" fillId="0" borderId="31" xfId="0" quotePrefix="1" applyNumberFormat="1" applyFont="1" applyBorder="1" applyAlignment="1">
      <alignment horizontal="center" vertical="center"/>
    </xf>
    <xf numFmtId="167" fontId="14" fillId="0" borderId="44" xfId="0" quotePrefix="1" applyNumberFormat="1" applyFont="1" applyBorder="1" applyAlignment="1">
      <alignment horizontal="center" vertical="center"/>
    </xf>
    <xf numFmtId="164" fontId="14" fillId="0" borderId="31" xfId="0" quotePrefix="1" applyNumberFormat="1" applyFont="1" applyBorder="1" applyAlignment="1">
      <alignment vertical="center"/>
    </xf>
    <xf numFmtId="10" fontId="14" fillId="0" borderId="31" xfId="0" quotePrefix="1" applyNumberFormat="1" applyFont="1" applyBorder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" fontId="14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" fontId="12" fillId="0" borderId="12" xfId="0" applyNumberFormat="1" applyFont="1" applyBorder="1" applyAlignment="1">
      <alignment horizontal="right" vertical="center"/>
    </xf>
    <xf numFmtId="164" fontId="12" fillId="0" borderId="0" xfId="2" applyNumberFormat="1" applyFont="1" applyAlignment="1">
      <alignment vertical="center"/>
    </xf>
    <xf numFmtId="4" fontId="12" fillId="0" borderId="0" xfId="2" applyNumberFormat="1" applyFont="1"/>
    <xf numFmtId="0" fontId="12" fillId="0" borderId="12" xfId="2" applyFont="1" applyBorder="1" applyAlignment="1">
      <alignment horizontal="center"/>
    </xf>
    <xf numFmtId="4" fontId="19" fillId="0" borderId="0" xfId="2" applyNumberFormat="1" applyFont="1"/>
    <xf numFmtId="0" fontId="19" fillId="0" borderId="0" xfId="2" applyFont="1"/>
    <xf numFmtId="0" fontId="14" fillId="0" borderId="48" xfId="2" applyFont="1" applyBorder="1" applyAlignment="1">
      <alignment horizontal="center" vertical="center" wrapText="1"/>
    </xf>
    <xf numFmtId="164" fontId="14" fillId="0" borderId="49" xfId="2" applyNumberFormat="1" applyFont="1" applyBorder="1" applyAlignment="1">
      <alignment horizontal="center" vertical="center" wrapText="1"/>
    </xf>
    <xf numFmtId="0" fontId="14" fillId="0" borderId="49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2" fillId="0" borderId="30" xfId="2" applyFont="1" applyBorder="1" applyAlignment="1">
      <alignment horizontal="center" vertical="center" wrapText="1"/>
    </xf>
    <xf numFmtId="14" fontId="12" fillId="0" borderId="14" xfId="2" applyNumberFormat="1" applyFont="1" applyBorder="1" applyAlignment="1">
      <alignment horizontal="center" vertical="center" wrapText="1"/>
    </xf>
    <xf numFmtId="167" fontId="12" fillId="0" borderId="14" xfId="16" applyNumberFormat="1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167" fontId="12" fillId="0" borderId="14" xfId="2" applyNumberFormat="1" applyFont="1" applyBorder="1" applyAlignment="1">
      <alignment horizontal="center" vertical="center"/>
    </xf>
    <xf numFmtId="10" fontId="12" fillId="0" borderId="14" xfId="3" applyNumberFormat="1" applyFont="1" applyFill="1" applyBorder="1" applyAlignment="1">
      <alignment horizontal="center" vertical="center"/>
    </xf>
    <xf numFmtId="10" fontId="12" fillId="0" borderId="14" xfId="2" applyNumberFormat="1" applyFont="1" applyBorder="1" applyAlignment="1">
      <alignment horizontal="center" vertical="center" wrapText="1"/>
    </xf>
    <xf numFmtId="167" fontId="12" fillId="0" borderId="14" xfId="4" applyNumberFormat="1" applyFont="1" applyBorder="1" applyAlignment="1">
      <alignment horizontal="center" vertical="center"/>
    </xf>
    <xf numFmtId="10" fontId="12" fillId="0" borderId="27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12" fillId="0" borderId="35" xfId="2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center" vertical="center"/>
    </xf>
    <xf numFmtId="167" fontId="14" fillId="0" borderId="33" xfId="4" applyNumberFormat="1" applyFont="1" applyFill="1" applyBorder="1" applyAlignment="1">
      <alignment horizontal="center" vertical="center"/>
    </xf>
    <xf numFmtId="10" fontId="14" fillId="0" borderId="33" xfId="3" applyNumberFormat="1" applyFont="1" applyBorder="1" applyAlignment="1">
      <alignment horizontal="center" vertical="center"/>
    </xf>
    <xf numFmtId="167" fontId="14" fillId="0" borderId="33" xfId="2" applyNumberFormat="1" applyFont="1" applyBorder="1" applyAlignment="1">
      <alignment horizontal="center" vertical="center"/>
    </xf>
    <xf numFmtId="10" fontId="14" fillId="0" borderId="33" xfId="3" applyNumberFormat="1" applyFont="1" applyFill="1" applyBorder="1" applyAlignment="1">
      <alignment horizontal="center" vertical="center"/>
    </xf>
    <xf numFmtId="10" fontId="14" fillId="0" borderId="33" xfId="3" applyNumberFormat="1" applyFont="1" applyFill="1" applyBorder="1" applyAlignment="1">
      <alignment vertical="center"/>
    </xf>
    <xf numFmtId="10" fontId="14" fillId="0" borderId="34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2" fillId="0" borderId="0" xfId="0" applyFont="1" applyAlignment="1">
      <alignment horizontal="left"/>
    </xf>
    <xf numFmtId="4" fontId="12" fillId="0" borderId="0" xfId="2" applyNumberFormat="1" applyFont="1" applyAlignment="1">
      <alignment horizontal="left"/>
    </xf>
    <xf numFmtId="10" fontId="12" fillId="0" borderId="12" xfId="2" applyNumberFormat="1" applyFont="1" applyBorder="1"/>
    <xf numFmtId="10" fontId="12" fillId="0" borderId="0" xfId="2" applyNumberFormat="1" applyFont="1"/>
    <xf numFmtId="166" fontId="12" fillId="0" borderId="0" xfId="4" applyFont="1" applyBorder="1" applyAlignment="1"/>
    <xf numFmtId="171" fontId="12" fillId="0" borderId="0" xfId="2" applyNumberFormat="1" applyFont="1"/>
    <xf numFmtId="44" fontId="12" fillId="0" borderId="0" xfId="2" applyNumberFormat="1" applyFont="1"/>
    <xf numFmtId="176" fontId="12" fillId="0" borderId="0" xfId="1" applyNumberFormat="1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0" xfId="0" applyFont="1"/>
    <xf numFmtId="4" fontId="12" fillId="0" borderId="0" xfId="0" applyNumberFormat="1" applyFont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0" xfId="2" applyNumberFormat="1" applyFont="1" applyAlignment="1">
      <alignment horizontal="center"/>
    </xf>
    <xf numFmtId="4" fontId="12" fillId="0" borderId="17" xfId="2" applyNumberFormat="1" applyFont="1" applyBorder="1" applyAlignment="1">
      <alignment horizontal="left"/>
    </xf>
    <xf numFmtId="4" fontId="12" fillId="0" borderId="17" xfId="2" applyNumberFormat="1" applyFont="1" applyBorder="1" applyAlignment="1">
      <alignment horizontal="center"/>
    </xf>
    <xf numFmtId="10" fontId="12" fillId="0" borderId="18" xfId="2" applyNumberFormat="1" applyFont="1" applyBorder="1"/>
    <xf numFmtId="0" fontId="20" fillId="0" borderId="0" xfId="2" applyFont="1"/>
    <xf numFmtId="0" fontId="21" fillId="0" borderId="0" xfId="0" applyFont="1" applyAlignment="1">
      <alignment vertical="center"/>
    </xf>
    <xf numFmtId="0" fontId="21" fillId="0" borderId="0" xfId="0" applyFont="1"/>
    <xf numFmtId="0" fontId="20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21" fillId="0" borderId="0" xfId="2" applyFont="1"/>
    <xf numFmtId="0" fontId="22" fillId="2" borderId="0" xfId="0" applyFont="1" applyFill="1" applyAlignment="1">
      <alignment horizontal="left" vertical="center"/>
    </xf>
    <xf numFmtId="0" fontId="17" fillId="0" borderId="0" xfId="2" applyFont="1" applyAlignment="1">
      <alignment horizontal="right" vertical="center"/>
    </xf>
    <xf numFmtId="3" fontId="22" fillId="0" borderId="0" xfId="2" applyNumberFormat="1" applyFont="1" applyAlignment="1">
      <alignment horizontal="center"/>
    </xf>
    <xf numFmtId="0" fontId="14" fillId="0" borderId="47" xfId="0" applyFont="1" applyBorder="1" applyAlignment="1">
      <alignment horizontal="left"/>
    </xf>
    <xf numFmtId="0" fontId="14" fillId="0" borderId="0" xfId="0" applyFont="1"/>
    <xf numFmtId="167" fontId="12" fillId="2" borderId="14" xfId="0" applyNumberFormat="1" applyFont="1" applyFill="1" applyBorder="1" applyAlignment="1">
      <alignment horizontal="center" vertical="center"/>
    </xf>
    <xf numFmtId="167" fontId="12" fillId="0" borderId="52" xfId="9" applyNumberFormat="1" applyFont="1" applyFill="1" applyBorder="1" applyAlignment="1">
      <alignment horizontal="center" vertical="center"/>
    </xf>
    <xf numFmtId="167" fontId="12" fillId="2" borderId="30" xfId="9" applyNumberFormat="1" applyFont="1" applyFill="1" applyBorder="1" applyAlignment="1">
      <alignment horizontal="center" vertical="center"/>
    </xf>
    <xf numFmtId="167" fontId="12" fillId="2" borderId="28" xfId="0" applyNumberFormat="1" applyFont="1" applyFill="1" applyBorder="1" applyAlignment="1">
      <alignment horizontal="center" vertical="center"/>
    </xf>
    <xf numFmtId="0" fontId="12" fillId="0" borderId="14" xfId="3" applyNumberFormat="1" applyFont="1" applyBorder="1" applyAlignment="1">
      <alignment horizontal="center" vertical="center"/>
    </xf>
    <xf numFmtId="167" fontId="12" fillId="0" borderId="14" xfId="2" applyNumberFormat="1" applyFont="1" applyBorder="1" applyAlignment="1">
      <alignment horizontal="center" vertical="center"/>
    </xf>
    <xf numFmtId="167" fontId="14" fillId="0" borderId="33" xfId="2" applyNumberFormat="1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 wrapText="1"/>
    </xf>
    <xf numFmtId="0" fontId="14" fillId="0" borderId="51" xfId="2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4" fontId="14" fillId="0" borderId="49" xfId="2" applyNumberFormat="1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4" fillId="0" borderId="33" xfId="2" applyFont="1" applyBorder="1" applyAlignment="1">
      <alignment horizontal="right" vertical="center"/>
    </xf>
    <xf numFmtId="167" fontId="12" fillId="0" borderId="11" xfId="2" applyNumberFormat="1" applyFont="1" applyBorder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4" fontId="24" fillId="0" borderId="0" xfId="16" applyFont="1" applyBorder="1" applyAlignment="1">
      <alignment horizontal="right" vertical="center"/>
    </xf>
    <xf numFmtId="44" fontId="24" fillId="0" borderId="0" xfId="16" applyFont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12" fillId="0" borderId="0" xfId="2" applyFont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4" fontId="14" fillId="0" borderId="42" xfId="2" applyNumberFormat="1" applyFont="1" applyBorder="1" applyAlignment="1">
      <alignment horizontal="right"/>
    </xf>
    <xf numFmtId="4" fontId="14" fillId="0" borderId="43" xfId="2" applyNumberFormat="1" applyFont="1" applyBorder="1" applyAlignment="1">
      <alignment horizontal="right"/>
    </xf>
    <xf numFmtId="4" fontId="14" fillId="0" borderId="44" xfId="2" applyNumberFormat="1" applyFont="1" applyBorder="1" applyAlignment="1">
      <alignment horizontal="right"/>
    </xf>
    <xf numFmtId="4" fontId="12" fillId="0" borderId="38" xfId="2" applyNumberFormat="1" applyFont="1" applyBorder="1" applyAlignment="1">
      <alignment horizontal="right"/>
    </xf>
    <xf numFmtId="4" fontId="12" fillId="0" borderId="39" xfId="2" applyNumberFormat="1" applyFont="1" applyBorder="1" applyAlignment="1">
      <alignment horizontal="right"/>
    </xf>
    <xf numFmtId="9" fontId="12" fillId="0" borderId="11" xfId="3" applyFont="1" applyBorder="1" applyAlignment="1">
      <alignment horizontal="left"/>
    </xf>
    <xf numFmtId="4" fontId="12" fillId="0" borderId="0" xfId="2" applyNumberFormat="1" applyFont="1" applyAlignment="1">
      <alignment horizontal="left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4" fillId="0" borderId="10" xfId="2" applyFont="1" applyBorder="1" applyAlignment="1">
      <alignment horizontal="left"/>
    </xf>
    <xf numFmtId="0" fontId="14" fillId="0" borderId="0" xfId="2" applyFont="1" applyAlignment="1">
      <alignment horizontal="left"/>
    </xf>
    <xf numFmtId="0" fontId="14" fillId="0" borderId="10" xfId="2" applyFont="1" applyBorder="1" applyAlignment="1">
      <alignment horizontal="right"/>
    </xf>
    <xf numFmtId="0" fontId="14" fillId="0" borderId="0" xfId="2" applyFont="1" applyAlignment="1">
      <alignment horizontal="right"/>
    </xf>
    <xf numFmtId="0" fontId="15" fillId="0" borderId="11" xfId="2" applyFont="1" applyBorder="1" applyAlignment="1">
      <alignment horizontal="left" vertical="center"/>
    </xf>
    <xf numFmtId="0" fontId="15" fillId="0" borderId="11" xfId="2" applyFont="1" applyBorder="1"/>
    <xf numFmtId="0" fontId="15" fillId="0" borderId="20" xfId="2" applyFont="1" applyBorder="1" applyAlignment="1">
      <alignment horizontal="left" vertical="top" wrapText="1"/>
    </xf>
    <xf numFmtId="0" fontId="12" fillId="0" borderId="19" xfId="2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top" wrapText="1"/>
    </xf>
    <xf numFmtId="0" fontId="12" fillId="0" borderId="15" xfId="2" applyFont="1" applyBorder="1" applyAlignment="1">
      <alignment horizontal="left" vertical="top" wrapText="1"/>
    </xf>
    <xf numFmtId="0" fontId="12" fillId="0" borderId="0" xfId="2" applyFont="1" applyAlignment="1">
      <alignment horizontal="left" vertical="top" wrapText="1"/>
    </xf>
    <xf numFmtId="0" fontId="12" fillId="0" borderId="13" xfId="2" applyFont="1" applyBorder="1" applyAlignment="1">
      <alignment horizontal="left" vertical="top" wrapText="1"/>
    </xf>
    <xf numFmtId="0" fontId="12" fillId="0" borderId="22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left" vertical="top" wrapText="1"/>
    </xf>
    <xf numFmtId="0" fontId="12" fillId="0" borderId="23" xfId="2" applyFont="1" applyBorder="1" applyAlignment="1">
      <alignment horizontal="left" vertical="top" wrapText="1"/>
    </xf>
    <xf numFmtId="0" fontId="12" fillId="0" borderId="7" xfId="2" applyFont="1" applyBorder="1" applyAlignment="1">
      <alignment horizontal="left" vertical="top" wrapText="1"/>
    </xf>
    <xf numFmtId="0" fontId="12" fillId="0" borderId="9" xfId="2" applyFont="1" applyBorder="1" applyAlignment="1">
      <alignment horizontal="left" vertical="top"/>
    </xf>
    <xf numFmtId="0" fontId="12" fillId="0" borderId="10" xfId="2" applyFont="1" applyBorder="1" applyAlignment="1">
      <alignment horizontal="left" vertical="top"/>
    </xf>
    <xf numFmtId="0" fontId="12" fillId="0" borderId="12" xfId="2" applyFont="1" applyBorder="1" applyAlignment="1">
      <alignment horizontal="left" vertical="top"/>
    </xf>
    <xf numFmtId="0" fontId="12" fillId="0" borderId="16" xfId="2" applyFont="1" applyBorder="1" applyAlignment="1">
      <alignment horizontal="left" vertical="top"/>
    </xf>
    <xf numFmtId="0" fontId="12" fillId="0" borderId="18" xfId="2" applyFont="1" applyBorder="1" applyAlignment="1">
      <alignment horizontal="left" vertical="top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167" fontId="12" fillId="0" borderId="39" xfId="2" applyNumberFormat="1" applyFont="1" applyBorder="1" applyAlignment="1">
      <alignment horizontal="left"/>
    </xf>
    <xf numFmtId="169" fontId="12" fillId="2" borderId="50" xfId="1" applyNumberFormat="1" applyFont="1" applyFill="1" applyBorder="1" applyAlignment="1">
      <alignment horizontal="center" vertical="center"/>
    </xf>
    <xf numFmtId="169" fontId="12" fillId="2" borderId="49" xfId="1" applyNumberFormat="1" applyFont="1" applyFill="1" applyBorder="1" applyAlignment="1">
      <alignment horizontal="center" vertical="center"/>
    </xf>
    <xf numFmtId="177" fontId="12" fillId="2" borderId="49" xfId="0" applyNumberFormat="1" applyFont="1" applyFill="1" applyBorder="1" applyAlignment="1">
      <alignment horizontal="center" vertical="center"/>
    </xf>
    <xf numFmtId="177" fontId="12" fillId="2" borderId="54" xfId="0" applyNumberFormat="1" applyFont="1" applyFill="1" applyBorder="1" applyAlignment="1">
      <alignment horizontal="center" vertical="center"/>
    </xf>
    <xf numFmtId="177" fontId="12" fillId="2" borderId="55" xfId="0" applyNumberFormat="1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169" fontId="12" fillId="2" borderId="26" xfId="1" applyNumberFormat="1" applyFont="1" applyFill="1" applyBorder="1" applyAlignment="1">
      <alignment horizontal="center" vertical="center"/>
    </xf>
    <xf numFmtId="169" fontId="12" fillId="2" borderId="14" xfId="1" applyNumberFormat="1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center" vertical="center"/>
    </xf>
    <xf numFmtId="177" fontId="12" fillId="2" borderId="29" xfId="0" applyNumberFormat="1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0" fontId="10" fillId="0" borderId="49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167" fontId="12" fillId="2" borderId="26" xfId="1" applyNumberFormat="1" applyFont="1" applyFill="1" applyBorder="1" applyAlignment="1">
      <alignment horizontal="center" vertical="center"/>
    </xf>
    <xf numFmtId="167" fontId="12" fillId="2" borderId="14" xfId="1" applyNumberFormat="1" applyFont="1" applyFill="1" applyBorder="1" applyAlignment="1">
      <alignment horizontal="center" vertical="center"/>
    </xf>
    <xf numFmtId="167" fontId="12" fillId="0" borderId="41" xfId="9" applyNumberFormat="1" applyFont="1" applyFill="1" applyBorder="1" applyAlignment="1">
      <alignment horizontal="center" vertical="center"/>
    </xf>
    <xf numFmtId="167" fontId="12" fillId="0" borderId="39" xfId="9" applyNumberFormat="1" applyFont="1" applyFill="1" applyBorder="1" applyAlignment="1">
      <alignment horizontal="center" vertical="center"/>
    </xf>
    <xf numFmtId="167" fontId="12" fillId="0" borderId="14" xfId="9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167" fontId="12" fillId="2" borderId="14" xfId="9" applyNumberFormat="1" applyFont="1" applyFill="1" applyBorder="1" applyAlignment="1">
      <alignment horizontal="center" vertical="center"/>
    </xf>
    <xf numFmtId="167" fontId="12" fillId="2" borderId="41" xfId="9" applyNumberFormat="1" applyFont="1" applyFill="1" applyBorder="1" applyAlignment="1">
      <alignment horizontal="center" vertical="center"/>
    </xf>
    <xf numFmtId="167" fontId="12" fillId="2" borderId="22" xfId="0" applyNumberFormat="1" applyFont="1" applyFill="1" applyBorder="1" applyAlignment="1">
      <alignment horizontal="center" vertical="center"/>
    </xf>
    <xf numFmtId="167" fontId="12" fillId="2" borderId="11" xfId="0" applyNumberFormat="1" applyFont="1" applyFill="1" applyBorder="1" applyAlignment="1">
      <alignment horizontal="center" vertical="center"/>
    </xf>
    <xf numFmtId="167" fontId="12" fillId="2" borderId="14" xfId="0" applyNumberFormat="1" applyFont="1" applyFill="1" applyBorder="1" applyAlignment="1">
      <alignment horizontal="center" vertical="center"/>
    </xf>
    <xf numFmtId="167" fontId="12" fillId="2" borderId="41" xfId="0" applyNumberFormat="1" applyFont="1" applyFill="1" applyBorder="1" applyAlignment="1">
      <alignment horizontal="center" vertical="center"/>
    </xf>
    <xf numFmtId="0" fontId="14" fillId="2" borderId="24" xfId="0" quotePrefix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169" fontId="12" fillId="2" borderId="32" xfId="1" applyNumberFormat="1" applyFont="1" applyFill="1" applyBorder="1" applyAlignment="1">
      <alignment vertical="center"/>
    </xf>
    <xf numFmtId="169" fontId="12" fillId="2" borderId="33" xfId="1" applyNumberFormat="1" applyFont="1" applyFill="1" applyBorder="1" applyAlignment="1">
      <alignment vertical="center"/>
    </xf>
    <xf numFmtId="177" fontId="12" fillId="2" borderId="33" xfId="0" applyNumberFormat="1" applyFont="1" applyFill="1" applyBorder="1" applyAlignment="1">
      <alignment horizontal="center" vertical="center"/>
    </xf>
    <xf numFmtId="177" fontId="12" fillId="2" borderId="58" xfId="0" applyNumberFormat="1" applyFont="1" applyFill="1" applyBorder="1" applyAlignment="1">
      <alignment horizontal="center" vertical="center"/>
    </xf>
    <xf numFmtId="177" fontId="12" fillId="2" borderId="59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164" fontId="14" fillId="2" borderId="11" xfId="0" quotePrefix="1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164" fontId="12" fillId="2" borderId="39" xfId="0" quotePrefix="1" applyNumberFormat="1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4" fontId="14" fillId="0" borderId="36" xfId="2" applyNumberFormat="1" applyFont="1" applyBorder="1" applyAlignment="1">
      <alignment horizontal="right"/>
    </xf>
    <xf numFmtId="4" fontId="14" fillId="0" borderId="37" xfId="2" applyNumberFormat="1" applyFont="1" applyBorder="1" applyAlignment="1">
      <alignment horizontal="right"/>
    </xf>
    <xf numFmtId="4" fontId="14" fillId="0" borderId="57" xfId="2" applyNumberFormat="1" applyFont="1" applyBorder="1" applyAlignment="1">
      <alignment horizontal="right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75" fontId="12" fillId="0" borderId="0" xfId="2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8" fillId="0" borderId="10" xfId="2" applyFont="1" applyBorder="1" applyAlignment="1">
      <alignment horizontal="left" wrapText="1"/>
    </xf>
    <xf numFmtId="0" fontId="18" fillId="0" borderId="0" xfId="2" applyFont="1" applyAlignment="1">
      <alignment horizontal="left" wrapText="1"/>
    </xf>
    <xf numFmtId="0" fontId="14" fillId="2" borderId="45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9" fontId="14" fillId="2" borderId="42" xfId="3" applyFont="1" applyFill="1" applyBorder="1" applyAlignment="1">
      <alignment horizontal="center" vertical="center"/>
    </xf>
    <xf numFmtId="9" fontId="14" fillId="2" borderId="43" xfId="3" applyFont="1" applyFill="1" applyBorder="1" applyAlignment="1">
      <alignment horizontal="center" vertical="center"/>
    </xf>
    <xf numFmtId="9" fontId="14" fillId="2" borderId="32" xfId="3" applyFont="1" applyFill="1" applyBorder="1" applyAlignment="1">
      <alignment horizontal="center" vertical="center"/>
    </xf>
    <xf numFmtId="4" fontId="12" fillId="0" borderId="46" xfId="2" applyNumberFormat="1" applyFont="1" applyBorder="1" applyAlignment="1">
      <alignment horizontal="left"/>
    </xf>
    <xf numFmtId="4" fontId="12" fillId="0" borderId="11" xfId="2" applyNumberFormat="1" applyFont="1" applyBorder="1" applyAlignment="1">
      <alignment horizontal="left"/>
    </xf>
    <xf numFmtId="4" fontId="12" fillId="0" borderId="16" xfId="2" applyNumberFormat="1" applyFont="1" applyBorder="1" applyAlignment="1">
      <alignment horizontal="left"/>
    </xf>
    <xf numFmtId="4" fontId="12" fillId="0" borderId="17" xfId="2" applyNumberFormat="1" applyFont="1" applyBorder="1" applyAlignment="1">
      <alignment horizontal="left"/>
    </xf>
    <xf numFmtId="4" fontId="12" fillId="3" borderId="17" xfId="2" applyNumberFormat="1" applyFont="1" applyFill="1" applyBorder="1" applyAlignment="1">
      <alignment horizontal="left"/>
    </xf>
    <xf numFmtId="3" fontId="22" fillId="0" borderId="11" xfId="2" applyNumberFormat="1" applyFont="1" applyBorder="1" applyAlignment="1">
      <alignment horizontal="center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167" fontId="14" fillId="0" borderId="11" xfId="2" applyNumberFormat="1" applyFont="1" applyBorder="1" applyAlignment="1">
      <alignment horizontal="left"/>
    </xf>
  </cellXfs>
  <cellStyles count="17">
    <cellStyle name="Millares" xfId="1" builtinId="3"/>
    <cellStyle name="Millares [0] 2" xfId="6" xr:uid="{00000000-0005-0000-0000-000002000000}"/>
    <cellStyle name="Millares 2" xfId="12" xr:uid="{00000000-0005-0000-0000-000003000000}"/>
    <cellStyle name="Moneda" xfId="16" builtinId="4"/>
    <cellStyle name="Moneda [0]" xfId="4" builtinId="7"/>
    <cellStyle name="Moneda [0] 2" xfId="8" xr:uid="{00000000-0005-0000-0000-000006000000}"/>
    <cellStyle name="Moneda 2" xfId="7" xr:uid="{00000000-0005-0000-0000-000007000000}"/>
    <cellStyle name="Normal" xfId="0" builtinId="0"/>
    <cellStyle name="Normal 2" xfId="10" xr:uid="{00000000-0005-0000-0000-000009000000}"/>
    <cellStyle name="Normal 2 10" xfId="15" xr:uid="{00000000-0005-0000-0000-00000A000000}"/>
    <cellStyle name="Normal 3" xfId="11" xr:uid="{00000000-0005-0000-0000-00000B000000}"/>
    <cellStyle name="Normal 4" xfId="13" xr:uid="{00000000-0005-0000-0000-00000C000000}"/>
    <cellStyle name="Normal 5" xfId="5" xr:uid="{00000000-0005-0000-0000-00000D000000}"/>
    <cellStyle name="Normal_modelo ACTA OBRA y MODIFICACION" xfId="2" xr:uid="{00000000-0005-0000-0000-00000E000000}"/>
    <cellStyle name="Porcentaje" xfId="3" builtinId="5"/>
    <cellStyle name="Porcentaje 2" xfId="9" xr:uid="{00000000-0005-0000-0000-000010000000}"/>
    <cellStyle name="Porcentual 2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0</xdr:row>
          <xdr:rowOff>0</xdr:rowOff>
        </xdr:from>
        <xdr:to>
          <xdr:col>4</xdr:col>
          <xdr:colOff>819150</xdr:colOff>
          <xdr:row>0</xdr:row>
          <xdr:rowOff>0</xdr:rowOff>
        </xdr:to>
        <xdr:sp macro="" textlink="">
          <xdr:nvSpPr>
            <xdr:cNvPr id="1025" name="Imagen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47625</xdr:colOff>
      <xdr:row>1</xdr:row>
      <xdr:rowOff>66675</xdr:rowOff>
    </xdr:from>
    <xdr:to>
      <xdr:col>4</xdr:col>
      <xdr:colOff>711734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38125"/>
          <a:ext cx="203570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73"/>
  <sheetViews>
    <sheetView showGridLines="0" tabSelected="1" view="pageBreakPreview" zoomScaleNormal="98" zoomScaleSheetLayoutView="100" workbookViewId="0">
      <selection activeCell="E1" sqref="E1"/>
    </sheetView>
  </sheetViews>
  <sheetFormatPr baseColWidth="10" defaultRowHeight="12.75"/>
  <cols>
    <col min="1" max="1" width="2" style="4" customWidth="1"/>
    <col min="2" max="2" width="7.5703125" style="4" customWidth="1"/>
    <col min="3" max="3" width="9.7109375" style="4" customWidth="1"/>
    <col min="4" max="4" width="20.5703125" style="4" customWidth="1"/>
    <col min="5" max="5" width="28" style="4" customWidth="1"/>
    <col min="6" max="6" width="14.85546875" style="4" customWidth="1"/>
    <col min="7" max="7" width="10.28515625" style="4" customWidth="1"/>
    <col min="8" max="8" width="13.85546875" style="4" customWidth="1"/>
    <col min="9" max="9" width="20.5703125" style="4" customWidth="1"/>
    <col min="10" max="10" width="15.5703125" style="4" customWidth="1"/>
    <col min="11" max="11" width="4.28515625" style="4" customWidth="1"/>
    <col min="12" max="12" width="7.5703125" style="4" customWidth="1"/>
    <col min="13" max="13" width="9" style="4" customWidth="1"/>
    <col min="14" max="14" width="5.85546875" style="4" customWidth="1"/>
    <col min="15" max="17" width="14.42578125" style="4" customWidth="1"/>
    <col min="18" max="18" width="12.140625" style="4" customWidth="1"/>
    <col min="19" max="19" width="19.7109375" style="4" customWidth="1"/>
    <col min="20" max="20" width="13" style="4" customWidth="1"/>
    <col min="21" max="21" width="5.7109375" style="4" customWidth="1"/>
    <col min="22" max="16384" width="11.42578125" style="4"/>
  </cols>
  <sheetData>
    <row r="1" spans="2:21" ht="13.5" thickBot="1"/>
    <row r="2" spans="2:21" s="6" customFormat="1" ht="12" customHeight="1">
      <c r="B2" s="223"/>
      <c r="C2" s="223"/>
      <c r="D2" s="223"/>
      <c r="E2" s="223"/>
      <c r="F2" s="247" t="s">
        <v>68</v>
      </c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/>
      <c r="S2" s="241" t="s">
        <v>87</v>
      </c>
      <c r="T2" s="242"/>
      <c r="U2" s="5"/>
    </row>
    <row r="3" spans="2:21" s="6" customFormat="1" ht="7.5" customHeight="1">
      <c r="B3" s="224"/>
      <c r="C3" s="224"/>
      <c r="D3" s="224"/>
      <c r="E3" s="224"/>
      <c r="F3" s="250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/>
      <c r="S3" s="243"/>
      <c r="T3" s="244"/>
      <c r="U3" s="7"/>
    </row>
    <row r="4" spans="2:21" s="6" customFormat="1" ht="7.5" customHeight="1">
      <c r="B4" s="224"/>
      <c r="C4" s="224"/>
      <c r="D4" s="224"/>
      <c r="E4" s="224"/>
      <c r="F4" s="250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2"/>
      <c r="S4" s="243"/>
      <c r="T4" s="244"/>
      <c r="U4" s="5"/>
    </row>
    <row r="5" spans="2:21" s="6" customFormat="1" ht="7.5" customHeight="1">
      <c r="B5" s="224"/>
      <c r="C5" s="224"/>
      <c r="D5" s="224"/>
      <c r="E5" s="224"/>
      <c r="F5" s="250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2"/>
      <c r="S5" s="243"/>
      <c r="T5" s="244"/>
      <c r="U5" s="5"/>
    </row>
    <row r="6" spans="2:21" s="6" customFormat="1" ht="21.75" customHeight="1">
      <c r="B6" s="224"/>
      <c r="C6" s="224"/>
      <c r="D6" s="224"/>
      <c r="E6" s="224"/>
      <c r="F6" s="250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2"/>
      <c r="S6" s="243"/>
      <c r="T6" s="244"/>
      <c r="U6" s="5"/>
    </row>
    <row r="7" spans="2:21" s="6" customFormat="1" ht="18" customHeight="1" thickBot="1">
      <c r="B7" s="225"/>
      <c r="C7" s="225"/>
      <c r="D7" s="225"/>
      <c r="E7" s="225"/>
      <c r="F7" s="253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5"/>
      <c r="S7" s="245"/>
      <c r="T7" s="246"/>
      <c r="U7" s="8"/>
    </row>
    <row r="8" spans="2:21" s="12" customFormat="1" ht="3.75" customHeight="1" thickBot="1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1"/>
    </row>
    <row r="9" spans="2:21" s="6" customFormat="1" ht="5.25" customHeight="1">
      <c r="B9" s="13"/>
      <c r="C9" s="14"/>
      <c r="D9" s="14"/>
      <c r="E9" s="14"/>
      <c r="F9" s="14"/>
      <c r="G9" s="14"/>
      <c r="H9" s="15"/>
      <c r="I9" s="15"/>
      <c r="J9" s="16"/>
      <c r="K9" s="16"/>
      <c r="L9" s="16"/>
      <c r="M9" s="16"/>
      <c r="N9" s="15"/>
      <c r="O9" s="15"/>
      <c r="P9" s="15"/>
      <c r="Q9" s="15"/>
      <c r="R9" s="15"/>
      <c r="S9" s="15"/>
      <c r="T9" s="17"/>
    </row>
    <row r="10" spans="2:21" s="6" customFormat="1" ht="18" customHeight="1">
      <c r="B10" s="38"/>
      <c r="C10" s="5"/>
      <c r="D10" s="5"/>
      <c r="E10" s="5"/>
      <c r="F10" s="5"/>
      <c r="G10" s="5"/>
      <c r="I10" s="166" t="s">
        <v>67</v>
      </c>
      <c r="J10" s="329"/>
      <c r="K10" s="329"/>
      <c r="L10" s="329"/>
      <c r="M10" s="39"/>
      <c r="T10" s="40"/>
    </row>
    <row r="11" spans="2:21" s="6" customFormat="1" ht="12" customHeight="1">
      <c r="B11" s="38"/>
      <c r="C11" s="5"/>
      <c r="D11" s="5"/>
      <c r="E11" s="5"/>
      <c r="F11" s="5"/>
      <c r="G11" s="5"/>
      <c r="I11" s="166"/>
      <c r="J11" s="167"/>
      <c r="K11" s="167"/>
      <c r="L11" s="167"/>
      <c r="M11" s="39"/>
      <c r="T11" s="40"/>
    </row>
    <row r="12" spans="2:21" s="6" customFormat="1" ht="17.25" customHeight="1">
      <c r="B12" s="226"/>
      <c r="C12" s="227"/>
      <c r="D12" s="19" t="s">
        <v>23</v>
      </c>
      <c r="E12" s="20" t="s">
        <v>86</v>
      </c>
      <c r="G12" s="21" t="s">
        <v>0</v>
      </c>
      <c r="H12" s="332" t="e">
        <f>+P44</f>
        <v>#REF!</v>
      </c>
      <c r="I12" s="332"/>
      <c r="L12" s="22"/>
      <c r="M12" s="23"/>
      <c r="N12" s="21" t="s">
        <v>1</v>
      </c>
      <c r="O12" s="24" t="s">
        <v>31</v>
      </c>
      <c r="P12" s="24" t="s">
        <v>32</v>
      </c>
      <c r="Q12" s="25" t="s">
        <v>52</v>
      </c>
      <c r="R12" s="26"/>
      <c r="S12" s="26"/>
      <c r="T12" s="27"/>
      <c r="U12" s="28"/>
    </row>
    <row r="13" spans="2:21" s="6" customFormat="1" ht="3.75" customHeight="1">
      <c r="B13" s="29"/>
      <c r="C13" s="30"/>
      <c r="D13" s="30"/>
      <c r="E13" s="19"/>
      <c r="F13" s="30"/>
      <c r="G13" s="31"/>
      <c r="H13" s="30"/>
      <c r="I13" s="26"/>
      <c r="J13" s="32"/>
      <c r="K13" s="32"/>
      <c r="L13" s="21"/>
      <c r="M13" s="21"/>
      <c r="N13" s="26"/>
      <c r="O13" s="26"/>
      <c r="P13" s="26"/>
      <c r="Q13" s="26"/>
      <c r="R13" s="26"/>
      <c r="S13" s="26"/>
      <c r="T13" s="27"/>
      <c r="U13" s="28"/>
    </row>
    <row r="14" spans="2:21" s="6" customFormat="1" ht="6" customHeight="1" thickBot="1">
      <c r="B14" s="33"/>
      <c r="C14" s="34"/>
      <c r="D14" s="34"/>
      <c r="E14" s="34"/>
      <c r="F14" s="34"/>
      <c r="G14" s="34"/>
      <c r="H14" s="35"/>
      <c r="I14" s="35"/>
      <c r="J14" s="36"/>
      <c r="K14" s="36"/>
      <c r="L14" s="36"/>
      <c r="M14" s="36"/>
      <c r="N14" s="35"/>
      <c r="O14" s="35"/>
      <c r="P14" s="35"/>
      <c r="Q14" s="35"/>
      <c r="R14" s="35"/>
      <c r="S14" s="35"/>
      <c r="T14" s="37"/>
    </row>
    <row r="15" spans="2:21" s="6" customFormat="1" ht="3.95" customHeight="1" thickBot="1">
      <c r="B15" s="38"/>
      <c r="C15" s="5"/>
      <c r="D15" s="5"/>
      <c r="E15" s="5"/>
      <c r="F15" s="5"/>
      <c r="G15" s="5"/>
      <c r="J15" s="39"/>
      <c r="K15" s="39"/>
      <c r="L15" s="39"/>
      <c r="M15" s="39"/>
      <c r="T15" s="40"/>
    </row>
    <row r="16" spans="2:21" s="6" customFormat="1" ht="3.95" customHeight="1">
      <c r="B16" s="13"/>
      <c r="C16" s="14"/>
      <c r="D16" s="14"/>
      <c r="E16" s="14"/>
      <c r="F16" s="14"/>
      <c r="G16" s="14"/>
      <c r="H16" s="15"/>
      <c r="I16" s="15"/>
      <c r="J16" s="16"/>
      <c r="K16" s="16"/>
      <c r="L16" s="16"/>
      <c r="M16" s="16"/>
      <c r="N16" s="15"/>
      <c r="O16" s="15"/>
      <c r="P16" s="15"/>
      <c r="Q16" s="15"/>
      <c r="R16" s="15"/>
      <c r="S16" s="15"/>
      <c r="T16" s="17"/>
    </row>
    <row r="17" spans="2:24" s="6" customFormat="1">
      <c r="B17" s="38"/>
      <c r="C17" s="5"/>
      <c r="D17" s="5"/>
      <c r="E17" s="5"/>
      <c r="F17" s="5"/>
      <c r="G17" s="5"/>
      <c r="J17" s="39"/>
      <c r="K17" s="39"/>
      <c r="L17" s="39"/>
      <c r="M17" s="39"/>
      <c r="N17" s="39"/>
      <c r="T17" s="40"/>
    </row>
    <row r="18" spans="2:24" s="6" customFormat="1" ht="16.5" customHeight="1">
      <c r="B18" s="228" t="s">
        <v>50</v>
      </c>
      <c r="C18" s="229"/>
      <c r="D18" s="229"/>
      <c r="E18" s="231" t="s">
        <v>64</v>
      </c>
      <c r="F18" s="231"/>
      <c r="G18" s="231"/>
      <c r="H18" s="26"/>
      <c r="I18" s="205" t="s">
        <v>76</v>
      </c>
      <c r="J18" s="205"/>
      <c r="K18" s="207"/>
      <c r="L18" s="207"/>
      <c r="M18" s="207"/>
      <c r="N18" s="207"/>
      <c r="P18" s="42"/>
      <c r="Q18" s="19" t="s">
        <v>28</v>
      </c>
      <c r="R18" s="187"/>
      <c r="S18" s="187"/>
      <c r="T18" s="43"/>
      <c r="U18" s="28"/>
    </row>
    <row r="19" spans="2:24" s="6" customFormat="1" ht="30" customHeight="1">
      <c r="B19" s="18"/>
      <c r="C19" s="26"/>
      <c r="D19" s="26"/>
      <c r="E19" s="31"/>
      <c r="F19" s="44"/>
      <c r="G19" s="44"/>
      <c r="H19" s="26"/>
      <c r="I19" s="205" t="s">
        <v>69</v>
      </c>
      <c r="J19" s="205"/>
      <c r="K19" s="215" t="s">
        <v>70</v>
      </c>
      <c r="L19" s="215"/>
      <c r="M19" s="215"/>
      <c r="N19" s="215"/>
      <c r="O19" s="215"/>
      <c r="P19" s="42"/>
      <c r="Q19" s="19" t="s">
        <v>29</v>
      </c>
      <c r="R19" s="264">
        <v>0</v>
      </c>
      <c r="S19" s="264"/>
      <c r="T19" s="43"/>
      <c r="U19" s="28"/>
    </row>
    <row r="20" spans="2:24" s="6" customFormat="1" ht="32.25" customHeight="1">
      <c r="B20" s="228" t="s">
        <v>27</v>
      </c>
      <c r="C20" s="229"/>
      <c r="D20" s="232" t="s">
        <v>63</v>
      </c>
      <c r="E20" s="233"/>
      <c r="F20" s="233"/>
      <c r="G20" s="234"/>
      <c r="H20" s="26"/>
      <c r="I20" s="330" t="s">
        <v>77</v>
      </c>
      <c r="J20" s="330"/>
      <c r="K20" s="215" t="s">
        <v>71</v>
      </c>
      <c r="L20" s="215"/>
      <c r="M20" s="215"/>
      <c r="N20" s="215"/>
      <c r="O20" s="215"/>
      <c r="P20" s="42"/>
      <c r="Q20" s="19" t="s">
        <v>30</v>
      </c>
      <c r="R20" s="187">
        <f>+R19+R18</f>
        <v>0</v>
      </c>
      <c r="S20" s="187"/>
      <c r="T20" s="43"/>
      <c r="U20" s="28"/>
      <c r="W20" s="28" t="s">
        <v>53</v>
      </c>
      <c r="X20" s="6" t="str">
        <f>+IF(R20=I44,"OK", "REVISAR")</f>
        <v>OK</v>
      </c>
    </row>
    <row r="21" spans="2:24" s="6" customFormat="1" ht="27" customHeight="1">
      <c r="B21" s="18"/>
      <c r="C21" s="31"/>
      <c r="D21" s="235"/>
      <c r="E21" s="236"/>
      <c r="F21" s="236"/>
      <c r="G21" s="237"/>
      <c r="H21" s="31"/>
      <c r="I21" s="331" t="s">
        <v>78</v>
      </c>
      <c r="J21" s="331"/>
      <c r="K21" s="207" t="s">
        <v>72</v>
      </c>
      <c r="L21" s="207"/>
      <c r="M21" s="207"/>
      <c r="N21" s="207"/>
      <c r="O21" s="207"/>
      <c r="P21" s="42"/>
      <c r="Q21" s="19" t="s">
        <v>33</v>
      </c>
      <c r="R21" s="221"/>
      <c r="S21" s="221"/>
      <c r="T21" s="43"/>
      <c r="U21" s="28"/>
    </row>
    <row r="22" spans="2:24" s="6" customFormat="1" ht="28.5" customHeight="1">
      <c r="B22" s="46"/>
      <c r="C22" s="31"/>
      <c r="D22" s="238"/>
      <c r="E22" s="239"/>
      <c r="F22" s="239"/>
      <c r="G22" s="240"/>
      <c r="I22" s="205" t="s">
        <v>79</v>
      </c>
      <c r="J22" s="205"/>
      <c r="K22" s="207" t="s">
        <v>73</v>
      </c>
      <c r="L22" s="207"/>
      <c r="M22" s="207"/>
      <c r="N22" s="207"/>
      <c r="O22" s="207"/>
      <c r="P22" s="42"/>
      <c r="T22" s="43"/>
      <c r="U22" s="28"/>
    </row>
    <row r="23" spans="2:24" s="6" customFormat="1" ht="25.5" customHeight="1">
      <c r="B23" s="228" t="s">
        <v>26</v>
      </c>
      <c r="C23" s="229"/>
      <c r="D23" s="230" t="s">
        <v>65</v>
      </c>
      <c r="E23" s="230"/>
      <c r="F23" s="230"/>
      <c r="G23" s="230"/>
      <c r="H23" s="26"/>
      <c r="I23" s="205" t="s">
        <v>80</v>
      </c>
      <c r="J23" s="205"/>
      <c r="K23" s="215" t="s">
        <v>74</v>
      </c>
      <c r="L23" s="215"/>
      <c r="M23" s="215"/>
      <c r="N23" s="215"/>
      <c r="O23" s="215"/>
      <c r="P23" s="42"/>
      <c r="Q23" s="42"/>
      <c r="R23" s="42"/>
      <c r="S23" s="42"/>
      <c r="T23" s="43"/>
      <c r="U23" s="28"/>
    </row>
    <row r="24" spans="2:24" s="6" customFormat="1" ht="28.5" customHeight="1">
      <c r="B24" s="41"/>
      <c r="C24" s="19"/>
      <c r="D24" s="31"/>
      <c r="E24" s="31"/>
      <c r="F24" s="31"/>
      <c r="G24" s="31"/>
      <c r="H24" s="26"/>
      <c r="I24" s="206" t="s">
        <v>81</v>
      </c>
      <c r="J24" s="206"/>
      <c r="K24" s="215" t="s">
        <v>75</v>
      </c>
      <c r="L24" s="215"/>
      <c r="M24" s="215"/>
      <c r="N24" s="215"/>
      <c r="O24" s="215"/>
      <c r="P24" s="42"/>
      <c r="Q24" s="42"/>
      <c r="R24" s="42"/>
      <c r="S24" s="42"/>
      <c r="T24" s="43"/>
      <c r="U24" s="28"/>
    </row>
    <row r="25" spans="2:24" s="6" customFormat="1" ht="15">
      <c r="B25" s="228" t="s">
        <v>44</v>
      </c>
      <c r="C25" s="229"/>
      <c r="D25" s="230" t="s">
        <v>66</v>
      </c>
      <c r="E25" s="230"/>
      <c r="F25" s="230"/>
      <c r="G25" s="230"/>
      <c r="H25" s="26"/>
      <c r="I25" s="26"/>
      <c r="K25" s="39"/>
      <c r="L25" s="39"/>
      <c r="M25" s="39"/>
      <c r="N25" s="39"/>
      <c r="O25" s="47"/>
      <c r="P25" s="42"/>
      <c r="Q25" s="42"/>
      <c r="R25" s="42"/>
      <c r="S25" s="42"/>
      <c r="T25" s="43"/>
      <c r="U25" s="28"/>
    </row>
    <row r="26" spans="2:24" s="6" customFormat="1" ht="15">
      <c r="B26" s="18"/>
      <c r="C26" s="31"/>
      <c r="D26" s="31"/>
      <c r="E26" s="32"/>
      <c r="F26" s="32"/>
      <c r="G26" s="32"/>
      <c r="H26" s="26"/>
      <c r="K26" s="39"/>
      <c r="L26" s="39"/>
      <c r="M26" s="39"/>
      <c r="N26" s="39"/>
      <c r="O26" s="32"/>
      <c r="P26" s="42"/>
      <c r="Q26" s="42"/>
      <c r="R26" s="42"/>
      <c r="S26" s="42"/>
      <c r="T26" s="43"/>
      <c r="U26" s="28"/>
    </row>
    <row r="27" spans="2:24" s="6" customFormat="1" ht="24.75" customHeight="1">
      <c r="B27" s="18"/>
      <c r="C27" s="208" t="s">
        <v>85</v>
      </c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43"/>
      <c r="U27" s="28"/>
    </row>
    <row r="28" spans="2:24" s="6" customFormat="1" ht="34.5" customHeight="1">
      <c r="B28" s="1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43"/>
      <c r="U28" s="28"/>
    </row>
    <row r="29" spans="2:24" ht="3.75" customHeight="1" thickBot="1">
      <c r="B29" s="48"/>
      <c r="C29" s="49"/>
      <c r="D29" s="49"/>
      <c r="E29" s="49"/>
      <c r="F29" s="49"/>
      <c r="G29" s="49"/>
      <c r="H29" s="49"/>
      <c r="I29" s="50" t="s">
        <v>30</v>
      </c>
      <c r="J29" s="51">
        <f>+R19+R18</f>
        <v>0</v>
      </c>
      <c r="K29" s="49"/>
      <c r="L29" s="49"/>
      <c r="M29" s="49"/>
      <c r="N29" s="49"/>
      <c r="O29" s="49"/>
      <c r="P29" s="49"/>
      <c r="Q29" s="49"/>
      <c r="R29" s="49"/>
      <c r="S29" s="49"/>
      <c r="T29" s="52"/>
    </row>
    <row r="30" spans="2:24" ht="3.75" customHeight="1" thickBot="1">
      <c r="B30" s="256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8"/>
    </row>
    <row r="31" spans="2:24" s="53" customFormat="1" ht="13.5" customHeight="1" thickBot="1">
      <c r="B31" s="259" t="s">
        <v>2</v>
      </c>
      <c r="C31" s="197" t="s">
        <v>3</v>
      </c>
      <c r="D31" s="261"/>
      <c r="E31" s="261"/>
      <c r="F31" s="261"/>
      <c r="G31" s="261"/>
      <c r="H31" s="261"/>
      <c r="I31" s="198"/>
      <c r="J31" s="188" t="s">
        <v>4</v>
      </c>
      <c r="K31" s="188"/>
      <c r="L31" s="188"/>
      <c r="M31" s="188"/>
      <c r="N31" s="188"/>
      <c r="O31" s="188" t="s">
        <v>5</v>
      </c>
      <c r="P31" s="188"/>
      <c r="Q31" s="188"/>
      <c r="R31" s="188" t="s">
        <v>6</v>
      </c>
      <c r="S31" s="188"/>
      <c r="T31" s="188"/>
    </row>
    <row r="32" spans="2:24" s="53" customFormat="1" ht="18" customHeight="1" thickBot="1">
      <c r="B32" s="260"/>
      <c r="C32" s="201"/>
      <c r="D32" s="262"/>
      <c r="E32" s="262"/>
      <c r="F32" s="262"/>
      <c r="G32" s="262"/>
      <c r="H32" s="262"/>
      <c r="I32" s="202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</row>
    <row r="33" spans="2:21" s="53" customFormat="1" ht="11.25" customHeight="1" thickBot="1">
      <c r="B33" s="260"/>
      <c r="C33" s="263" t="s">
        <v>7</v>
      </c>
      <c r="D33" s="209" t="s">
        <v>8</v>
      </c>
      <c r="E33" s="210"/>
      <c r="F33" s="197" t="s">
        <v>9</v>
      </c>
      <c r="G33" s="198"/>
      <c r="H33" s="270" t="s">
        <v>10</v>
      </c>
      <c r="I33" s="293" t="s">
        <v>11</v>
      </c>
      <c r="J33" s="194" t="s">
        <v>12</v>
      </c>
      <c r="K33" s="197" t="s">
        <v>13</v>
      </c>
      <c r="L33" s="198"/>
      <c r="M33" s="203" t="s">
        <v>14</v>
      </c>
      <c r="N33" s="204"/>
      <c r="O33" s="188" t="s">
        <v>12</v>
      </c>
      <c r="P33" s="191" t="s">
        <v>13</v>
      </c>
      <c r="Q33" s="188" t="s">
        <v>14</v>
      </c>
      <c r="R33" s="188" t="s">
        <v>15</v>
      </c>
      <c r="S33" s="188" t="s">
        <v>16</v>
      </c>
      <c r="T33" s="188" t="s">
        <v>17</v>
      </c>
    </row>
    <row r="34" spans="2:21" s="53" customFormat="1" ht="9.75" customHeight="1" thickBot="1">
      <c r="B34" s="260"/>
      <c r="C34" s="263"/>
      <c r="D34" s="211"/>
      <c r="E34" s="212"/>
      <c r="F34" s="199"/>
      <c r="G34" s="200"/>
      <c r="H34" s="270"/>
      <c r="I34" s="293"/>
      <c r="J34" s="195"/>
      <c r="K34" s="199"/>
      <c r="L34" s="200"/>
      <c r="M34" s="203"/>
      <c r="N34" s="204"/>
      <c r="O34" s="190"/>
      <c r="P34" s="192"/>
      <c r="Q34" s="190"/>
      <c r="R34" s="190"/>
      <c r="S34" s="190"/>
      <c r="T34" s="190"/>
    </row>
    <row r="35" spans="2:21" s="53" customFormat="1" ht="18" customHeight="1" thickBot="1">
      <c r="B35" s="260"/>
      <c r="C35" s="263"/>
      <c r="D35" s="213"/>
      <c r="E35" s="214"/>
      <c r="F35" s="201"/>
      <c r="G35" s="202"/>
      <c r="H35" s="270"/>
      <c r="I35" s="293"/>
      <c r="J35" s="196"/>
      <c r="K35" s="201"/>
      <c r="L35" s="202"/>
      <c r="M35" s="203"/>
      <c r="N35" s="204"/>
      <c r="O35" s="189"/>
      <c r="P35" s="193"/>
      <c r="Q35" s="189"/>
      <c r="R35" s="189"/>
      <c r="S35" s="189"/>
      <c r="T35" s="189"/>
    </row>
    <row r="36" spans="2:21" ht="15">
      <c r="B36" s="54"/>
      <c r="C36" s="55"/>
      <c r="D36" s="278"/>
      <c r="E36" s="279"/>
      <c r="F36" s="265"/>
      <c r="G36" s="266"/>
      <c r="H36" s="56"/>
      <c r="I36" s="57"/>
      <c r="J36" s="58"/>
      <c r="K36" s="267"/>
      <c r="L36" s="267"/>
      <c r="M36" s="268"/>
      <c r="N36" s="269"/>
      <c r="O36" s="59"/>
      <c r="P36" s="60"/>
      <c r="Q36" s="61"/>
      <c r="R36" s="62"/>
      <c r="S36" s="63"/>
      <c r="T36" s="64"/>
      <c r="U36" s="65"/>
    </row>
    <row r="37" spans="2:21" ht="42" customHeight="1">
      <c r="B37" s="66">
        <v>1</v>
      </c>
      <c r="C37" s="67">
        <v>1</v>
      </c>
      <c r="D37" s="179"/>
      <c r="E37" s="180"/>
      <c r="F37" s="280">
        <v>0</v>
      </c>
      <c r="G37" s="281"/>
      <c r="H37" s="170">
        <v>0</v>
      </c>
      <c r="I37" s="68">
        <f>+H37*F37</f>
        <v>0</v>
      </c>
      <c r="J37" s="171">
        <v>0</v>
      </c>
      <c r="K37" s="282" t="e">
        <f>+#REF!</f>
        <v>#REF!</v>
      </c>
      <c r="L37" s="283"/>
      <c r="M37" s="284" t="e">
        <f>+K37+J37</f>
        <v>#REF!</v>
      </c>
      <c r="N37" s="282"/>
      <c r="O37" s="69">
        <f>+J37*F37</f>
        <v>0</v>
      </c>
      <c r="P37" s="69" t="e">
        <f>+K37*F37</f>
        <v>#REF!</v>
      </c>
      <c r="Q37" s="70" t="e">
        <f>+P37+O37</f>
        <v>#REF!</v>
      </c>
      <c r="R37" s="76" t="e">
        <f>+H37-M37</f>
        <v>#REF!</v>
      </c>
      <c r="S37" s="72" t="e">
        <f>+R37*F37</f>
        <v>#REF!</v>
      </c>
      <c r="T37" s="76" t="e">
        <f>+S37/I37</f>
        <v>#REF!</v>
      </c>
      <c r="U37" s="65"/>
    </row>
    <row r="38" spans="2:21" ht="14.1" customHeight="1">
      <c r="B38" s="66"/>
      <c r="C38" s="74"/>
      <c r="D38" s="285"/>
      <c r="E38" s="286"/>
      <c r="F38" s="280"/>
      <c r="G38" s="281"/>
      <c r="H38" s="170"/>
      <c r="I38" s="75"/>
      <c r="J38" s="172"/>
      <c r="K38" s="287"/>
      <c r="L38" s="288"/>
      <c r="M38" s="287"/>
      <c r="N38" s="288"/>
      <c r="O38" s="76"/>
      <c r="P38" s="69"/>
      <c r="Q38" s="77"/>
      <c r="R38" s="76"/>
      <c r="S38" s="72"/>
      <c r="T38" s="76"/>
      <c r="U38" s="65"/>
    </row>
    <row r="39" spans="2:21" ht="25.5" customHeight="1">
      <c r="B39" s="66">
        <v>2</v>
      </c>
      <c r="C39" s="67">
        <v>1</v>
      </c>
      <c r="D39" s="179" t="s">
        <v>61</v>
      </c>
      <c r="E39" s="180"/>
      <c r="F39" s="280">
        <v>0</v>
      </c>
      <c r="G39" s="281"/>
      <c r="H39" s="170">
        <v>0</v>
      </c>
      <c r="I39" s="68">
        <f>+H39*F39</f>
        <v>0</v>
      </c>
      <c r="J39" s="173">
        <v>0</v>
      </c>
      <c r="K39" s="289">
        <v>0</v>
      </c>
      <c r="L39" s="290"/>
      <c r="M39" s="291">
        <f>+K39+J39</f>
        <v>0</v>
      </c>
      <c r="N39" s="292"/>
      <c r="O39" s="69">
        <f>+J39*F39</f>
        <v>0</v>
      </c>
      <c r="P39" s="69">
        <f>+K39*F39</f>
        <v>0</v>
      </c>
      <c r="Q39" s="70">
        <f>+P39+O39</f>
        <v>0</v>
      </c>
      <c r="R39" s="76">
        <f>+H39-M39</f>
        <v>0</v>
      </c>
      <c r="S39" s="72">
        <f>+R39*F39</f>
        <v>0</v>
      </c>
      <c r="T39" s="76" t="e">
        <f>+S39/I39</f>
        <v>#DIV/0!</v>
      </c>
      <c r="U39" s="65"/>
    </row>
    <row r="40" spans="2:21" ht="14.1" customHeight="1">
      <c r="B40" s="66"/>
      <c r="C40" s="67"/>
      <c r="D40" s="271"/>
      <c r="E40" s="272"/>
      <c r="F40" s="273"/>
      <c r="G40" s="274"/>
      <c r="H40" s="78"/>
      <c r="I40" s="75"/>
      <c r="J40" s="79"/>
      <c r="K40" s="275"/>
      <c r="L40" s="275"/>
      <c r="M40" s="276"/>
      <c r="N40" s="277"/>
      <c r="O40" s="76"/>
      <c r="P40" s="69"/>
      <c r="Q40" s="77"/>
      <c r="R40" s="71"/>
      <c r="S40" s="72"/>
      <c r="T40" s="73"/>
      <c r="U40" s="65"/>
    </row>
    <row r="41" spans="2:21" ht="14.1" customHeight="1" thickBot="1">
      <c r="B41" s="80"/>
      <c r="C41" s="81"/>
      <c r="D41" s="294"/>
      <c r="E41" s="295"/>
      <c r="F41" s="296"/>
      <c r="G41" s="297"/>
      <c r="H41" s="82"/>
      <c r="I41" s="83"/>
      <c r="J41" s="84"/>
      <c r="K41" s="298"/>
      <c r="L41" s="298"/>
      <c r="M41" s="299"/>
      <c r="N41" s="300"/>
      <c r="O41" s="85"/>
      <c r="P41" s="86"/>
      <c r="Q41" s="87"/>
      <c r="R41" s="88"/>
      <c r="S41" s="89"/>
      <c r="T41" s="90"/>
      <c r="U41" s="65"/>
    </row>
    <row r="42" spans="2:21" ht="15.75" customHeight="1">
      <c r="B42" s="301"/>
      <c r="C42" s="302"/>
      <c r="D42" s="302"/>
      <c r="E42" s="303"/>
      <c r="F42" s="310" t="s">
        <v>18</v>
      </c>
      <c r="G42" s="311"/>
      <c r="H42" s="312"/>
      <c r="I42" s="91">
        <f>SUM(I36:I41)</f>
        <v>0</v>
      </c>
      <c r="J42" s="92"/>
      <c r="K42" s="304"/>
      <c r="L42" s="304"/>
      <c r="M42" s="305"/>
      <c r="N42" s="306"/>
      <c r="O42" s="93">
        <f>SUM(O36:O41)</f>
        <v>0</v>
      </c>
      <c r="P42" s="93" t="e">
        <f t="shared" ref="P42:S42" si="0">SUM(P36:P41)</f>
        <v>#REF!</v>
      </c>
      <c r="Q42" s="93" t="e">
        <f t="shared" si="0"/>
        <v>#REF!</v>
      </c>
      <c r="R42" s="94"/>
      <c r="S42" s="93" t="e">
        <f t="shared" si="0"/>
        <v>#REF!</v>
      </c>
      <c r="T42" s="95"/>
      <c r="U42" s="65"/>
    </row>
    <row r="43" spans="2:21" ht="15.75" customHeight="1">
      <c r="B43" s="301"/>
      <c r="C43" s="302"/>
      <c r="D43" s="302"/>
      <c r="E43" s="303"/>
      <c r="F43" s="219" t="s">
        <v>19</v>
      </c>
      <c r="G43" s="220"/>
      <c r="H43" s="96">
        <v>0.19</v>
      </c>
      <c r="I43" s="97">
        <f>(I42*H43)</f>
        <v>0</v>
      </c>
      <c r="J43" s="98"/>
      <c r="K43" s="307"/>
      <c r="L43" s="307"/>
      <c r="M43" s="308"/>
      <c r="N43" s="309"/>
      <c r="O43" s="99">
        <f>(O42*H43)</f>
        <v>0</v>
      </c>
      <c r="P43" s="99" t="e">
        <f>+ROUND((P42*H43),2)</f>
        <v>#REF!</v>
      </c>
      <c r="Q43" s="99" t="e">
        <f>+(Q42*H43)</f>
        <v>#REF!</v>
      </c>
      <c r="R43" s="100"/>
      <c r="S43" s="99" t="e">
        <f>+(S42*J43)</f>
        <v>#REF!</v>
      </c>
      <c r="T43" s="101"/>
      <c r="U43" s="65"/>
    </row>
    <row r="44" spans="2:21" ht="15.75" customHeight="1" thickBot="1">
      <c r="B44" s="317"/>
      <c r="C44" s="318"/>
      <c r="D44" s="318"/>
      <c r="E44" s="318"/>
      <c r="F44" s="216" t="s">
        <v>24</v>
      </c>
      <c r="G44" s="217"/>
      <c r="H44" s="218"/>
      <c r="I44" s="102">
        <f>(I42+I43)</f>
        <v>0</v>
      </c>
      <c r="J44" s="321"/>
      <c r="K44" s="322"/>
      <c r="L44" s="323"/>
      <c r="M44" s="319"/>
      <c r="N44" s="320"/>
      <c r="O44" s="103">
        <f>((O42+O43))</f>
        <v>0</v>
      </c>
      <c r="P44" s="103" t="e">
        <f>(P42+P43)</f>
        <v>#REF!</v>
      </c>
      <c r="Q44" s="104" t="e">
        <f>(Q42+Q43)</f>
        <v>#REF!</v>
      </c>
      <c r="R44" s="105"/>
      <c r="S44" s="104" t="e">
        <f>(S42+S43)</f>
        <v>#REF!</v>
      </c>
      <c r="T44" s="106" t="e">
        <f>+S44/I44</f>
        <v>#REF!</v>
      </c>
      <c r="U44" s="65"/>
    </row>
    <row r="45" spans="2:21" ht="5.25" customHeight="1">
      <c r="B45" s="317"/>
      <c r="C45" s="318"/>
      <c r="D45" s="318"/>
      <c r="E45" s="318"/>
      <c r="F45" s="107"/>
      <c r="G45" s="107"/>
      <c r="H45" s="107"/>
      <c r="I45" s="107"/>
      <c r="J45" s="108"/>
      <c r="K45" s="108"/>
      <c r="L45" s="109"/>
      <c r="M45" s="110"/>
      <c r="N45" s="111"/>
      <c r="O45" s="112"/>
      <c r="P45" s="112"/>
      <c r="Q45" s="112"/>
      <c r="R45" s="112"/>
      <c r="S45" s="112"/>
      <c r="T45" s="113"/>
      <c r="U45" s="65"/>
    </row>
    <row r="46" spans="2:21" s="118" customFormat="1" ht="15" customHeight="1" thickBot="1">
      <c r="B46" s="41"/>
      <c r="C46" s="19"/>
      <c r="D46" s="19"/>
      <c r="E46" s="19"/>
      <c r="F46" s="114"/>
      <c r="G46" s="114"/>
      <c r="H46" s="114"/>
      <c r="I46" s="26"/>
      <c r="J46" s="26"/>
      <c r="K46" s="26"/>
      <c r="L46" s="26"/>
      <c r="M46" s="26"/>
      <c r="N46" s="115"/>
      <c r="O46" s="115"/>
      <c r="P46" s="115"/>
      <c r="Q46" s="115"/>
      <c r="R46" s="115"/>
      <c r="S46" s="115"/>
      <c r="T46" s="116"/>
      <c r="U46" s="117"/>
    </row>
    <row r="47" spans="2:21" s="122" customFormat="1" ht="51.75" customHeight="1">
      <c r="B47" s="119" t="s">
        <v>20</v>
      </c>
      <c r="C47" s="184" t="s">
        <v>40</v>
      </c>
      <c r="D47" s="184"/>
      <c r="E47" s="120" t="s">
        <v>25</v>
      </c>
      <c r="F47" s="183" t="s">
        <v>34</v>
      </c>
      <c r="G47" s="183"/>
      <c r="H47" s="177" t="s">
        <v>37</v>
      </c>
      <c r="I47" s="177"/>
      <c r="J47" s="121" t="s">
        <v>41</v>
      </c>
      <c r="K47" s="177" t="s">
        <v>35</v>
      </c>
      <c r="L47" s="177"/>
      <c r="M47" s="177"/>
      <c r="N47" s="177" t="s">
        <v>36</v>
      </c>
      <c r="O47" s="177"/>
      <c r="P47" s="177"/>
      <c r="Q47" s="177" t="s">
        <v>38</v>
      </c>
      <c r="R47" s="177"/>
      <c r="S47" s="177" t="s">
        <v>39</v>
      </c>
      <c r="T47" s="178"/>
    </row>
    <row r="48" spans="2:21" s="122" customFormat="1" ht="15.75" customHeight="1">
      <c r="B48" s="123">
        <v>1</v>
      </c>
      <c r="C48" s="185"/>
      <c r="D48" s="185"/>
      <c r="E48" s="124"/>
      <c r="F48" s="125">
        <v>0</v>
      </c>
      <c r="G48" s="174" t="e">
        <f>+F48/$I$44</f>
        <v>#DIV/0!</v>
      </c>
      <c r="H48" s="127">
        <f>+F48</f>
        <v>0</v>
      </c>
      <c r="I48" s="128" t="e">
        <f>+H48/$I$44</f>
        <v>#DIV/0!</v>
      </c>
      <c r="J48" s="127">
        <f t="shared" ref="J48:J61" si="1">+F48*$R$21</f>
        <v>0</v>
      </c>
      <c r="K48" s="175">
        <f t="shared" ref="K48:K61" si="2">+F48-J48</f>
        <v>0</v>
      </c>
      <c r="L48" s="175"/>
      <c r="M48" s="128" t="e">
        <f t="shared" ref="M48:M61" si="3">+K48/$I$44</f>
        <v>#DIV/0!</v>
      </c>
      <c r="N48" s="175">
        <f>+K48</f>
        <v>0</v>
      </c>
      <c r="O48" s="175"/>
      <c r="P48" s="129" t="e">
        <f t="shared" ref="P48:P61" si="4">+N48/$I$44</f>
        <v>#DIV/0!</v>
      </c>
      <c r="Q48" s="127">
        <f>+$I$44-H48</f>
        <v>0</v>
      </c>
      <c r="R48" s="129" t="e">
        <f>+Q48/$I$44</f>
        <v>#DIV/0!</v>
      </c>
      <c r="S48" s="130">
        <f>+$I$44-N48</f>
        <v>0</v>
      </c>
      <c r="T48" s="131" t="e">
        <f>+S48/$I$44</f>
        <v>#DIV/0!</v>
      </c>
    </row>
    <row r="49" spans="2:21" s="133" customFormat="1" ht="15" customHeight="1">
      <c r="B49" s="132">
        <v>2</v>
      </c>
      <c r="C49" s="185"/>
      <c r="D49" s="185"/>
      <c r="E49" s="124"/>
      <c r="F49" s="125">
        <v>0</v>
      </c>
      <c r="G49" s="126" t="e">
        <f t="shared" ref="G49:G61" si="5">+F49/$I$44</f>
        <v>#DIV/0!</v>
      </c>
      <c r="H49" s="127">
        <f t="shared" ref="H49:H61" si="6">+H48+F49</f>
        <v>0</v>
      </c>
      <c r="I49" s="128" t="e">
        <f t="shared" ref="I49:I61" si="7">+H49/$I$44</f>
        <v>#DIV/0!</v>
      </c>
      <c r="J49" s="127">
        <f t="shared" si="1"/>
        <v>0</v>
      </c>
      <c r="K49" s="175">
        <f t="shared" si="2"/>
        <v>0</v>
      </c>
      <c r="L49" s="175"/>
      <c r="M49" s="128" t="e">
        <f t="shared" si="3"/>
        <v>#DIV/0!</v>
      </c>
      <c r="N49" s="175">
        <f t="shared" ref="N49:N61" si="8">+N48+K49</f>
        <v>0</v>
      </c>
      <c r="O49" s="175"/>
      <c r="P49" s="129" t="e">
        <f t="shared" si="4"/>
        <v>#DIV/0!</v>
      </c>
      <c r="Q49" s="127">
        <f t="shared" ref="Q49:Q61" si="9">+$I$44-H49</f>
        <v>0</v>
      </c>
      <c r="R49" s="129" t="e">
        <f t="shared" ref="R49:R61" si="10">+Q49/$I$44</f>
        <v>#DIV/0!</v>
      </c>
      <c r="S49" s="130">
        <f t="shared" ref="S49:S61" si="11">+$I$44-N49</f>
        <v>0</v>
      </c>
      <c r="T49" s="131" t="e">
        <f t="shared" ref="T49:T61" si="12">+S49/$I$44</f>
        <v>#DIV/0!</v>
      </c>
    </row>
    <row r="50" spans="2:21" s="133" customFormat="1" ht="15" customHeight="1">
      <c r="B50" s="132">
        <v>3</v>
      </c>
      <c r="C50" s="185"/>
      <c r="D50" s="185"/>
      <c r="E50" s="124"/>
      <c r="F50" s="125">
        <v>0</v>
      </c>
      <c r="G50" s="126" t="e">
        <f t="shared" si="5"/>
        <v>#DIV/0!</v>
      </c>
      <c r="H50" s="127">
        <f t="shared" si="6"/>
        <v>0</v>
      </c>
      <c r="I50" s="128" t="e">
        <f t="shared" si="7"/>
        <v>#DIV/0!</v>
      </c>
      <c r="J50" s="127">
        <f t="shared" si="1"/>
        <v>0</v>
      </c>
      <c r="K50" s="175">
        <f t="shared" si="2"/>
        <v>0</v>
      </c>
      <c r="L50" s="175"/>
      <c r="M50" s="128" t="e">
        <f t="shared" si="3"/>
        <v>#DIV/0!</v>
      </c>
      <c r="N50" s="175">
        <f t="shared" si="8"/>
        <v>0</v>
      </c>
      <c r="O50" s="175"/>
      <c r="P50" s="129" t="e">
        <f t="shared" si="4"/>
        <v>#DIV/0!</v>
      </c>
      <c r="Q50" s="127">
        <f t="shared" si="9"/>
        <v>0</v>
      </c>
      <c r="R50" s="129" t="e">
        <f t="shared" si="10"/>
        <v>#DIV/0!</v>
      </c>
      <c r="S50" s="130">
        <f t="shared" si="11"/>
        <v>0</v>
      </c>
      <c r="T50" s="131" t="e">
        <f t="shared" si="12"/>
        <v>#DIV/0!</v>
      </c>
    </row>
    <row r="51" spans="2:21" s="133" customFormat="1" ht="15" customHeight="1">
      <c r="B51" s="132">
        <v>4</v>
      </c>
      <c r="C51" s="185"/>
      <c r="D51" s="185"/>
      <c r="E51" s="124"/>
      <c r="F51" s="125">
        <v>0</v>
      </c>
      <c r="G51" s="126" t="e">
        <f t="shared" si="5"/>
        <v>#DIV/0!</v>
      </c>
      <c r="H51" s="127">
        <f t="shared" si="6"/>
        <v>0</v>
      </c>
      <c r="I51" s="128" t="e">
        <f t="shared" si="7"/>
        <v>#DIV/0!</v>
      </c>
      <c r="J51" s="127">
        <f t="shared" si="1"/>
        <v>0</v>
      </c>
      <c r="K51" s="175">
        <f t="shared" si="2"/>
        <v>0</v>
      </c>
      <c r="L51" s="175"/>
      <c r="M51" s="128" t="e">
        <f t="shared" si="3"/>
        <v>#DIV/0!</v>
      </c>
      <c r="N51" s="175">
        <f t="shared" si="8"/>
        <v>0</v>
      </c>
      <c r="O51" s="175"/>
      <c r="P51" s="129" t="e">
        <f t="shared" si="4"/>
        <v>#DIV/0!</v>
      </c>
      <c r="Q51" s="127">
        <f t="shared" si="9"/>
        <v>0</v>
      </c>
      <c r="R51" s="129" t="e">
        <f t="shared" si="10"/>
        <v>#DIV/0!</v>
      </c>
      <c r="S51" s="130">
        <f t="shared" si="11"/>
        <v>0</v>
      </c>
      <c r="T51" s="131" t="e">
        <f t="shared" si="12"/>
        <v>#DIV/0!</v>
      </c>
    </row>
    <row r="52" spans="2:21" s="133" customFormat="1" ht="15" customHeight="1">
      <c r="B52" s="132">
        <v>5</v>
      </c>
      <c r="C52" s="185"/>
      <c r="D52" s="185"/>
      <c r="E52" s="124"/>
      <c r="F52" s="125">
        <v>0</v>
      </c>
      <c r="G52" s="126" t="e">
        <f t="shared" si="5"/>
        <v>#DIV/0!</v>
      </c>
      <c r="H52" s="127">
        <f t="shared" si="6"/>
        <v>0</v>
      </c>
      <c r="I52" s="128" t="e">
        <f t="shared" si="7"/>
        <v>#DIV/0!</v>
      </c>
      <c r="J52" s="127">
        <f t="shared" si="1"/>
        <v>0</v>
      </c>
      <c r="K52" s="175">
        <f t="shared" si="2"/>
        <v>0</v>
      </c>
      <c r="L52" s="175"/>
      <c r="M52" s="128" t="e">
        <f t="shared" si="3"/>
        <v>#DIV/0!</v>
      </c>
      <c r="N52" s="175">
        <f t="shared" si="8"/>
        <v>0</v>
      </c>
      <c r="O52" s="175"/>
      <c r="P52" s="129" t="e">
        <f t="shared" si="4"/>
        <v>#DIV/0!</v>
      </c>
      <c r="Q52" s="127">
        <f t="shared" si="9"/>
        <v>0</v>
      </c>
      <c r="R52" s="129" t="e">
        <f t="shared" si="10"/>
        <v>#DIV/0!</v>
      </c>
      <c r="S52" s="130">
        <f t="shared" si="11"/>
        <v>0</v>
      </c>
      <c r="T52" s="131" t="e">
        <f t="shared" si="12"/>
        <v>#DIV/0!</v>
      </c>
    </row>
    <row r="53" spans="2:21" s="133" customFormat="1" ht="15" customHeight="1">
      <c r="B53" s="132">
        <v>6</v>
      </c>
      <c r="C53" s="185"/>
      <c r="D53" s="185"/>
      <c r="E53" s="124"/>
      <c r="F53" s="125">
        <v>0</v>
      </c>
      <c r="G53" s="126" t="e">
        <f t="shared" si="5"/>
        <v>#DIV/0!</v>
      </c>
      <c r="H53" s="127">
        <f t="shared" si="6"/>
        <v>0</v>
      </c>
      <c r="I53" s="128" t="e">
        <f t="shared" si="7"/>
        <v>#DIV/0!</v>
      </c>
      <c r="J53" s="127">
        <f t="shared" si="1"/>
        <v>0</v>
      </c>
      <c r="K53" s="175">
        <f t="shared" si="2"/>
        <v>0</v>
      </c>
      <c r="L53" s="175"/>
      <c r="M53" s="128" t="e">
        <f t="shared" si="3"/>
        <v>#DIV/0!</v>
      </c>
      <c r="N53" s="175">
        <f t="shared" si="8"/>
        <v>0</v>
      </c>
      <c r="O53" s="175"/>
      <c r="P53" s="129" t="e">
        <f t="shared" si="4"/>
        <v>#DIV/0!</v>
      </c>
      <c r="Q53" s="127">
        <f t="shared" si="9"/>
        <v>0</v>
      </c>
      <c r="R53" s="129" t="e">
        <f t="shared" si="10"/>
        <v>#DIV/0!</v>
      </c>
      <c r="S53" s="130">
        <f t="shared" si="11"/>
        <v>0</v>
      </c>
      <c r="T53" s="131" t="e">
        <f t="shared" si="12"/>
        <v>#DIV/0!</v>
      </c>
    </row>
    <row r="54" spans="2:21" s="133" customFormat="1" ht="15" customHeight="1">
      <c r="B54" s="132">
        <v>7</v>
      </c>
      <c r="C54" s="185"/>
      <c r="D54" s="185"/>
      <c r="E54" s="124"/>
      <c r="F54" s="125">
        <v>0</v>
      </c>
      <c r="G54" s="126" t="e">
        <f t="shared" si="5"/>
        <v>#DIV/0!</v>
      </c>
      <c r="H54" s="127">
        <f t="shared" si="6"/>
        <v>0</v>
      </c>
      <c r="I54" s="128" t="e">
        <f t="shared" si="7"/>
        <v>#DIV/0!</v>
      </c>
      <c r="J54" s="127">
        <f t="shared" si="1"/>
        <v>0</v>
      </c>
      <c r="K54" s="175">
        <f t="shared" si="2"/>
        <v>0</v>
      </c>
      <c r="L54" s="175"/>
      <c r="M54" s="128" t="e">
        <f t="shared" si="3"/>
        <v>#DIV/0!</v>
      </c>
      <c r="N54" s="175">
        <f t="shared" si="8"/>
        <v>0</v>
      </c>
      <c r="O54" s="175"/>
      <c r="P54" s="129" t="e">
        <f t="shared" si="4"/>
        <v>#DIV/0!</v>
      </c>
      <c r="Q54" s="127">
        <f t="shared" si="9"/>
        <v>0</v>
      </c>
      <c r="R54" s="129" t="e">
        <f t="shared" si="10"/>
        <v>#DIV/0!</v>
      </c>
      <c r="S54" s="130">
        <f t="shared" si="11"/>
        <v>0</v>
      </c>
      <c r="T54" s="131" t="e">
        <f t="shared" si="12"/>
        <v>#DIV/0!</v>
      </c>
    </row>
    <row r="55" spans="2:21" s="133" customFormat="1" ht="15" customHeight="1">
      <c r="B55" s="132">
        <v>8</v>
      </c>
      <c r="C55" s="185"/>
      <c r="D55" s="185"/>
      <c r="E55" s="124"/>
      <c r="F55" s="130">
        <v>0</v>
      </c>
      <c r="G55" s="126" t="e">
        <f t="shared" si="5"/>
        <v>#DIV/0!</v>
      </c>
      <c r="H55" s="127">
        <f t="shared" si="6"/>
        <v>0</v>
      </c>
      <c r="I55" s="128" t="e">
        <f t="shared" si="7"/>
        <v>#DIV/0!</v>
      </c>
      <c r="J55" s="127">
        <f t="shared" si="1"/>
        <v>0</v>
      </c>
      <c r="K55" s="175">
        <f t="shared" si="2"/>
        <v>0</v>
      </c>
      <c r="L55" s="175"/>
      <c r="M55" s="128" t="e">
        <f t="shared" si="3"/>
        <v>#DIV/0!</v>
      </c>
      <c r="N55" s="175">
        <f t="shared" si="8"/>
        <v>0</v>
      </c>
      <c r="O55" s="175"/>
      <c r="P55" s="129" t="e">
        <f t="shared" si="4"/>
        <v>#DIV/0!</v>
      </c>
      <c r="Q55" s="127">
        <f t="shared" si="9"/>
        <v>0</v>
      </c>
      <c r="R55" s="129" t="e">
        <f t="shared" si="10"/>
        <v>#DIV/0!</v>
      </c>
      <c r="S55" s="130">
        <f t="shared" si="11"/>
        <v>0</v>
      </c>
      <c r="T55" s="131" t="e">
        <f t="shared" si="12"/>
        <v>#DIV/0!</v>
      </c>
    </row>
    <row r="56" spans="2:21" s="133" customFormat="1" ht="15" customHeight="1">
      <c r="B56" s="132">
        <v>9</v>
      </c>
      <c r="C56" s="185"/>
      <c r="D56" s="185"/>
      <c r="E56" s="124"/>
      <c r="F56" s="130">
        <v>0</v>
      </c>
      <c r="G56" s="126" t="e">
        <f t="shared" si="5"/>
        <v>#DIV/0!</v>
      </c>
      <c r="H56" s="127">
        <f t="shared" si="6"/>
        <v>0</v>
      </c>
      <c r="I56" s="128" t="e">
        <f t="shared" si="7"/>
        <v>#DIV/0!</v>
      </c>
      <c r="J56" s="127">
        <f t="shared" si="1"/>
        <v>0</v>
      </c>
      <c r="K56" s="175">
        <f t="shared" si="2"/>
        <v>0</v>
      </c>
      <c r="L56" s="175"/>
      <c r="M56" s="128" t="e">
        <f t="shared" si="3"/>
        <v>#DIV/0!</v>
      </c>
      <c r="N56" s="175">
        <f t="shared" si="8"/>
        <v>0</v>
      </c>
      <c r="O56" s="175"/>
      <c r="P56" s="129" t="e">
        <f t="shared" si="4"/>
        <v>#DIV/0!</v>
      </c>
      <c r="Q56" s="127">
        <f t="shared" si="9"/>
        <v>0</v>
      </c>
      <c r="R56" s="129" t="e">
        <f t="shared" si="10"/>
        <v>#DIV/0!</v>
      </c>
      <c r="S56" s="130">
        <f t="shared" si="11"/>
        <v>0</v>
      </c>
      <c r="T56" s="131" t="e">
        <f t="shared" si="12"/>
        <v>#DIV/0!</v>
      </c>
    </row>
    <row r="57" spans="2:21" s="133" customFormat="1" ht="15" customHeight="1">
      <c r="B57" s="132">
        <v>10</v>
      </c>
      <c r="C57" s="185"/>
      <c r="D57" s="185"/>
      <c r="E57" s="124"/>
      <c r="F57" s="130">
        <v>0</v>
      </c>
      <c r="G57" s="126" t="e">
        <f t="shared" si="5"/>
        <v>#DIV/0!</v>
      </c>
      <c r="H57" s="127">
        <f t="shared" si="6"/>
        <v>0</v>
      </c>
      <c r="I57" s="128" t="e">
        <f t="shared" si="7"/>
        <v>#DIV/0!</v>
      </c>
      <c r="J57" s="127">
        <f t="shared" si="1"/>
        <v>0</v>
      </c>
      <c r="K57" s="175">
        <f t="shared" si="2"/>
        <v>0</v>
      </c>
      <c r="L57" s="175"/>
      <c r="M57" s="128" t="e">
        <f t="shared" si="3"/>
        <v>#DIV/0!</v>
      </c>
      <c r="N57" s="175">
        <f t="shared" si="8"/>
        <v>0</v>
      </c>
      <c r="O57" s="175"/>
      <c r="P57" s="129" t="e">
        <f t="shared" si="4"/>
        <v>#DIV/0!</v>
      </c>
      <c r="Q57" s="127">
        <f t="shared" si="9"/>
        <v>0</v>
      </c>
      <c r="R57" s="129" t="e">
        <f t="shared" si="10"/>
        <v>#DIV/0!</v>
      </c>
      <c r="S57" s="130">
        <f t="shared" si="11"/>
        <v>0</v>
      </c>
      <c r="T57" s="131" t="e">
        <f t="shared" si="12"/>
        <v>#DIV/0!</v>
      </c>
    </row>
    <row r="58" spans="2:21" s="133" customFormat="1" ht="15" customHeight="1">
      <c r="B58" s="132">
        <v>11</v>
      </c>
      <c r="C58" s="185"/>
      <c r="D58" s="185"/>
      <c r="E58" s="124"/>
      <c r="F58" s="130">
        <v>0</v>
      </c>
      <c r="G58" s="126" t="e">
        <f t="shared" si="5"/>
        <v>#DIV/0!</v>
      </c>
      <c r="H58" s="127">
        <f t="shared" si="6"/>
        <v>0</v>
      </c>
      <c r="I58" s="128" t="e">
        <f t="shared" si="7"/>
        <v>#DIV/0!</v>
      </c>
      <c r="J58" s="127">
        <f t="shared" si="1"/>
        <v>0</v>
      </c>
      <c r="K58" s="175">
        <f t="shared" si="2"/>
        <v>0</v>
      </c>
      <c r="L58" s="175"/>
      <c r="M58" s="128" t="e">
        <f t="shared" si="3"/>
        <v>#DIV/0!</v>
      </c>
      <c r="N58" s="175">
        <f t="shared" si="8"/>
        <v>0</v>
      </c>
      <c r="O58" s="175"/>
      <c r="P58" s="129" t="e">
        <f t="shared" si="4"/>
        <v>#DIV/0!</v>
      </c>
      <c r="Q58" s="127">
        <f t="shared" si="9"/>
        <v>0</v>
      </c>
      <c r="R58" s="129" t="e">
        <f t="shared" si="10"/>
        <v>#DIV/0!</v>
      </c>
      <c r="S58" s="130">
        <f t="shared" si="11"/>
        <v>0</v>
      </c>
      <c r="T58" s="131" t="e">
        <f t="shared" si="12"/>
        <v>#DIV/0!</v>
      </c>
    </row>
    <row r="59" spans="2:21" s="133" customFormat="1" ht="15" customHeight="1">
      <c r="B59" s="132">
        <v>12</v>
      </c>
      <c r="C59" s="185"/>
      <c r="D59" s="185"/>
      <c r="E59" s="124"/>
      <c r="F59" s="130">
        <v>0</v>
      </c>
      <c r="G59" s="126" t="e">
        <f t="shared" si="5"/>
        <v>#DIV/0!</v>
      </c>
      <c r="H59" s="127">
        <f t="shared" si="6"/>
        <v>0</v>
      </c>
      <c r="I59" s="128" t="e">
        <f t="shared" si="7"/>
        <v>#DIV/0!</v>
      </c>
      <c r="J59" s="127">
        <f t="shared" si="1"/>
        <v>0</v>
      </c>
      <c r="K59" s="175">
        <f t="shared" si="2"/>
        <v>0</v>
      </c>
      <c r="L59" s="175"/>
      <c r="M59" s="128" t="e">
        <f t="shared" si="3"/>
        <v>#DIV/0!</v>
      </c>
      <c r="N59" s="175">
        <f t="shared" si="8"/>
        <v>0</v>
      </c>
      <c r="O59" s="175"/>
      <c r="P59" s="129" t="e">
        <f t="shared" si="4"/>
        <v>#DIV/0!</v>
      </c>
      <c r="Q59" s="127">
        <f t="shared" si="9"/>
        <v>0</v>
      </c>
      <c r="R59" s="129" t="e">
        <f t="shared" si="10"/>
        <v>#DIV/0!</v>
      </c>
      <c r="S59" s="130">
        <f t="shared" si="11"/>
        <v>0</v>
      </c>
      <c r="T59" s="131" t="e">
        <f t="shared" si="12"/>
        <v>#DIV/0!</v>
      </c>
    </row>
    <row r="60" spans="2:21" s="133" customFormat="1" ht="15" customHeight="1">
      <c r="B60" s="132">
        <v>13</v>
      </c>
      <c r="C60" s="185"/>
      <c r="D60" s="185"/>
      <c r="E60" s="124"/>
      <c r="F60" s="130">
        <v>0</v>
      </c>
      <c r="G60" s="126" t="e">
        <f t="shared" si="5"/>
        <v>#DIV/0!</v>
      </c>
      <c r="H60" s="127">
        <f t="shared" si="6"/>
        <v>0</v>
      </c>
      <c r="I60" s="128" t="e">
        <f t="shared" si="7"/>
        <v>#DIV/0!</v>
      </c>
      <c r="J60" s="127">
        <f t="shared" si="1"/>
        <v>0</v>
      </c>
      <c r="K60" s="175">
        <f t="shared" si="2"/>
        <v>0</v>
      </c>
      <c r="L60" s="175"/>
      <c r="M60" s="128" t="e">
        <f t="shared" si="3"/>
        <v>#DIV/0!</v>
      </c>
      <c r="N60" s="175">
        <f t="shared" si="8"/>
        <v>0</v>
      </c>
      <c r="O60" s="175"/>
      <c r="P60" s="129" t="e">
        <f t="shared" si="4"/>
        <v>#DIV/0!</v>
      </c>
      <c r="Q60" s="127">
        <f t="shared" si="9"/>
        <v>0</v>
      </c>
      <c r="R60" s="129" t="e">
        <f t="shared" si="10"/>
        <v>#DIV/0!</v>
      </c>
      <c r="S60" s="130">
        <f t="shared" si="11"/>
        <v>0</v>
      </c>
      <c r="T60" s="131" t="e">
        <f t="shared" si="12"/>
        <v>#DIV/0!</v>
      </c>
    </row>
    <row r="61" spans="2:21" s="133" customFormat="1" ht="15" customHeight="1">
      <c r="B61" s="132">
        <v>14</v>
      </c>
      <c r="C61" s="185"/>
      <c r="D61" s="185"/>
      <c r="E61" s="124"/>
      <c r="F61" s="130">
        <v>0</v>
      </c>
      <c r="G61" s="126" t="e">
        <f t="shared" si="5"/>
        <v>#DIV/0!</v>
      </c>
      <c r="H61" s="127">
        <f t="shared" si="6"/>
        <v>0</v>
      </c>
      <c r="I61" s="128" t="e">
        <f t="shared" si="7"/>
        <v>#DIV/0!</v>
      </c>
      <c r="J61" s="127">
        <f t="shared" si="1"/>
        <v>0</v>
      </c>
      <c r="K61" s="175">
        <f t="shared" si="2"/>
        <v>0</v>
      </c>
      <c r="L61" s="175"/>
      <c r="M61" s="128" t="e">
        <f t="shared" si="3"/>
        <v>#DIV/0!</v>
      </c>
      <c r="N61" s="175">
        <f t="shared" si="8"/>
        <v>0</v>
      </c>
      <c r="O61" s="175"/>
      <c r="P61" s="129" t="e">
        <f t="shared" si="4"/>
        <v>#DIV/0!</v>
      </c>
      <c r="Q61" s="127">
        <f t="shared" si="9"/>
        <v>0</v>
      </c>
      <c r="R61" s="129" t="e">
        <f t="shared" si="10"/>
        <v>#DIV/0!</v>
      </c>
      <c r="S61" s="130">
        <f t="shared" si="11"/>
        <v>0</v>
      </c>
      <c r="T61" s="131" t="e">
        <f t="shared" si="12"/>
        <v>#DIV/0!</v>
      </c>
    </row>
    <row r="62" spans="2:21" s="133" customFormat="1" ht="15" customHeight="1" thickBot="1">
      <c r="B62" s="134"/>
      <c r="C62" s="186" t="s">
        <v>21</v>
      </c>
      <c r="D62" s="186"/>
      <c r="E62" s="135"/>
      <c r="F62" s="136">
        <f>SUM(F48:F61)</f>
        <v>0</v>
      </c>
      <c r="G62" s="137" t="e">
        <f>+F62/I44</f>
        <v>#DIV/0!</v>
      </c>
      <c r="H62" s="138">
        <f>+MAX(H48:H61)</f>
        <v>0</v>
      </c>
      <c r="I62" s="139" t="e">
        <f>+H62/I44</f>
        <v>#DIV/0!</v>
      </c>
      <c r="J62" s="138">
        <f>SUM(J48:J61)</f>
        <v>0</v>
      </c>
      <c r="K62" s="176">
        <f>SUM(K48:K61)</f>
        <v>0</v>
      </c>
      <c r="L62" s="176"/>
      <c r="M62" s="140" t="e">
        <f>+K62/I44</f>
        <v>#DIV/0!</v>
      </c>
      <c r="N62" s="176">
        <f>+MAX(N48:O61)</f>
        <v>0</v>
      </c>
      <c r="O62" s="176"/>
      <c r="P62" s="139" t="e">
        <f>+N62/I44</f>
        <v>#DIV/0!</v>
      </c>
      <c r="Q62" s="138">
        <f>+MIN(Q48:Q61)</f>
        <v>0</v>
      </c>
      <c r="R62" s="139" t="e">
        <f>+Q62/I44</f>
        <v>#DIV/0!</v>
      </c>
      <c r="S62" s="138">
        <f>+MIN(S48:S61)</f>
        <v>0</v>
      </c>
      <c r="T62" s="141" t="e">
        <f>+S62/I44</f>
        <v>#DIV/0!</v>
      </c>
    </row>
    <row r="63" spans="2:21" s="118" customFormat="1" ht="15" customHeight="1">
      <c r="B63" s="41"/>
      <c r="C63" s="142"/>
      <c r="D63" s="142"/>
      <c r="E63" s="142"/>
      <c r="F63" s="114"/>
      <c r="G63" s="315"/>
      <c r="H63" s="315"/>
      <c r="I63" s="26"/>
      <c r="J63" s="26"/>
      <c r="K63" s="143"/>
      <c r="L63" s="32"/>
      <c r="M63" s="26"/>
      <c r="N63" s="222"/>
      <c r="O63" s="222"/>
      <c r="P63" s="26"/>
      <c r="Q63" s="26"/>
      <c r="R63" s="222"/>
      <c r="S63" s="222"/>
      <c r="T63" s="145"/>
      <c r="U63" s="146"/>
    </row>
    <row r="64" spans="2:21" s="118" customFormat="1" ht="36" customHeight="1">
      <c r="B64" s="46"/>
      <c r="C64" s="26"/>
      <c r="D64" s="26"/>
      <c r="E64" s="26"/>
      <c r="F64" s="26"/>
      <c r="G64" s="26"/>
      <c r="H64" s="222"/>
      <c r="I64" s="222"/>
      <c r="J64" s="222"/>
      <c r="K64" s="222"/>
      <c r="L64" s="222"/>
      <c r="M64" s="222"/>
      <c r="N64" s="26"/>
      <c r="O64" s="147"/>
      <c r="P64" s="148"/>
      <c r="Q64" s="26"/>
      <c r="R64" s="26"/>
      <c r="S64" s="26"/>
      <c r="T64" s="145"/>
      <c r="U64" s="146"/>
    </row>
    <row r="65" spans="2:21" s="6" customFormat="1" ht="17.25" customHeight="1">
      <c r="B65" s="324"/>
      <c r="C65" s="325"/>
      <c r="D65" s="325"/>
      <c r="E65" s="26"/>
      <c r="F65" s="325"/>
      <c r="G65" s="325"/>
      <c r="H65" s="45"/>
      <c r="I65" s="26"/>
      <c r="J65" s="26"/>
      <c r="K65" s="143"/>
      <c r="L65" s="222"/>
      <c r="M65" s="222"/>
      <c r="N65" s="222"/>
      <c r="O65" s="222"/>
      <c r="P65" s="149"/>
      <c r="Q65" s="150"/>
      <c r="R65" s="144"/>
      <c r="S65" s="144"/>
      <c r="T65" s="145"/>
      <c r="U65" s="146"/>
    </row>
    <row r="66" spans="2:21" s="6" customFormat="1" ht="15">
      <c r="B66" s="168" t="s">
        <v>22</v>
      </c>
      <c r="C66" s="151"/>
      <c r="D66" s="151"/>
      <c r="E66" s="31"/>
      <c r="F66" s="169" t="s">
        <v>22</v>
      </c>
      <c r="G66" s="152"/>
      <c r="H66" s="152"/>
      <c r="I66" s="26"/>
      <c r="J66" s="26"/>
      <c r="K66" s="143"/>
      <c r="L66" s="316"/>
      <c r="M66" s="316"/>
      <c r="N66" s="316"/>
      <c r="O66" s="316"/>
      <c r="P66" s="143"/>
      <c r="Q66" s="153"/>
      <c r="R66" s="143"/>
      <c r="S66" s="143"/>
      <c r="T66" s="145"/>
      <c r="U66" s="146"/>
    </row>
    <row r="67" spans="2:21" s="6" customFormat="1" ht="15">
      <c r="B67" s="154" t="s">
        <v>51</v>
      </c>
      <c r="C67" s="143"/>
      <c r="D67" s="143"/>
      <c r="E67" s="31"/>
      <c r="F67" s="143" t="s">
        <v>82</v>
      </c>
      <c r="G67" s="143"/>
      <c r="H67" s="31"/>
      <c r="I67" s="26"/>
      <c r="J67" s="26"/>
      <c r="K67" s="155"/>
      <c r="L67" s="316"/>
      <c r="M67" s="316"/>
      <c r="N67" s="316"/>
      <c r="O67" s="316"/>
      <c r="P67" s="143"/>
      <c r="Q67" s="143"/>
      <c r="R67" s="143"/>
      <c r="S67" s="143"/>
      <c r="T67" s="145"/>
      <c r="U67" s="146"/>
    </row>
    <row r="68" spans="2:21" s="6" customFormat="1" ht="15.75" thickBot="1">
      <c r="B68" s="326" t="s">
        <v>42</v>
      </c>
      <c r="C68" s="327"/>
      <c r="D68" s="327"/>
      <c r="E68" s="35"/>
      <c r="F68" s="328" t="s">
        <v>83</v>
      </c>
      <c r="G68" s="328"/>
      <c r="H68" s="35"/>
      <c r="I68" s="327"/>
      <c r="J68" s="327"/>
      <c r="K68" s="157"/>
      <c r="L68" s="327"/>
      <c r="M68" s="327"/>
      <c r="N68" s="327"/>
      <c r="O68" s="327"/>
      <c r="P68" s="156"/>
      <c r="Q68" s="156"/>
      <c r="R68" s="156"/>
      <c r="S68" s="156"/>
      <c r="T68" s="158"/>
      <c r="U68" s="146"/>
    </row>
    <row r="69" spans="2:21" s="164" customFormat="1" ht="14.25" customHeight="1">
      <c r="B69" s="159"/>
      <c r="C69" s="160"/>
      <c r="D69" s="160"/>
      <c r="E69" s="161"/>
      <c r="F69" s="162"/>
      <c r="G69" s="163"/>
      <c r="H69" s="163"/>
      <c r="I69" s="163"/>
      <c r="J69" s="163"/>
    </row>
    <row r="70" spans="2:21" s="165" customFormat="1" ht="12.75" customHeight="1">
      <c r="B70" s="313" t="s">
        <v>49</v>
      </c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</row>
    <row r="71" spans="2:21" s="165" customFormat="1" ht="12.75" customHeight="1">
      <c r="B71" s="181" t="s">
        <v>84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2:21" s="165" customFormat="1" ht="12.75" customHeight="1">
      <c r="B72" s="181" t="s">
        <v>58</v>
      </c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2:21" s="165" customFormat="1" ht="12.75" customHeight="1">
      <c r="B73" s="181" t="s">
        <v>59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</sheetData>
  <mergeCells count="158">
    <mergeCell ref="J10:L10"/>
    <mergeCell ref="I18:J18"/>
    <mergeCell ref="I19:J19"/>
    <mergeCell ref="I20:J20"/>
    <mergeCell ref="I21:J21"/>
    <mergeCell ref="K18:N18"/>
    <mergeCell ref="K19:O19"/>
    <mergeCell ref="K20:O20"/>
    <mergeCell ref="K21:O21"/>
    <mergeCell ref="H12:I12"/>
    <mergeCell ref="B70:Q70"/>
    <mergeCell ref="B71:Q71"/>
    <mergeCell ref="B72:Q72"/>
    <mergeCell ref="G63:H63"/>
    <mergeCell ref="L66:O66"/>
    <mergeCell ref="L67:O67"/>
    <mergeCell ref="B44:E45"/>
    <mergeCell ref="M44:N44"/>
    <mergeCell ref="J44:L44"/>
    <mergeCell ref="B65:D65"/>
    <mergeCell ref="F65:G65"/>
    <mergeCell ref="L65:O65"/>
    <mergeCell ref="H64:K64"/>
    <mergeCell ref="L64:M64"/>
    <mergeCell ref="B68:D68"/>
    <mergeCell ref="F68:G68"/>
    <mergeCell ref="I68:J68"/>
    <mergeCell ref="L68:O68"/>
    <mergeCell ref="N54:O54"/>
    <mergeCell ref="N55:O55"/>
    <mergeCell ref="N56:O56"/>
    <mergeCell ref="N57:O57"/>
    <mergeCell ref="N58:O58"/>
    <mergeCell ref="N59:O59"/>
    <mergeCell ref="D41:E41"/>
    <mergeCell ref="F41:G41"/>
    <mergeCell ref="K41:L41"/>
    <mergeCell ref="M41:N41"/>
    <mergeCell ref="B42:E43"/>
    <mergeCell ref="K42:L42"/>
    <mergeCell ref="M42:N42"/>
    <mergeCell ref="K43:L43"/>
    <mergeCell ref="M43:N43"/>
    <mergeCell ref="F42:H42"/>
    <mergeCell ref="F36:G36"/>
    <mergeCell ref="K36:L36"/>
    <mergeCell ref="M36:N36"/>
    <mergeCell ref="H33:H35"/>
    <mergeCell ref="D40:E40"/>
    <mergeCell ref="F40:G40"/>
    <mergeCell ref="K40:L40"/>
    <mergeCell ref="M40:N40"/>
    <mergeCell ref="D36:E36"/>
    <mergeCell ref="F37:G37"/>
    <mergeCell ref="K37:L37"/>
    <mergeCell ref="M37:N37"/>
    <mergeCell ref="D38:E38"/>
    <mergeCell ref="F38:G38"/>
    <mergeCell ref="K38:L38"/>
    <mergeCell ref="M38:N38"/>
    <mergeCell ref="D39:E39"/>
    <mergeCell ref="F39:G39"/>
    <mergeCell ref="K39:L39"/>
    <mergeCell ref="M39:N39"/>
    <mergeCell ref="I33:I35"/>
    <mergeCell ref="F44:H44"/>
    <mergeCell ref="F43:G43"/>
    <mergeCell ref="R21:S21"/>
    <mergeCell ref="N63:O63"/>
    <mergeCell ref="R63:S63"/>
    <mergeCell ref="B2:E7"/>
    <mergeCell ref="B12:C12"/>
    <mergeCell ref="B23:C23"/>
    <mergeCell ref="D23:G23"/>
    <mergeCell ref="B18:D18"/>
    <mergeCell ref="E18:G18"/>
    <mergeCell ref="B20:C20"/>
    <mergeCell ref="D20:G22"/>
    <mergeCell ref="S2:T7"/>
    <mergeCell ref="F2:R7"/>
    <mergeCell ref="B25:C25"/>
    <mergeCell ref="D25:G25"/>
    <mergeCell ref="O33:O35"/>
    <mergeCell ref="B30:T30"/>
    <mergeCell ref="B31:B35"/>
    <mergeCell ref="C31:I32"/>
    <mergeCell ref="R18:S18"/>
    <mergeCell ref="C33:C35"/>
    <mergeCell ref="R19:S19"/>
    <mergeCell ref="R20:S20"/>
    <mergeCell ref="J31:N32"/>
    <mergeCell ref="O31:Q32"/>
    <mergeCell ref="R31:T32"/>
    <mergeCell ref="T33:T35"/>
    <mergeCell ref="P33:P35"/>
    <mergeCell ref="Q33:Q35"/>
    <mergeCell ref="R33:R35"/>
    <mergeCell ref="S33:S35"/>
    <mergeCell ref="J33:J35"/>
    <mergeCell ref="K33:L35"/>
    <mergeCell ref="M33:N35"/>
    <mergeCell ref="I22:J22"/>
    <mergeCell ref="I23:J23"/>
    <mergeCell ref="I24:J24"/>
    <mergeCell ref="K22:O22"/>
    <mergeCell ref="C27:S28"/>
    <mergeCell ref="D33:E35"/>
    <mergeCell ref="F33:G35"/>
    <mergeCell ref="K23:O23"/>
    <mergeCell ref="K24:O24"/>
    <mergeCell ref="K62:L62"/>
    <mergeCell ref="K47:M47"/>
    <mergeCell ref="N48:O48"/>
    <mergeCell ref="N49:O49"/>
    <mergeCell ref="N50:O50"/>
    <mergeCell ref="N51:O51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N52:O52"/>
    <mergeCell ref="N53:O53"/>
    <mergeCell ref="N60:O60"/>
    <mergeCell ref="N61:O61"/>
    <mergeCell ref="N62:O62"/>
    <mergeCell ref="N47:P47"/>
    <mergeCell ref="S47:T47"/>
    <mergeCell ref="Q47:R47"/>
    <mergeCell ref="D37:E37"/>
    <mergeCell ref="B73:Q73"/>
    <mergeCell ref="F47:G47"/>
    <mergeCell ref="H47:I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</mergeCells>
  <printOptions horizontalCentered="1" verticalCentered="1"/>
  <pageMargins left="0.16" right="0.06" top="0.41" bottom="0.4" header="0.31496062992125984" footer="0.31496062992125984"/>
  <pageSetup scale="4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Fill="0" autoLine="0" autoPict="0" r:id="rId5">
            <anchor moveWithCells="1" sizeWithCells="1">
              <from>
                <xdr:col>4</xdr:col>
                <xdr:colOff>304800</xdr:colOff>
                <xdr:row>0</xdr:row>
                <xdr:rowOff>0</xdr:rowOff>
              </from>
              <to>
                <xdr:col>4</xdr:col>
                <xdr:colOff>819150</xdr:colOff>
                <xdr:row>0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F523-8AB3-4838-BA9B-26BD9EB3C3A5}">
  <dimension ref="A1:A11"/>
  <sheetViews>
    <sheetView workbookViewId="0">
      <selection sqref="A1:A11"/>
    </sheetView>
  </sheetViews>
  <sheetFormatPr baseColWidth="10" defaultRowHeight="12.75"/>
  <cols>
    <col min="1" max="1" width="136" style="2" customWidth="1"/>
  </cols>
  <sheetData>
    <row r="1" spans="1:1">
      <c r="A1" s="1" t="s">
        <v>47</v>
      </c>
    </row>
    <row r="2" spans="1:1">
      <c r="A2" s="1" t="s">
        <v>48</v>
      </c>
    </row>
    <row r="3" spans="1:1">
      <c r="A3" s="1" t="s">
        <v>43</v>
      </c>
    </row>
    <row r="4" spans="1:1" ht="25.5">
      <c r="A4" s="1" t="s">
        <v>60</v>
      </c>
    </row>
    <row r="5" spans="1:1">
      <c r="A5" s="1" t="s">
        <v>45</v>
      </c>
    </row>
    <row r="6" spans="1:1" ht="25.5">
      <c r="A6" s="1" t="s">
        <v>46</v>
      </c>
    </row>
    <row r="7" spans="1:1" ht="25.5">
      <c r="A7" s="1" t="s">
        <v>54</v>
      </c>
    </row>
    <row r="8" spans="1:1" ht="25.5">
      <c r="A8" s="1" t="s">
        <v>56</v>
      </c>
    </row>
    <row r="9" spans="1:1" ht="27.75" customHeight="1">
      <c r="A9" s="3" t="s">
        <v>57</v>
      </c>
    </row>
    <row r="10" spans="1:1" ht="25.5">
      <c r="A10" s="1" t="s">
        <v>55</v>
      </c>
    </row>
    <row r="11" spans="1:1">
      <c r="A11" s="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Acta Consultoría</vt:lpstr>
      <vt:lpstr>Instrucciones y recomendaciones</vt:lpstr>
      <vt:lpstr>'Formato Acta Consultoría'!Área_de_impresión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GUIOMAR LAMILLA DURAN</cp:lastModifiedBy>
  <cp:lastPrinted>2023-05-29T16:36:08Z</cp:lastPrinted>
  <dcterms:created xsi:type="dcterms:W3CDTF">2018-08-06T14:30:18Z</dcterms:created>
  <dcterms:modified xsi:type="dcterms:W3CDTF">2023-05-29T16:36:26Z</dcterms:modified>
</cp:coreProperties>
</file>