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J:\02_SGI\2. SGC\1. MODELO DE OPERACION\PROCESOS\13 GESTIÓN Y SUPERVISIÓN DE S PARA T\FORMATOS\"/>
    </mc:Choice>
  </mc:AlternateContent>
  <xr:revisionPtr revIDLastSave="0" documentId="8_{41C88FA1-36C8-4A60-B0D1-E601A29E0AF8}" xr6:coauthVersionLast="47" xr6:coauthVersionMax="47" xr10:uidLastSave="{00000000-0000-0000-0000-000000000000}"/>
  <bookViews>
    <workbookView xWindow="-120" yWindow="-120" windowWidth="20730" windowHeight="11160" firstSheet="2" activeTab="2" xr2:uid="{00000000-000D-0000-FFFF-FFFF00000000}"/>
  </bookViews>
  <sheets>
    <sheet name="CONTRATOS" sheetId="10" state="hidden" r:id="rId1"/>
    <sheet name="AUX" sheetId="11" state="hidden" r:id="rId2"/>
    <sheet name="MENSUAL SUPERVISIÓN" sheetId="1" r:id="rId3"/>
    <sheet name=" VISITAS Nº1 " sheetId="13" r:id="rId4"/>
    <sheet name="VISITAS Nº2" sheetId="14" r:id="rId5"/>
    <sheet name="CERT. DE EXISTENCIA" sheetId="8" r:id="rId6"/>
    <sheet name="INSTRUCTIVO" sheetId="15" r:id="rId7"/>
    <sheet name="PARÁMETROS" sheetId="12" state="hidden" r:id="rId8"/>
  </sheets>
  <definedNames>
    <definedName name="_xlnm._FilterDatabase" localSheetId="1" hidden="1">AUX!$M$4:$M$19</definedName>
    <definedName name="_xlnm._FilterDatabase" localSheetId="0" hidden="1">CONTRATOS!$A$1:$Y$38</definedName>
    <definedName name="_xlnm.Print_Area" localSheetId="3">' VISITAS Nº1 '!$A$1:$M$27</definedName>
    <definedName name="_xlnm.Print_Area" localSheetId="2">'MENSUAL SUPERVISIÓN'!$A$1:$R$168</definedName>
    <definedName name="_xlnm.Print_Titles" localSheetId="3">' VISITAS Nº1 '!$1:$11</definedName>
    <definedName name="_xlnm.Print_Titles" localSheetId="5">'CERT. DE EXISTENCIA'!$1:$2</definedName>
    <definedName name="_xlnm.Print_Titles" localSheetId="2">'MENSUAL SUPERVISIÓN'!$1:$2</definedName>
    <definedName name="_xlnm.Print_Titles" localSheetId="4">'VISITAS Nº2'!$1:$3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95" i="1" l="1"/>
  <c r="O95" i="1"/>
  <c r="N95" i="1"/>
  <c r="O89" i="1"/>
  <c r="N89" i="1"/>
  <c r="P89" i="1" s="1"/>
  <c r="L14" i="13" l="1"/>
  <c r="E2" i="13"/>
  <c r="K2" i="8"/>
  <c r="I2" i="14"/>
  <c r="L2" i="13"/>
  <c r="F71" i="1"/>
  <c r="G71" i="1" s="1"/>
  <c r="H71" i="1" s="1"/>
  <c r="I71" i="1" s="1"/>
  <c r="J71" i="1" s="1"/>
  <c r="K71" i="1" s="1"/>
  <c r="L71" i="1" s="1"/>
  <c r="M71" i="1" s="1"/>
  <c r="N71" i="1" s="1"/>
  <c r="O71" i="1" s="1"/>
  <c r="P71" i="1" s="1"/>
  <c r="Q71" i="1" s="1"/>
  <c r="R71" i="1" s="1"/>
  <c r="L18" i="13"/>
  <c r="L17" i="13"/>
  <c r="L16" i="13"/>
  <c r="L15" i="13"/>
  <c r="L13" i="13"/>
  <c r="L12" i="13"/>
  <c r="B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5" i="11"/>
  <c r="B6" i="11"/>
  <c r="D7" i="11"/>
  <c r="D8" i="11" s="1"/>
  <c r="B7" i="11"/>
  <c r="E7" i="11" s="1"/>
  <c r="H5" i="11"/>
  <c r="K5" i="11" s="1"/>
  <c r="J6" i="11"/>
  <c r="H6" i="11" s="1"/>
  <c r="K6" i="11" s="1"/>
  <c r="J7" i="11"/>
  <c r="H7" i="11" s="1"/>
  <c r="K7" i="11" s="1"/>
  <c r="J8" i="11"/>
  <c r="J9" i="11" s="1"/>
  <c r="E5" i="11"/>
  <c r="E6" i="11"/>
  <c r="K36" i="11"/>
  <c r="J16" i="8"/>
  <c r="J15" i="8"/>
  <c r="J14" i="8"/>
  <c r="J13" i="8"/>
  <c r="J12" i="8"/>
  <c r="J11" i="8"/>
  <c r="B8" i="11" l="1"/>
  <c r="E8" i="11" s="1"/>
  <c r="D9" i="11"/>
  <c r="H9" i="11"/>
  <c r="K9" i="11" s="1"/>
  <c r="J10" i="11"/>
  <c r="H8" i="11"/>
  <c r="K8" i="11" s="1"/>
  <c r="J11" i="11" l="1"/>
  <c r="H10" i="11"/>
  <c r="K10" i="11" s="1"/>
  <c r="B9" i="11"/>
  <c r="E9" i="11" s="1"/>
  <c r="D10" i="11"/>
  <c r="B10" i="11" l="1"/>
  <c r="E10" i="11" s="1"/>
  <c r="D11" i="11"/>
  <c r="H11" i="11"/>
  <c r="K11" i="11" s="1"/>
  <c r="J12" i="11"/>
  <c r="J13" i="11" l="1"/>
  <c r="H12" i="11"/>
  <c r="K12" i="11" s="1"/>
  <c r="B11" i="11"/>
  <c r="E11" i="11" s="1"/>
  <c r="D12" i="11"/>
  <c r="B12" i="11" l="1"/>
  <c r="E12" i="11" s="1"/>
  <c r="D13" i="11"/>
  <c r="J14" i="11"/>
  <c r="H13" i="11"/>
  <c r="K13" i="11" s="1"/>
  <c r="H14" i="11" l="1"/>
  <c r="K14" i="11" s="1"/>
  <c r="J15" i="11"/>
  <c r="B13" i="11"/>
  <c r="E13" i="11" s="1"/>
  <c r="D14" i="11"/>
  <c r="B14" i="11" l="1"/>
  <c r="E14" i="11" s="1"/>
  <c r="D15" i="11"/>
  <c r="H15" i="11"/>
  <c r="K15" i="11" s="1"/>
  <c r="J16" i="11"/>
  <c r="J17" i="11" l="1"/>
  <c r="H16" i="11"/>
  <c r="K16" i="11" s="1"/>
  <c r="B15" i="11"/>
  <c r="E15" i="11" s="1"/>
  <c r="D16" i="11"/>
  <c r="B16" i="11" l="1"/>
  <c r="E16" i="11" s="1"/>
  <c r="D17" i="11"/>
  <c r="H17" i="11"/>
  <c r="K17" i="11" s="1"/>
  <c r="J18" i="11"/>
  <c r="H18" i="11" l="1"/>
  <c r="K18" i="11" s="1"/>
  <c r="J19" i="11"/>
  <c r="B17" i="11"/>
  <c r="E17" i="11" s="1"/>
  <c r="D18" i="11"/>
  <c r="B18" i="11" l="1"/>
  <c r="E18" i="11" s="1"/>
  <c r="D19" i="11"/>
  <c r="H19" i="11"/>
  <c r="K19" i="11" s="1"/>
  <c r="J20" i="11"/>
  <c r="J21" i="11" l="1"/>
  <c r="H20" i="11"/>
  <c r="K20" i="11" s="1"/>
  <c r="B19" i="11"/>
  <c r="E19" i="11" s="1"/>
  <c r="D20" i="11"/>
  <c r="B20" i="11" l="1"/>
  <c r="E20" i="11" s="1"/>
  <c r="D21" i="11"/>
  <c r="J22" i="11"/>
  <c r="H21" i="11"/>
  <c r="K21" i="11" s="1"/>
  <c r="H22" i="11" l="1"/>
  <c r="K22" i="11" s="1"/>
  <c r="J23" i="11"/>
  <c r="B21" i="11"/>
  <c r="E21" i="11" s="1"/>
  <c r="D22" i="11"/>
  <c r="B22" i="11" l="1"/>
  <c r="E22" i="11" s="1"/>
  <c r="D23" i="11"/>
  <c r="H23" i="11"/>
  <c r="K23" i="11" s="1"/>
  <c r="J24" i="11"/>
  <c r="J25" i="11" l="1"/>
  <c r="H24" i="11"/>
  <c r="K24" i="11" s="1"/>
  <c r="B23" i="11"/>
  <c r="E23" i="11" s="1"/>
  <c r="D24" i="11"/>
  <c r="B24" i="11" l="1"/>
  <c r="E24" i="11" s="1"/>
  <c r="D25" i="11"/>
  <c r="J26" i="11"/>
  <c r="H25" i="11"/>
  <c r="K25" i="11" s="1"/>
  <c r="H26" i="11" l="1"/>
  <c r="K26" i="11" s="1"/>
  <c r="J27" i="11"/>
  <c r="B25" i="11"/>
  <c r="E25" i="11" s="1"/>
  <c r="D26" i="11"/>
  <c r="B26" i="11" l="1"/>
  <c r="E26" i="11" s="1"/>
  <c r="D27" i="11"/>
  <c r="J28" i="11"/>
  <c r="H27" i="11"/>
  <c r="K27" i="11" s="1"/>
  <c r="J29" i="11" l="1"/>
  <c r="H28" i="11"/>
  <c r="K28" i="11" s="1"/>
  <c r="B27" i="11"/>
  <c r="E27" i="11" s="1"/>
  <c r="D28" i="11"/>
  <c r="B28" i="11" l="1"/>
  <c r="E28" i="11" s="1"/>
  <c r="D29" i="11"/>
  <c r="B29" i="11" s="1"/>
  <c r="E29" i="11" s="1"/>
  <c r="H29" i="11"/>
  <c r="K29" i="11" s="1"/>
  <c r="J30" i="11"/>
  <c r="H30" i="11" l="1"/>
  <c r="K30" i="11" s="1"/>
  <c r="J31" i="11"/>
  <c r="J32" i="11" l="1"/>
  <c r="H31" i="11"/>
  <c r="K31" i="11" s="1"/>
  <c r="J33" i="11" l="1"/>
  <c r="H32" i="11"/>
  <c r="K32" i="11" s="1"/>
  <c r="J34" i="11" l="1"/>
  <c r="H33" i="11"/>
  <c r="K33" i="11" s="1"/>
  <c r="J35" i="11" l="1"/>
  <c r="H35" i="11" s="1"/>
  <c r="K35" i="11" s="1"/>
  <c r="H34" i="11"/>
  <c r="K34" i="11" s="1"/>
</calcChain>
</file>

<file path=xl/sharedStrings.xml><?xml version="1.0" encoding="utf-8"?>
<sst xmlns="http://schemas.openxmlformats.org/spreadsheetml/2006/main" count="1420" uniqueCount="742">
  <si>
    <t>FECHA DE PRESENTACIÓN DEL INFORME:</t>
  </si>
  <si>
    <t>INFORME No.:</t>
  </si>
  <si>
    <t>DEL:</t>
  </si>
  <si>
    <t>AL:</t>
  </si>
  <si>
    <t>CÓDIGO PROYECTO (CONTRATO DE INTERVENTORÍA)</t>
  </si>
  <si>
    <t>OBJETO:</t>
  </si>
  <si>
    <t>CLIENTE:</t>
  </si>
  <si>
    <t xml:space="preserve">1. INFORMACIÓN GENERAL </t>
  </si>
  <si>
    <t>LOCALIZACIÓN DEL PROYECTO:</t>
  </si>
  <si>
    <t>&lt;Escriba el (los) municipio (s) y el (los) departamento(s) donde se desarrollan las actividades del contrato objeto de interventoría, en el siguiente formato: MUNICIPIO - DEPARTAMENTO&gt;</t>
  </si>
  <si>
    <t>CONTRATO DE INTERVENTORÍA</t>
  </si>
  <si>
    <t>CONTRATO DE OBRA</t>
  </si>
  <si>
    <t xml:space="preserve">CONTRATO No.: </t>
  </si>
  <si>
    <t>&lt;Escriba el código de la convocatoria correspondiente, incluyendo el grupo de interventoría, si aplica&gt;</t>
  </si>
  <si>
    <t>&lt;Escriba el código de la convocatoria correspondiente, incluyendo el grupo de obra si aplica&gt;</t>
  </si>
  <si>
    <t xml:space="preserve">CONTRATISTA No.: </t>
  </si>
  <si>
    <t>&lt;Escriba el nombre del contratista&gt;</t>
  </si>
  <si>
    <t>Nº ESTIMADO VIVIENDAS A INTERVENIR</t>
  </si>
  <si>
    <t>&lt;Escriba el estimado de viviendas a intervenir&gt;</t>
  </si>
  <si>
    <t>FECHA DE INICIO:</t>
  </si>
  <si>
    <t>&lt;Escriba la fecha de suscripción del acta de inicio del contrato, en el formato DD/MM/AA&gt;</t>
  </si>
  <si>
    <t xml:space="preserve">PLAZO INICIAL FASE 1: </t>
  </si>
  <si>
    <t>&lt;Escriba el plazo inicial de la Fase I como la duración contractual del mismo (en el formato "m meses y d dias")&gt;</t>
  </si>
  <si>
    <t xml:space="preserve">PLAZO INICIAL CONTRATO: </t>
  </si>
  <si>
    <t>&lt;Escriba el plazo inicial del contrato como la duración contractual del mismo (en el formato "m meses y d dias")&gt;</t>
  </si>
  <si>
    <t>FECHA DE TERMINACIÓN CONTRATO (Incluye prorrogas y suspensiones):</t>
  </si>
  <si>
    <t>&lt;Escriba la fecha de finalización del contrato teniendo en cuenta las prorrogas y suspensiones (en el formato DD/MM/AA)&gt;</t>
  </si>
  <si>
    <t>*PRORROGA Nº1</t>
  </si>
  <si>
    <t>&lt;Diligencie plazos adicionales (en el formato "m meses y d días")&gt;</t>
  </si>
  <si>
    <t xml:space="preserve">PLAZO ACTUALIZADO: </t>
  </si>
  <si>
    <t>&lt;Escriba el plazo actualizado de la Fase I como la duración del mismo después de tener en cuenta las prorrogas (en el formato "m meses y d dias")&gt;</t>
  </si>
  <si>
    <t>&lt;Escriba el plazo actualizado del contrato como la duración del mismo después de tener en cuenta las prorrogas (en el formato "m meses y d dias")&gt;</t>
  </si>
  <si>
    <t>Suspensiones</t>
  </si>
  <si>
    <t>**FECHA DE SUSPENSIÓN Nº1:</t>
  </si>
  <si>
    <t>&lt;Escriba la fecha de suspensión del contrato (en el formato DD/MM/AA)&gt;</t>
  </si>
  <si>
    <t>&lt;Escriba la fecha actualizada de la suspensión del contrato en caso de prorrogas a la misma (en el formato DD/MM/AA)&gt;</t>
  </si>
  <si>
    <t>**FECHA DE REINICIO Nº1:</t>
  </si>
  <si>
    <t>&lt;Escriba la fecha de reinicio del contrato (en el formato DD/MM/AA)&gt;</t>
  </si>
  <si>
    <t>TOTAL TIEMPO SUSPENSIONES:</t>
  </si>
  <si>
    <t>&lt;Estime y diligencie el tiempo en el cual el contrato ha estado en suspensión (en el formato "m meses y d dias")&gt;</t>
  </si>
  <si>
    <t>Balance presupuestal</t>
  </si>
  <si>
    <t>VALOR INICIAL:</t>
  </si>
  <si>
    <t>&lt;Escriba el valor inicial del contrato&gt;</t>
  </si>
  <si>
    <t>***VALOR ADICIÓN Nº1</t>
  </si>
  <si>
    <t>&lt;Escriba el valor de una adición del contrato&gt;</t>
  </si>
  <si>
    <t>VALOR ACTUALIZADO:</t>
  </si>
  <si>
    <t>&lt;Escriba el valor actualizado del contrato, teniendo en cuenta las adiciones&gt;</t>
  </si>
  <si>
    <t>VALOR EJECUTADO ANTERIOR:</t>
  </si>
  <si>
    <t>&lt;Diligencie el valor ejecutado del contrato a corte de la fecha de finalización el periodo anterior&gt;</t>
  </si>
  <si>
    <t>VALOR EJECUTADO PERIODO ACTUAL:</t>
  </si>
  <si>
    <t>&lt;Diligencie el valor ejecutado del contrato durante el periodo actual objeto de informe&gt;</t>
  </si>
  <si>
    <t>OTROS GASTOS PERIODO ACTUAL:</t>
  </si>
  <si>
    <t>&lt;Diligencie el valor de gastos reembolsables del contrato cobrados durante el periodo actual objeto de informe&gt;</t>
  </si>
  <si>
    <t>VALOR EJECUTADO ACTUAL:</t>
  </si>
  <si>
    <t>&lt;Diligencie el valor ejecutado del contrato a corte de la fecha de finalización el periodo actual, incluyendo gastos reembolsables si aplica&gt;</t>
  </si>
  <si>
    <t>VALOR POR EJECUTAR:</t>
  </si>
  <si>
    <t>&lt;Diligencie el valor del contrato por ejecutar con corte de la fecha de finalización el periodo actual&gt;</t>
  </si>
  <si>
    <t>%VALOR EJECUTADO</t>
  </si>
  <si>
    <t>&lt;Diligencie el porcentaje del valor del contrato por ejecutar con corte de la fecha de finalización el periodo actual&gt;</t>
  </si>
  <si>
    <t>*Inserte las filas que requiera según el número de prorrogas</t>
  </si>
  <si>
    <t>** Inserte las filas que requiera según el número de suspensiones y reinicios.</t>
  </si>
  <si>
    <t>***Inserte las filas que requiera según el número de adiciones</t>
  </si>
  <si>
    <t>2. RELACIÓN DE GARANTÍAS DEL CONTRATO DE INTERVENTORÍA</t>
  </si>
  <si>
    <t>Relacione en este numeral la verificación de las vigencias de las pólizas del contrato y sus novedades de acuerdo con lo establecido en los términos de referencia, en este se debe adjuntar las copias de las pólizas aprobadas.</t>
  </si>
  <si>
    <t>PÓLIZA NO.</t>
  </si>
  <si>
    <t>ASEGURADORA</t>
  </si>
  <si>
    <t>AMPARO</t>
  </si>
  <si>
    <t>VALOR ASEGURADO</t>
  </si>
  <si>
    <t>FECHA EXPEDICIÓN</t>
  </si>
  <si>
    <t>FECHA APROBACIÓN</t>
  </si>
  <si>
    <t>Incluir filas según sea necesario.</t>
  </si>
  <si>
    <t>dd/mm/aa</t>
  </si>
  <si>
    <t>AVANCE</t>
  </si>
  <si>
    <t>Mes 1</t>
  </si>
  <si>
    <t>Mes 2</t>
  </si>
  <si>
    <t>Mes 3</t>
  </si>
  <si>
    <t>Mes 4</t>
  </si>
  <si>
    <t>Mes 5</t>
  </si>
  <si>
    <t>Mes 6</t>
  </si>
  <si>
    <t>Mes 7</t>
  </si>
  <si>
    <t>Mes 8</t>
  </si>
  <si>
    <t>Mes 9</t>
  </si>
  <si>
    <t>Mes 10</t>
  </si>
  <si>
    <t>Mes 11</t>
  </si>
  <si>
    <t>Mes 12</t>
  </si>
  <si>
    <t>FASE I</t>
  </si>
  <si>
    <t>Programado</t>
  </si>
  <si>
    <t>Ejecutado</t>
  </si>
  <si>
    <t>Estado</t>
  </si>
  <si>
    <t>DIAGNÓSTICO (%)</t>
  </si>
  <si>
    <t>DIAGNÓSTICO (Nº)</t>
  </si>
  <si>
    <t>FASE II</t>
  </si>
  <si>
    <t>MEJORAMIENTO DE VIVIENDAS (%)</t>
  </si>
  <si>
    <t>MEJORAMIENTO DE VIVIENDAS (Nº)</t>
  </si>
  <si>
    <t>Estado: Ok, Atraso leve (&lt;=10%), Atraso considerable (&gt;10%), Por determinar. "Por determinar" aplica a los meses donde no se ha llegado a la fecha mensual de corte del contrato de obra</t>
  </si>
  <si>
    <t>3.2 DIAGNÓSTICOS VERIFICADOS POR FINDETER</t>
  </si>
  <si>
    <t>TIPO</t>
  </si>
  <si>
    <t>DESCRIPCIÓN</t>
  </si>
  <si>
    <t>Diagnósticos efectivos</t>
  </si>
  <si>
    <t>Diagnósticos NO efectivos</t>
  </si>
  <si>
    <t xml:space="preserve">Diagnóstico objeto de verificación mediante visita técnica, que NO cuenta con el visto bueno del Supervisor-FINDETER. </t>
  </si>
  <si>
    <t>3.3. MEJORAMIENTOS CON CERTIFICADO DE EXISTENCIA</t>
  </si>
  <si>
    <t>Mejoramientos objeto de verificación mediante visita técnica, que cuentan con certificado de existencia emitido por FINDETER.</t>
  </si>
  <si>
    <t>FECHA PROGRAMADA DE ENTREGA:</t>
  </si>
  <si>
    <t>FECHA REAL DE ENTREGA:</t>
  </si>
  <si>
    <t>FECHA DE APROBACIÓN Y/O VERIFICACIÓN:</t>
  </si>
  <si>
    <t>FECHA:</t>
  </si>
  <si>
    <t>ASUNTO:</t>
  </si>
  <si>
    <t>PARTICIPANTES:</t>
  </si>
  <si>
    <t>OBSERVACIONES:</t>
  </si>
  <si>
    <t>&lt;Se debe escribir un resumen conciso de los temas tratados en el comité y los compromisos y/o acuerdos&gt;</t>
  </si>
  <si>
    <t>FECHA</t>
  </si>
  <si>
    <t>RADICADO FINDETER</t>
  </si>
  <si>
    <t>UBICACIÓN</t>
  </si>
  <si>
    <t>ASUNTO</t>
  </si>
  <si>
    <t>REMITENTE</t>
  </si>
  <si>
    <t>DIRIGIDO A</t>
  </si>
  <si>
    <t>&lt;Se debe escribir la fecha de envío o recepción del documento&gt;</t>
  </si>
  <si>
    <t>&lt;Si es una comunicación radicada en Findeter, diligenciar el Nº de radicado. Para correos electrónicos no radicados escribir: "Correo electrónico"&gt;</t>
  </si>
  <si>
    <t>&lt;Indique donde se encuentra archivada la comunicación&gt;</t>
  </si>
  <si>
    <t>&lt;Diligenciar un texto corto que describa el objeto de la comunicación&gt;</t>
  </si>
  <si>
    <t>&lt;Diligenciar el remitente de la comunicación en el siguiente formato: ENTIDAD o ACTOR DEL PROGRAMA&gt;</t>
  </si>
  <si>
    <t>SUPERVISOR DE FINDETER</t>
  </si>
  <si>
    <t xml:space="preserve">Elaboró: </t>
  </si>
  <si>
    <t>mm/dd/aa</t>
  </si>
  <si>
    <t>PERÍODO No. :</t>
  </si>
  <si>
    <t>&lt;Indique el municipio, ciudad y barrio, según se requiera&gt;</t>
  </si>
  <si>
    <t>&lt;Escriba el número de contrato&gt;</t>
  </si>
  <si>
    <t>2. HOGARES DIAGNOSTICADOS</t>
  </si>
  <si>
    <t>No.</t>
  </si>
  <si>
    <t>Fecha Visita Findeter</t>
  </si>
  <si>
    <t>CÓDIGO DEL HOGAR</t>
  </si>
  <si>
    <t>Nº DOC JEFE DEL HOGAR</t>
  </si>
  <si>
    <t>VALOR DEL DIAGNÓSTICO</t>
  </si>
  <si>
    <t>VALOR TOTAL SUBSIDIO</t>
  </si>
  <si>
    <t>3. FIRMA</t>
  </si>
  <si>
    <t>DEBE SER SUSCRITO POR EL SUPERVISOR FINDETER</t>
  </si>
  <si>
    <t>FIRMA:</t>
  </si>
  <si>
    <t>NOMBRE:</t>
  </si>
  <si>
    <t>C.C. N°:</t>
  </si>
  <si>
    <t>N° Tarjeta Profesional</t>
  </si>
  <si>
    <t>CONVOCATORIA</t>
  </si>
  <si>
    <t>CODIGO</t>
  </si>
  <si>
    <t>MUNICIPIO2</t>
  </si>
  <si>
    <t>DEPARTAMENTO3</t>
  </si>
  <si>
    <t>GRUPO</t>
  </si>
  <si>
    <t xml:space="preserve">CONTRATISTA </t>
  </si>
  <si>
    <t>OBJETO</t>
  </si>
  <si>
    <t>FECHA ADJUDICACIÓN</t>
  </si>
  <si>
    <t>FECHA ENVIÓ MINUTA A CONTRATISTA</t>
  </si>
  <si>
    <t>FECHA DE RECEPCIÓN CONTRATO ENVIADO POR CONTRATISTA SUSCRITO</t>
  </si>
  <si>
    <t xml:space="preserve">FECHA DE SUSCRIPCION </t>
  </si>
  <si>
    <t>FECHA DE RADICACION SOLICITUD OTROSI</t>
  </si>
  <si>
    <t xml:space="preserve">FECHA ENVIO AL CONTRATISTA </t>
  </si>
  <si>
    <t>FECHA DE RECIBIDO OTROSI SUSCRITO  ENVIADO POR EL CONTRATISTA</t>
  </si>
  <si>
    <t>FECHA DE SUSCRIPCION  OTROSI No.1</t>
  </si>
  <si>
    <t>VALOR DEL CONTRATO</t>
  </si>
  <si>
    <t xml:space="preserve">REPRESENTANTE LEGAL </t>
  </si>
  <si>
    <t>CONTACTO</t>
  </si>
  <si>
    <t>SUPERVISOR (FINDETER)</t>
  </si>
  <si>
    <t>CORREO SUPERVISOR (FINDETER)</t>
  </si>
  <si>
    <t>EMAIL</t>
  </si>
  <si>
    <t xml:space="preserve">DIRECCIÓN </t>
  </si>
  <si>
    <t>TELÉFONO</t>
  </si>
  <si>
    <t xml:space="preserve">ESTADO </t>
  </si>
  <si>
    <t>NUMERO MEJORAMIENTOS</t>
  </si>
  <si>
    <t>2019-O-001</t>
  </si>
  <si>
    <t>SOLEDAD</t>
  </si>
  <si>
    <t>ATLÁNTICO</t>
  </si>
  <si>
    <t>G1</t>
  </si>
  <si>
    <t>J.A &amp; ASOCIADOS  SAS</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</si>
  <si>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SOLEDAD-ATLÁNTICO”</t>
  </si>
  <si>
    <t xml:space="preserve"> ANA CECILIA CARBO LACOUTURE </t>
  </si>
  <si>
    <t xml:space="preserve">JENNY BRUEVA </t>
  </si>
  <si>
    <t>N/A</t>
  </si>
  <si>
    <t>JALICITACIONES@GMAIL.COM</t>
  </si>
  <si>
    <t>CARRERA 53 # 68-226 OFICINA 1D EDIFICIO EJECUTIVO 53 BARRANQUILLA</t>
  </si>
  <si>
    <t xml:space="preserve">(095) 3731921 </t>
  </si>
  <si>
    <t>SUSCRITO</t>
  </si>
  <si>
    <t>G2</t>
  </si>
  <si>
    <t>JS INGENIERÍA Y CONSTRUCCIONES SAS</t>
  </si>
  <si>
    <t>EN TRAMITE</t>
  </si>
  <si>
    <t xml:space="preserve"> JULIAN JAVIER SAADE ZABALEH  </t>
  </si>
  <si>
    <t>MARIA MEDINA PEREZ</t>
  </si>
  <si>
    <t>MARIA CLAUDIA MEDINA &lt;MMEDINA@JSINGC.COM&gt;</t>
  </si>
  <si>
    <t>CARRERA 65 # 86-40 BARRANQUILLA</t>
  </si>
  <si>
    <t>TELÉFONO: 3789178 - 3731921 CELULAR: 323-3529845</t>
  </si>
  <si>
    <t>2019-I-031</t>
  </si>
  <si>
    <t>CONSORCIO MORADA SOLEDAD</t>
  </si>
  <si>
    <t>“LA INTERVENTORIA TÉCNICA, ADMINISTRATIVA, FINANCIERA, 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SOLEDAD-ATLÁNTICO”</t>
  </si>
  <si>
    <t>PENDIENTE</t>
  </si>
  <si>
    <t>ÁLVARO JAVIER BOTERO RAIGOZA</t>
  </si>
  <si>
    <t xml:space="preserve">MAURICIO ROMERO  SUAREZ </t>
  </si>
  <si>
    <t>ARGARCA@HOTMAIL.COM; CONSORCIOMORADASOLEDAD2019@GMAIL.COM consorcio.soledadmorada19@gmail.com</t>
  </si>
  <si>
    <t>310 349 90 85 - 3117644825</t>
  </si>
  <si>
    <t xml:space="preserve">EL CONTRATO SE ENCUENTRA EN Vo.Bo. DEL AREA DE JURIDICA Y FIRMA DEL REPRESENTANTE LEGAL </t>
  </si>
  <si>
    <t>2019-O-003</t>
  </si>
  <si>
    <t>NEIVA</t>
  </si>
  <si>
    <t>HUILA</t>
  </si>
  <si>
    <t>CONSORCIO NEIVA 003-2019</t>
  </si>
  <si>
    <t>TÉRMINOS DE REFERENCIA PARA CONTRATAR “LA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NEIVA-HUILA”</t>
  </si>
  <si>
    <t xml:space="preserve"> ANWAR YUSEF RIZCALA BELTRAN </t>
  </si>
  <si>
    <t>JORGE MARTINEZ</t>
  </si>
  <si>
    <t>INRABEL@HOTMAIL.COM;  CONSORCIONEIVA003-2019@HOTMAIL.COM</t>
  </si>
  <si>
    <t>CARRERA 46 # 69-09 PISO 2 OFICINA 10 BARRANQUILLA</t>
  </si>
  <si>
    <t>3116840601 - 3218160025.</t>
  </si>
  <si>
    <t>INRABEL@HOTMAIL.COM; CONSORCIONEIVA003-2019@HOTMAIL.COM</t>
  </si>
  <si>
    <t>2019-I-022</t>
  </si>
  <si>
    <t>CONSORCIO CASA DIGNA NEIVA 2019</t>
  </si>
  <si>
    <t>“LA INTERVENTORIA TÉCNICA, ADMINISTRATIVA, FINANCIERA, 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NEIVA-HUILA”.</t>
  </si>
  <si>
    <t xml:space="preserve"> ÁLVARO JAVIER BOTERO   </t>
  </si>
  <si>
    <t>MARCELO HOYOS MARIN - MAURICIO ROMERO SUAREZ</t>
  </si>
  <si>
    <t>OSCAR FERNANDO TRIANA CORTES</t>
  </si>
  <si>
    <t>OFTRIANA@FINDETER.GOV.CO</t>
  </si>
  <si>
    <t>CONSORCIO NEIVA &lt;consorcio.casadignaneiva@gmail.com&gt;</t>
  </si>
  <si>
    <t xml:space="preserve">CARRERA 7 # 156-10 OFICINA 2402 BOGOTA </t>
  </si>
  <si>
    <t>CELULAR: 3053763363 - 310 349 90 85</t>
  </si>
  <si>
    <t>2019-O-007</t>
  </si>
  <si>
    <t>RIONEGRO</t>
  </si>
  <si>
    <t>ANTIOQUIA</t>
  </si>
  <si>
    <t xml:space="preserve">SERPROAN </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</si>
  <si>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RIONEGRO - ANTIOQUIA”</t>
  </si>
  <si>
    <t xml:space="preserve"> JUAN CAMILO SANCHEZ SALAZAR </t>
  </si>
  <si>
    <t>JUAN CAMILO SANCHEZ SALAZAR</t>
  </si>
  <si>
    <t>SERPROAN &lt;CORPORACIONSERPROAN@GMAIL.COM&gt;</t>
  </si>
  <si>
    <t>CARRERA 73A # 30B-04 PISO 2 MEDELLÍN</t>
  </si>
  <si>
    <t>2019-I-008</t>
  </si>
  <si>
    <t>CONSORCIO RIONEGRO CONSTRUYE 2019-2</t>
  </si>
  <si>
    <t>“LA INTERVENTORIA TÉCNICA, ADMINISTRATIVA, FINANCIERA, 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RIONEGRO - ANTIOQUIA”.</t>
  </si>
  <si>
    <t>MAURICIO ROMERO SUÁREZ</t>
  </si>
  <si>
    <t>JOHANA RIOS MESA</t>
  </si>
  <si>
    <t>JRIOS@findeter.gov.co</t>
  </si>
  <si>
    <t>MAURICIO.ROMERO@A2GGROUP.COM.CO rio negro &lt;consorciocontruyerionegro20192@gmail.com&gt;</t>
  </si>
  <si>
    <t>TEL.: 7463203 CEL.: 3103499085</t>
  </si>
  <si>
    <t>2019-I-020</t>
  </si>
  <si>
    <t>VALLEDUPAR</t>
  </si>
  <si>
    <t>CESAR</t>
  </si>
  <si>
    <t>CONSORCIO VALLEDUPAR CONSTRUYE 2019-3</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</si>
  <si>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VALLEDUPAR - CESAR”</t>
  </si>
  <si>
    <t xml:space="preserve">TATIANA GIRALDO RUIZ </t>
  </si>
  <si>
    <t>TGIRALDO@FINDETER.GOV.CO</t>
  </si>
  <si>
    <t>MAURICIO.ROMERO@A2GGROUP.COM.CO consorcio valledupar &lt;consorcio.valleduparconstruye@gmail.com&gt;</t>
  </si>
  <si>
    <t>2019-O-019</t>
  </si>
  <si>
    <t>“LA INTERVENTORIA TÉCNICA, ADMINISTRATIVA, FINANCIERA, 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VALLEDUPAR - CESAR”</t>
  </si>
  <si>
    <t>NO HA REMITIDO EL CAMARA DE COMERCIO ACTUALIZADO</t>
  </si>
  <si>
    <t>2019-O-023</t>
  </si>
  <si>
    <t>CARTAGENA</t>
  </si>
  <si>
    <t>BOLIVAR</t>
  </si>
  <si>
    <t>CONSORCIO LA HEROICA</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</si>
  <si>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CARTAGENA - BOLÍVAR”</t>
  </si>
  <si>
    <t xml:space="preserve"> JAIME VALBUENA ALARCÓN  </t>
  </si>
  <si>
    <t>DIEGO MAURICIO MARTINEZ OLAVE</t>
  </si>
  <si>
    <t>LICITACIONESCONSTRUALAMOS@GMAIL.COM</t>
  </si>
  <si>
    <t xml:space="preserve">CARRERA 61 # 100-69 PISO 2 BOGOTA </t>
  </si>
  <si>
    <t>TELÉFONOS 2260972 - 3214263994</t>
  </si>
  <si>
    <t>(095) 3731921 - 3580817 - 3007101292</t>
  </si>
  <si>
    <t>G3</t>
  </si>
  <si>
    <t>30/10/2019-SE  REENVIÓ MINUTA NUEVAMENTE  EL 12/11/2019</t>
  </si>
  <si>
    <t>G4</t>
  </si>
  <si>
    <t>2019-I-024</t>
  </si>
  <si>
    <t>CONSORCIO VIS-JE</t>
  </si>
  <si>
    <t>“LA INTERVENTORIA TÉCNICA, ADMINISTRATIVA, FINANCIERA, 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CARTAGENA - BOLÍVAR”</t>
  </si>
  <si>
    <t xml:space="preserve"> ELSA TORRES ARENALES </t>
  </si>
  <si>
    <t xml:space="preserve">ELSA TORRES ARENALES </t>
  </si>
  <si>
    <t>ROBERTO ENRIQUE PEREZ VERGARA</t>
  </si>
  <si>
    <t>REPEREZ@FINDETER.GOV.CO</t>
  </si>
  <si>
    <t>LICITACIONES.ELSA.TORRES@GMAIL.COM;COORDINACION PROYECTOS &lt;COORDINACIONPROYECTOSETA@GMAIL.COM&gt;</t>
  </si>
  <si>
    <t>CARRERA 49 # 94-76 OFICINA 601</t>
  </si>
  <si>
    <t>2562716 - 3134204794</t>
  </si>
  <si>
    <t>2019-I-046</t>
  </si>
  <si>
    <t>CONSORCIO INTERVIVIENDA 2019</t>
  </si>
  <si>
    <t>JORGE ÁLVARO SÁNCHEZ BLANCO</t>
  </si>
  <si>
    <t>ARQEDUARDOACERO@GMAIL.COM COMERCIAL@JASB.COM.CO S. ESTEBAN.MARTINEZ@JASB</t>
  </si>
  <si>
    <t>2019-O-025</t>
  </si>
  <si>
    <t>RIOHACHA</t>
  </si>
  <si>
    <t>LA GUAJIRA</t>
  </si>
  <si>
    <t>JOSE CARLOS GUERRA FUENTES</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</si>
  <si>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RIOHACHA - LA GUAJIRA”</t>
  </si>
  <si>
    <t xml:space="preserve">JOSECGUERRA@HOTMAIL.COM </t>
  </si>
  <si>
    <t xml:space="preserve">CARRERA 11A # 14-39 VALLEDUPAR </t>
  </si>
  <si>
    <t>2019-I-036</t>
  </si>
  <si>
    <t>CONSORCIO  VIS-JET</t>
  </si>
  <si>
    <t>“LA INTERVENTORIA TÉCNICA, ADMINISTRATIVA, FINANCIERA, 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RIOHACHA - LA GUAJIRA”</t>
  </si>
  <si>
    <t>JOSE MARIA MENDEZ CABRALES</t>
  </si>
  <si>
    <t>JMMENDEZ@FINDTER.GOV.CO</t>
  </si>
  <si>
    <t>LICITACIONES.ELSA.TORRES@GMAIL.COM; COORDINACION PROYECTOS &lt;COORDINACIONPROYECTOSETA@GMAIL.COM&gt;</t>
  </si>
  <si>
    <t>CARRERA 49A # 94-76 OFICINA 601 BOGOTA</t>
  </si>
  <si>
    <t>2019-I-010</t>
  </si>
  <si>
    <t>CALI</t>
  </si>
  <si>
    <t>VALLE DEL CAUCA</t>
  </si>
  <si>
    <t>CONSORCIO CALI CONSTRUYE 2019-1</t>
  </si>
  <si>
    <t>“LA INTERVENTORIA TÉCNICA, ADMINISTRATIVA, FINANCIERA, 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CALI - VALLE DEL CAUCA”.</t>
  </si>
  <si>
    <t>ABDEL KARIM  SPIR BORRERO</t>
  </si>
  <si>
    <t>AKSPIR@findeter.gov.co</t>
  </si>
  <si>
    <t>MAURICIO.ROMERO@A2GGROUP.COM.CO CONSORCIO CALI CONSTRUYE &lt;consorcio.caliconstruye1@gmail.com&gt;</t>
  </si>
  <si>
    <t>2019-O-027</t>
  </si>
  <si>
    <t>CONSORCIO CALI CC 2019</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</si>
  <si>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CALI - VALLE DEL CAUCA”</t>
  </si>
  <si>
    <t xml:space="preserve">CARRERA 61 # 100-68 PISO 2 BOGOTA </t>
  </si>
  <si>
    <t>2019-O-013</t>
  </si>
  <si>
    <t>PASTO</t>
  </si>
  <si>
    <t>NARIÑO</t>
  </si>
  <si>
    <t xml:space="preserve">CONSORCIO CASA Y VIDA DIGNA PASTO </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</si>
  <si>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PASTO-NARIÑO”</t>
  </si>
  <si>
    <t xml:space="preserve"> ARMANDO DIAZ GARCIA </t>
  </si>
  <si>
    <t>ARMANDO DIAZ  GARCIA</t>
  </si>
  <si>
    <t>CONCRELOG@HOTMAIL.COM</t>
  </si>
  <si>
    <t>MANZANA  CASA 14 VALPARAÍSO ETAPA II IBAGUÉ</t>
  </si>
  <si>
    <t xml:space="preserve">CONSORCIO LAS LAJAS 2019 </t>
  </si>
  <si>
    <t>JAIME VALBUENA ALARCÓN</t>
  </si>
  <si>
    <t xml:space="preserve"> LICITACIONES.CONSTRUVAL@GMAIL.COM    Carlos Santacruz &lt;coordinador2@construvaling.com&gt;</t>
  </si>
  <si>
    <t>2019-I-037</t>
  </si>
  <si>
    <t>CONSORCIO INTERVIVIENDAS 2019</t>
  </si>
  <si>
    <t>“LA INTERVENTORIA TÉCNICA, ADMINISTRATIVA, FINANCIERA, 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PASTO - NARIÑO”.</t>
  </si>
  <si>
    <t xml:space="preserve"> JORGE ÁLVARO SANCHEZ  </t>
  </si>
  <si>
    <t>JORGE ÁLVARO SANCHEZ BLANCO</t>
  </si>
  <si>
    <t>COMERCIAL@JASB.COM.CO S. ESTEBAN.MARTINEZ@JASB</t>
  </si>
  <si>
    <t>CARRERA 42 # 24A-54 BOGOTA</t>
  </si>
  <si>
    <t>2019-O-029</t>
  </si>
  <si>
    <t>SANTA MARTA</t>
  </si>
  <si>
    <t>MAGDALENA</t>
  </si>
  <si>
    <t xml:space="preserve">COOPERATIVA DE SERVICIOS INTEGRALES DE COLOMBIA </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</si>
  <si>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SANTA MARTA - MAGDALENA”</t>
  </si>
  <si>
    <t xml:space="preserve">DIANA PATRICIA TORRES SANMARTÍN  </t>
  </si>
  <si>
    <t xml:space="preserve">DIANA PATRICIA TORRES SANMARTÍN    </t>
  </si>
  <si>
    <t xml:space="preserve">COSEICO@YAHOO.COM </t>
  </si>
  <si>
    <t>2019-I-035</t>
  </si>
  <si>
    <t>COTES INFRAESTRUCTURA SAS</t>
  </si>
  <si>
    <t xml:space="preserve"> FAUSTO JAVIER COTES MAYA </t>
  </si>
  <si>
    <t>FAUSTO JAVIER COTES MAYA</t>
  </si>
  <si>
    <t>COTESINFRAESTRUCTURA@HOTMAIL.COM</t>
  </si>
  <si>
    <t>CALLE 13 # 8-35 OFICINA 201 VALLEDUPAR</t>
  </si>
  <si>
    <t>2019-O-028</t>
  </si>
  <si>
    <t>IBAGUÉ</t>
  </si>
  <si>
    <t>TOLIMA</t>
  </si>
  <si>
    <t xml:space="preserve">CONSORCIO CASADI </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</si>
  <si>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IBAGUE-TOLIMA”</t>
  </si>
  <si>
    <t>SALVADOR DAVID MONTES CASARIEGO</t>
  </si>
  <si>
    <t xml:space="preserve">CONSORCIOCASADI@JASALTDA1.COM; GERENCIA@JASALTDA1.COM </t>
  </si>
  <si>
    <t>CALLE 64 # 10-45 OFICINA 301 BOGOTA</t>
  </si>
  <si>
    <t xml:space="preserve">RB DE COLOMBIA S.A </t>
  </si>
  <si>
    <t>JAVIER IGNACIO RESTREPO</t>
  </si>
  <si>
    <t>JAVIER IGNACIO RESTREPO GIRALDO</t>
  </si>
  <si>
    <t>ERREBE2003@CABLE.NET.COM ; CAS-LTDA@HOTMAIL.COM</t>
  </si>
  <si>
    <t>CARRERA 14 # 75- 77 OFICINA 701 BOGOTA</t>
  </si>
  <si>
    <t>2019-I-032</t>
  </si>
  <si>
    <t xml:space="preserve">CONSORCIO INTERCASA IBAGUÉ </t>
  </si>
  <si>
    <t>“LA INTERVENTORIA TÉCNICA, ADMINISTRATIVA, FINANCIERA, 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IBAGUÉ - TOLIMA”.</t>
  </si>
  <si>
    <t xml:space="preserve"> RODOLFO DAZA RODRIGUEZ </t>
  </si>
  <si>
    <t>LAURA MICHELLE LOGREIRA</t>
  </si>
  <si>
    <t>CONCRELOG@HOTMAIL.COM; JURIDICO@LRPROYECTOSDEINGENIERIA.COM</t>
  </si>
  <si>
    <t>ETORRESARE@YAHOO.ES; COORDINACIONPROYECTOSETA@GMAIL.COM;  LICITACIONES.ELSA.TORRES@GMAIL.COM</t>
  </si>
  <si>
    <t>2019-O-040</t>
  </si>
  <si>
    <t>UNIÓN TEMPORAL MEJORAMIENTO MIC 2019</t>
  </si>
  <si>
    <t>JORGE HERNANDO PINZON MUÑOZ</t>
  </si>
  <si>
    <t>OBRACIVIL.GEPM@GMAIL.COM</t>
  </si>
  <si>
    <t>CALLE 12A # 68C-03 BOGOTA</t>
  </si>
  <si>
    <t>2019-O-015</t>
  </si>
  <si>
    <t>TUNJA</t>
  </si>
  <si>
    <t>BOYACÁ</t>
  </si>
  <si>
    <t>CONSORCIO TUNJA CC 2019</t>
  </si>
  <si>
    <t xml:space="preserve">“LA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TUNJA - BOYACÁ”
</t>
  </si>
  <si>
    <t>CARRERA 61 # 100-68 BOGOTA</t>
  </si>
  <si>
    <t>2019-I-034</t>
  </si>
  <si>
    <t>CONSORCIO INTERVENTORÍA TUNJA</t>
  </si>
  <si>
    <t>“LA INTERVENTORIA TÉCNICA, ADMINISTRATIVA, FINANCIERA, 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TUNJA - BOYACÁ”.</t>
  </si>
  <si>
    <t>LLOGREIRAG@GMAIL.COM; PROYECTOS@AICINGENIERIA.COM.CO</t>
  </si>
  <si>
    <t>CARRERA 69 # 47-50 TORRE 3 OFICINA 1004 BOGOTA</t>
  </si>
  <si>
    <t>3043278484 - 3158757001</t>
  </si>
  <si>
    <t>2019-I-045</t>
  </si>
  <si>
    <t>BUENAVENTURA</t>
  </si>
  <si>
    <t>CONSORCIO VIS-JT</t>
  </si>
  <si>
    <t>“LA INTERVENTORÍA TÉCNICA, ADMINISTRATIVA, FINANCIERA, 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BUENAVENTURA - VALLE DEL CAUCA</t>
  </si>
  <si>
    <t>ELSA TORRES ARENALES</t>
  </si>
  <si>
    <t>licitaciones.elsa.torres@gmail.com</t>
  </si>
  <si>
    <t>Cra 49A No.94-76 Ofc 601</t>
  </si>
  <si>
    <t>2019-O-038</t>
  </si>
  <si>
    <t xml:space="preserve">ASESORÍA, CONSULTORÍA Y GESTIÓN COLOMBIA S.A.S </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</si>
  <si>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BUENAVENTURA - VALLE DEL CAUCA”</t>
  </si>
  <si>
    <t xml:space="preserve"> RUTH MARIA  ALBÁN SILVIA </t>
  </si>
  <si>
    <t xml:space="preserve"> PAOLA CASTILLO</t>
  </si>
  <si>
    <t>ACG.COLOMBIA.SAS@GMAIL.COM; ADMINISTRACION@ACGCOLOMBIA.COM</t>
  </si>
  <si>
    <t>CARRERA 16A # 79B-96 PISO 6 OFICINA 602</t>
  </si>
  <si>
    <t>5921844  - 3004765040-3104598454</t>
  </si>
  <si>
    <t>2019-I-041</t>
  </si>
  <si>
    <t>ARAUCA</t>
  </si>
  <si>
    <t xml:space="preserve">“LA INTERVENTORIA TÉCNICA, ADMINISTRATIVA, FINANCIERA,CONTABLE, AMBIENTAL, SOCIAL Y JURÍDICA PARA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ARAUCA - ARAUCA”.
</t>
  </si>
  <si>
    <t xml:space="preserve"> JAIRO HERNANDO GOMEZ RINCÓN </t>
  </si>
  <si>
    <t>DIANA PEREZ</t>
  </si>
  <si>
    <t>ING.JAIROHGR@HOTMAIL.COM;c.interviviendas2019@gmail.com</t>
  </si>
  <si>
    <t>CARRERA 21 # 26-68 ARAUCA</t>
  </si>
  <si>
    <t>2019-O-043</t>
  </si>
  <si>
    <t>UNIÓN TEMPORAL MEJORAMIENTO ARAUCA 2019</t>
  </si>
  <si>
    <t>“LA ELABORACIÓN DE LA CATEGORIZACIÓN Y DIAGNÓSTICOS DE LAS VIVIENDAS DE LOS HOGARES HABILITADOS POR FONVIVIENDA, PARA LA ASIGNACIÓN DEL SUBSIDIO DE MEJORAMIENTOS DE VIVIENDA CASA DIGNA VIDA DIGNA; Y LA EJECUCIÓN DE LAS ACTIVIDADES Y ACCIONES DE MEJORAMIENTO DE VIVIENDA PRODUCTO DE DICHOS DIAGNÓSTICOS, EN LAS ZONAS PRIORIZADAS CORRESPONDIENTES AL MUNICIPIO DE ARAUCA - ARAUCA”</t>
  </si>
  <si>
    <t xml:space="preserve"> LUIS CARLOS PEREZ </t>
  </si>
  <si>
    <t>LUIS CARLOS PÉREZ MÉNDEZ</t>
  </si>
  <si>
    <t>CONYCA SOLUCIONES SAS &lt;CONYCASOLUCIONES@GMAIL.COM&gt;</t>
  </si>
  <si>
    <t>CALLE 27A # 3-485 OFICINA 202 ARAUCA</t>
  </si>
  <si>
    <t>PLAZO (MESES)</t>
  </si>
  <si>
    <t>LETRAS</t>
  </si>
  <si>
    <t>NUMEROS</t>
  </si>
  <si>
    <t>PLAZO (MESES)2</t>
  </si>
  <si>
    <t>PLAZO (DIAS)</t>
  </si>
  <si>
    <t>PLAZO (DIAS)2</t>
  </si>
  <si>
    <t>CODIGO PROYECTO (INTERVENTORIA)</t>
  </si>
  <si>
    <t>CODIGO PROYECTO (OBRA)</t>
  </si>
  <si>
    <t>Cero</t>
  </si>
  <si>
    <t>un</t>
  </si>
  <si>
    <t xml:space="preserve">2019-I-031-SOLEDAD </t>
  </si>
  <si>
    <t>2019-O-001-SOLEDAD G1</t>
  </si>
  <si>
    <t>Un</t>
  </si>
  <si>
    <t>dos</t>
  </si>
  <si>
    <t xml:space="preserve">2019-I-022-NEIVA </t>
  </si>
  <si>
    <t>2019-O-001-SOLEDAD G2</t>
  </si>
  <si>
    <t>Dos</t>
  </si>
  <si>
    <t>tres</t>
  </si>
  <si>
    <t xml:space="preserve">2019-I-008-RIONEGRO </t>
  </si>
  <si>
    <t>2019-O-003-NEIVA G1</t>
  </si>
  <si>
    <t>Tres</t>
  </si>
  <si>
    <t>cuatro</t>
  </si>
  <si>
    <t xml:space="preserve">2019-I-020-VALLEDUPAR </t>
  </si>
  <si>
    <t>2019-O-003-NEIVA G2</t>
  </si>
  <si>
    <t>Cuatro</t>
  </si>
  <si>
    <t>cinco</t>
  </si>
  <si>
    <t>2019-I-024-CARTAGENA G1</t>
  </si>
  <si>
    <t xml:space="preserve">2019-O-007-RIONEGRO </t>
  </si>
  <si>
    <t>Cinco</t>
  </si>
  <si>
    <t>seis</t>
  </si>
  <si>
    <t xml:space="preserve">2019-I-046-CARTAGENA </t>
  </si>
  <si>
    <t xml:space="preserve">2019-O-019-VALLEDUPAR </t>
  </si>
  <si>
    <t>Seis</t>
  </si>
  <si>
    <t>siete</t>
  </si>
  <si>
    <t xml:space="preserve">2019-I-036-RIOHACHA </t>
  </si>
  <si>
    <t>2019-O-023-CARTAGENA G1</t>
  </si>
  <si>
    <t>Siete</t>
  </si>
  <si>
    <t>ocho</t>
  </si>
  <si>
    <t xml:space="preserve">2019-I-010-CALI </t>
  </si>
  <si>
    <t>2019-O-023-CARTAGENA G2</t>
  </si>
  <si>
    <t>Ocho</t>
  </si>
  <si>
    <t>nuevo</t>
  </si>
  <si>
    <t xml:space="preserve">2019-I-037-PASTO </t>
  </si>
  <si>
    <t>2019-O-023-CARTAGENA G3</t>
  </si>
  <si>
    <t>Nuevo</t>
  </si>
  <si>
    <t>diez</t>
  </si>
  <si>
    <t xml:space="preserve">2019-I-035-SANTA MARTA </t>
  </si>
  <si>
    <t>2019-O-023-CARTAGENA G4</t>
  </si>
  <si>
    <t>Diez</t>
  </si>
  <si>
    <t>once</t>
  </si>
  <si>
    <t>2019-I-032-IBAGUÉ G1</t>
  </si>
  <si>
    <t xml:space="preserve">2019-O-025-RIOHACHA </t>
  </si>
  <si>
    <t>Once</t>
  </si>
  <si>
    <t>doce</t>
  </si>
  <si>
    <t>2019-I-032-IBAGUÉ G2</t>
  </si>
  <si>
    <t xml:space="preserve">2019-O-027-CALI </t>
  </si>
  <si>
    <t>Doce</t>
  </si>
  <si>
    <t>trece</t>
  </si>
  <si>
    <t xml:space="preserve">2019-I-034-TUNJA </t>
  </si>
  <si>
    <t>2019-O-013-PASTO G1</t>
  </si>
  <si>
    <t>Trece</t>
  </si>
  <si>
    <t>catorce</t>
  </si>
  <si>
    <t xml:space="preserve">2019-I-045-BUENAVENTURA </t>
  </si>
  <si>
    <t>2019-O-013-PASTO G2</t>
  </si>
  <si>
    <t>Catorce</t>
  </si>
  <si>
    <t>quince</t>
  </si>
  <si>
    <t xml:space="preserve">2019-I-041-ARAUCA </t>
  </si>
  <si>
    <t xml:space="preserve">2019-O-029-SANTA MARTA </t>
  </si>
  <si>
    <t>Quince</t>
  </si>
  <si>
    <t>dieciseis</t>
  </si>
  <si>
    <t>2019-O-028-IBAGUÉ G1</t>
  </si>
  <si>
    <t>Dieciseis</t>
  </si>
  <si>
    <t>diecisiete</t>
  </si>
  <si>
    <t>2019-O-028-IBAGUÉ G2</t>
  </si>
  <si>
    <t>Diecisiete</t>
  </si>
  <si>
    <t>dieciocho</t>
  </si>
  <si>
    <t>2019-O-040-IBAGUÉ G3</t>
  </si>
  <si>
    <t>Dieciocho</t>
  </si>
  <si>
    <t>diecinueve</t>
  </si>
  <si>
    <t>2019-O-040-IBAGUÉ G4</t>
  </si>
  <si>
    <t>Diecinueve</t>
  </si>
  <si>
    <t>viente</t>
  </si>
  <si>
    <t xml:space="preserve">2019-O-015-TUNJA </t>
  </si>
  <si>
    <t>Viente</t>
  </si>
  <si>
    <t>veintiun</t>
  </si>
  <si>
    <t xml:space="preserve">2019-O-038-BUENAVENTURA </t>
  </si>
  <si>
    <t>Veintiun</t>
  </si>
  <si>
    <t>veintidos</t>
  </si>
  <si>
    <t xml:space="preserve">2019-O-043-ARAUCA </t>
  </si>
  <si>
    <t>Veintidos</t>
  </si>
  <si>
    <t>veintitres</t>
  </si>
  <si>
    <t>Veintitres</t>
  </si>
  <si>
    <t>veinticuatro</t>
  </si>
  <si>
    <t>Veinticuatro</t>
  </si>
  <si>
    <t>veinticinco</t>
  </si>
  <si>
    <t>veintiseis</t>
  </si>
  <si>
    <t>veintisiete</t>
  </si>
  <si>
    <t>veintiocho</t>
  </si>
  <si>
    <t>veintinueve</t>
  </si>
  <si>
    <t>treinta</t>
  </si>
  <si>
    <t>treintaiun</t>
  </si>
  <si>
    <t>2. VERIFICACIÓN OBRA</t>
  </si>
  <si>
    <r>
      <t>TIPO VISITA (</t>
    </r>
    <r>
      <rPr>
        <b/>
        <sz val="12"/>
        <color rgb="FFFF0000"/>
        <rFont val="Times New Roman"/>
        <family val="1"/>
      </rPr>
      <t>Aérea - Terrestre)</t>
    </r>
  </si>
  <si>
    <r>
      <t xml:space="preserve">RESULTADO </t>
    </r>
    <r>
      <rPr>
        <b/>
        <sz val="12"/>
        <color rgb="FFFF0000"/>
        <rFont val="Times New Roman"/>
        <family val="1"/>
      </rPr>
      <t>(Cumple - No Cumple)</t>
    </r>
  </si>
  <si>
    <t>2. CERTIFICADOS DE EXISTENCIA</t>
  </si>
  <si>
    <t>VALOR EJECUTADO DE OBRAS</t>
  </si>
  <si>
    <t>Visita</t>
  </si>
  <si>
    <t>Resultado Mejoramientos</t>
  </si>
  <si>
    <t>Resultado Diagnósticos</t>
  </si>
  <si>
    <t>AÉREA</t>
  </si>
  <si>
    <t>CUMPLE</t>
  </si>
  <si>
    <t>EFECTIVO</t>
  </si>
  <si>
    <t>TERRESTRE</t>
  </si>
  <si>
    <t>NO CUMPLE</t>
  </si>
  <si>
    <t>NO EFECTIVO</t>
  </si>
  <si>
    <r>
      <t>TIPO VISITA (</t>
    </r>
    <r>
      <rPr>
        <b/>
        <sz val="16"/>
        <color rgb="FFFF0000"/>
        <rFont val="Times New Roman"/>
        <family val="1"/>
      </rPr>
      <t>Aérea - Terrestre)</t>
    </r>
  </si>
  <si>
    <t>5. REUNIONES DE SEGUIMIENTO</t>
  </si>
  <si>
    <t>6. RELACIÓN DE LAS COMUNICACIONES</t>
  </si>
  <si>
    <t>7. ANÁLISIS, CONCLUSIONES Y RECOMENDACIONES</t>
  </si>
  <si>
    <t>8. FIRMA</t>
  </si>
  <si>
    <r>
      <t>RESULTADO 
(</t>
    </r>
    <r>
      <rPr>
        <b/>
        <sz val="16"/>
        <color rgb="FFFF0000"/>
        <rFont val="Times New Roman"/>
        <family val="1"/>
      </rPr>
      <t>Efectivo - No Efectivo</t>
    </r>
    <r>
      <rPr>
        <b/>
        <sz val="16"/>
        <rFont val="Times New Roman"/>
        <family val="1"/>
      </rPr>
      <t>)</t>
    </r>
  </si>
  <si>
    <r>
      <t>VALOR DEL DIAGNÓSTICO (</t>
    </r>
    <r>
      <rPr>
        <i/>
        <sz val="16"/>
        <color rgb="FFFF0000"/>
        <rFont val="Times New Roman"/>
        <family val="1"/>
      </rPr>
      <t>Escribir "NA" si es No Efectivo</t>
    </r>
    <r>
      <rPr>
        <b/>
        <sz val="16"/>
        <rFont val="Times New Roman"/>
        <family val="1"/>
      </rPr>
      <t>)</t>
    </r>
  </si>
  <si>
    <r>
      <t>PRESUPUESTO DE OBRA (</t>
    </r>
    <r>
      <rPr>
        <i/>
        <sz val="16"/>
        <color rgb="FFFF0000"/>
        <rFont val="Times New Roman"/>
        <family val="1"/>
      </rPr>
      <t>Escribir "NA" si es No Efectivo</t>
    </r>
    <r>
      <rPr>
        <b/>
        <sz val="16"/>
        <rFont val="Times New Roman"/>
        <family val="1"/>
      </rPr>
      <t>)</t>
    </r>
  </si>
  <si>
    <r>
      <t>VALOR TOTAL SUBSIDIO (</t>
    </r>
    <r>
      <rPr>
        <i/>
        <sz val="16"/>
        <color rgb="FFFF0000"/>
        <rFont val="Times New Roman"/>
        <family val="1"/>
      </rPr>
      <t>Escribir "NA" si es No Efectivo</t>
    </r>
    <r>
      <rPr>
        <b/>
        <sz val="16"/>
        <rFont val="Times New Roman"/>
        <family val="1"/>
      </rPr>
      <t>)</t>
    </r>
  </si>
  <si>
    <t xml:space="preserve">Diagnóstico objeto de verificación mediante visita técnica, que cuenta con el visto bueno Supervisor-FINDETER durante la realización de la visita. </t>
  </si>
  <si>
    <t>Diligenciar la tabla "CERTIFICADOS DE EXISTENCIA" del presente libro.</t>
  </si>
  <si>
    <t>CONTRATO PRESTACIÓN DE SERVICIOS:</t>
  </si>
  <si>
    <t>&lt;Escriba el código del contrato de prestación de servicios suscrito por Findeter&gt;</t>
  </si>
  <si>
    <t>CONSECUTIVO DEL CERTIFICADO</t>
  </si>
  <si>
    <t>FECHA DE EXPEDICIÓN DEL CERTIFICADO</t>
  </si>
  <si>
    <t>Ampliación Fase I</t>
  </si>
  <si>
    <t>*AMPLIACIÓN Nº1</t>
  </si>
  <si>
    <t>FASE</t>
  </si>
  <si>
    <t>Mes 13</t>
  </si>
  <si>
    <t>Mes 14</t>
  </si>
  <si>
    <t>FECHA ACTA DE INICIO:</t>
  </si>
  <si>
    <t>Diligenciar la tabla "VISITAS N°1" del presente libro.</t>
  </si>
  <si>
    <t>INFORMES DE INTERVENTORÍA</t>
  </si>
  <si>
    <t>INFORME DE INTERVENTORÍA N°:</t>
  </si>
  <si>
    <t>ESTADO DE APROBACIÓN</t>
  </si>
  <si>
    <t>&lt;Se debe espeficar el estado de aprobación y/o verificación del informe de interventoría&gt;</t>
  </si>
  <si>
    <t>REGISTRO DE REMISIÓN DE APROBACIÓN, OBSERVACIONES Y/O SOLICITUD DE CUMPLIMIENTO DE ENTREGA</t>
  </si>
  <si>
    <t>4. RELACIÓN DE ENTREGABLES DE INTERVENTORÍA</t>
  </si>
  <si>
    <t>&lt;Se debe espeficar el registro correspondiente&gt;</t>
  </si>
  <si>
    <t>OTROS ENTREGABLES</t>
  </si>
  <si>
    <t>ENTREGABLE:</t>
  </si>
  <si>
    <t>FECHA DE APROBACIÓN:</t>
  </si>
  <si>
    <t xml:space="preserve">Incluir filas según sea necesario. Se debe dejar una fila en blanco entre dos registros consecutivos. </t>
  </si>
  <si>
    <t>ESTADO DE APROBACIÓN Y/O VERIFICACIÓN:</t>
  </si>
  <si>
    <t xml:space="preserve">Revisó: </t>
  </si>
  <si>
    <t>Nombre profesional que revisa:</t>
  </si>
  <si>
    <t>Nombre Supervisor:</t>
  </si>
  <si>
    <t>Relacione en este numeral las comunicaciones mas relevantes remitidas o recibidas por la Supervisión desde/hacia actores o entidades externos a Findeter. Se deben incluir las comunicaciones suscritas por la Gerencia de Vivienda y Desarrollo Urbano en nombre de la Supervisión, así como las comunicaciones recibidas o enviadas desde el correo oficial del programa casadigna@findeter.gov.co</t>
  </si>
  <si>
    <r>
      <t>PERIODO VIGENCIA</t>
    </r>
    <r>
      <rPr>
        <b/>
        <sz val="18"/>
        <rFont val="Times New Roman"/>
        <family val="1"/>
      </rPr>
      <t xml:space="preserve"> </t>
    </r>
    <r>
      <rPr>
        <b/>
        <sz val="18"/>
        <color rgb="FFFF0000"/>
        <rFont val="Times New Roman"/>
        <family val="1"/>
      </rPr>
      <t>(Desde: dd/mm/aa - Hasta: dd/mm/aa)</t>
    </r>
  </si>
  <si>
    <t>3. ESTADO GENERAL DE AVANCE DEL CONTRATO OBJETO DE INTERVENTORÍA</t>
  </si>
  <si>
    <t>CORTES DEL CONTRATO OBJETO DE INTERVENTORÍA</t>
  </si>
  <si>
    <t>Se deben relacionar TODOS los informes de Interventoría requeridos a la fecha según lo estipulado en el contrato de Interventoría</t>
  </si>
  <si>
    <t>ESTADO DE APROBACIÓN:</t>
  </si>
  <si>
    <t>&lt;en el formato DD/MM/AA&gt;</t>
  </si>
  <si>
    <t>SECCIÓN</t>
  </si>
  <si>
    <t>ENCABEZADO</t>
  </si>
  <si>
    <t>PAUTAS PARA LA REVISIÓN (PROFESIONAL)</t>
  </si>
  <si>
    <t>CAMPO</t>
  </si>
  <si>
    <t>AMPLIACIÓN FASE 1</t>
  </si>
  <si>
    <t>PRÓRROGAS CONTRATO</t>
  </si>
  <si>
    <t>INFORMACIÓN GENERAL</t>
  </si>
  <si>
    <t>SUSPENSIONES</t>
  </si>
  <si>
    <t>BALANCE PRESUPUESTAL</t>
  </si>
  <si>
    <t>PERIODO VIGENCIA (Desde: dd/mm/aa - Hasta: dd/mm/aa)</t>
  </si>
  <si>
    <t>PROGRAMADO</t>
  </si>
  <si>
    <t>EJECUTADO</t>
  </si>
  <si>
    <t>ESTADO</t>
  </si>
  <si>
    <t>3.1 SEGUIMIENTO AL CRONOGRAMA</t>
  </si>
  <si>
    <t>ELABORACIÓN SUPERVISOR</t>
  </si>
  <si>
    <t>Verificar que el campo esté diligenciado y se siga el consecutivo respecto al informe anterior.</t>
  </si>
  <si>
    <t>Verificar que el campo esté diligenciado.</t>
  </si>
  <si>
    <t>Diligenciar con formato dd/mm/aa. Corresponde al primer día del mes calendario objeto de informe.</t>
  </si>
  <si>
    <t>Diligenciar con formato dd/mm/aa. Corresponde al último día del mes calendario objeto de informe.</t>
  </si>
  <si>
    <t>OBJETO DEL CONTRATO DE INTERVENTORÍA:</t>
  </si>
  <si>
    <t>Diligenciar el objeto del contrato conforme al contrato de Interventoría y/o los térmninos de referencia.</t>
  </si>
  <si>
    <t>Diligenciar el código del contrato de prestación de servicios en el marco del cual FINDETER ejerce como Supervisor de la Interventoría.</t>
  </si>
  <si>
    <t>Diligenciar: Ministerio de Vivienda, Ciudad y Territorio</t>
  </si>
  <si>
    <t>Diligenciar el municipio y departamento donde se desarrolla el contrato objeto de Interventoría</t>
  </si>
  <si>
    <t>Diligenciar el consecutivo del informe.</t>
  </si>
  <si>
    <t>Diligenciar con formato dd/mm/aa.</t>
  </si>
  <si>
    <t>Diligenciar el código de la convocatoria del contrato de Interventoría y del contrato objeto de Interventoría</t>
  </si>
  <si>
    <t>Diligenciar el número estimado de viviendas a Intervenir según se precisa en el CRONOGRAMA del contrato objeto de Interventoría</t>
  </si>
  <si>
    <t>Verificar que el campo esté diligenciado según ACTA DE INICIO</t>
  </si>
  <si>
    <t>Verificar que el campo esté diligenciado y conforme al contrato de Interventoría y/o los términos de referencia en https://www.fidubogota.com/convocatorias-casa-digna-vida-digna</t>
  </si>
  <si>
    <t>Verificar que el campo esté diligenciado según PRESENTACIÓN SEMANAL DE AVANCE CDVD mas cercana al corte del informe.</t>
  </si>
  <si>
    <t>Diligenciar la fecha de suscripción del acta de inicio del contrato en el formato DD/MM/AA</t>
  </si>
  <si>
    <t>Diligenciar la fecha de finalización del contrato teniendo en cuenta las prorrogas y suspensiones (en el formato DD/MM/AA)</t>
  </si>
  <si>
    <t>Diligenciar las ampliaciones en el plazo de la Fase 1 (en el formato "m meses y d días")</t>
  </si>
  <si>
    <t>&lt;Escriba el plazo actualizado de la Fase I como la duración del mismo después de tener en cuenta las ampliaciones (en el formato "m meses y d dias")&gt;</t>
  </si>
  <si>
    <t>Diligenciar el plazo actualizado de la Fase I como la duración de la misma después de tener en cuenta las ampliaciones (en el formato "m meses y d dias")</t>
  </si>
  <si>
    <t>Verificar el plazo como la suma del plazo inicial y las ampliaciones relacionadas</t>
  </si>
  <si>
    <t>Diligenciar las prórrogas en el plazo del contrato (en el formato "m meses y d días")</t>
  </si>
  <si>
    <t>Diligenciar el plazo actualizado del contrato como la duración de la misma después de tener en cuenta las ampliaciones (en el formato "m meses y d dias")</t>
  </si>
  <si>
    <t>Verificar el plazo como la suma del plazo inicial y las prórrogas relacionadas</t>
  </si>
  <si>
    <t>Diligenciar la fecha de suspensión del contrato (en el formato DD/MM/AA)</t>
  </si>
  <si>
    <t>Diligenciar la fecha actualizada de la suspensión del contrato en caso de prorrogas a la misma (en el formato DD/MM/AA)</t>
  </si>
  <si>
    <t>Diligenciar la fecha de reinicio del contrato (en el formato DD/MM/AA)</t>
  </si>
  <si>
    <t>Diligenciar el tiempo en el cual el contrato ha estado en suspensión (en el formato "m meses y d dias")</t>
  </si>
  <si>
    <t>Diligenciar el valor inicial del contrato</t>
  </si>
  <si>
    <t>Diligenciar el valor de una adición del contrato</t>
  </si>
  <si>
    <t>Diligenciar el valor actualizado del contrato, teniendo en cuenta las adiciones</t>
  </si>
  <si>
    <t>Verificar el valor actualizado como la suma del valor inicial y las adiciones relacionadas</t>
  </si>
  <si>
    <t>Diligenciar el valor ejecutado del contrato a corte del informe mensual anterior</t>
  </si>
  <si>
    <t>Verificar que el campo esté diligenciado según informe mensual anterior correspondiente</t>
  </si>
  <si>
    <t>Diligencie el valor ejecutado del contrato durante el periodo actual objeto de informe.</t>
  </si>
  <si>
    <t>Verificar el valor ejecutado del periodo actual con base a los diagnósticos efectivos, certificados de existencia y costos fijos del periodo, según la forma de pago establecida  en los términos de referencia y otrosies.</t>
  </si>
  <si>
    <t>Diligencie el valor de gastos reembolsables del contrato cobrados durante el periodo actual objeto de informe</t>
  </si>
  <si>
    <t>Diligenciar el valor ejecutado del contrato a corte de la fecha de finalización el periodo actual, incluyendo gastos reembolsables si aplica</t>
  </si>
  <si>
    <t>Diligenciar el valor del contrato por ejecutar con corte de la fecha de finalización el periodo actual</t>
  </si>
  <si>
    <t>Diligenciar el porcentaje del valor del contrato por ejecutar con corte de la fecha de finalización el periodo actual</t>
  </si>
  <si>
    <t>Verificar la suma del ejecutado anterior y el ejecutado del periodo actual en la versión Excel del informe.</t>
  </si>
  <si>
    <t>Verificar la diferencia entre el valor actualizado del contrato y el valor ejecutado en la versión Excel del informe</t>
  </si>
  <si>
    <t>Verificar la estimación del porcentaje en la versión Excel del informe</t>
  </si>
  <si>
    <t>Diligenciar de acuerdo a la convención: Estado: Ok, Atraso leve (&lt;=10%), Atraso considerable (&gt;10%), Por determinar. "Por determinar" aplica a los meses donde no se ha llegado a la fecha mensual de corte del contrato de obra.</t>
  </si>
  <si>
    <r>
      <t xml:space="preserve">Diligenciar el valor del ejecutado físico que se haya conciliado con la Interventoría durante el comité de obra mas cercano </t>
    </r>
    <r>
      <rPr>
        <sz val="12"/>
        <color rgb="FFFF0000"/>
        <rFont val="Times New Roman"/>
        <family val="1"/>
      </rPr>
      <t>a la fecha de corte del cronograma de obra que se esté diligenciando.</t>
    </r>
  </si>
  <si>
    <t>Verificar que el valor diligenciado coincide con el número de diagnósticos efectivos relacionados en el Anexo Visitas N°1</t>
  </si>
  <si>
    <t xml:space="preserve">Verificar que el campo esté diligenciado según PRESENTACIÓN SEMANAL DE AVANCE CDVD mas cercana al corte del informe. Verificar que el número acumulado es la suma del valor acumulado reportado en el informe anterior y el valor del periodo actual. </t>
  </si>
  <si>
    <r>
      <t xml:space="preserve">Diligenciar el número de diagnósticos verificados con la aprobación de Findeter a la fecha, según se haya conciliado con la Interventoría durante el comité de obra mas cercano </t>
    </r>
    <r>
      <rPr>
        <sz val="12"/>
        <color rgb="FFFF0000"/>
        <rFont val="Times New Roman"/>
        <family val="1"/>
      </rPr>
      <t xml:space="preserve">a la fecha de corte del informe mensual, es decir, a fin de mes. </t>
    </r>
  </si>
  <si>
    <r>
      <t xml:space="preserve">Diligenciar el número de mejoramientos verificados con la aprobación de Findeter, según se haya conciliado con la Interventoría durante el comité de obra mas cercano </t>
    </r>
    <r>
      <rPr>
        <sz val="12"/>
        <color rgb="FFFF0000"/>
        <rFont val="Times New Roman"/>
        <family val="1"/>
      </rPr>
      <t xml:space="preserve">a la fecha de corte del informe mensual, es decir, a fin de mes. </t>
    </r>
  </si>
  <si>
    <r>
      <t xml:space="preserve">Diligenciar el consecutivo del Informe. </t>
    </r>
    <r>
      <rPr>
        <sz val="12"/>
        <color rgb="FFFF0000"/>
        <rFont val="Times New Roman"/>
        <family val="1"/>
      </rPr>
      <t>Se deben relacionar TODOS los informes de Interventoría que se debieron haber entregado a la fecha.</t>
    </r>
  </si>
  <si>
    <t>Diligenciar en el formato DD/MM/AA</t>
  </si>
  <si>
    <t>Diligenciar el estado de aprobación, por ejemplo: "En subsanación por parte del Interventor, después de remitidas las observaciones por parte de la Supervisión"</t>
  </si>
  <si>
    <r>
      <t>Verificar que el campo esté diligenciado.</t>
    </r>
    <r>
      <rPr>
        <sz val="12"/>
        <color rgb="FFFF0000"/>
        <rFont val="Times New Roman"/>
        <family val="1"/>
      </rPr>
      <t xml:space="preserve"> Verificar el cargue del Informe de Interventoría aprobado y suscrito por el Supervisor(a), si aplica, en Sharepoint. Verificar el cargue del registro de aprobación o de remisión de observaciones, según aplique, en el expediente virtual del contrato de Interventoría en Sharepoint. </t>
    </r>
  </si>
  <si>
    <t>Diligenciar el radicado y la fecha de la comunicación y/o correo electrónico mediante la cual se da aprobación, observaciones o solicitud de cumplimiento a la entrega del informe de Interventoría. Cargar dicho registro al expediente virtual del contrato en Sharepoint.</t>
  </si>
  <si>
    <t>Diligenciar la descripción del entregable</t>
  </si>
  <si>
    <t>Diligenciar si aplica. Diligenciar en el formato DD/MM/AA</t>
  </si>
  <si>
    <t>Diligenciar el estado de aprobación, por ejemplo: "En revisión por parte de la Supervisión"</t>
  </si>
  <si>
    <t>Diligenciar el radicado y la fecha de la comunicación y/o correo electrónico mediante la cual se da aprobación, observaciones o solicitud de cumplimiento a la entrega del entregable.</t>
  </si>
  <si>
    <t>Diligenciar el motivo de la reunión relacionada, por ejemplo: "Comité Técnico N°1"</t>
  </si>
  <si>
    <t>Relacionar los participantes de la reunión, por ejemplo: "EJECUTOR, INTERVENTORÍA, ENTE TERRITORIAL Y FINDETER"</t>
  </si>
  <si>
    <t>Diligenciar la fecha de envío o recepción del documento en el formato DD/MM/AA</t>
  </si>
  <si>
    <t>Si es una comunicación radicada en Findeter, diligenciar el Nº de radicado. Para correos electrónicos no radicados escribir: "Correo electrónico"</t>
  </si>
  <si>
    <t>Diligenciar un texto corto que describa el objeto de la comunicación</t>
  </si>
  <si>
    <t>Diligenciar el remitente de la comunicación en el siguiente formato: ENTIDAD o ACTOR DEL PROGRAMA</t>
  </si>
  <si>
    <t>Verificar que el campo esté diligenciado, con ortografía correcta y redacción apropiada.</t>
  </si>
  <si>
    <t>Suscribir el informe</t>
  </si>
  <si>
    <t>Diligenciar el nombre del Supervisor(a)</t>
  </si>
  <si>
    <t>TIPO VISITA (Aérea - Terrestre)</t>
  </si>
  <si>
    <t>RESULTADO 
(Efectivo - No Efectivo)</t>
  </si>
  <si>
    <t>VALOR DEL DIAGNÓSTICO (Escribir "NA" si es No Efectivo)</t>
  </si>
  <si>
    <t>PRESUPUESTO DE OBRA (Escribir "NA" si es No Efectivo)</t>
  </si>
  <si>
    <t>VALOR TOTAL SUBSIDIO (Escribir "NA" si es No Efectivo)</t>
  </si>
  <si>
    <t>Diligenciar consecutivo</t>
  </si>
  <si>
    <t>Diligenciar tipo de visita.</t>
  </si>
  <si>
    <t>Diligenciar código del hogar.</t>
  </si>
  <si>
    <t>Diligenciar documento del jefe de hogar.</t>
  </si>
  <si>
    <t>Diligenciar el resultado de la verificación del diagnóstico durante la visita N°1, por parte del Supervisor(a) o Supervisor(a) de apoyo.</t>
  </si>
  <si>
    <t xml:space="preserve">Diligenciar según se indica en el PRESUPUESTO suscrito por el Ejecutor y la Interventoría, acorde a lo informado por el Supervisor(a) de apoyo, si aplica. </t>
  </si>
  <si>
    <t>Verificar según base de datos del sistema de información provista por el Gestor y/o analista.</t>
  </si>
  <si>
    <t>ANEXO VISITAS N°1</t>
  </si>
  <si>
    <t>ANEXO VISITAS N°2</t>
  </si>
  <si>
    <t>CERT. DE EXISTENCIA</t>
  </si>
  <si>
    <t xml:space="preserve">Diligenciar la fecha de expedición del certificado según se precisa en el certificado de existencia, según lo informado por el Supervisor(a) de apoyo, si aplica. </t>
  </si>
  <si>
    <t xml:space="preserve">Diligenciar el consecutivo del certificado según se precisa en el certificado de existencia, según lo informado por el Supervisor(a) de apoyo, si aplica. </t>
  </si>
  <si>
    <t>Diligenciar el código del hogar.</t>
  </si>
  <si>
    <t xml:space="preserve">Diligenciar según se precisa en el certificado de existencia, según lo informado por el Supervisor(a) de apoyo, si aplica. </t>
  </si>
  <si>
    <r>
      <t xml:space="preserve">Diligenciar el número de mejoramientos verificados con la aprobación de Findeter en el periodo objeto de informe, según se haya conciliado con la Interventoría durante el comité de obra mas cercano </t>
    </r>
    <r>
      <rPr>
        <sz val="12"/>
        <color rgb="FFFF0000"/>
        <rFont val="Times New Roman"/>
        <family val="1"/>
      </rPr>
      <t>a la fecha de corte del informe mensual, es decir, a fin de mes.</t>
    </r>
  </si>
  <si>
    <t xml:space="preserve">Verificar que el campo esté diligenciado según PRESENTACIÓN SEMANAL DE AVANCE CDVD mas cercana al corte del informe. Verificar que el número acumulado es la suma del valor acumulado reportado en el informe anterior y el valor ejecutado del periodo actual. </t>
  </si>
  <si>
    <t xml:space="preserve"> Se debe diligenciar un resumen conciso de los temas tratados en el comité y los compromisos y/o acuerdos.</t>
  </si>
  <si>
    <t>Verificar que el campo esté diligenciado según CONTRATO</t>
  </si>
  <si>
    <t>Verificar que el campo esté diligenciado según CONTRATO Y/O TÉRMINOS DE REFERENCIA en https://www.fidubogota.com/convocatorias-casa-digna-vida-digna</t>
  </si>
  <si>
    <t>Verificar contra cronograma inicial y los que se hayan aprobado. Verificar que estén cargados en el expediente virtual del contrato en Sharepoint.</t>
  </si>
  <si>
    <t>Verificar que el valor diligenciado coincide con el número de certificados de existencia, relacionados en el Anexo Cert. de Existencia.</t>
  </si>
  <si>
    <t>Verificar que el campo esté diligenciado. Para los comités de obra, verificar que el acta de comité esta cargada y suscrita en el expediente virtual del contrato en Sharepoint.</t>
  </si>
  <si>
    <t>Verificar que el campo esté diligenciado, legible con redacción apropiada.</t>
  </si>
  <si>
    <r>
      <t xml:space="preserve">Indicar donde se encuentra archivada la comunicación, por ejemplo: "en la carpeta COMUNICACIONES del expediente virtual del contrato en Sharepoint". </t>
    </r>
    <r>
      <rPr>
        <sz val="12"/>
        <color rgb="FFFF0000"/>
        <rFont val="Times New Roman"/>
        <family val="1"/>
      </rPr>
      <t>No es necesario escribir el LINK.</t>
    </r>
  </si>
  <si>
    <t xml:space="preserve">Diligenciar consecutivo. Se deben diligenciar todas las visitas realizadas en el mes periodo de informe. </t>
  </si>
  <si>
    <t>PAUTAS PARA EL DILIGENCIAMIENTO (SUPERVISOR)</t>
  </si>
  <si>
    <t>Los comentarios del Supervisor deben tener la siguiente estructura: 1) resumen del estado de avance o retraso del proyecto, especificando la fuente de los valores programados y ejecutados diligenciados en los numerales 3.1 , 3.2 y 3.3, 2) análisis de las razones que explican el avance o retraso del proyecto, 3) amenazas o situaciones que pueden afectar la ejecución del contrato, 4) posibles rutas de acción y recomendaciones de la Supervisión a la Interventoría , 5) otros comentarios que se consideren pertinentes.</t>
  </si>
  <si>
    <t>FECHA APROBACIÓN POR PARTE DE LA CONTRANTE</t>
  </si>
  <si>
    <t>Verificar que el informe esté suscrito por el Supervisor(a) y el profesional de revisión, al momento de cargar el informe en el expediente virtual del contrato en Sharepoint</t>
  </si>
  <si>
    <t xml:space="preserve">Diligenciar según cronograma inicial y los que se hayan aprobado, los cuales deben estar cargados en el expediente virtual del contrato en Sharepoint </t>
  </si>
  <si>
    <r>
      <t xml:space="preserve">Diligenciar el número de diagnósticos verificados con aprobación de Findeter en el periodo objeto de informe, según se haya conciliado con la Interventoría durante el comité de obra mas cercano </t>
    </r>
    <r>
      <rPr>
        <sz val="12"/>
        <color rgb="FFFF0000"/>
        <rFont val="Times New Roman"/>
        <family val="1"/>
      </rPr>
      <t>a la fecha de corte del informe mensual, es decir, a fin de mes.</t>
    </r>
    <r>
      <rPr>
        <sz val="12"/>
        <rFont val="Times New Roman"/>
        <family val="1"/>
      </rPr>
      <t xml:space="preserve"> Los diagnósticos verificados durante el mes periodo de reporte, que no hagan parte del ejecutado conciliado se deberan reportar en el informe mensual siguiente.</t>
    </r>
  </si>
  <si>
    <t>REUNIÓN DE CONTEXTUALIZACIÓN</t>
  </si>
  <si>
    <t>COMITÉS DE OBRAS Y DEMÁS REUNIONES</t>
  </si>
  <si>
    <t>Verificar que el acta de contextualización se encuentra cargada y suscrita en el expediente virtual del contrato en Sharepoint.</t>
  </si>
  <si>
    <t>Diligenciar la fecha de realización de la Reunión de Contextualización y los participantes. Cargar el acta suscrita al expediente virtual del contrato en Sharepoint.</t>
  </si>
  <si>
    <t>FECHA DE TERMINACIÓN DE LA FASE 1 (Incluye ampliaciones y suspensiones):</t>
  </si>
  <si>
    <t>&lt;Escriba la fecha de finalización de la fase 1 teniendo en cuenta las ampliaciones y suspensiones (en el formato DD/MM/AA)&gt;</t>
  </si>
  <si>
    <t>Verificar que el campo esté diligenciado y el registro de aprobación cargado en el expediente virtual del contrato en Sharepoint.</t>
  </si>
  <si>
    <t>&lt;Se debe espeficar el registro correspondiente (correo electrónico y/o comunicación&gt;</t>
  </si>
  <si>
    <t>FECHA DE TERMINACIÓN FASE I (Incluye ampliaciones y suspensiones):</t>
  </si>
  <si>
    <t>Diligenciar la fecha de finalización de la Fase I teniendo en cuenta las ampliaciones y suspensiones (en el formato DD/MM/AA)</t>
  </si>
  <si>
    <t>MINISTERIO DE VIVIENDA, CIUDAD Y TERRITORIO</t>
  </si>
  <si>
    <t>En este apartado se deben relacionar los demás entregables y/o productos de la interventoría presentados ante la supervisión para su aprobacion y/o verificación. Lo anterior incluye como mínimo: conceptos o solicitudes de modificación contractual de los contratos de obra e interventoría, solicitudes de modificación del personal de Interventoría, solicitud de APUS no previstos, remisión de actas de comités y facturas de la Interventoría.</t>
  </si>
  <si>
    <t>Diligenciar el nombre del contratista de interventoría, datos de representate legal y del director de interventoría.</t>
  </si>
  <si>
    <t>DATOS INTERVENTORÍA EN EL TEXTO INTRODUCTORIO</t>
  </si>
  <si>
    <t>Diligenciar el nombre del contratista de Interventoría y del contrato objeto de Interventoría según se precisa en el CONTRATO</t>
  </si>
  <si>
    <t>Verificar que el campo esté diligenciado según CRONOGRAMA</t>
  </si>
  <si>
    <t>Diligenciar el plazo inicial de la Fase I como la duración contractual de la misma según el CONTRATO y/o TÉRMINOS DE REFERENCIA (en el formato "m meses y d dias")</t>
  </si>
  <si>
    <t>Diligenciar el plazo inicial del contrato como la duración contractual del mismo (en el formato "m meses y d dias") según el contrato y/o TÉRMINOS DE REFERENCIA (en el formato "m meses y d dias")</t>
  </si>
  <si>
    <t>Verificar que el campo esté diligenciado según soportes provistos por el Supervisor(a) a solicitud del revisor(a)</t>
  </si>
  <si>
    <t>Verificar la suma de todas las suspensiones</t>
  </si>
  <si>
    <t>**TIEMPO DE SUSPENSIÓN Nº1:</t>
  </si>
  <si>
    <t>&lt;Escriba el tiempo de suspensión durante la suspensión N°1 del contrato (en el formato "m meses y d dias")&gt;</t>
  </si>
  <si>
    <t xml:space="preserve"> Diligenciar el tiempo de suspensión durante la suspensión N°1 del contrato (en el formato "m meses y d dias")</t>
  </si>
  <si>
    <t>**FECHA DE PRÓRROGA DE LA SUSPENSIÓN Nº1:</t>
  </si>
  <si>
    <t>*PRÓRROGA Nº1</t>
  </si>
  <si>
    <t>Prórrogas contrato</t>
  </si>
  <si>
    <t>Diligenciar según pólizas mas recientes, aprobadas por LA CONTRATANTE y cargar las pólizas y la aprobación de las pólizas en el expediente virtual del contrato en Sharepoint.</t>
  </si>
  <si>
    <t>Verificar contra pólizas cargadas en el expediente virtual del contrato en Sharepoint. Verificar que exista la aprobación de las pólizas referenciadas, por parte de LA CONTRATANTE.</t>
  </si>
  <si>
    <t>Verificar que los campos estén diligenciados.</t>
  </si>
  <si>
    <t>&lt;INCLUIR LOGOS DEL CLIENTE&gt;</t>
  </si>
  <si>
    <t>INFORME DE SUPERVISIÓN PROGRAMA CASA DIGNA VIDA DIGNA</t>
  </si>
  <si>
    <t>MENSUAL</t>
  </si>
  <si>
    <t>FINAL</t>
  </si>
  <si>
    <t>Marque con una "X" el tipo de informe de supervisión</t>
  </si>
  <si>
    <t>%Adelanto o retraso</t>
  </si>
  <si>
    <r>
      <t xml:space="preserve">El siguiente informe de supervisión se presenta en el marco de las labores de supervisión a la interventoría, de acuerdo a las obligaciones contractuales de FINDETER estipuladas en el contrato de prestación de servicios 001 del 2019. De acuerdo a lo establecido en el contrato de prestación de servicios, en la CLAUSULA QUINTA numeral 5.1.10,  las labores de supervisión no son labores de interventoría, ni de supervisión técnica a la que se refiere el artículo 18 de la Ley 400 de 1997, modificado por el artículo 4 de la Ley 1796 de 2016, las cuales serán responsabilidad exclusiva del interventor contratado por el FIDEICOMISO, es decir de </t>
    </r>
    <r>
      <rPr>
        <sz val="25"/>
        <color rgb="FFFF0000"/>
        <rFont val="Times New Roman"/>
        <family val="1"/>
      </rPr>
      <t>&lt;NOMBRE DE CONTRATISTA DE INTERVENTORÍA&gt;</t>
    </r>
    <r>
      <rPr>
        <sz val="25"/>
        <rFont val="Times New Roman"/>
        <family val="1"/>
      </rPr>
      <t xml:space="preserve"> cuyo Representante Legal es </t>
    </r>
    <r>
      <rPr>
        <sz val="25"/>
        <color rgb="FFFF0000"/>
        <rFont val="Times New Roman"/>
        <family val="1"/>
      </rPr>
      <t>&lt;NOMBRE DE REPRESENTANTE LEGAL&gt;</t>
    </r>
    <r>
      <rPr>
        <sz val="25"/>
        <rFont val="Times New Roman"/>
        <family val="1"/>
      </rPr>
      <t xml:space="preserve"> con documento de identidad </t>
    </r>
    <r>
      <rPr>
        <sz val="25"/>
        <color rgb="FFFF0000"/>
        <rFont val="Times New Roman"/>
        <family val="1"/>
      </rPr>
      <t>&lt;TIPO DE DOCUMENTO Y NÚMERO DE DOCUMENTO&gt;</t>
    </r>
    <r>
      <rPr>
        <sz val="25"/>
        <rFont val="Times New Roman"/>
        <family val="1"/>
      </rPr>
      <t xml:space="preserve"> y Director de Interventoría es </t>
    </r>
    <r>
      <rPr>
        <sz val="25"/>
        <color rgb="FFFF0000"/>
        <rFont val="Times New Roman"/>
        <family val="1"/>
      </rPr>
      <t>&lt;NOMBRE DE DIRECTOR DE INTERVENTORÍA&gt;</t>
    </r>
    <r>
      <rPr>
        <sz val="25"/>
        <rFont val="Times New Roman"/>
        <family val="1"/>
      </rPr>
      <t xml:space="preserve"> con documento de identidad </t>
    </r>
    <r>
      <rPr>
        <sz val="25"/>
        <color rgb="FFFF0000"/>
        <rFont val="Times New Roman"/>
        <family val="1"/>
      </rPr>
      <t>&lt;TIPO DE DOCUMENTO Y NÚMERO DE DOCUMENTO&gt;</t>
    </r>
    <r>
      <rPr>
        <sz val="25"/>
        <rFont val="Times New Roman"/>
        <family val="1"/>
      </rPr>
      <t xml:space="preserve"> y matricula profesional </t>
    </r>
    <r>
      <rPr>
        <sz val="25"/>
        <color rgb="FFFF0000"/>
        <rFont val="Times New Roman"/>
        <family val="1"/>
      </rPr>
      <t>&lt;NÚMERO DE MATRICULA PROFESIONAL&gt;</t>
    </r>
  </si>
  <si>
    <t>Nota: La revisión por parte del profesional no exime la responsabilidad del Supervisor</t>
  </si>
  <si>
    <t>Adelanto o retraso (%)</t>
  </si>
  <si>
    <t>Meta Estimada Final</t>
  </si>
  <si>
    <t>Diligenciar la meta estimada del TOTAL de diagnósticos según cronograma vigente</t>
  </si>
  <si>
    <t>Diligenciar la meta estimada del TOTAL de mejoramientos según cronograma vigente.</t>
  </si>
  <si>
    <t>Observaciones (incluir observaciones relevantes relacionadas con la estimación del cálculo del atraso o adelanto del proyecto en la Fase 2):</t>
  </si>
  <si>
    <t>Incluir observaciones relevantes relacionadas con la estimación del cálculo del atraso o adelanto del proyecto en la Fase 2.</t>
  </si>
  <si>
    <t>Programado (Nº)</t>
  </si>
  <si>
    <t>Ejecutado (%)</t>
  </si>
  <si>
    <t>Programado (%)</t>
  </si>
  <si>
    <t>Ejecutado periodo (Nº)</t>
  </si>
  <si>
    <t>Ejecutado Acumulado (Nº)</t>
  </si>
  <si>
    <t>Verificar la estimación del Ejecutado (%)</t>
  </si>
  <si>
    <t>Verificar la estimación del Programado (%)</t>
  </si>
  <si>
    <t>Estimar y diligenciar el %Avance o retraso como la diferencia entre el avance ejecutado y el avance programado. El retraso se debe expresar como un valor con signo negativo (-), mientras el adelanto como un valor con signo positivo (+)</t>
  </si>
  <si>
    <t>El avance ejecutado se debe estimar como la división en porcentaje del número de mejoramientos verificados entre la meta final de mejoramientos según cronograma vigente</t>
  </si>
  <si>
    <t>El avance programado se debe estimar como la división en porcentaje del número de mejoramientos verificados entre la meta final de mejoramientos según cronograma vigente</t>
  </si>
  <si>
    <t>El avance ejecutado se debe estimar como la división en porcentaje del número de diagnósticos verificados entre la meta final de mejoramientos según cronograma vigente</t>
  </si>
  <si>
    <t>El avance programado se debe estimar como la división en porcentaje del número de diagnósticos verificados entre la meta final de mejoramientos según cronograma vigente</t>
  </si>
  <si>
    <t>Verificar la estimación del %Adelanto o retraso</t>
  </si>
  <si>
    <t>SUPERVISOR responsable quien realiza visita</t>
  </si>
  <si>
    <t>SUPERVISOR responsable quien certifica</t>
  </si>
  <si>
    <t>&lt;Los comentarios del Supervisor deben tener la siguiente estructura: 1) resumen del estado de avance o retraso del proyecto, 2) análisis de las razones que explican el avance o retraso del proyecto, 3) amenazas o situaciones que pueden afectar la ejecución del contrato, 4) posibles rutas de acción y recomendaciones de la Supervisión a la Interventoría, 5) otros comentarios que se consideren pertinentes.&gt;</t>
  </si>
  <si>
    <t>Observaciones (incluir observaciones relevantes relacionadas con la estimación del cálculo del atraso o adelanto del proyecto en la Fase I, especificando la fuente de los valores programados y ejecutados diligenciados):</t>
  </si>
  <si>
    <t>Observaciones (incluir observaciones relevantes relacionadas con la estimación del cálculo del atraso o adelanto del proyecto en la Fase II, especificando la fuente de los valores programados y ejecutados diligenciados):</t>
  </si>
  <si>
    <r>
      <t xml:space="preserve">Diligenciar el número de diagnósticos efectivos programados a la fecha, según se haya conciliado con la Interventoría durante el comité de obra mas cercano </t>
    </r>
    <r>
      <rPr>
        <sz val="12"/>
        <color rgb="FFFF0000"/>
        <rFont val="Times New Roman"/>
        <family val="1"/>
      </rPr>
      <t xml:space="preserve">a la fecha de corte del informe mensual, es decir, a fin de mes. </t>
    </r>
  </si>
  <si>
    <r>
      <t xml:space="preserve">Diligenciar el número de mejoramientos programados a la fecha, según se haya conciliado con la Interventoría durante el comité de obra mas cercano </t>
    </r>
    <r>
      <rPr>
        <sz val="12"/>
        <color rgb="FFFF0000"/>
        <rFont val="Times New Roman"/>
        <family val="1"/>
      </rPr>
      <t xml:space="preserve">a la fecha de corte del informe mensual, es decir, a fin de mes. </t>
    </r>
  </si>
  <si>
    <t>Observaciones (incluir observaciones relevantes relacionadas con la estimación del cálculo del atraso o adelanto del proyecto en la Fase II):</t>
  </si>
  <si>
    <t>Incluir observaciones relevantes relacionadas con la estimación del cálculo del atraso o adelanto del proyecto en la Fase II.</t>
  </si>
  <si>
    <t>Código: GES-FO-100
Versión: 3
Fecha de Aprobación:
25-Nov-2022
Clasificación: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</si>
</sst>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_);_(* \(#,##0.00\);_(* &quot;-&quot;??_);_(@_)"/>
    <numFmt numFmtId="165" formatCode="&quot;$&quot;\ #,##0.00_);[Red]\(&quot;$&quot;\ #,##0.00\)"/>
  </numFmts>
  <fonts count="56" x14ac:knownFonts="1">
    <font>
      <sz val="11"/>
      <color theme="1"/>
      <name val="Calibri"/>
      <family val="2"/>
      <scheme val="minor"/>
    </font>
    <font>
      <sz val="10"/>
      <name val="Arial"/>
      <family val="2"/>
    </font>
    <font>
      <sz val="11"/>
      <color theme="1"/>
      <name val="Calibri"/>
      <family val="2"/>
      <scheme val="minor"/>
    </font>
    <font>
      <sz val="18"/>
      <name val="Times New Roman"/>
      <family val="1"/>
    </font>
    <font>
      <sz val="8"/>
      <name val="Calibri"/>
      <family val="2"/>
      <scheme val="minor"/>
    </font>
    <font>
      <u/>
      <sz val="11"/>
      <color theme="10"/>
      <name val="Calibri"/>
      <family val="2"/>
      <scheme val="minor"/>
    </font>
    <font>
      <b/>
      <sz val="11"/>
      <color theme="0"/>
      <name val="Calibri"/>
      <family val="2"/>
      <scheme val="minor"/>
    </font>
    <font>
      <b/>
      <sz val="20"/>
      <color theme="0"/>
      <name val="Arial"/>
      <family val="2"/>
    </font>
    <font>
      <b/>
      <sz val="20"/>
      <color rgb="FF000000"/>
      <name val="Arial"/>
      <family val="2"/>
    </font>
    <font>
      <sz val="20"/>
      <color theme="1"/>
      <name val="Calibri"/>
      <family val="2"/>
      <scheme val="minor"/>
    </font>
    <font>
      <sz val="20"/>
      <color rgb="FF000000"/>
      <name val="Arial"/>
      <family val="2"/>
    </font>
    <font>
      <u/>
      <sz val="20"/>
      <color theme="10"/>
      <name val="Arial"/>
      <family val="2"/>
    </font>
    <font>
      <u/>
      <sz val="20"/>
      <color rgb="FF0563C1"/>
      <name val="Arial"/>
      <family val="2"/>
    </font>
    <font>
      <u/>
      <sz val="20"/>
      <color theme="10"/>
      <name val="Calibri"/>
      <family val="2"/>
      <scheme val="minor"/>
    </font>
    <font>
      <sz val="10"/>
      <name val="Times New Roman"/>
      <family val="1"/>
    </font>
    <font>
      <b/>
      <sz val="16"/>
      <name val="Times New Roman"/>
      <family val="1"/>
    </font>
    <font>
      <sz val="12"/>
      <name val="Times New Roman"/>
      <family val="1"/>
    </font>
    <font>
      <b/>
      <sz val="12"/>
      <name val="Times New Roman"/>
      <family val="1"/>
    </font>
    <font>
      <b/>
      <sz val="12"/>
      <color rgb="FFFF0000"/>
      <name val="Times New Roman"/>
      <family val="1"/>
    </font>
    <font>
      <sz val="20"/>
      <name val="Times New Roman"/>
      <family val="1"/>
    </font>
    <font>
      <sz val="18"/>
      <color theme="1"/>
      <name val="Times New Roman"/>
      <family val="1"/>
    </font>
    <font>
      <b/>
      <sz val="18"/>
      <color theme="1"/>
      <name val="Times New Roman"/>
      <family val="1"/>
    </font>
    <font>
      <b/>
      <sz val="12"/>
      <color theme="1"/>
      <name val="Times New Roman"/>
      <family val="1"/>
    </font>
    <font>
      <sz val="11"/>
      <color theme="1"/>
      <name val="Times New Roman"/>
      <family val="1"/>
    </font>
    <font>
      <sz val="16"/>
      <name val="Times New Roman"/>
      <family val="1"/>
    </font>
    <font>
      <b/>
      <sz val="18"/>
      <name val="Times New Roman"/>
      <family val="1"/>
    </font>
    <font>
      <b/>
      <sz val="20"/>
      <name val="Times New Roman"/>
      <family val="1"/>
    </font>
    <font>
      <sz val="12"/>
      <color theme="1"/>
      <name val="Times New Roman"/>
      <family val="1"/>
    </font>
    <font>
      <i/>
      <sz val="24"/>
      <name val="Times New Roman"/>
      <family val="1"/>
    </font>
    <font>
      <i/>
      <sz val="22"/>
      <name val="Times New Roman"/>
      <family val="1"/>
    </font>
    <font>
      <b/>
      <sz val="16"/>
      <color rgb="FFFF0000"/>
      <name val="Times New Roman"/>
      <family val="1"/>
    </font>
    <font>
      <sz val="14"/>
      <name val="Times New Roman"/>
      <family val="1"/>
    </font>
    <font>
      <b/>
      <sz val="22"/>
      <name val="Times New Roman"/>
      <family val="1"/>
    </font>
    <font>
      <i/>
      <sz val="16"/>
      <color rgb="FFFF0000"/>
      <name val="Times New Roman"/>
      <family val="1"/>
    </font>
    <font>
      <b/>
      <sz val="30"/>
      <name val="Times New Roman"/>
      <family val="1"/>
    </font>
    <font>
      <b/>
      <sz val="25"/>
      <name val="Times New Roman"/>
      <family val="1"/>
    </font>
    <font>
      <sz val="25"/>
      <name val="Times New Roman"/>
      <family val="1"/>
    </font>
    <font>
      <i/>
      <sz val="25"/>
      <color rgb="FFFF0000"/>
      <name val="Times New Roman"/>
      <family val="1"/>
    </font>
    <font>
      <b/>
      <i/>
      <sz val="25"/>
      <name val="Times New Roman"/>
      <family val="1"/>
    </font>
    <font>
      <i/>
      <sz val="25"/>
      <name val="Times New Roman"/>
      <family val="1"/>
    </font>
    <font>
      <sz val="25"/>
      <color rgb="FFFF0000"/>
      <name val="Times New Roman"/>
      <family val="1"/>
    </font>
    <font>
      <sz val="25"/>
      <color theme="1"/>
      <name val="Times New Roman"/>
      <family val="1"/>
    </font>
    <font>
      <i/>
      <sz val="25"/>
      <color theme="0"/>
      <name val="Times New Roman"/>
      <family val="1"/>
    </font>
    <font>
      <b/>
      <sz val="25"/>
      <color theme="1"/>
      <name val="Times New Roman"/>
      <family val="1"/>
    </font>
    <font>
      <sz val="25"/>
      <color theme="1"/>
      <name val="Calibri"/>
      <family val="2"/>
      <scheme val="minor"/>
    </font>
    <font>
      <b/>
      <sz val="25"/>
      <color rgb="FF000000"/>
      <name val="Times New Roman"/>
      <family val="1"/>
    </font>
    <font>
      <sz val="25"/>
      <color rgb="FF000000"/>
      <name val="Times New Roman"/>
      <family val="1"/>
    </font>
    <font>
      <i/>
      <sz val="25"/>
      <color rgb="FF000000"/>
      <name val="Times New Roman"/>
      <family val="1"/>
    </font>
    <font>
      <b/>
      <sz val="25"/>
      <color rgb="FFFF0000"/>
      <name val="Times New Roman"/>
      <family val="1"/>
    </font>
    <font>
      <b/>
      <sz val="18"/>
      <color rgb="FFFF0000"/>
      <name val="Times New Roman"/>
      <family val="1"/>
    </font>
    <font>
      <i/>
      <sz val="20"/>
      <color rgb="FFFF0000"/>
      <name val="Times New Roman"/>
      <family val="1"/>
    </font>
    <font>
      <i/>
      <sz val="18"/>
      <color rgb="FFFF0000"/>
      <name val="Times New Roman"/>
      <family val="1"/>
    </font>
    <font>
      <b/>
      <i/>
      <sz val="25"/>
      <color theme="1"/>
      <name val="Times New Roman"/>
      <family val="1"/>
    </font>
    <font>
      <sz val="12"/>
      <color rgb="FFFF0000"/>
      <name val="Times New Roman"/>
      <family val="1"/>
    </font>
    <font>
      <b/>
      <sz val="12"/>
      <color theme="0"/>
      <name val="Times New Roman"/>
      <family val="1"/>
    </font>
    <font>
      <i/>
      <sz val="11"/>
      <color theme="1"/>
      <name val="Times New Roman"/>
      <family val="1"/>
    </font>
  </fonts>
  <fills count="13">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002060"/>
        <bgColor indexed="64"/>
      </patternFill>
    </fill>
    <fill>
      <patternFill patternType="solid">
        <fgColor rgb="FFAEAAAA"/>
        <bgColor indexed="64"/>
      </patternFill>
    </fill>
    <fill>
      <patternFill patternType="solid">
        <fgColor theme="0"/>
        <bgColor indexed="64"/>
      </patternFill>
    </fill>
    <fill>
      <patternFill patternType="solid">
        <fgColor theme="9" tint="0.39997558519241921"/>
        <bgColor indexed="64"/>
      </patternFill>
    </fill>
    <fill>
      <patternFill patternType="solid">
        <fgColor theme="4"/>
        <bgColor theme="4"/>
      </patternFill>
    </fill>
    <fill>
      <patternFill patternType="solid">
        <fgColor indexed="9"/>
        <bgColor indexed="64"/>
      </patternFill>
    </fill>
    <fill>
      <patternFill patternType="solid">
        <fgColor rgb="FF92D050"/>
        <bgColor indexed="64"/>
      </patternFill>
    </fill>
    <fill>
      <patternFill patternType="solid">
        <fgColor theme="3" tint="-0.249977111117893"/>
        <bgColor indexed="64"/>
      </patternFill>
    </fill>
  </fills>
  <borders count="45">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medium">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style="medium">
        <color auto="1"/>
      </left>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bottom/>
      <diagonal/>
    </border>
    <border>
      <left style="thin">
        <color theme="4" tint="0.39997558519241921"/>
      </left>
      <right style="thin">
        <color theme="4" tint="0.39997558519241921"/>
      </right>
      <top/>
      <bottom style="thin">
        <color theme="4" tint="0.3999755851924192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s>
  <cellStyleXfs count="9">
    <xf numFmtId="0" fontId="0" fillId="0" borderId="0"/>
    <xf numFmtId="0" fontId="1" fillId="0" borderId="0"/>
    <xf numFmtId="0" fontId="2" fillId="0" borderId="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cellStyleXfs>
  <cellXfs count="460">
    <xf numFmtId="0" fontId="0" fillId="0" borderId="0" xfId="0"/>
    <xf numFmtId="0" fontId="0" fillId="0" borderId="0" xfId="0" applyAlignment="1">
      <alignment horizontal="center"/>
    </xf>
    <xf numFmtId="0" fontId="7" fillId="5" borderId="24"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9" fillId="0" borderId="0" xfId="0" applyFont="1"/>
    <xf numFmtId="0" fontId="8" fillId="4" borderId="6" xfId="0" applyFont="1" applyFill="1" applyBorder="1" applyAlignment="1">
      <alignment horizontal="center" vertical="center" wrapText="1"/>
    </xf>
    <xf numFmtId="0" fontId="10" fillId="4" borderId="12" xfId="0" applyFont="1" applyFill="1" applyBorder="1" applyAlignment="1">
      <alignment horizontal="center" vertical="center" wrapText="1"/>
    </xf>
    <xf numFmtId="14" fontId="10" fillId="0" borderId="12" xfId="0" applyNumberFormat="1" applyFont="1" applyBorder="1" applyAlignment="1">
      <alignment horizontal="center" vertical="center" wrapText="1"/>
    </xf>
    <xf numFmtId="165" fontId="10" fillId="4" borderId="12" xfId="0" applyNumberFormat="1" applyFont="1" applyFill="1" applyBorder="1" applyAlignment="1">
      <alignment horizontal="center" vertical="center" wrapText="1"/>
    </xf>
    <xf numFmtId="0" fontId="11" fillId="4" borderId="12" xfId="7" applyFont="1" applyFill="1" applyBorder="1" applyAlignment="1">
      <alignment horizontal="center" vertical="center" wrapText="1"/>
    </xf>
    <xf numFmtId="0" fontId="12" fillId="4" borderId="12"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10" fillId="7" borderId="12" xfId="0" applyFont="1" applyFill="1" applyBorder="1" applyAlignment="1">
      <alignment horizontal="center" vertical="center" wrapText="1"/>
    </xf>
    <xf numFmtId="14" fontId="10" fillId="7" borderId="12" xfId="0" applyNumberFormat="1" applyFont="1" applyFill="1" applyBorder="1" applyAlignment="1">
      <alignment horizontal="center" vertical="center" wrapText="1"/>
    </xf>
    <xf numFmtId="165" fontId="10" fillId="7" borderId="12" xfId="0" applyNumberFormat="1" applyFont="1" applyFill="1" applyBorder="1" applyAlignment="1">
      <alignment horizontal="center" vertical="center" wrapText="1"/>
    </xf>
    <xf numFmtId="0" fontId="11" fillId="7" borderId="12" xfId="7" applyFont="1" applyFill="1" applyBorder="1" applyAlignment="1">
      <alignment horizontal="center" vertical="center" wrapText="1"/>
    </xf>
    <xf numFmtId="0" fontId="12" fillId="7" borderId="12"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0" fillId="8" borderId="12" xfId="0" applyFont="1" applyFill="1" applyBorder="1" applyAlignment="1">
      <alignment horizontal="center" vertical="center" wrapText="1"/>
    </xf>
    <xf numFmtId="14" fontId="10" fillId="8" borderId="12" xfId="0" applyNumberFormat="1" applyFont="1" applyFill="1" applyBorder="1" applyAlignment="1">
      <alignment horizontal="center" vertical="center" wrapText="1"/>
    </xf>
    <xf numFmtId="0" fontId="13" fillId="4" borderId="12" xfId="7" applyFont="1" applyFill="1" applyBorder="1" applyAlignment="1">
      <alignment horizontal="center" vertical="center" wrapText="1"/>
    </xf>
    <xf numFmtId="0" fontId="8" fillId="8" borderId="11"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4" borderId="15" xfId="0" applyFont="1" applyFill="1" applyBorder="1" applyAlignment="1">
      <alignment horizontal="center" vertical="center" wrapText="1"/>
    </xf>
    <xf numFmtId="14" fontId="10" fillId="0" borderId="15" xfId="0" applyNumberFormat="1" applyFont="1" applyBorder="1" applyAlignment="1">
      <alignment horizontal="center" vertical="center" wrapText="1"/>
    </xf>
    <xf numFmtId="14" fontId="10" fillId="8" borderId="15" xfId="0" applyNumberFormat="1" applyFont="1" applyFill="1" applyBorder="1" applyAlignment="1">
      <alignment horizontal="center" vertical="center" wrapText="1"/>
    </xf>
    <xf numFmtId="165" fontId="10" fillId="4" borderId="15" xfId="0" applyNumberFormat="1" applyFont="1" applyFill="1" applyBorder="1" applyAlignment="1">
      <alignment horizontal="center" vertical="center" wrapText="1"/>
    </xf>
    <xf numFmtId="0" fontId="11" fillId="4" borderId="15" xfId="7" applyFont="1" applyFill="1" applyBorder="1" applyAlignment="1">
      <alignment horizontal="center" vertical="center" wrapText="1"/>
    </xf>
    <xf numFmtId="0" fontId="12" fillId="4" borderId="15" xfId="0" applyFont="1" applyFill="1" applyBorder="1" applyAlignment="1">
      <alignment horizontal="center" vertical="center" wrapText="1"/>
    </xf>
    <xf numFmtId="0" fontId="6" fillId="9" borderId="32" xfId="0" applyFont="1" applyFill="1" applyBorder="1"/>
    <xf numFmtId="0" fontId="14" fillId="0" borderId="0" xfId="1" applyFont="1"/>
    <xf numFmtId="0" fontId="14" fillId="0" borderId="4" xfId="1" applyFont="1" applyBorder="1"/>
    <xf numFmtId="0" fontId="16" fillId="0" borderId="12" xfId="1" applyFont="1" applyBorder="1" applyAlignment="1">
      <alignment vertical="center" wrapText="1"/>
    </xf>
    <xf numFmtId="0" fontId="17" fillId="0" borderId="12" xfId="1" applyFont="1" applyBorder="1" applyAlignment="1">
      <alignment horizontal="left" vertical="center"/>
    </xf>
    <xf numFmtId="14" fontId="16" fillId="0" borderId="4" xfId="1" applyNumberFormat="1" applyFont="1" applyBorder="1" applyAlignment="1">
      <alignment horizontal="center" vertical="center"/>
    </xf>
    <xf numFmtId="0" fontId="17" fillId="0" borderId="4" xfId="1" applyFont="1" applyBorder="1" applyAlignment="1">
      <alignment vertical="center"/>
    </xf>
    <xf numFmtId="0" fontId="17" fillId="0" borderId="12" xfId="1" applyFont="1" applyBorder="1" applyAlignment="1">
      <alignment horizontal="right" vertical="center"/>
    </xf>
    <xf numFmtId="14" fontId="16" fillId="0" borderId="12" xfId="1" applyNumberFormat="1" applyFont="1" applyBorder="1" applyAlignment="1">
      <alignment horizontal="center" vertical="center"/>
    </xf>
    <xf numFmtId="0" fontId="14" fillId="0" borderId="0" xfId="1" applyFont="1" applyAlignment="1">
      <alignment horizontal="center" vertical="center"/>
    </xf>
    <xf numFmtId="0" fontId="16" fillId="0" borderId="0" xfId="1" applyFont="1"/>
    <xf numFmtId="0" fontId="17" fillId="2" borderId="4" xfId="1" applyFont="1" applyFill="1" applyBorder="1" applyAlignment="1">
      <alignment horizontal="left"/>
    </xf>
    <xf numFmtId="0" fontId="17" fillId="2" borderId="5" xfId="1" applyFont="1" applyFill="1" applyBorder="1" applyAlignment="1">
      <alignment horizontal="left"/>
    </xf>
    <xf numFmtId="0" fontId="17" fillId="2" borderId="6" xfId="1" applyFont="1" applyFill="1" applyBorder="1" applyAlignment="1">
      <alignment horizontal="left"/>
    </xf>
    <xf numFmtId="0" fontId="17" fillId="0" borderId="12" xfId="1" applyFont="1" applyBorder="1" applyAlignment="1">
      <alignment vertical="center"/>
    </xf>
    <xf numFmtId="0" fontId="16" fillId="0" borderId="6" xfId="1" applyFont="1" applyBorder="1"/>
    <xf numFmtId="0" fontId="14" fillId="0" borderId="30" xfId="1" applyFont="1" applyBorder="1"/>
    <xf numFmtId="0" fontId="14" fillId="0" borderId="9" xfId="1" applyFont="1" applyBorder="1"/>
    <xf numFmtId="0" fontId="14" fillId="0" borderId="11" xfId="1" applyFont="1" applyBorder="1"/>
    <xf numFmtId="0" fontId="17" fillId="0" borderId="29"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31"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12" xfId="1" applyFont="1" applyBorder="1" applyAlignment="1">
      <alignment horizontal="center" vertical="center" wrapText="1"/>
    </xf>
    <xf numFmtId="0" fontId="19" fillId="0" borderId="12" xfId="1" applyFont="1" applyBorder="1" applyAlignment="1">
      <alignment vertical="center" wrapText="1"/>
    </xf>
    <xf numFmtId="44" fontId="19" fillId="0" borderId="12" xfId="4" applyFont="1" applyBorder="1" applyAlignment="1">
      <alignment vertical="center" wrapText="1"/>
    </xf>
    <xf numFmtId="44" fontId="19" fillId="0" borderId="31" xfId="4" applyFont="1" applyBorder="1" applyAlignment="1">
      <alignment horizontal="center" vertical="center" wrapText="1"/>
    </xf>
    <xf numFmtId="0" fontId="14" fillId="0" borderId="25" xfId="1" applyFont="1" applyBorder="1"/>
    <xf numFmtId="0" fontId="14" fillId="0" borderId="14" xfId="1" applyFont="1" applyBorder="1"/>
    <xf numFmtId="0" fontId="14" fillId="0" borderId="29" xfId="1" applyFont="1" applyBorder="1"/>
    <xf numFmtId="0" fontId="21" fillId="0" borderId="0" xfId="1" applyFont="1" applyAlignment="1">
      <alignment vertical="center"/>
    </xf>
    <xf numFmtId="0" fontId="22" fillId="0" borderId="0" xfId="1" applyFont="1" applyAlignment="1">
      <alignment vertical="center"/>
    </xf>
    <xf numFmtId="0" fontId="21" fillId="0" borderId="22" xfId="1" applyFont="1" applyBorder="1" applyAlignment="1">
      <alignment vertical="center"/>
    </xf>
    <xf numFmtId="0" fontId="14" fillId="0" borderId="22" xfId="1" applyFont="1" applyBorder="1"/>
    <xf numFmtId="0" fontId="14" fillId="0" borderId="31" xfId="1" applyFont="1" applyBorder="1"/>
    <xf numFmtId="0" fontId="21" fillId="0" borderId="0" xfId="1" applyFont="1" applyAlignment="1">
      <alignment horizontal="left" vertical="center"/>
    </xf>
    <xf numFmtId="0" fontId="22" fillId="0" borderId="0" xfId="1" applyFont="1" applyAlignment="1">
      <alignment horizontal="left" vertical="center"/>
    </xf>
    <xf numFmtId="0" fontId="20" fillId="0" borderId="0" xfId="1" applyFont="1" applyAlignment="1">
      <alignment vertical="center"/>
    </xf>
    <xf numFmtId="0" fontId="14" fillId="0" borderId="24" xfId="1" applyFont="1" applyBorder="1"/>
    <xf numFmtId="0" fontId="23" fillId="0" borderId="0" xfId="0" applyFont="1" applyAlignment="1" applyProtection="1">
      <alignment vertical="center"/>
      <protection locked="0"/>
    </xf>
    <xf numFmtId="0" fontId="27" fillId="0" borderId="0" xfId="0" applyFont="1" applyAlignment="1" applyProtection="1">
      <alignment vertical="center"/>
      <protection locked="0"/>
    </xf>
    <xf numFmtId="0" fontId="14" fillId="0" borderId="0" xfId="1" applyFont="1" applyAlignment="1">
      <alignment vertical="center"/>
    </xf>
    <xf numFmtId="0" fontId="14" fillId="0" borderId="7" xfId="1" applyFont="1" applyBorder="1" applyAlignment="1">
      <alignment vertical="center"/>
    </xf>
    <xf numFmtId="0" fontId="14" fillId="0" borderId="5" xfId="1" applyFont="1" applyBorder="1" applyAlignment="1">
      <alignment vertical="center"/>
    </xf>
    <xf numFmtId="0" fontId="25" fillId="0" borderId="12" xfId="1" applyFont="1" applyBorder="1" applyAlignment="1">
      <alignment horizontal="right" vertical="center"/>
    </xf>
    <xf numFmtId="0" fontId="14" fillId="0" borderId="17" xfId="1" applyFont="1" applyBorder="1" applyAlignment="1">
      <alignment vertical="center"/>
    </xf>
    <xf numFmtId="0" fontId="15" fillId="0" borderId="12" xfId="1" applyFont="1" applyBorder="1" applyAlignment="1">
      <alignment horizontal="center" vertical="center" wrapText="1"/>
    </xf>
    <xf numFmtId="0" fontId="14" fillId="0" borderId="9" xfId="1" applyFont="1" applyBorder="1" applyAlignment="1">
      <alignment vertical="center"/>
    </xf>
    <xf numFmtId="0" fontId="14" fillId="0" borderId="22" xfId="1" applyFont="1" applyBorder="1" applyAlignment="1">
      <alignment vertical="center"/>
    </xf>
    <xf numFmtId="0" fontId="14" fillId="0" borderId="13" xfId="1" applyFont="1" applyBorder="1" applyAlignment="1">
      <alignment vertical="center"/>
    </xf>
    <xf numFmtId="0" fontId="14" fillId="0" borderId="21" xfId="1" applyFont="1" applyBorder="1" applyAlignment="1">
      <alignment vertical="center"/>
    </xf>
    <xf numFmtId="0" fontId="14" fillId="0" borderId="23" xfId="1" applyFont="1" applyBorder="1" applyAlignment="1">
      <alignment vertical="center"/>
    </xf>
    <xf numFmtId="0" fontId="15" fillId="0" borderId="12" xfId="1" applyFont="1" applyBorder="1" applyAlignment="1">
      <alignment vertical="center" wrapText="1"/>
    </xf>
    <xf numFmtId="0" fontId="14" fillId="0" borderId="14" xfId="1" applyFont="1" applyBorder="1" applyAlignment="1">
      <alignment vertical="center"/>
    </xf>
    <xf numFmtId="0" fontId="25" fillId="0" borderId="5" xfId="1" applyFont="1" applyBorder="1" applyAlignment="1">
      <alignment vertical="center"/>
    </xf>
    <xf numFmtId="0" fontId="25" fillId="0" borderId="5" xfId="1" applyFont="1" applyBorder="1" applyAlignment="1">
      <alignment horizontal="right" vertical="center"/>
    </xf>
    <xf numFmtId="14" fontId="3" fillId="0" borderId="5" xfId="1" applyNumberFormat="1" applyFont="1" applyBorder="1" applyAlignment="1">
      <alignment horizontal="center" vertical="center"/>
    </xf>
    <xf numFmtId="0" fontId="14" fillId="0" borderId="6" xfId="1" applyFont="1" applyBorder="1"/>
    <xf numFmtId="0" fontId="36" fillId="0" borderId="9" xfId="0" applyFont="1" applyBorder="1" applyAlignment="1" applyProtection="1">
      <alignment horizontal="left" vertical="center" wrapText="1"/>
      <protection locked="0"/>
    </xf>
    <xf numFmtId="0" fontId="37" fillId="0" borderId="9" xfId="0" applyFont="1" applyBorder="1" applyAlignment="1" applyProtection="1">
      <alignment vertical="center"/>
      <protection locked="0"/>
    </xf>
    <xf numFmtId="0" fontId="36" fillId="0" borderId="14" xfId="0" applyFont="1" applyBorder="1" applyAlignment="1" applyProtection="1">
      <alignment vertical="center"/>
      <protection locked="0"/>
    </xf>
    <xf numFmtId="0" fontId="36" fillId="0" borderId="14" xfId="0" applyFont="1" applyBorder="1" applyAlignment="1" applyProtection="1">
      <alignment horizontal="left" vertical="center" wrapText="1"/>
      <protection locked="0"/>
    </xf>
    <xf numFmtId="0" fontId="36" fillId="0" borderId="14" xfId="0" applyFont="1" applyBorder="1" applyAlignment="1" applyProtection="1">
      <alignment horizontal="center"/>
      <protection locked="0"/>
    </xf>
    <xf numFmtId="14" fontId="50" fillId="2" borderId="12" xfId="0" applyNumberFormat="1" applyFont="1" applyFill="1" applyBorder="1" applyAlignment="1">
      <alignment horizontal="center" vertical="center"/>
    </xf>
    <xf numFmtId="0" fontId="26" fillId="0" borderId="12" xfId="0" applyFont="1" applyBorder="1" applyAlignment="1" applyProtection="1">
      <alignment horizontal="left" vertical="center"/>
      <protection locked="0"/>
    </xf>
    <xf numFmtId="0" fontId="45" fillId="0" borderId="9" xfId="0" applyFont="1" applyBorder="1" applyAlignment="1" applyProtection="1">
      <alignment horizontal="center" vertical="center" wrapText="1"/>
      <protection locked="0"/>
    </xf>
    <xf numFmtId="0" fontId="40" fillId="0" borderId="22" xfId="0" applyFont="1" applyBorder="1" applyAlignment="1" applyProtection="1">
      <alignment vertical="center"/>
      <protection locked="0"/>
    </xf>
    <xf numFmtId="0" fontId="36" fillId="0" borderId="22" xfId="0" applyFont="1" applyBorder="1" applyAlignment="1" applyProtection="1">
      <alignment vertical="center"/>
      <protection locked="0"/>
    </xf>
    <xf numFmtId="0" fontId="27" fillId="0" borderId="0" xfId="0" applyFont="1" applyAlignment="1">
      <alignment vertical="center" wrapText="1"/>
    </xf>
    <xf numFmtId="0" fontId="27" fillId="0" borderId="0" xfId="0" applyFont="1" applyAlignment="1">
      <alignment vertical="center"/>
    </xf>
    <xf numFmtId="0" fontId="27" fillId="0" borderId="0" xfId="0" applyFont="1" applyAlignment="1">
      <alignment horizontal="left" vertical="center" wrapText="1"/>
    </xf>
    <xf numFmtId="0" fontId="27" fillId="0" borderId="0" xfId="0" applyFont="1" applyAlignment="1">
      <alignment horizontal="center" vertical="center" wrapText="1"/>
    </xf>
    <xf numFmtId="0" fontId="17" fillId="11" borderId="12" xfId="0" applyFont="1" applyFill="1" applyBorder="1" applyAlignment="1" applyProtection="1">
      <alignment horizontal="center" vertical="center" wrapText="1"/>
      <protection locked="0"/>
    </xf>
    <xf numFmtId="0" fontId="27" fillId="0" borderId="12" xfId="0" applyFont="1" applyBorder="1" applyAlignment="1">
      <alignment horizontal="center" vertical="center" wrapText="1"/>
    </xf>
    <xf numFmtId="0" fontId="22" fillId="11" borderId="12" xfId="0" applyFont="1" applyFill="1" applyBorder="1" applyAlignment="1">
      <alignment horizontal="center" vertical="center" wrapText="1"/>
    </xf>
    <xf numFmtId="0" fontId="35" fillId="0" borderId="9" xfId="0" applyFont="1" applyBorder="1" applyAlignment="1" applyProtection="1">
      <alignment horizontal="center" vertical="center" wrapText="1"/>
      <protection locked="0"/>
    </xf>
    <xf numFmtId="0" fontId="54" fillId="12" borderId="12" xfId="0" applyFont="1" applyFill="1" applyBorder="1" applyAlignment="1">
      <alignment horizontal="center" vertical="center" wrapText="1"/>
    </xf>
    <xf numFmtId="0" fontId="55" fillId="0" borderId="0" xfId="0" applyFont="1" applyAlignment="1" applyProtection="1">
      <alignment vertical="center"/>
      <protection locked="0"/>
    </xf>
    <xf numFmtId="0" fontId="17" fillId="0" borderId="9" xfId="0" applyFont="1" applyBorder="1" applyAlignment="1" applyProtection="1">
      <alignment horizontal="center" vertical="center"/>
      <protection locked="0"/>
    </xf>
    <xf numFmtId="0" fontId="34" fillId="0" borderId="9" xfId="0" applyFont="1" applyBorder="1" applyAlignment="1" applyProtection="1">
      <alignment horizontal="center" vertical="center" wrapText="1"/>
      <protection locked="0"/>
    </xf>
    <xf numFmtId="0" fontId="24" fillId="0" borderId="9" xfId="0" applyFont="1" applyBorder="1" applyAlignment="1" applyProtection="1">
      <alignment horizontal="left" vertical="center" wrapText="1"/>
      <protection locked="0"/>
    </xf>
    <xf numFmtId="0" fontId="17" fillId="0" borderId="14" xfId="0" applyFont="1" applyBorder="1" applyAlignment="1" applyProtection="1">
      <alignment horizontal="center" vertical="center"/>
      <protection locked="0"/>
    </xf>
    <xf numFmtId="0" fontId="34" fillId="0" borderId="14" xfId="0" applyFont="1" applyBorder="1" applyAlignment="1" applyProtection="1">
      <alignment horizontal="center" vertical="center" wrapText="1"/>
      <protection locked="0"/>
    </xf>
    <xf numFmtId="0" fontId="24" fillId="0" borderId="14" xfId="0" applyFont="1" applyBorder="1" applyAlignment="1" applyProtection="1">
      <alignment horizontal="left" vertical="center" wrapText="1"/>
      <protection locked="0"/>
    </xf>
    <xf numFmtId="0" fontId="35" fillId="0" borderId="12" xfId="0" applyFont="1" applyBorder="1" applyAlignment="1" applyProtection="1">
      <alignment vertical="center" wrapText="1"/>
      <protection locked="0"/>
    </xf>
    <xf numFmtId="0" fontId="29" fillId="0" borderId="2" xfId="0" applyFont="1" applyBorder="1" applyAlignment="1" applyProtection="1">
      <alignment vertical="center"/>
      <protection locked="0"/>
    </xf>
    <xf numFmtId="0" fontId="29" fillId="0" borderId="3" xfId="0" applyFont="1" applyBorder="1" applyAlignment="1" applyProtection="1">
      <alignment vertical="center"/>
      <protection locked="0"/>
    </xf>
    <xf numFmtId="0" fontId="37" fillId="0" borderId="9" xfId="0" applyFont="1" applyBorder="1" applyAlignment="1" applyProtection="1">
      <alignment horizontal="left" vertical="center" wrapText="1"/>
      <protection locked="0"/>
    </xf>
    <xf numFmtId="0" fontId="35" fillId="0" borderId="14"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3" fillId="0" borderId="5" xfId="1" applyFont="1" applyBorder="1" applyAlignment="1">
      <alignment horizontal="center" vertical="center"/>
    </xf>
    <xf numFmtId="0" fontId="15" fillId="0" borderId="4" xfId="1" applyFont="1" applyBorder="1" applyAlignment="1">
      <alignment horizontal="center" vertical="center" wrapText="1"/>
    </xf>
    <xf numFmtId="0" fontId="25" fillId="0" borderId="12" xfId="1" applyFont="1" applyBorder="1" applyAlignment="1">
      <alignment vertical="center"/>
    </xf>
    <xf numFmtId="0" fontId="29" fillId="0" borderId="1" xfId="0" applyFont="1" applyBorder="1" applyAlignment="1" applyProtection="1">
      <alignment horizontal="left" vertical="center"/>
      <protection locked="0"/>
    </xf>
    <xf numFmtId="0" fontId="29" fillId="0" borderId="2" xfId="0" applyFont="1" applyBorder="1" applyAlignment="1" applyProtection="1">
      <alignment horizontal="left" vertical="center"/>
      <protection locked="0"/>
    </xf>
    <xf numFmtId="0" fontId="29" fillId="0" borderId="3" xfId="0" applyFont="1" applyBorder="1" applyAlignment="1" applyProtection="1">
      <alignment horizontal="left" vertical="center"/>
      <protection locked="0"/>
    </xf>
    <xf numFmtId="0" fontId="3" fillId="0" borderId="12" xfId="1" applyFont="1" applyBorder="1" applyAlignment="1">
      <alignment horizontal="center" vertical="center"/>
    </xf>
    <xf numFmtId="0" fontId="25" fillId="0" borderId="20" xfId="1" applyFont="1" applyBorder="1" applyAlignment="1">
      <alignment horizontal="left" vertical="center"/>
    </xf>
    <xf numFmtId="14" fontId="3" fillId="0" borderId="19" xfId="1" applyNumberFormat="1" applyFont="1" applyBorder="1" applyAlignment="1">
      <alignment horizontal="center" vertical="center"/>
    </xf>
    <xf numFmtId="0" fontId="25" fillId="0" borderId="7" xfId="1" applyFont="1" applyBorder="1" applyAlignment="1">
      <alignment horizontal="left" vertical="center"/>
    </xf>
    <xf numFmtId="14" fontId="3" fillId="0" borderId="8" xfId="1" applyNumberFormat="1" applyFont="1" applyBorder="1" applyAlignment="1">
      <alignment horizontal="center" vertical="center"/>
    </xf>
    <xf numFmtId="0" fontId="14" fillId="0" borderId="35" xfId="1" applyFont="1" applyBorder="1" applyAlignment="1">
      <alignment vertical="center"/>
    </xf>
    <xf numFmtId="0" fontId="14" fillId="0" borderId="36" xfId="1" applyFont="1" applyBorder="1" applyAlignment="1">
      <alignment vertical="center"/>
    </xf>
    <xf numFmtId="0" fontId="15" fillId="0" borderId="20" xfId="1" applyFont="1" applyBorder="1" applyAlignment="1">
      <alignment vertical="center" wrapText="1"/>
    </xf>
    <xf numFmtId="0" fontId="3" fillId="0" borderId="20" xfId="1" applyFont="1" applyBorder="1" applyAlignment="1">
      <alignment horizontal="center" vertical="center" wrapText="1"/>
    </xf>
    <xf numFmtId="0" fontId="29" fillId="0" borderId="0" xfId="0" applyFont="1" applyAlignment="1" applyProtection="1">
      <alignment horizontal="left" vertical="center"/>
      <protection locked="0"/>
    </xf>
    <xf numFmtId="0" fontId="15" fillId="0" borderId="20" xfId="1" applyFont="1" applyBorder="1" applyAlignment="1">
      <alignment horizontal="center" vertical="center" wrapText="1"/>
    </xf>
    <xf numFmtId="0" fontId="3" fillId="0" borderId="16" xfId="1" applyFont="1" applyBorder="1" applyAlignment="1">
      <alignment horizontal="center" vertical="center"/>
    </xf>
    <xf numFmtId="0" fontId="25" fillId="0" borderId="16" xfId="1" applyFont="1" applyBorder="1" applyAlignment="1">
      <alignment vertical="center"/>
    </xf>
    <xf numFmtId="0" fontId="25" fillId="0" borderId="16" xfId="1" applyFont="1" applyBorder="1" applyAlignment="1">
      <alignment horizontal="right" vertical="center"/>
    </xf>
    <xf numFmtId="0" fontId="3" fillId="0" borderId="40" xfId="1" applyFont="1" applyBorder="1" applyAlignment="1">
      <alignment horizontal="center" vertical="center"/>
    </xf>
    <xf numFmtId="0" fontId="16" fillId="0" borderId="34" xfId="1" applyFont="1" applyBorder="1" applyAlignment="1">
      <alignment vertical="center" wrapText="1"/>
    </xf>
    <xf numFmtId="0" fontId="25" fillId="0" borderId="41" xfId="1" applyFont="1" applyBorder="1" applyAlignment="1">
      <alignment horizontal="left" vertical="center"/>
    </xf>
    <xf numFmtId="0" fontId="14" fillId="0" borderId="37" xfId="1" applyFont="1" applyBorder="1" applyAlignment="1">
      <alignment vertical="center"/>
    </xf>
    <xf numFmtId="0" fontId="14" fillId="0" borderId="39" xfId="1" applyFont="1" applyBorder="1" applyAlignment="1">
      <alignment vertical="center"/>
    </xf>
    <xf numFmtId="0" fontId="37" fillId="0" borderId="18" xfId="0" applyFont="1" applyBorder="1" applyAlignment="1" applyProtection="1">
      <alignment horizontal="left" vertical="center"/>
      <protection locked="0"/>
    </xf>
    <xf numFmtId="0" fontId="24" fillId="0" borderId="10" xfId="0" applyFont="1" applyBorder="1" applyAlignment="1" applyProtection="1">
      <alignment horizontal="left" vertical="center" wrapText="1"/>
      <protection locked="0"/>
    </xf>
    <xf numFmtId="0" fontId="17" fillId="0" borderId="17"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36" fillId="0" borderId="0" xfId="0" applyFont="1" applyAlignment="1" applyProtection="1">
      <alignment horizontal="left" vertical="center"/>
      <protection locked="0"/>
    </xf>
    <xf numFmtId="0" fontId="34" fillId="0" borderId="0" xfId="0" applyFont="1" applyAlignment="1" applyProtection="1">
      <alignment horizontal="center" vertical="center" wrapText="1"/>
      <protection locked="0"/>
    </xf>
    <xf numFmtId="0" fontId="24" fillId="0" borderId="0" xfId="0" applyFont="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0" fontId="17" fillId="0" borderId="35" xfId="0" applyFont="1" applyBorder="1" applyAlignment="1" applyProtection="1">
      <alignment horizontal="center" vertical="center"/>
      <protection locked="0"/>
    </xf>
    <xf numFmtId="0" fontId="24" fillId="0" borderId="36" xfId="0" applyFont="1" applyBorder="1" applyAlignment="1" applyProtection="1">
      <alignment horizontal="left" vertical="center" wrapText="1"/>
      <protection locked="0"/>
    </xf>
    <xf numFmtId="0" fontId="39" fillId="0" borderId="17" xfId="0" applyFont="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35" fillId="0" borderId="0" xfId="0" applyFont="1" applyAlignment="1" applyProtection="1">
      <alignment horizontal="center" vertical="center" wrapText="1"/>
      <protection locked="0"/>
    </xf>
    <xf numFmtId="0" fontId="36" fillId="0" borderId="10" xfId="0" applyFont="1" applyBorder="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36" fillId="0" borderId="13" xfId="0" applyFont="1" applyBorder="1" applyAlignment="1" applyProtection="1">
      <alignment horizontal="left" vertical="center" wrapText="1"/>
      <protection locked="0"/>
    </xf>
    <xf numFmtId="0" fontId="37" fillId="0" borderId="10" xfId="0" applyFont="1" applyBorder="1" applyAlignment="1" applyProtection="1">
      <alignment horizontal="left" vertical="center" wrapText="1"/>
      <protection locked="0"/>
    </xf>
    <xf numFmtId="0" fontId="40" fillId="0" borderId="17" xfId="0" applyFont="1" applyBorder="1" applyAlignment="1" applyProtection="1">
      <alignment horizontal="left" vertical="center"/>
      <protection locked="0"/>
    </xf>
    <xf numFmtId="0" fontId="36" fillId="0" borderId="17" xfId="0" applyFont="1" applyBorder="1" applyAlignment="1" applyProtection="1">
      <alignment vertical="center"/>
      <protection locked="0"/>
    </xf>
    <xf numFmtId="0" fontId="36" fillId="0" borderId="0" xfId="0" applyFont="1" applyAlignment="1" applyProtection="1">
      <alignment vertical="center"/>
      <protection locked="0"/>
    </xf>
    <xf numFmtId="0" fontId="41" fillId="0" borderId="0" xfId="0" applyFont="1" applyAlignment="1" applyProtection="1">
      <alignment vertical="center"/>
      <protection locked="0"/>
    </xf>
    <xf numFmtId="0" fontId="36" fillId="0" borderId="35" xfId="0" applyFont="1" applyBorder="1" applyAlignment="1" applyProtection="1">
      <alignment vertical="center"/>
      <protection locked="0"/>
    </xf>
    <xf numFmtId="0" fontId="36" fillId="0" borderId="36" xfId="0" applyFont="1" applyBorder="1" applyAlignment="1" applyProtection="1">
      <alignment horizontal="left" vertical="center" wrapText="1"/>
      <protection locked="0"/>
    </xf>
    <xf numFmtId="0" fontId="41" fillId="0" borderId="17" xfId="0" applyFont="1" applyBorder="1" applyAlignment="1" applyProtection="1">
      <alignment vertical="center"/>
      <protection locked="0"/>
    </xf>
    <xf numFmtId="0" fontId="41" fillId="0" borderId="13" xfId="0" applyFont="1" applyBorder="1" applyAlignment="1" applyProtection="1">
      <alignment vertical="center"/>
      <protection locked="0"/>
    </xf>
    <xf numFmtId="0" fontId="38" fillId="0" borderId="0" xfId="0" applyFont="1" applyAlignment="1" applyProtection="1">
      <alignment horizontal="center" vertical="center"/>
      <protection locked="0"/>
    </xf>
    <xf numFmtId="14" fontId="50" fillId="2" borderId="19" xfId="0" applyNumberFormat="1" applyFont="1" applyFill="1" applyBorder="1" applyAlignment="1">
      <alignment horizontal="center" vertical="center"/>
    </xf>
    <xf numFmtId="0" fontId="42" fillId="0" borderId="0" xfId="0" applyFont="1" applyAlignment="1" applyProtection="1">
      <alignment horizontal="left" vertical="center"/>
      <protection locked="0"/>
    </xf>
    <xf numFmtId="0" fontId="42" fillId="0" borderId="13" xfId="0" applyFont="1" applyBorder="1" applyAlignment="1" applyProtection="1">
      <alignment horizontal="left" vertical="center"/>
      <protection locked="0"/>
    </xf>
    <xf numFmtId="0" fontId="26" fillId="0" borderId="20" xfId="0" applyFont="1" applyBorder="1" applyAlignment="1" applyProtection="1">
      <alignment horizontal="center" vertical="center"/>
      <protection locked="0"/>
    </xf>
    <xf numFmtId="0" fontId="26" fillId="0" borderId="19" xfId="0" applyFont="1" applyBorder="1" applyAlignment="1" applyProtection="1">
      <alignment horizontal="center" vertical="center" wrapText="1"/>
      <protection locked="0"/>
    </xf>
    <xf numFmtId="0" fontId="26" fillId="0" borderId="19" xfId="0" applyFont="1" applyBorder="1" applyAlignment="1" applyProtection="1">
      <alignment horizontal="left" vertical="center"/>
      <protection locked="0"/>
    </xf>
    <xf numFmtId="0" fontId="51" fillId="0" borderId="17" xfId="0" applyFont="1" applyBorder="1" applyAlignment="1" applyProtection="1">
      <alignment horizontal="left" vertical="center"/>
      <protection locked="0"/>
    </xf>
    <xf numFmtId="0" fontId="37" fillId="0" borderId="0" xfId="0" applyFont="1" applyAlignment="1" applyProtection="1">
      <alignment horizontal="left" vertical="center" wrapText="1"/>
      <protection locked="0"/>
    </xf>
    <xf numFmtId="0" fontId="37" fillId="0" borderId="13" xfId="0" applyFont="1" applyBorder="1" applyAlignment="1" applyProtection="1">
      <alignment horizontal="left" vertical="center" wrapText="1"/>
      <protection locked="0"/>
    </xf>
    <xf numFmtId="0" fontId="37" fillId="0" borderId="17" xfId="0" applyFont="1" applyBorder="1" applyAlignment="1" applyProtection="1">
      <alignment vertical="center" wrapText="1"/>
      <protection locked="0"/>
    </xf>
    <xf numFmtId="0" fontId="44" fillId="0" borderId="0" xfId="0" applyFont="1" applyAlignment="1">
      <alignment wrapText="1"/>
    </xf>
    <xf numFmtId="0" fontId="44" fillId="0" borderId="13" xfId="0" applyFont="1" applyBorder="1" applyAlignment="1">
      <alignment wrapText="1"/>
    </xf>
    <xf numFmtId="0" fontId="52" fillId="0" borderId="17" xfId="0" applyFont="1" applyBorder="1" applyAlignment="1" applyProtection="1">
      <alignment horizontal="center" vertical="center" wrapText="1"/>
      <protection locked="0"/>
    </xf>
    <xf numFmtId="0" fontId="52" fillId="0" borderId="0" xfId="0" applyFont="1" applyAlignment="1" applyProtection="1">
      <alignment horizontal="center" vertical="center" wrapText="1"/>
      <protection locked="0"/>
    </xf>
    <xf numFmtId="0" fontId="52" fillId="0" borderId="13"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43" fillId="0" borderId="17"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43" fillId="0" borderId="13" xfId="0" applyFont="1" applyBorder="1" applyAlignment="1" applyProtection="1">
      <alignment horizontal="center" vertical="center" wrapText="1"/>
      <protection locked="0"/>
    </xf>
    <xf numFmtId="0" fontId="45" fillId="0" borderId="18" xfId="0" applyFont="1" applyBorder="1" applyAlignment="1" applyProtection="1">
      <alignment horizontal="center" vertical="center" wrapText="1"/>
      <protection locked="0"/>
    </xf>
    <xf numFmtId="0" fontId="37" fillId="0" borderId="17" xfId="0" applyFont="1" applyBorder="1" applyAlignment="1" applyProtection="1">
      <alignment vertical="center"/>
      <protection locked="0"/>
    </xf>
    <xf numFmtId="0" fontId="45" fillId="0" borderId="0" xfId="0" applyFont="1" applyAlignment="1" applyProtection="1">
      <alignment horizontal="center" vertical="center" wrapText="1"/>
      <protection locked="0"/>
    </xf>
    <xf numFmtId="0" fontId="45" fillId="0" borderId="17" xfId="0" applyFont="1" applyBorder="1" applyAlignment="1" applyProtection="1">
      <alignment horizontal="center" vertical="center" wrapText="1"/>
      <protection locked="0"/>
    </xf>
    <xf numFmtId="0" fontId="46" fillId="0" borderId="0" xfId="0" applyFont="1" applyAlignment="1" applyProtection="1">
      <alignment vertical="center"/>
      <protection locked="0"/>
    </xf>
    <xf numFmtId="0" fontId="35" fillId="0" borderId="0" xfId="0" applyFont="1" applyAlignment="1" applyProtection="1">
      <alignment vertical="center"/>
      <protection locked="0"/>
    </xf>
    <xf numFmtId="0" fontId="36" fillId="0" borderId="0" xfId="0" applyFont="1" applyAlignment="1" applyProtection="1">
      <alignment horizontal="center"/>
      <protection locked="0"/>
    </xf>
    <xf numFmtId="0" fontId="36" fillId="0" borderId="13" xfId="0" applyFont="1" applyBorder="1" applyAlignment="1" applyProtection="1">
      <alignment horizontal="center"/>
      <protection locked="0"/>
    </xf>
    <xf numFmtId="0" fontId="46" fillId="0" borderId="17" xfId="0" applyFont="1" applyBorder="1" applyAlignment="1" applyProtection="1">
      <alignment vertical="center"/>
      <protection locked="0"/>
    </xf>
    <xf numFmtId="0" fontId="47" fillId="0" borderId="0" xfId="0" applyFont="1" applyAlignment="1" applyProtection="1">
      <alignment vertical="center"/>
      <protection locked="0"/>
    </xf>
    <xf numFmtId="0" fontId="36" fillId="0" borderId="36" xfId="0" applyFont="1" applyBorder="1" applyAlignment="1" applyProtection="1">
      <alignment horizontal="center"/>
      <protection locked="0"/>
    </xf>
    <xf numFmtId="0" fontId="40" fillId="0" borderId="17" xfId="0" applyFont="1" applyBorder="1" applyProtection="1">
      <protection locked="0"/>
    </xf>
    <xf numFmtId="0" fontId="41" fillId="0" borderId="0" xfId="0" applyFont="1" applyProtection="1">
      <protection locked="0"/>
    </xf>
    <xf numFmtId="0" fontId="36" fillId="0" borderId="0" xfId="0" applyFont="1" applyAlignment="1" applyProtection="1">
      <alignment horizontal="left"/>
      <protection locked="0"/>
    </xf>
    <xf numFmtId="0" fontId="48" fillId="0" borderId="17" xfId="0" applyFont="1" applyBorder="1" applyAlignment="1" applyProtection="1">
      <alignment horizontal="center"/>
      <protection locked="0"/>
    </xf>
    <xf numFmtId="0" fontId="35" fillId="0" borderId="0" xfId="0" applyFont="1" applyAlignment="1" applyProtection="1">
      <alignment horizontal="center"/>
      <protection locked="0"/>
    </xf>
    <xf numFmtId="0" fontId="35" fillId="0" borderId="13" xfId="0" applyFont="1" applyBorder="1" applyAlignment="1" applyProtection="1">
      <alignment horizontal="center"/>
      <protection locked="0"/>
    </xf>
    <xf numFmtId="0" fontId="37" fillId="0" borderId="0" xfId="0" applyFont="1" applyAlignment="1" applyProtection="1">
      <alignment vertical="center"/>
      <protection locked="0"/>
    </xf>
    <xf numFmtId="0" fontId="41" fillId="0" borderId="0" xfId="0" applyFont="1" applyAlignment="1" applyProtection="1">
      <alignment horizontal="center"/>
      <protection locked="0"/>
    </xf>
    <xf numFmtId="0" fontId="35" fillId="0" borderId="17" xfId="1" applyFont="1" applyBorder="1" applyAlignment="1" applyProtection="1">
      <alignment horizontal="center" vertical="center" wrapText="1"/>
      <protection locked="0"/>
    </xf>
    <xf numFmtId="0" fontId="35" fillId="0" borderId="0" xfId="1" applyFont="1" applyAlignment="1" applyProtection="1">
      <alignment horizontal="center" vertical="center" wrapText="1"/>
      <protection locked="0"/>
    </xf>
    <xf numFmtId="0" fontId="35" fillId="0" borderId="13" xfId="1" applyFont="1" applyBorder="1" applyAlignment="1" applyProtection="1">
      <alignment horizontal="center" vertical="center" wrapText="1"/>
      <protection locked="0"/>
    </xf>
    <xf numFmtId="0" fontId="21" fillId="0" borderId="17" xfId="1" applyFont="1" applyBorder="1" applyAlignment="1">
      <alignment horizontal="left" vertical="center"/>
    </xf>
    <xf numFmtId="0" fontId="40" fillId="0" borderId="0" xfId="0" applyFont="1" applyAlignment="1" applyProtection="1">
      <alignment vertical="center"/>
      <protection locked="0"/>
    </xf>
    <xf numFmtId="0" fontId="48" fillId="0" borderId="17" xfId="0" applyFont="1" applyBorder="1" applyAlignment="1" applyProtection="1">
      <alignment horizontal="center" vertical="center" wrapText="1"/>
      <protection locked="0"/>
    </xf>
    <xf numFmtId="0" fontId="48" fillId="0" borderId="0" xfId="0" applyFont="1" applyAlignment="1" applyProtection="1">
      <alignment horizontal="center" vertical="center" wrapText="1"/>
      <protection locked="0"/>
    </xf>
    <xf numFmtId="0" fontId="41" fillId="0" borderId="22" xfId="0" applyFont="1" applyBorder="1" applyAlignment="1" applyProtection="1">
      <alignment vertical="center"/>
      <protection locked="0"/>
    </xf>
    <xf numFmtId="0" fontId="41" fillId="0" borderId="23" xfId="0" applyFont="1" applyBorder="1" applyAlignment="1" applyProtection="1">
      <alignment vertical="center"/>
      <protection locked="0"/>
    </xf>
    <xf numFmtId="0" fontId="41" fillId="0" borderId="21" xfId="0" applyFont="1" applyBorder="1" applyAlignment="1" applyProtection="1">
      <alignment vertical="center"/>
      <protection locked="0"/>
    </xf>
    <xf numFmtId="0" fontId="35" fillId="10" borderId="20" xfId="0" applyFont="1" applyFill="1" applyBorder="1" applyAlignment="1" applyProtection="1">
      <alignment horizontal="center" vertical="center" wrapText="1"/>
      <protection locked="0"/>
    </xf>
    <xf numFmtId="0" fontId="35" fillId="10" borderId="12" xfId="0" applyFont="1" applyFill="1" applyBorder="1" applyAlignment="1" applyProtection="1">
      <alignment horizontal="center" vertical="center" wrapText="1"/>
      <protection locked="0"/>
    </xf>
    <xf numFmtId="14" fontId="37" fillId="0" borderId="12" xfId="0" applyNumberFormat="1" applyFont="1" applyBorder="1" applyAlignment="1" applyProtection="1">
      <alignment horizontal="center" wrapText="1"/>
      <protection locked="0"/>
    </xf>
    <xf numFmtId="0" fontId="35" fillId="0" borderId="12" xfId="0" applyFont="1" applyBorder="1" applyAlignment="1" applyProtection="1">
      <alignment horizontal="center" vertical="center" wrapText="1"/>
      <protection locked="0"/>
    </xf>
    <xf numFmtId="0" fontId="39" fillId="0" borderId="20" xfId="0" applyFont="1" applyBorder="1" applyAlignment="1" applyProtection="1">
      <alignment horizontal="left" vertical="center"/>
      <protection locked="0"/>
    </xf>
    <xf numFmtId="0" fontId="39" fillId="0" borderId="12" xfId="0" applyFont="1" applyBorder="1" applyAlignment="1" applyProtection="1">
      <alignment horizontal="left" vertical="center"/>
      <protection locked="0"/>
    </xf>
    <xf numFmtId="0" fontId="39" fillId="0" borderId="19" xfId="0" applyFont="1" applyBorder="1" applyAlignment="1" applyProtection="1">
      <alignment horizontal="left" vertical="center"/>
      <protection locked="0"/>
    </xf>
    <xf numFmtId="0" fontId="35" fillId="0" borderId="20" xfId="0" applyFont="1" applyBorder="1" applyAlignment="1" applyProtection="1">
      <alignment horizontal="center" vertical="center" wrapText="1"/>
      <protection locked="0"/>
    </xf>
    <xf numFmtId="14" fontId="37" fillId="0" borderId="19" xfId="0" applyNumberFormat="1" applyFont="1" applyBorder="1" applyAlignment="1" applyProtection="1">
      <alignment horizontal="center" wrapText="1"/>
      <protection locked="0"/>
    </xf>
    <xf numFmtId="14" fontId="37" fillId="0" borderId="12" xfId="0" applyNumberFormat="1" applyFont="1" applyBorder="1" applyAlignment="1" applyProtection="1">
      <alignment horizontal="center" vertical="center" wrapText="1"/>
      <protection locked="0"/>
    </xf>
    <xf numFmtId="14" fontId="37" fillId="0" borderId="19" xfId="0" applyNumberFormat="1" applyFont="1" applyBorder="1" applyAlignment="1" applyProtection="1">
      <alignment horizontal="center" vertical="center" wrapText="1"/>
      <protection locked="0"/>
    </xf>
    <xf numFmtId="0" fontId="37" fillId="0" borderId="18"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7" fillId="0" borderId="10" xfId="0" applyFont="1" applyBorder="1" applyAlignment="1" applyProtection="1">
      <alignment horizontal="left" vertical="center" wrapText="1"/>
      <protection locked="0"/>
    </xf>
    <xf numFmtId="0" fontId="37" fillId="0" borderId="12" xfId="0" applyFont="1" applyBorder="1" applyAlignment="1" applyProtection="1">
      <alignment horizontal="center" vertical="center" wrapText="1"/>
      <protection locked="0"/>
    </xf>
    <xf numFmtId="0" fontId="37" fillId="0" borderId="19" xfId="0" applyFont="1" applyBorder="1" applyAlignment="1" applyProtection="1">
      <alignment horizontal="center" vertical="center" wrapText="1"/>
      <protection locked="0"/>
    </xf>
    <xf numFmtId="0" fontId="38" fillId="2" borderId="20" xfId="1" applyFont="1" applyFill="1" applyBorder="1" applyAlignment="1" applyProtection="1">
      <alignment horizontal="center" vertical="center" wrapText="1"/>
      <protection locked="0"/>
    </xf>
    <xf numFmtId="0" fontId="38" fillId="2" borderId="12" xfId="1" applyFont="1" applyFill="1" applyBorder="1" applyAlignment="1" applyProtection="1">
      <alignment horizontal="center" vertical="center" wrapText="1"/>
      <protection locked="0"/>
    </xf>
    <xf numFmtId="0" fontId="38" fillId="2" borderId="19" xfId="1" applyFont="1" applyFill="1" applyBorder="1" applyAlignment="1" applyProtection="1">
      <alignment horizontal="center" vertical="center" wrapText="1"/>
      <protection locked="0"/>
    </xf>
    <xf numFmtId="0" fontId="35" fillId="10" borderId="20" xfId="0" applyFont="1" applyFill="1" applyBorder="1" applyAlignment="1" applyProtection="1">
      <alignment horizontal="center" vertical="center"/>
      <protection locked="0"/>
    </xf>
    <xf numFmtId="0" fontId="35" fillId="10" borderId="12" xfId="0" applyFont="1" applyFill="1" applyBorder="1" applyAlignment="1" applyProtection="1">
      <alignment horizontal="center" vertical="center"/>
      <protection locked="0"/>
    </xf>
    <xf numFmtId="0" fontId="38" fillId="0" borderId="0" xfId="0" applyFont="1" applyAlignment="1" applyProtection="1">
      <alignment horizontal="center" vertical="center"/>
      <protection locked="0"/>
    </xf>
    <xf numFmtId="0" fontId="35" fillId="3" borderId="17" xfId="0" applyFont="1" applyFill="1" applyBorder="1" applyAlignment="1" applyProtection="1">
      <alignment horizontal="center" vertical="center"/>
      <protection locked="0"/>
    </xf>
    <xf numFmtId="0" fontId="35" fillId="3" borderId="0" xfId="0" applyFont="1" applyFill="1" applyAlignment="1" applyProtection="1">
      <alignment horizontal="center" vertical="center"/>
      <protection locked="0"/>
    </xf>
    <xf numFmtId="0" fontId="35" fillId="3" borderId="13" xfId="0" applyFont="1" applyFill="1" applyBorder="1" applyAlignment="1" applyProtection="1">
      <alignment horizontal="center" vertical="center"/>
      <protection locked="0"/>
    </xf>
    <xf numFmtId="0" fontId="37" fillId="0" borderId="18" xfId="1" applyFont="1" applyBorder="1" applyAlignment="1" applyProtection="1">
      <alignment horizontal="left" vertical="center" wrapText="1"/>
      <protection locked="0"/>
    </xf>
    <xf numFmtId="0" fontId="37" fillId="0" borderId="9" xfId="1" applyFont="1" applyBorder="1" applyAlignment="1" applyProtection="1">
      <alignment horizontal="left" vertical="center" wrapText="1"/>
      <protection locked="0"/>
    </xf>
    <xf numFmtId="0" fontId="37" fillId="0" borderId="10" xfId="1" applyFont="1" applyBorder="1" applyAlignment="1" applyProtection="1">
      <alignment horizontal="left" vertical="center" wrapText="1"/>
      <protection locked="0"/>
    </xf>
    <xf numFmtId="0" fontId="37" fillId="0" borderId="17" xfId="1" applyFont="1" applyBorder="1" applyAlignment="1" applyProtection="1">
      <alignment horizontal="left" vertical="center" wrapText="1"/>
      <protection locked="0"/>
    </xf>
    <xf numFmtId="0" fontId="37" fillId="0" borderId="0" xfId="1" applyFont="1" applyAlignment="1" applyProtection="1">
      <alignment horizontal="left" vertical="center" wrapText="1"/>
      <protection locked="0"/>
    </xf>
    <xf numFmtId="0" fontId="37" fillId="0" borderId="13" xfId="1" applyFont="1" applyBorder="1" applyAlignment="1" applyProtection="1">
      <alignment horizontal="left" vertical="center" wrapText="1"/>
      <protection locked="0"/>
    </xf>
    <xf numFmtId="0" fontId="35" fillId="2" borderId="20" xfId="1" applyFont="1" applyFill="1" applyBorder="1" applyAlignment="1" applyProtection="1">
      <alignment horizontal="center" vertical="center" wrapText="1"/>
      <protection locked="0"/>
    </xf>
    <xf numFmtId="0" fontId="35" fillId="2" borderId="12" xfId="1" applyFont="1" applyFill="1" applyBorder="1" applyAlignment="1" applyProtection="1">
      <alignment horizontal="center" vertical="center" wrapText="1"/>
      <protection locked="0"/>
    </xf>
    <xf numFmtId="0" fontId="35" fillId="2" borderId="19" xfId="1" applyFont="1" applyFill="1" applyBorder="1" applyAlignment="1" applyProtection="1">
      <alignment horizontal="center" vertical="center" wrapText="1"/>
      <protection locked="0"/>
    </xf>
    <xf numFmtId="0" fontId="45" fillId="0" borderId="20" xfId="0" applyFont="1" applyBorder="1" applyAlignment="1" applyProtection="1">
      <alignment horizontal="left" vertical="center" wrapText="1"/>
      <protection locked="0"/>
    </xf>
    <xf numFmtId="0" fontId="45" fillId="0" borderId="12" xfId="0" applyFont="1" applyBorder="1" applyAlignment="1" applyProtection="1">
      <alignment horizontal="left" vertical="center" wrapText="1"/>
      <protection locked="0"/>
    </xf>
    <xf numFmtId="0" fontId="37" fillId="0" borderId="12" xfId="0" applyFont="1" applyBorder="1" applyAlignment="1" applyProtection="1">
      <alignment horizontal="left" vertical="center" wrapText="1"/>
      <protection locked="0"/>
    </xf>
    <xf numFmtId="0" fontId="37" fillId="0" borderId="19" xfId="0" applyFont="1" applyBorder="1" applyAlignment="1" applyProtection="1">
      <alignment horizontal="left" vertical="center" wrapText="1"/>
      <protection locked="0"/>
    </xf>
    <xf numFmtId="0" fontId="37" fillId="0" borderId="18" xfId="0" applyFont="1" applyBorder="1" applyAlignment="1" applyProtection="1">
      <alignment horizontal="left" vertical="top" wrapText="1"/>
      <protection locked="0"/>
    </xf>
    <xf numFmtId="0" fontId="37" fillId="0" borderId="9" xfId="0" applyFont="1" applyBorder="1" applyAlignment="1" applyProtection="1">
      <alignment horizontal="left" vertical="top" wrapText="1"/>
      <protection locked="0"/>
    </xf>
    <xf numFmtId="0" fontId="37" fillId="0" borderId="10" xfId="0" applyFont="1" applyBorder="1" applyAlignment="1" applyProtection="1">
      <alignment horizontal="left" vertical="top" wrapText="1"/>
      <protection locked="0"/>
    </xf>
    <xf numFmtId="0" fontId="37" fillId="0" borderId="17" xfId="0" applyFont="1" applyBorder="1" applyAlignment="1" applyProtection="1">
      <alignment horizontal="left" vertical="top" wrapText="1"/>
      <protection locked="0"/>
    </xf>
    <xf numFmtId="0" fontId="37" fillId="0" borderId="0" xfId="0" applyFont="1" applyAlignment="1" applyProtection="1">
      <alignment horizontal="left" vertical="top" wrapText="1"/>
      <protection locked="0"/>
    </xf>
    <xf numFmtId="0" fontId="37" fillId="0" borderId="13" xfId="0" applyFont="1" applyBorder="1" applyAlignment="1" applyProtection="1">
      <alignment horizontal="left" vertical="top" wrapText="1"/>
      <protection locked="0"/>
    </xf>
    <xf numFmtId="0" fontId="37" fillId="0" borderId="35" xfId="0" applyFont="1" applyBorder="1" applyAlignment="1" applyProtection="1">
      <alignment horizontal="left" vertical="top" wrapText="1"/>
      <protection locked="0"/>
    </xf>
    <xf numFmtId="0" fontId="37" fillId="0" borderId="14" xfId="0" applyFont="1" applyBorder="1" applyAlignment="1" applyProtection="1">
      <alignment horizontal="left" vertical="top" wrapText="1"/>
      <protection locked="0"/>
    </xf>
    <xf numFmtId="0" fontId="37" fillId="0" borderId="36" xfId="0" applyFont="1" applyBorder="1" applyAlignment="1" applyProtection="1">
      <alignment horizontal="left" vertical="top" wrapText="1"/>
      <protection locked="0"/>
    </xf>
    <xf numFmtId="0" fontId="35" fillId="2" borderId="42" xfId="1" applyFont="1" applyFill="1" applyBorder="1" applyAlignment="1" applyProtection="1">
      <alignment horizontal="center" vertical="center" wrapText="1"/>
      <protection locked="0"/>
    </xf>
    <xf numFmtId="0" fontId="35" fillId="2" borderId="15" xfId="1" applyFont="1" applyFill="1" applyBorder="1" applyAlignment="1" applyProtection="1">
      <alignment horizontal="center" vertical="center" wrapText="1"/>
      <protection locked="0"/>
    </xf>
    <xf numFmtId="0" fontId="35" fillId="2" borderId="43" xfId="1" applyFont="1" applyFill="1" applyBorder="1" applyAlignment="1" applyProtection="1">
      <alignment horizontal="center" vertical="center" wrapText="1"/>
      <protection locked="0"/>
    </xf>
    <xf numFmtId="0" fontId="43" fillId="0" borderId="12" xfId="0" applyFont="1" applyBorder="1" applyAlignment="1" applyProtection="1">
      <alignment horizontal="center"/>
      <protection locked="0"/>
    </xf>
    <xf numFmtId="0" fontId="35" fillId="0" borderId="12" xfId="0" applyFont="1" applyBorder="1" applyAlignment="1" applyProtection="1">
      <alignment horizontal="center"/>
      <protection locked="0"/>
    </xf>
    <xf numFmtId="0" fontId="52" fillId="0" borderId="17" xfId="0" applyFont="1" applyBorder="1" applyAlignment="1" applyProtection="1">
      <alignment horizontal="center" vertical="center" wrapText="1"/>
      <protection locked="0"/>
    </xf>
    <xf numFmtId="0" fontId="52" fillId="0" borderId="0" xfId="0" applyFont="1" applyAlignment="1" applyProtection="1">
      <alignment horizontal="center" vertical="center" wrapText="1"/>
      <protection locked="0"/>
    </xf>
    <xf numFmtId="0" fontId="52" fillId="0" borderId="13" xfId="0" applyFont="1" applyBorder="1" applyAlignment="1" applyProtection="1">
      <alignment horizontal="center" vertical="center" wrapText="1"/>
      <protection locked="0"/>
    </xf>
    <xf numFmtId="0" fontId="45" fillId="0" borderId="7" xfId="0" applyFont="1" applyBorder="1" applyAlignment="1" applyProtection="1">
      <alignment horizontal="left" vertical="center" wrapText="1"/>
      <protection locked="0"/>
    </xf>
    <xf numFmtId="0" fontId="45" fillId="0" borderId="5" xfId="0" applyFont="1" applyBorder="1" applyAlignment="1" applyProtection="1">
      <alignment horizontal="left" vertical="center" wrapText="1"/>
      <protection locked="0"/>
    </xf>
    <xf numFmtId="0" fontId="37" fillId="0" borderId="4" xfId="0" applyFont="1" applyBorder="1" applyAlignment="1" applyProtection="1">
      <alignment horizontal="center" vertical="center" wrapText="1"/>
      <protection locked="0"/>
    </xf>
    <xf numFmtId="0" fontId="37" fillId="0" borderId="5" xfId="0" applyFont="1" applyBorder="1" applyAlignment="1" applyProtection="1">
      <alignment horizontal="center" vertical="center" wrapText="1"/>
      <protection locked="0"/>
    </xf>
    <xf numFmtId="0" fontId="37" fillId="0" borderId="8" xfId="0" applyFont="1" applyBorder="1" applyAlignment="1" applyProtection="1">
      <alignment horizontal="center" vertical="center" wrapText="1"/>
      <protection locked="0"/>
    </xf>
    <xf numFmtId="0" fontId="35" fillId="2" borderId="7" xfId="1" applyFont="1" applyFill="1" applyBorder="1" applyAlignment="1" applyProtection="1">
      <alignment horizontal="center" vertical="center" wrapText="1"/>
      <protection locked="0"/>
    </xf>
    <xf numFmtId="0" fontId="35" fillId="2" borderId="5" xfId="1" applyFont="1" applyFill="1" applyBorder="1" applyAlignment="1" applyProtection="1">
      <alignment horizontal="center" vertical="center" wrapText="1"/>
      <protection locked="0"/>
    </xf>
    <xf numFmtId="0" fontId="35" fillId="2" borderId="8" xfId="1" applyFont="1" applyFill="1" applyBorder="1" applyAlignment="1" applyProtection="1">
      <alignment horizontal="center" vertical="center" wrapText="1"/>
      <protection locked="0"/>
    </xf>
    <xf numFmtId="0" fontId="37" fillId="0" borderId="18" xfId="0" applyFont="1" applyBorder="1" applyAlignment="1" applyProtection="1">
      <alignment horizontal="left" wrapText="1"/>
      <protection locked="0"/>
    </xf>
    <xf numFmtId="0" fontId="37" fillId="0" borderId="9" xfId="0" applyFont="1" applyBorder="1" applyAlignment="1" applyProtection="1">
      <alignment horizontal="left" wrapText="1"/>
      <protection locked="0"/>
    </xf>
    <xf numFmtId="0" fontId="37" fillId="0" borderId="10" xfId="0" applyFont="1" applyBorder="1" applyAlignment="1" applyProtection="1">
      <alignment horizontal="left" wrapText="1"/>
      <protection locked="0"/>
    </xf>
    <xf numFmtId="0" fontId="37" fillId="0" borderId="17"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13" xfId="0" applyFont="1" applyBorder="1" applyAlignment="1" applyProtection="1">
      <alignment horizontal="center" vertical="center" wrapText="1"/>
      <protection locked="0"/>
    </xf>
    <xf numFmtId="0" fontId="37" fillId="0" borderId="17" xfId="0" applyFont="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37" fillId="0" borderId="13" xfId="0" applyFont="1" applyBorder="1" applyAlignment="1" applyProtection="1">
      <alignment horizontal="left" vertical="center" wrapText="1"/>
      <protection locked="0"/>
    </xf>
    <xf numFmtId="0" fontId="35" fillId="0" borderId="35" xfId="0" applyFont="1" applyBorder="1" applyAlignment="1" applyProtection="1">
      <alignment horizontal="center" vertical="center" wrapText="1"/>
      <protection locked="0"/>
    </xf>
    <xf numFmtId="0" fontId="35" fillId="0" borderId="14" xfId="0" applyFont="1" applyBorder="1" applyAlignment="1" applyProtection="1">
      <alignment horizontal="center" vertical="center" wrapText="1"/>
      <protection locked="0"/>
    </xf>
    <xf numFmtId="0" fontId="35" fillId="0" borderId="36"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37" fillId="0" borderId="15" xfId="0" applyFont="1" applyBorder="1" applyAlignment="1" applyProtection="1">
      <alignment horizontal="left" vertical="center" wrapText="1"/>
      <protection locked="0"/>
    </xf>
    <xf numFmtId="0" fontId="37" fillId="0" borderId="43" xfId="0" applyFont="1" applyBorder="1" applyAlignment="1" applyProtection="1">
      <alignment horizontal="left" vertical="center" wrapText="1"/>
      <protection locked="0"/>
    </xf>
    <xf numFmtId="0" fontId="36" fillId="0" borderId="7"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36" fillId="0" borderId="6" xfId="0" applyFont="1" applyBorder="1" applyAlignment="1" applyProtection="1">
      <alignment horizontal="center" vertical="center" wrapText="1"/>
      <protection locked="0"/>
    </xf>
    <xf numFmtId="0" fontId="45" fillId="0" borderId="41" xfId="0" applyFont="1" applyBorder="1" applyAlignment="1" applyProtection="1">
      <alignment horizontal="left" vertical="center" wrapText="1"/>
      <protection locked="0"/>
    </xf>
    <xf numFmtId="0" fontId="45" fillId="0" borderId="16" xfId="0" applyFont="1" applyBorder="1" applyAlignment="1" applyProtection="1">
      <alignment horizontal="left" vertical="center" wrapText="1"/>
      <protection locked="0"/>
    </xf>
    <xf numFmtId="0" fontId="26" fillId="0" borderId="12"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protection locked="0"/>
    </xf>
    <xf numFmtId="0" fontId="43" fillId="0" borderId="7" xfId="1" applyFont="1" applyBorder="1" applyAlignment="1" applyProtection="1">
      <alignment horizontal="center" vertical="center" wrapText="1"/>
      <protection locked="0"/>
    </xf>
    <xf numFmtId="0" fontId="43" fillId="0" borderId="6" xfId="1" applyFont="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0" xfId="0" applyFont="1" applyFill="1" applyAlignment="1" applyProtection="1">
      <alignment horizontal="center" vertical="center" wrapText="1"/>
      <protection locked="0"/>
    </xf>
    <xf numFmtId="0" fontId="38" fillId="2" borderId="31" xfId="0" applyFont="1" applyFill="1" applyBorder="1" applyAlignment="1" applyProtection="1">
      <alignment horizontal="center" vertical="center" wrapText="1"/>
      <protection locked="0"/>
    </xf>
    <xf numFmtId="0" fontId="28" fillId="0" borderId="1" xfId="0" applyFont="1" applyBorder="1" applyAlignment="1" applyProtection="1">
      <alignment horizontal="left" vertical="center"/>
      <protection locked="0"/>
    </xf>
    <xf numFmtId="0" fontId="28" fillId="0" borderId="2" xfId="0" applyFont="1" applyBorder="1" applyAlignment="1" applyProtection="1">
      <alignment horizontal="left" vertical="center"/>
      <protection locked="0"/>
    </xf>
    <xf numFmtId="0" fontId="28" fillId="0" borderId="3" xfId="0" applyFont="1" applyBorder="1" applyAlignment="1" applyProtection="1">
      <alignment horizontal="left" vertical="center"/>
      <protection locked="0"/>
    </xf>
    <xf numFmtId="0" fontId="35" fillId="0" borderId="20" xfId="0" applyFont="1" applyBorder="1" applyAlignment="1" applyProtection="1">
      <alignment horizontal="left" vertical="center"/>
      <protection locked="0"/>
    </xf>
    <xf numFmtId="0" fontId="35" fillId="0" borderId="12" xfId="0" applyFont="1" applyBorder="1" applyAlignment="1" applyProtection="1">
      <alignment horizontal="left" vertical="center"/>
      <protection locked="0"/>
    </xf>
    <xf numFmtId="0" fontId="36" fillId="0" borderId="12" xfId="0" applyFont="1" applyBorder="1" applyAlignment="1" applyProtection="1">
      <alignment horizontal="left" vertical="center"/>
      <protection locked="0"/>
    </xf>
    <xf numFmtId="0" fontId="36" fillId="0" borderId="19" xfId="0" applyFont="1" applyBorder="1" applyAlignment="1" applyProtection="1">
      <alignment horizontal="left" vertical="center"/>
      <protection locked="0"/>
    </xf>
    <xf numFmtId="0" fontId="17" fillId="0" borderId="42"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4" fillId="0" borderId="15" xfId="0" applyFont="1" applyBorder="1" applyAlignment="1" applyProtection="1">
      <alignment horizontal="center" vertical="center" wrapText="1"/>
      <protection locked="0"/>
    </xf>
    <xf numFmtId="0" fontId="24" fillId="0" borderId="15" xfId="0" applyFont="1" applyBorder="1" applyAlignment="1" applyProtection="1">
      <alignment horizontal="left" vertical="center" wrapText="1"/>
      <protection locked="0"/>
    </xf>
    <xf numFmtId="0" fontId="24" fillId="0" borderId="43" xfId="0" applyFont="1" applyBorder="1" applyAlignment="1" applyProtection="1">
      <alignment horizontal="left" vertical="center" wrapText="1"/>
      <protection locked="0"/>
    </xf>
    <xf numFmtId="0" fontId="34" fillId="0" borderId="12" xfId="0" applyFont="1" applyBorder="1" applyAlignment="1" applyProtection="1">
      <alignment horizontal="center" vertical="center" wrapText="1"/>
      <protection locked="0"/>
    </xf>
    <xf numFmtId="0" fontId="36" fillId="0" borderId="41" xfId="0" applyFont="1" applyBorder="1" applyAlignment="1" applyProtection="1">
      <alignment horizontal="left" vertical="center" wrapText="1"/>
      <protection locked="0"/>
    </xf>
    <xf numFmtId="0" fontId="35" fillId="0" borderId="16" xfId="0" applyFont="1" applyBorder="1" applyAlignment="1" applyProtection="1">
      <alignment horizontal="left" vertical="center" wrapText="1"/>
      <protection locked="0"/>
    </xf>
    <xf numFmtId="0" fontId="35" fillId="0" borderId="40" xfId="0" applyFont="1" applyBorder="1" applyAlignment="1" applyProtection="1">
      <alignment horizontal="left" vertical="center" wrapText="1"/>
      <protection locked="0"/>
    </xf>
    <xf numFmtId="0" fontId="35" fillId="0" borderId="6" xfId="0" applyFont="1" applyBorder="1" applyAlignment="1" applyProtection="1">
      <alignment horizontal="center" vertical="center" wrapText="1"/>
      <protection locked="0"/>
    </xf>
    <xf numFmtId="0" fontId="36" fillId="0" borderId="12" xfId="0" applyFont="1" applyBorder="1" applyAlignment="1" applyProtection="1">
      <alignment horizontal="center" vertical="center" wrapText="1"/>
      <protection locked="0"/>
    </xf>
    <xf numFmtId="0" fontId="35" fillId="2" borderId="20" xfId="0" applyFont="1" applyFill="1" applyBorder="1" applyAlignment="1" applyProtection="1">
      <alignment horizontal="left" vertical="center" wrapText="1"/>
      <protection locked="0"/>
    </xf>
    <xf numFmtId="0" fontId="35" fillId="2" borderId="12" xfId="0" applyFont="1" applyFill="1" applyBorder="1" applyAlignment="1" applyProtection="1">
      <alignment horizontal="left" vertical="center" wrapText="1"/>
      <protection locked="0"/>
    </xf>
    <xf numFmtId="0" fontId="35" fillId="2" borderId="19" xfId="0" applyFont="1" applyFill="1" applyBorder="1" applyAlignment="1" applyProtection="1">
      <alignment horizontal="left" vertical="center" wrapText="1"/>
      <protection locked="0"/>
    </xf>
    <xf numFmtId="14" fontId="36" fillId="0" borderId="12" xfId="0" applyNumberFormat="1" applyFont="1" applyBorder="1" applyAlignment="1" applyProtection="1">
      <alignment horizontal="left" vertical="center"/>
      <protection locked="0"/>
    </xf>
    <xf numFmtId="14" fontId="36" fillId="0" borderId="19" xfId="0" applyNumberFormat="1" applyFont="1" applyBorder="1" applyAlignment="1" applyProtection="1">
      <alignment horizontal="left" vertical="center"/>
      <protection locked="0"/>
    </xf>
    <xf numFmtId="0" fontId="36" fillId="0" borderId="12" xfId="0" applyFont="1" applyBorder="1" applyAlignment="1" applyProtection="1">
      <alignment horizontal="left" vertical="center" wrapText="1"/>
      <protection locked="0"/>
    </xf>
    <xf numFmtId="0" fontId="36" fillId="0" borderId="19" xfId="0" applyFont="1" applyBorder="1" applyAlignment="1" applyProtection="1">
      <alignment horizontal="left" vertical="center" wrapText="1"/>
      <protection locked="0"/>
    </xf>
    <xf numFmtId="0" fontId="37" fillId="0" borderId="12" xfId="0" applyFont="1" applyBorder="1" applyAlignment="1" applyProtection="1">
      <alignment horizontal="left" vertical="center"/>
      <protection locked="0"/>
    </xf>
    <xf numFmtId="0" fontId="37" fillId="0" borderId="19" xfId="0" applyFont="1" applyBorder="1" applyAlignment="1" applyProtection="1">
      <alignment horizontal="left" vertical="center"/>
      <protection locked="0"/>
    </xf>
    <xf numFmtId="0" fontId="35" fillId="0" borderId="7"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26" fillId="0" borderId="30"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26" fillId="0" borderId="29" xfId="0" applyFont="1" applyBorder="1" applyAlignment="1" applyProtection="1">
      <alignment horizontal="center" vertical="center" wrapText="1"/>
      <protection locked="0"/>
    </xf>
    <xf numFmtId="0" fontId="26" fillId="0" borderId="31"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26" fillId="0" borderId="24" xfId="0" applyFont="1" applyBorder="1" applyAlignment="1" applyProtection="1">
      <alignment horizontal="center" vertical="center" wrapText="1"/>
      <protection locked="0"/>
    </xf>
    <xf numFmtId="0" fontId="37" fillId="0" borderId="17"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5" fillId="0" borderId="17" xfId="0" applyFont="1" applyBorder="1" applyAlignment="1" applyProtection="1">
      <alignment horizontal="right" vertical="center"/>
      <protection locked="0"/>
    </xf>
    <xf numFmtId="0" fontId="35" fillId="0" borderId="0" xfId="0" applyFont="1" applyAlignment="1" applyProtection="1">
      <alignment horizontal="right" vertical="center"/>
      <protection locked="0"/>
    </xf>
    <xf numFmtId="0" fontId="43" fillId="0" borderId="4" xfId="0" applyFont="1" applyBorder="1" applyAlignment="1" applyProtection="1">
      <alignment horizontal="center"/>
      <protection locked="0"/>
    </xf>
    <xf numFmtId="0" fontId="43" fillId="0" borderId="5" xfId="0" applyFont="1" applyBorder="1" applyAlignment="1" applyProtection="1">
      <alignment horizontal="center"/>
      <protection locked="0"/>
    </xf>
    <xf numFmtId="0" fontId="43" fillId="0" borderId="6" xfId="0" applyFont="1" applyBorder="1" applyAlignment="1" applyProtection="1">
      <alignment horizontal="center"/>
      <protection locked="0"/>
    </xf>
    <xf numFmtId="0" fontId="37" fillId="0" borderId="6" xfId="0" applyFont="1" applyBorder="1" applyAlignment="1" applyProtection="1">
      <alignment horizontal="center" vertical="center" wrapText="1"/>
      <protection locked="0"/>
    </xf>
    <xf numFmtId="0" fontId="35" fillId="0" borderId="4" xfId="0" applyFont="1" applyBorder="1" applyAlignment="1" applyProtection="1">
      <alignment horizontal="center"/>
      <protection locked="0"/>
    </xf>
    <xf numFmtId="0" fontId="35" fillId="0" borderId="5" xfId="0" applyFont="1" applyBorder="1" applyAlignment="1" applyProtection="1">
      <alignment horizontal="center"/>
      <protection locked="0"/>
    </xf>
    <xf numFmtId="0" fontId="35" fillId="0" borderId="6" xfId="0" applyFont="1" applyBorder="1" applyAlignment="1" applyProtection="1">
      <alignment horizontal="center"/>
      <protection locked="0"/>
    </xf>
    <xf numFmtId="14" fontId="37" fillId="0" borderId="4" xfId="0" applyNumberFormat="1" applyFont="1" applyBorder="1" applyAlignment="1" applyProtection="1">
      <alignment horizontal="center" vertical="center" wrapText="1"/>
      <protection locked="0"/>
    </xf>
    <xf numFmtId="14" fontId="37" fillId="0" borderId="5" xfId="0" applyNumberFormat="1" applyFont="1" applyBorder="1" applyAlignment="1" applyProtection="1">
      <alignment horizontal="center" vertical="center" wrapText="1"/>
      <protection locked="0"/>
    </xf>
    <xf numFmtId="14" fontId="37" fillId="0" borderId="6" xfId="0" applyNumberFormat="1" applyFont="1" applyBorder="1" applyAlignment="1" applyProtection="1">
      <alignment horizontal="center" vertical="center" wrapText="1"/>
      <protection locked="0"/>
    </xf>
    <xf numFmtId="0" fontId="48" fillId="0" borderId="17" xfId="0" applyFont="1" applyBorder="1" applyAlignment="1" applyProtection="1">
      <alignment horizontal="right" vertical="center" wrapText="1"/>
      <protection locked="0"/>
    </xf>
    <xf numFmtId="0" fontId="48" fillId="0" borderId="0" xfId="0" applyFont="1" applyAlignment="1" applyProtection="1">
      <alignment horizontal="right" vertical="center" wrapText="1"/>
      <protection locked="0"/>
    </xf>
    <xf numFmtId="0" fontId="40" fillId="0" borderId="17" xfId="0" applyFont="1" applyBorder="1" applyAlignment="1" applyProtection="1">
      <alignment horizontal="right" vertical="center"/>
      <protection locked="0"/>
    </xf>
    <xf numFmtId="0" fontId="40" fillId="0" borderId="0" xfId="0" applyFont="1" applyAlignment="1" applyProtection="1">
      <alignment horizontal="right" vertical="center"/>
      <protection locked="0"/>
    </xf>
    <xf numFmtId="0" fontId="35" fillId="2" borderId="35" xfId="1" applyFont="1" applyFill="1" applyBorder="1" applyAlignment="1" applyProtection="1">
      <alignment horizontal="center" vertical="center" wrapText="1"/>
      <protection locked="0"/>
    </xf>
    <xf numFmtId="0" fontId="35" fillId="2" borderId="14" xfId="1" applyFont="1" applyFill="1" applyBorder="1" applyAlignment="1" applyProtection="1">
      <alignment horizontal="center" vertical="center" wrapText="1"/>
      <protection locked="0"/>
    </xf>
    <xf numFmtId="0" fontId="35" fillId="2" borderId="24" xfId="1" applyFont="1" applyFill="1" applyBorder="1" applyAlignment="1" applyProtection="1">
      <alignment horizontal="center" vertical="center" wrapText="1"/>
      <protection locked="0"/>
    </xf>
    <xf numFmtId="0" fontId="45" fillId="0" borderId="6" xfId="0" applyFont="1" applyBorder="1" applyAlignment="1" applyProtection="1">
      <alignment horizontal="left" vertical="center" wrapText="1"/>
      <protection locked="0"/>
    </xf>
    <xf numFmtId="0" fontId="37" fillId="0" borderId="16" xfId="0" applyFont="1" applyBorder="1" applyAlignment="1" applyProtection="1">
      <alignment horizontal="left" vertical="center" wrapText="1"/>
      <protection locked="0"/>
    </xf>
    <xf numFmtId="0" fontId="37" fillId="0" borderId="40" xfId="0" applyFont="1" applyBorder="1" applyAlignment="1" applyProtection="1">
      <alignment horizontal="left" vertical="center" wrapText="1"/>
      <protection locked="0"/>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26" fillId="2" borderId="26"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28" xfId="1" applyFont="1" applyFill="1" applyBorder="1" applyAlignment="1">
      <alignment horizontal="center" vertical="center" wrapText="1"/>
    </xf>
    <xf numFmtId="0" fontId="26" fillId="2" borderId="20" xfId="1" applyFont="1" applyFill="1" applyBorder="1" applyAlignment="1">
      <alignment horizontal="center" vertical="center" wrapText="1"/>
    </xf>
    <xf numFmtId="0" fontId="26" fillId="2" borderId="12" xfId="1" applyFont="1" applyFill="1" applyBorder="1" applyAlignment="1">
      <alignment horizontal="center" vertical="center" wrapText="1"/>
    </xf>
    <xf numFmtId="0" fontId="26" fillId="2" borderId="19" xfId="1" applyFont="1" applyFill="1" applyBorder="1" applyAlignment="1">
      <alignment horizontal="center" vertical="center" wrapText="1"/>
    </xf>
    <xf numFmtId="0" fontId="20" fillId="0" borderId="1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10" xfId="1" applyFont="1" applyBorder="1" applyAlignment="1">
      <alignment horizontal="center" vertical="center" wrapText="1"/>
    </xf>
    <xf numFmtId="44" fontId="19" fillId="0" borderId="4" xfId="3" applyFont="1" applyBorder="1" applyAlignment="1">
      <alignment horizontal="center" vertical="center" wrapText="1"/>
    </xf>
    <xf numFmtId="44" fontId="19" fillId="0" borderId="6" xfId="3" applyFont="1" applyBorder="1" applyAlignment="1">
      <alignment horizontal="center" vertical="center" wrapText="1"/>
    </xf>
    <xf numFmtId="44" fontId="19" fillId="0" borderId="8" xfId="3" applyFont="1" applyBorder="1" applyAlignment="1">
      <alignment horizontal="center" vertical="center" wrapText="1"/>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15" fillId="0" borderId="4" xfId="1" applyFont="1" applyBorder="1" applyAlignment="1">
      <alignment horizontal="center" vertical="center" wrapText="1"/>
    </xf>
    <xf numFmtId="0" fontId="15" fillId="0" borderId="6" xfId="1" applyFont="1" applyBorder="1" applyAlignment="1">
      <alignment horizontal="center" vertical="center" wrapText="1"/>
    </xf>
    <xf numFmtId="0" fontId="25" fillId="0" borderId="20" xfId="1" applyFont="1" applyBorder="1" applyAlignment="1">
      <alignment vertical="center"/>
    </xf>
    <xf numFmtId="0" fontId="25" fillId="0" borderId="12" xfId="1" applyFont="1" applyBorder="1" applyAlignment="1">
      <alignment vertical="center"/>
    </xf>
    <xf numFmtId="0" fontId="25" fillId="0" borderId="4" xfId="1" applyFont="1" applyBorder="1" applyAlignment="1">
      <alignment horizontal="left" vertical="center"/>
    </xf>
    <xf numFmtId="0" fontId="25" fillId="0" borderId="6"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8" xfId="1" applyFont="1" applyBorder="1" applyAlignment="1">
      <alignment horizontal="left" vertical="center"/>
    </xf>
    <xf numFmtId="0" fontId="26" fillId="2" borderId="7" xfId="1"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15" fillId="0" borderId="8" xfId="1" applyFont="1" applyBorder="1" applyAlignment="1">
      <alignment horizontal="center" vertical="center" wrapText="1"/>
    </xf>
    <xf numFmtId="0" fontId="31" fillId="0" borderId="4" xfId="1" applyFont="1" applyBorder="1" applyAlignment="1">
      <alignment horizontal="left" vertical="center" wrapText="1"/>
    </xf>
    <xf numFmtId="0" fontId="31" fillId="0" borderId="8" xfId="1" applyFont="1" applyBorder="1" applyAlignment="1">
      <alignment horizontal="left" vertical="center" wrapText="1"/>
    </xf>
    <xf numFmtId="0" fontId="32" fillId="0" borderId="4" xfId="1" applyFont="1" applyBorder="1" applyAlignment="1">
      <alignment horizontal="center" vertical="center" wrapText="1"/>
    </xf>
    <xf numFmtId="0" fontId="32" fillId="0" borderId="5" xfId="1" applyFont="1" applyBorder="1" applyAlignment="1">
      <alignment horizontal="center" vertical="center" wrapText="1"/>
    </xf>
    <xf numFmtId="0" fontId="32" fillId="0" borderId="6" xfId="1" applyFont="1" applyBorder="1" applyAlignment="1">
      <alignment horizontal="center" vertical="center" wrapText="1"/>
    </xf>
    <xf numFmtId="0" fontId="25" fillId="0" borderId="20" xfId="1" applyFont="1" applyBorder="1" applyAlignment="1">
      <alignment horizontal="left" vertical="center" wrapText="1"/>
    </xf>
    <xf numFmtId="0" fontId="25" fillId="0" borderId="12" xfId="1" applyFont="1" applyBorder="1" applyAlignment="1">
      <alignment horizontal="left" vertical="center" wrapText="1"/>
    </xf>
    <xf numFmtId="0" fontId="3" fillId="0" borderId="12" xfId="1" applyFont="1" applyBorder="1" applyAlignment="1">
      <alignment horizontal="center" vertical="center"/>
    </xf>
    <xf numFmtId="14" fontId="3" fillId="0" borderId="4" xfId="1" applyNumberFormat="1" applyFont="1" applyBorder="1" applyAlignment="1">
      <alignment horizontal="center" vertical="center"/>
    </xf>
    <xf numFmtId="14" fontId="3" fillId="0" borderId="6" xfId="1" applyNumberFormat="1" applyFont="1" applyBorder="1" applyAlignment="1">
      <alignment horizontal="center" vertical="center"/>
    </xf>
    <xf numFmtId="0" fontId="26" fillId="2" borderId="7" xfId="1" applyFont="1" applyFill="1" applyBorder="1" applyAlignment="1">
      <alignment horizontal="left" vertical="center"/>
    </xf>
    <xf numFmtId="0" fontId="26" fillId="2" borderId="5" xfId="1" applyFont="1" applyFill="1" applyBorder="1" applyAlignment="1">
      <alignment horizontal="left" vertical="center"/>
    </xf>
    <xf numFmtId="0" fontId="26" fillId="2" borderId="4" xfId="1" applyFont="1" applyFill="1" applyBorder="1" applyAlignment="1">
      <alignment horizontal="left" vertical="center"/>
    </xf>
    <xf numFmtId="0" fontId="26" fillId="2" borderId="8" xfId="1" applyFont="1" applyFill="1" applyBorder="1" applyAlignment="1">
      <alignment horizontal="left" vertical="center"/>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20" fillId="0" borderId="30" xfId="1" applyFont="1" applyBorder="1" applyAlignment="1">
      <alignment horizontal="center" vertical="center" wrapText="1"/>
    </xf>
    <xf numFmtId="0" fontId="20" fillId="0" borderId="11" xfId="1" applyFont="1" applyBorder="1" applyAlignment="1">
      <alignment horizontal="center" vertical="center" wrapText="1"/>
    </xf>
    <xf numFmtId="0" fontId="17" fillId="0" borderId="12" xfId="1" applyFont="1" applyBorder="1" applyAlignment="1">
      <alignment vertical="center"/>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17" fillId="0" borderId="4" xfId="1" applyFont="1" applyBorder="1" applyAlignment="1">
      <alignment horizontal="left" vertical="center"/>
    </xf>
    <xf numFmtId="0" fontId="17" fillId="0" borderId="6" xfId="1" applyFont="1" applyBorder="1" applyAlignment="1">
      <alignment horizontal="left" vertical="center"/>
    </xf>
    <xf numFmtId="0" fontId="3" fillId="0" borderId="14" xfId="1" applyFont="1" applyBorder="1" applyAlignment="1">
      <alignment horizontal="center" vertical="center"/>
    </xf>
    <xf numFmtId="0" fontId="3" fillId="0" borderId="24" xfId="1" applyFont="1" applyBorder="1" applyAlignment="1">
      <alignment horizontal="center" vertical="center"/>
    </xf>
    <xf numFmtId="0" fontId="17" fillId="2" borderId="4" xfId="1" applyFont="1" applyFill="1" applyBorder="1" applyAlignment="1">
      <alignment horizontal="left"/>
    </xf>
    <xf numFmtId="0" fontId="17" fillId="2" borderId="5" xfId="1" applyFont="1" applyFill="1" applyBorder="1" applyAlignment="1">
      <alignment horizontal="left"/>
    </xf>
    <xf numFmtId="0" fontId="17" fillId="0" borderId="12" xfId="1" applyFont="1" applyBorder="1" applyAlignment="1">
      <alignment horizontal="left" vertical="center" wrapText="1"/>
    </xf>
    <xf numFmtId="0" fontId="16" fillId="0" borderId="12" xfId="1" applyFont="1" applyBorder="1" applyAlignment="1">
      <alignment horizontal="left" vertical="center"/>
    </xf>
    <xf numFmtId="0" fontId="15" fillId="0" borderId="5" xfId="1" applyFont="1" applyBorder="1" applyAlignment="1">
      <alignment horizontal="center" vertical="center" wrapText="1"/>
    </xf>
    <xf numFmtId="0" fontId="29" fillId="0" borderId="1" xfId="0" applyFont="1" applyBorder="1" applyAlignment="1" applyProtection="1">
      <alignment horizontal="left" vertical="center"/>
      <protection locked="0"/>
    </xf>
    <xf numFmtId="0" fontId="29" fillId="0" borderId="2" xfId="0" applyFont="1" applyBorder="1" applyAlignment="1" applyProtection="1">
      <alignment horizontal="left" vertical="center"/>
      <protection locked="0"/>
    </xf>
    <xf numFmtId="0" fontId="15" fillId="2" borderId="7"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3" fillId="0" borderId="16" xfId="1" applyFont="1" applyBorder="1" applyAlignment="1">
      <alignment horizontal="center" vertical="center"/>
    </xf>
    <xf numFmtId="0" fontId="3" fillId="0" borderId="6" xfId="1" applyFont="1" applyBorder="1" applyAlignment="1">
      <alignment horizontal="left" vertical="center"/>
    </xf>
    <xf numFmtId="0" fontId="29" fillId="0" borderId="37" xfId="0" applyFont="1" applyBorder="1" applyAlignment="1" applyProtection="1">
      <alignment horizontal="left" vertical="center"/>
      <protection locked="0"/>
    </xf>
    <xf numFmtId="0" fontId="29" fillId="0" borderId="38" xfId="0" applyFont="1" applyBorder="1" applyAlignment="1" applyProtection="1">
      <alignment horizontal="left" vertical="center"/>
      <protection locked="0"/>
    </xf>
    <xf numFmtId="0" fontId="29" fillId="0" borderId="39" xfId="0" applyFont="1" applyBorder="1" applyAlignment="1" applyProtection="1">
      <alignment horizontal="left" vertical="center"/>
      <protection locked="0"/>
    </xf>
    <xf numFmtId="0" fontId="32" fillId="0" borderId="37" xfId="1" applyFont="1" applyBorder="1" applyAlignment="1">
      <alignment horizontal="center" vertical="center" wrapText="1"/>
    </xf>
    <xf numFmtId="0" fontId="32" fillId="0" borderId="38" xfId="1" applyFont="1" applyBorder="1" applyAlignment="1">
      <alignment horizontal="center" vertical="center" wrapText="1"/>
    </xf>
    <xf numFmtId="0" fontId="32" fillId="0" borderId="39" xfId="1" applyFont="1" applyBorder="1" applyAlignment="1">
      <alignment horizontal="center" vertical="center" wrapText="1"/>
    </xf>
    <xf numFmtId="0" fontId="22" fillId="11" borderId="12" xfId="0" applyFont="1" applyFill="1" applyBorder="1" applyAlignment="1">
      <alignment horizontal="center" vertical="center" wrapText="1"/>
    </xf>
    <xf numFmtId="0" fontId="22" fillId="11" borderId="15" xfId="0" applyFont="1" applyFill="1" applyBorder="1" applyAlignment="1">
      <alignment horizontal="center" vertical="center" wrapText="1"/>
    </xf>
    <xf numFmtId="0" fontId="22" fillId="11" borderId="33" xfId="0" applyFont="1" applyFill="1" applyBorder="1" applyAlignment="1">
      <alignment horizontal="center" vertical="center" wrapText="1"/>
    </xf>
    <xf numFmtId="0" fontId="22" fillId="11" borderId="16" xfId="0" applyFont="1" applyFill="1" applyBorder="1" applyAlignment="1">
      <alignment horizontal="center" vertical="center" wrapText="1"/>
    </xf>
  </cellXfs>
  <cellStyles count="9">
    <cellStyle name="Hipervínculo" xfId="7" builtinId="8"/>
    <cellStyle name="Millares 2" xfId="5" xr:uid="{00000000-0005-0000-0000-000001000000}"/>
    <cellStyle name="Moneda 2" xfId="3" xr:uid="{00000000-0005-0000-0000-000002000000}"/>
    <cellStyle name="Moneda 2 2" xfId="8" xr:uid="{00000000-0005-0000-0000-000003000000}"/>
    <cellStyle name="Moneda 3" xfId="4" xr:uid="{00000000-0005-0000-0000-000004000000}"/>
    <cellStyle name="Normal" xfId="0" builtinId="0"/>
    <cellStyle name="Normal 2" xfId="1" xr:uid="{00000000-0005-0000-0000-000006000000}"/>
    <cellStyle name="Normal 3" xfId="2" xr:uid="{00000000-0005-0000-0000-000007000000}"/>
    <cellStyle name="Porcentual 2" xfId="6" xr:uid="{00000000-0005-0000-0000-000008000000}"/>
  </cellStyles>
  <dxfs count="45">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vertAlign val="baseline"/>
        <sz val="20"/>
        <color rgb="FF000000"/>
        <name val="Arial"/>
        <scheme val="none"/>
      </font>
      <numFmt numFmtId="0" formatCode="General"/>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ertAlign val="baseline"/>
        <sz val="20"/>
        <color rgb="FF0563C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ertAlign val="baseline"/>
        <sz val="20"/>
        <color theme="1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numFmt numFmtId="165" formatCode="&quot;$&quot;\ #,##0.00_);[Red]\(&quot;$&quot;\ #,##0.00\)"/>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numFmt numFmtId="166" formatCode="d/mm/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numFmt numFmtId="166" formatCode="d/mm/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numFmt numFmtId="166" formatCode="d/mm/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numFmt numFmtId="166" formatCode="d/mm/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numFmt numFmtId="166" formatCode="d/mm/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numFmt numFmtId="166" formatCode="d/mm/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numFmt numFmtId="166" formatCode="d/mm/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numFmt numFmtId="166" formatCode="d/mm/yy"/>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20"/>
        <color rgb="FF000000"/>
        <name val="Arial"/>
        <scheme val="none"/>
      </font>
      <numFmt numFmtId="0" formatCode="General"/>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i val="0"/>
        <strike val="0"/>
        <condense val="0"/>
        <extend val="0"/>
        <outline val="0"/>
        <shadow val="0"/>
        <u val="none"/>
        <vertAlign val="baseline"/>
        <sz val="20"/>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vertAlign val="baseline"/>
        <sz val="20"/>
      </font>
    </dxf>
    <dxf>
      <border outline="0">
        <bottom style="thin">
          <color auto="1"/>
        </bottom>
      </border>
    </dxf>
    <dxf>
      <font>
        <b/>
        <i val="0"/>
        <strike val="0"/>
        <condense val="0"/>
        <extend val="0"/>
        <outline val="0"/>
        <shadow val="0"/>
        <u val="none"/>
        <vertAlign val="baseline"/>
        <sz val="20"/>
        <color rgb="FF000000"/>
        <name val="Arial"/>
        <scheme val="none"/>
      </font>
      <fill>
        <patternFill patternType="solid">
          <fgColor indexed="64"/>
          <bgColor rgb="FFAEAAAA"/>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263645</xdr:colOff>
      <xdr:row>1</xdr:row>
      <xdr:rowOff>202562</xdr:rowOff>
    </xdr:from>
    <xdr:to>
      <xdr:col>1</xdr:col>
      <xdr:colOff>1307442</xdr:colOff>
      <xdr:row>1</xdr:row>
      <xdr:rowOff>1124017</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srcRect l="6230" t="12681" b="9576"/>
        <a:stretch/>
      </xdr:blipFill>
      <xdr:spPr>
        <a:xfrm>
          <a:off x="263645" y="1488437"/>
          <a:ext cx="2782110" cy="9214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470959</xdr:colOff>
      <xdr:row>1</xdr:row>
      <xdr:rowOff>116155</xdr:rowOff>
    </xdr:from>
    <xdr:to>
      <xdr:col>2</xdr:col>
      <xdr:colOff>1029471</xdr:colOff>
      <xdr:row>1</xdr:row>
      <xdr:rowOff>1169875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230" t="12681" b="9576"/>
        <a:stretch/>
      </xdr:blipFill>
      <xdr:spPr>
        <a:xfrm>
          <a:off x="470959" y="1386155"/>
          <a:ext cx="3127375" cy="1053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107216</xdr:colOff>
      <xdr:row>1</xdr:row>
      <xdr:rowOff>129831</xdr:rowOff>
    </xdr:from>
    <xdr:to>
      <xdr:col>1</xdr:col>
      <xdr:colOff>853965</xdr:colOff>
      <xdr:row>1</xdr:row>
      <xdr:rowOff>965199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6230" t="12681" b="9576"/>
        <a:stretch/>
      </xdr:blipFill>
      <xdr:spPr>
        <a:xfrm>
          <a:off x="107216" y="1224659"/>
          <a:ext cx="2005801" cy="835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269875</xdr:colOff>
      <xdr:row>1</xdr:row>
      <xdr:rowOff>52655</xdr:rowOff>
    </xdr:from>
    <xdr:to>
      <xdr:col>1</xdr:col>
      <xdr:colOff>1714500</xdr:colOff>
      <xdr:row>1</xdr:row>
      <xdr:rowOff>1106375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1"/>
        <a:srcRect l="6230" t="12681" b="9576"/>
        <a:stretch/>
      </xdr:blipFill>
      <xdr:spPr>
        <a:xfrm>
          <a:off x="269875" y="1322655"/>
          <a:ext cx="3063875" cy="10537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Y38" totalsRowShown="0" headerRowDxfId="44" dataDxfId="42" headerRowBorderDxfId="43" tableBorderDxfId="41" totalsRowBorderDxfId="40">
  <autoFilter ref="A1:Y38" xr:uid="{00000000-0009-0000-0100-000001000000}">
    <filterColumn colId="0">
      <filters>
        <filter val="2019-O-001"/>
        <filter val="2019-O-003"/>
        <filter val="2019-O-007"/>
        <filter val="2019-O-013"/>
        <filter val="2019-O-015"/>
        <filter val="2019-O-019"/>
        <filter val="2019-O-023"/>
        <filter val="2019-O-025"/>
        <filter val="2019-O-027"/>
        <filter val="2019-O-028"/>
        <filter val="2019-O-029"/>
        <filter val="2019-O-038"/>
        <filter val="2019-O-040"/>
        <filter val="2019-O-043"/>
      </filters>
    </filterColumn>
  </autoFilter>
  <tableColumns count="25">
    <tableColumn id="1" xr3:uid="{00000000-0010-0000-0000-000001000000}" name="CONVOCATORIA" dataDxfId="39"/>
    <tableColumn id="3" xr3:uid="{00000000-0010-0000-0000-000003000000}" name="CODIGO" dataDxfId="38">
      <calculatedColumnFormula>+CONCATENATE(A2,"-",C2," ",E2)</calculatedColumnFormula>
    </tableColumn>
    <tableColumn id="27" xr3:uid="{00000000-0010-0000-0000-00001B000000}" name="MUNICIPIO2" dataDxfId="37"/>
    <tableColumn id="26" xr3:uid="{00000000-0010-0000-0000-00001A000000}" name="DEPARTAMENTO3" dataDxfId="36"/>
    <tableColumn id="4" xr3:uid="{00000000-0010-0000-0000-000004000000}" name="GRUPO" dataDxfId="35"/>
    <tableColumn id="5" xr3:uid="{00000000-0010-0000-0000-000005000000}" name="CONTRATISTA " dataDxfId="34"/>
    <tableColumn id="6" xr3:uid="{00000000-0010-0000-0000-000006000000}" name="OBJETO" dataDxfId="33"/>
    <tableColumn id="7" xr3:uid="{00000000-0010-0000-0000-000007000000}" name="FECHA ADJUDICACIÓN" dataDxfId="32"/>
    <tableColumn id="8" xr3:uid="{00000000-0010-0000-0000-000008000000}" name="FECHA ENVIÓ MINUTA A CONTRATISTA" dataDxfId="31"/>
    <tableColumn id="9" xr3:uid="{00000000-0010-0000-0000-000009000000}" name="FECHA DE RECEPCIÓN CONTRATO ENVIADO POR CONTRATISTA SUSCRITO" dataDxfId="30"/>
    <tableColumn id="10" xr3:uid="{00000000-0010-0000-0000-00000A000000}" name="FECHA DE SUSCRIPCION " dataDxfId="29"/>
    <tableColumn id="11" xr3:uid="{00000000-0010-0000-0000-00000B000000}" name="FECHA DE RADICACION SOLICITUD OTROSI" dataDxfId="28"/>
    <tableColumn id="12" xr3:uid="{00000000-0010-0000-0000-00000C000000}" name="FECHA ENVIO AL CONTRATISTA " dataDxfId="27"/>
    <tableColumn id="13" xr3:uid="{00000000-0010-0000-0000-00000D000000}" name="FECHA DE RECIBIDO OTROSI SUSCRITO  ENVIADO POR EL CONTRATISTA" dataDxfId="26"/>
    <tableColumn id="14" xr3:uid="{00000000-0010-0000-0000-00000E000000}" name="FECHA DE SUSCRIPCION  OTROSI No.1" dataDxfId="25"/>
    <tableColumn id="15" xr3:uid="{00000000-0010-0000-0000-00000F000000}" name="VALOR DEL CONTRATO" dataDxfId="24"/>
    <tableColumn id="16" xr3:uid="{00000000-0010-0000-0000-000010000000}" name="REPRESENTANTE LEGAL " dataDxfId="23"/>
    <tableColumn id="17" xr3:uid="{00000000-0010-0000-0000-000011000000}" name="CONTACTO" dataDxfId="22"/>
    <tableColumn id="18" xr3:uid="{00000000-0010-0000-0000-000012000000}" name="SUPERVISOR (FINDETER)" dataDxfId="21"/>
    <tableColumn id="19" xr3:uid="{00000000-0010-0000-0000-000013000000}" name="CORREO SUPERVISOR (FINDETER)" dataDxfId="20"/>
    <tableColumn id="20" xr3:uid="{00000000-0010-0000-0000-000014000000}" name="EMAIL" dataDxfId="19" dataCellStyle="Hipervínculo"/>
    <tableColumn id="21" xr3:uid="{00000000-0010-0000-0000-000015000000}" name="DIRECCIÓN " dataDxfId="18"/>
    <tableColumn id="22" xr3:uid="{00000000-0010-0000-0000-000016000000}" name="TELÉFONO" dataDxfId="17"/>
    <tableColumn id="23" xr3:uid="{00000000-0010-0000-0000-000017000000}" name="ESTADO " dataDxfId="16"/>
    <tableColumn id="25" xr3:uid="{00000000-0010-0000-0000-000019000000}" name="NUMERO MEJORAMIENTOS"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B4:E29" totalsRowShown="0" headerRowDxfId="14" dataDxfId="13">
  <tableColumns count="4">
    <tableColumn id="1" xr3:uid="{00000000-0010-0000-0100-000001000000}" name="PLAZO (MESES)" dataDxfId="12"/>
    <tableColumn id="2" xr3:uid="{00000000-0010-0000-0100-000002000000}" name="LETRAS" dataDxfId="11"/>
    <tableColumn id="3" xr3:uid="{00000000-0010-0000-0100-000003000000}" name="NUMEROS" dataDxfId="10"/>
    <tableColumn id="4" xr3:uid="{00000000-0010-0000-0100-000004000000}" name="PLAZO (MESES)2" dataDxfId="9">
      <calculatedColumnFormula>+Tabla2[[#This Row],[PLAZO (MESES)]]</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H4:K36" totalsRowShown="0" headerRowDxfId="8" dataDxfId="7">
  <tableColumns count="4">
    <tableColumn id="1" xr3:uid="{00000000-0010-0000-0200-000001000000}" name="PLAZO (DIAS)" dataDxfId="6">
      <calculatedColumnFormula>+CONCATENATE(I5," ","(",J5,")"," Días")</calculatedColumnFormula>
    </tableColumn>
    <tableColumn id="2" xr3:uid="{00000000-0010-0000-0200-000002000000}" name="LETRAS" dataDxfId="5"/>
    <tableColumn id="3" xr3:uid="{00000000-0010-0000-0200-000003000000}" name="NUMEROS" dataDxfId="4">
      <calculatedColumnFormula>+J4+1</calculatedColumnFormula>
    </tableColumn>
    <tableColumn id="4" xr3:uid="{00000000-0010-0000-0200-000004000000}" name="PLAZO (DIAS)2" dataDxfId="3">
      <calculatedColumnFormula>+Tabla3[[#This Row],[PLAZO (DIAS)]]</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a8" displayName="Tabla8" ref="M4:M19" totalsRowShown="0">
  <autoFilter ref="M4:M19" xr:uid="{00000000-0009-0000-0100-000008000000}"/>
  <tableColumns count="1">
    <tableColumn id="1" xr3:uid="{00000000-0010-0000-0300-000001000000}" name="CODIGO PROYECTO (INTERVENTORI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a9" displayName="Tabla9" ref="O4:O26" totalsRowShown="0" headerRowDxfId="2" headerRowBorderDxfId="1" tableBorderDxfId="0">
  <autoFilter ref="O4:O26" xr:uid="{00000000-0009-0000-0100-000009000000}"/>
  <tableColumns count="1">
    <tableColumn id="1" xr3:uid="{00000000-0010-0000-0400-000001000000}" name="CODIGO PROYECTO (OBRA)"/>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ICITACIONESCONSTRUALAMOS@GMAIL.COM" TargetMode="External"/><Relationship Id="rId13" Type="http://schemas.openxmlformats.org/officeDocument/2006/relationships/hyperlink" Target="mailto:JOSECGUERRA@HOTMAIL.COM" TargetMode="External"/><Relationship Id="rId3" Type="http://schemas.openxmlformats.org/officeDocument/2006/relationships/hyperlink" Target="mailto:COSEICO@YAHOO.COM" TargetMode="External"/><Relationship Id="rId7" Type="http://schemas.openxmlformats.org/officeDocument/2006/relationships/hyperlink" Target="mailto:licitaciones.elsa.torres@gmail.com" TargetMode="External"/><Relationship Id="rId12" Type="http://schemas.openxmlformats.org/officeDocument/2006/relationships/hyperlink" Target="mailto:OBRACIVIL.GEPM@GMAIL.COM" TargetMode="External"/><Relationship Id="rId2" Type="http://schemas.openxmlformats.org/officeDocument/2006/relationships/hyperlink" Target="mailto:COTESINFRAESTRUCTURA@HOTMAIL.COM" TargetMode="External"/><Relationship Id="rId1" Type="http://schemas.openxmlformats.org/officeDocument/2006/relationships/hyperlink" Target="mailto:comercial@jasb.com.co" TargetMode="External"/><Relationship Id="rId6" Type="http://schemas.openxmlformats.org/officeDocument/2006/relationships/hyperlink" Target="mailto:ING.JAIROHGR@HOTMAIL.COM;c.interviviendas2019@gmail.com" TargetMode="External"/><Relationship Id="rId11" Type="http://schemas.openxmlformats.org/officeDocument/2006/relationships/hyperlink" Target="mailto:OBRACIVIL.GEPM@GMAIL.COM" TargetMode="External"/><Relationship Id="rId5" Type="http://schemas.openxmlformats.org/officeDocument/2006/relationships/hyperlink" Target="mailto:CONCRELOG@HOTMAIL.COM" TargetMode="External"/><Relationship Id="rId15" Type="http://schemas.openxmlformats.org/officeDocument/2006/relationships/table" Target="../tables/table1.xml"/><Relationship Id="rId10" Type="http://schemas.openxmlformats.org/officeDocument/2006/relationships/hyperlink" Target="mailto:JALICITACIONES@GMAIL.COM" TargetMode="External"/><Relationship Id="rId4" Type="http://schemas.openxmlformats.org/officeDocument/2006/relationships/hyperlink" Target="mailto:JALICITACIONES@GMAIL.COM" TargetMode="External"/><Relationship Id="rId9" Type="http://schemas.openxmlformats.org/officeDocument/2006/relationships/hyperlink" Target="mailto:LICITACIONESCONSTRUALAMOS@GMAIL.COM"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8"/>
  <sheetViews>
    <sheetView topLeftCell="O1" zoomScale="65" zoomScaleNormal="150" zoomScalePageLayoutView="150" workbookViewId="0">
      <selection activeCell="Q2" sqref="Q2"/>
    </sheetView>
  </sheetViews>
  <sheetFormatPr baseColWidth="10" defaultColWidth="28.28515625" defaultRowHeight="26.25" x14ac:dyDescent="0.4"/>
  <cols>
    <col min="1" max="6" width="28.28515625" style="5"/>
    <col min="7" max="7" width="151.28515625" style="5" customWidth="1"/>
    <col min="8" max="16384" width="28.28515625" style="5"/>
  </cols>
  <sheetData>
    <row r="1" spans="1:25" ht="210" x14ac:dyDescent="0.4">
      <c r="A1" s="2" t="s">
        <v>141</v>
      </c>
      <c r="B1" s="3" t="s">
        <v>142</v>
      </c>
      <c r="C1" s="3" t="s">
        <v>143</v>
      </c>
      <c r="D1" s="3" t="s">
        <v>144</v>
      </c>
      <c r="E1" s="3" t="s">
        <v>145</v>
      </c>
      <c r="F1" s="3" t="s">
        <v>146</v>
      </c>
      <c r="G1" s="3" t="s">
        <v>147</v>
      </c>
      <c r="H1" s="3" t="s">
        <v>148</v>
      </c>
      <c r="I1" s="4" t="s">
        <v>149</v>
      </c>
      <c r="J1" s="4" t="s">
        <v>150</v>
      </c>
      <c r="K1" s="3" t="s">
        <v>151</v>
      </c>
      <c r="L1" s="4" t="s">
        <v>152</v>
      </c>
      <c r="M1" s="4" t="s">
        <v>153</v>
      </c>
      <c r="N1" s="4" t="s">
        <v>154</v>
      </c>
      <c r="O1" s="3" t="s">
        <v>155</v>
      </c>
      <c r="P1" s="4" t="s">
        <v>156</v>
      </c>
      <c r="Q1" s="4" t="s">
        <v>157</v>
      </c>
      <c r="R1" s="4" t="s">
        <v>158</v>
      </c>
      <c r="S1" s="4" t="s">
        <v>159</v>
      </c>
      <c r="T1" s="4" t="s">
        <v>160</v>
      </c>
      <c r="U1" s="4" t="s">
        <v>161</v>
      </c>
      <c r="V1" s="4" t="s">
        <v>162</v>
      </c>
      <c r="W1" s="4" t="s">
        <v>163</v>
      </c>
      <c r="X1" s="3" t="s">
        <v>164</v>
      </c>
      <c r="Y1" s="4" t="s">
        <v>165</v>
      </c>
    </row>
    <row r="2" spans="1:25" ht="204" x14ac:dyDescent="0.4">
      <c r="A2" s="6" t="s">
        <v>166</v>
      </c>
      <c r="B2" s="7" t="str">
        <f t="shared" ref="B2:B38" si="0">+CONCATENATE(A2,"-",C2," ",E2)</f>
        <v>2019-O-001-SOLEDAD G1</v>
      </c>
      <c r="C2" s="7" t="s">
        <v>167</v>
      </c>
      <c r="D2" s="7" t="s">
        <v>168</v>
      </c>
      <c r="E2" s="7" t="s">
        <v>169</v>
      </c>
      <c r="F2" s="7" t="s">
        <v>170</v>
      </c>
      <c r="G2" s="7" t="s">
        <v>171</v>
      </c>
      <c r="H2" s="8">
        <v>43705</v>
      </c>
      <c r="I2" s="8">
        <v>43721</v>
      </c>
      <c r="J2" s="8">
        <v>43727</v>
      </c>
      <c r="K2" s="8">
        <v>43712</v>
      </c>
      <c r="L2" s="8">
        <v>43888</v>
      </c>
      <c r="M2" s="8">
        <v>43892</v>
      </c>
      <c r="N2" s="8">
        <v>43896</v>
      </c>
      <c r="O2" s="8">
        <v>43896</v>
      </c>
      <c r="P2" s="9">
        <v>4561262928</v>
      </c>
      <c r="Q2" s="7" t="s">
        <v>172</v>
      </c>
      <c r="R2" s="7" t="s">
        <v>173</v>
      </c>
      <c r="S2" s="7" t="s">
        <v>174</v>
      </c>
      <c r="T2" s="7" t="s">
        <v>174</v>
      </c>
      <c r="U2" s="10" t="s">
        <v>175</v>
      </c>
      <c r="V2" s="11" t="s">
        <v>176</v>
      </c>
      <c r="W2" s="7" t="s">
        <v>177</v>
      </c>
      <c r="X2" s="7" t="s">
        <v>178</v>
      </c>
      <c r="Y2" s="5">
        <v>459</v>
      </c>
    </row>
    <row r="3" spans="1:25" ht="178.5" x14ac:dyDescent="0.4">
      <c r="A3" s="12" t="s">
        <v>166</v>
      </c>
      <c r="B3" s="7" t="str">
        <f t="shared" si="0"/>
        <v>2019-O-001-SOLEDAD G2</v>
      </c>
      <c r="C3" s="7" t="s">
        <v>167</v>
      </c>
      <c r="D3" s="7" t="s">
        <v>168</v>
      </c>
      <c r="E3" s="7" t="s">
        <v>179</v>
      </c>
      <c r="F3" s="7" t="s">
        <v>180</v>
      </c>
      <c r="G3" s="7" t="s">
        <v>171</v>
      </c>
      <c r="H3" s="8">
        <v>43705</v>
      </c>
      <c r="I3" s="8">
        <v>43734</v>
      </c>
      <c r="J3" s="8">
        <v>43753</v>
      </c>
      <c r="K3" s="8">
        <v>43753</v>
      </c>
      <c r="L3" s="8">
        <v>43888</v>
      </c>
      <c r="M3" s="8">
        <v>43892</v>
      </c>
      <c r="N3" s="8">
        <v>43964</v>
      </c>
      <c r="O3" s="8" t="s">
        <v>181</v>
      </c>
      <c r="P3" s="9">
        <v>4561262928</v>
      </c>
      <c r="Q3" s="7" t="s">
        <v>182</v>
      </c>
      <c r="R3" s="7" t="s">
        <v>183</v>
      </c>
      <c r="S3" s="7" t="s">
        <v>174</v>
      </c>
      <c r="T3" s="7" t="s">
        <v>174</v>
      </c>
      <c r="U3" s="10" t="s">
        <v>184</v>
      </c>
      <c r="V3" s="11" t="s">
        <v>185</v>
      </c>
      <c r="W3" s="7" t="s">
        <v>186</v>
      </c>
      <c r="X3" s="7" t="s">
        <v>178</v>
      </c>
      <c r="Y3" s="5">
        <v>459</v>
      </c>
    </row>
    <row r="4" spans="1:25" ht="255" x14ac:dyDescent="0.4">
      <c r="A4" s="12" t="s">
        <v>187</v>
      </c>
      <c r="B4" s="7" t="str">
        <f t="shared" si="0"/>
        <v xml:space="preserve">2019-I-031-SOLEDAD </v>
      </c>
      <c r="C4" s="13" t="s">
        <v>167</v>
      </c>
      <c r="D4" s="7" t="s">
        <v>168</v>
      </c>
      <c r="E4" s="13"/>
      <c r="F4" s="13" t="s">
        <v>188</v>
      </c>
      <c r="G4" s="13" t="s">
        <v>189</v>
      </c>
      <c r="H4" s="14">
        <v>43770</v>
      </c>
      <c r="I4" s="14">
        <v>43777</v>
      </c>
      <c r="J4" s="14">
        <v>43984</v>
      </c>
      <c r="K4" s="14" t="s">
        <v>190</v>
      </c>
      <c r="L4" s="14" t="s">
        <v>174</v>
      </c>
      <c r="M4" s="14" t="s">
        <v>174</v>
      </c>
      <c r="N4" s="14" t="s">
        <v>174</v>
      </c>
      <c r="O4" s="14" t="s">
        <v>174</v>
      </c>
      <c r="P4" s="15">
        <v>859037851</v>
      </c>
      <c r="Q4" s="13" t="s">
        <v>191</v>
      </c>
      <c r="R4" s="13" t="s">
        <v>192</v>
      </c>
      <c r="S4" s="13" t="s">
        <v>174</v>
      </c>
      <c r="T4" s="13" t="s">
        <v>174</v>
      </c>
      <c r="U4" s="16" t="s">
        <v>193</v>
      </c>
      <c r="V4" s="17" t="s">
        <v>174</v>
      </c>
      <c r="W4" s="13" t="s">
        <v>194</v>
      </c>
      <c r="X4" s="13" t="s">
        <v>195</v>
      </c>
      <c r="Y4" s="5">
        <v>918</v>
      </c>
    </row>
    <row r="5" spans="1:25" ht="178.5" x14ac:dyDescent="0.4">
      <c r="A5" s="18" t="s">
        <v>196</v>
      </c>
      <c r="B5" s="7" t="str">
        <f t="shared" si="0"/>
        <v>2019-O-003-NEIVA G1</v>
      </c>
      <c r="C5" s="19" t="s">
        <v>197</v>
      </c>
      <c r="D5" s="19" t="s">
        <v>198</v>
      </c>
      <c r="E5" s="7" t="s">
        <v>169</v>
      </c>
      <c r="F5" s="19" t="s">
        <v>199</v>
      </c>
      <c r="G5" s="19" t="s">
        <v>200</v>
      </c>
      <c r="H5" s="8">
        <v>43705</v>
      </c>
      <c r="I5" s="8">
        <v>43741</v>
      </c>
      <c r="J5" s="8">
        <v>43746</v>
      </c>
      <c r="K5" s="8">
        <v>43746</v>
      </c>
      <c r="L5" s="8">
        <v>43888</v>
      </c>
      <c r="M5" s="8">
        <v>43892</v>
      </c>
      <c r="N5" s="8">
        <v>43896</v>
      </c>
      <c r="O5" s="20">
        <v>43896</v>
      </c>
      <c r="P5" s="9">
        <v>4561262928</v>
      </c>
      <c r="Q5" s="7" t="s">
        <v>201</v>
      </c>
      <c r="R5" s="7" t="s">
        <v>202</v>
      </c>
      <c r="S5" s="7" t="s">
        <v>174</v>
      </c>
      <c r="T5" s="7" t="s">
        <v>174</v>
      </c>
      <c r="U5" s="10" t="s">
        <v>203</v>
      </c>
      <c r="V5" s="11" t="s">
        <v>204</v>
      </c>
      <c r="W5" s="7" t="s">
        <v>205</v>
      </c>
      <c r="X5" s="7" t="s">
        <v>178</v>
      </c>
      <c r="Y5" s="5">
        <v>459</v>
      </c>
    </row>
    <row r="6" spans="1:25" ht="178.5" x14ac:dyDescent="0.4">
      <c r="A6" s="18" t="s">
        <v>196</v>
      </c>
      <c r="B6" s="7" t="str">
        <f t="shared" si="0"/>
        <v>2019-O-003-NEIVA G2</v>
      </c>
      <c r="C6" s="19" t="s">
        <v>197</v>
      </c>
      <c r="D6" s="19" t="s">
        <v>198</v>
      </c>
      <c r="E6" s="7" t="s">
        <v>179</v>
      </c>
      <c r="F6" s="19" t="s">
        <v>199</v>
      </c>
      <c r="G6" s="19" t="s">
        <v>200</v>
      </c>
      <c r="H6" s="8">
        <v>43705</v>
      </c>
      <c r="I6" s="8">
        <v>43741</v>
      </c>
      <c r="J6" s="8">
        <v>43746</v>
      </c>
      <c r="K6" s="8">
        <v>43746</v>
      </c>
      <c r="L6" s="8">
        <v>43888</v>
      </c>
      <c r="M6" s="8">
        <v>43892</v>
      </c>
      <c r="N6" s="8">
        <v>43896</v>
      </c>
      <c r="O6" s="20">
        <v>43896</v>
      </c>
      <c r="P6" s="9">
        <v>4561262928</v>
      </c>
      <c r="Q6" s="7" t="s">
        <v>201</v>
      </c>
      <c r="R6" s="7" t="s">
        <v>202</v>
      </c>
      <c r="S6" s="7" t="s">
        <v>174</v>
      </c>
      <c r="T6" s="7" t="s">
        <v>174</v>
      </c>
      <c r="U6" s="10" t="s">
        <v>206</v>
      </c>
      <c r="V6" s="11" t="s">
        <v>204</v>
      </c>
      <c r="W6" s="7" t="s">
        <v>205</v>
      </c>
      <c r="X6" s="7" t="s">
        <v>178</v>
      </c>
      <c r="Y6" s="5">
        <v>459</v>
      </c>
    </row>
    <row r="7" spans="1:25" ht="204" x14ac:dyDescent="0.4">
      <c r="A7" s="6" t="s">
        <v>207</v>
      </c>
      <c r="B7" s="7" t="str">
        <f t="shared" si="0"/>
        <v xml:space="preserve">2019-I-022-NEIVA </v>
      </c>
      <c r="C7" s="7" t="s">
        <v>197</v>
      </c>
      <c r="D7" s="19" t="s">
        <v>198</v>
      </c>
      <c r="E7" s="7"/>
      <c r="F7" s="7" t="s">
        <v>208</v>
      </c>
      <c r="G7" s="7" t="s">
        <v>209</v>
      </c>
      <c r="H7" s="8">
        <v>43734</v>
      </c>
      <c r="I7" s="8">
        <v>43755</v>
      </c>
      <c r="J7" s="8">
        <v>43769</v>
      </c>
      <c r="K7" s="8">
        <v>43769</v>
      </c>
      <c r="L7" s="8" t="s">
        <v>174</v>
      </c>
      <c r="M7" s="8" t="s">
        <v>174</v>
      </c>
      <c r="N7" s="8" t="s">
        <v>174</v>
      </c>
      <c r="O7" s="8" t="s">
        <v>174</v>
      </c>
      <c r="P7" s="9">
        <v>859037851</v>
      </c>
      <c r="Q7" s="7" t="s">
        <v>210</v>
      </c>
      <c r="R7" s="7" t="s">
        <v>211</v>
      </c>
      <c r="S7" s="7" t="s">
        <v>212</v>
      </c>
      <c r="T7" s="7" t="s">
        <v>213</v>
      </c>
      <c r="U7" s="10" t="s">
        <v>214</v>
      </c>
      <c r="V7" s="11" t="s">
        <v>215</v>
      </c>
      <c r="W7" s="7" t="s">
        <v>216</v>
      </c>
      <c r="X7" s="7" t="s">
        <v>178</v>
      </c>
      <c r="Y7" s="5">
        <v>918</v>
      </c>
    </row>
    <row r="8" spans="1:25" ht="178.5" x14ac:dyDescent="0.4">
      <c r="A8" s="18" t="s">
        <v>217</v>
      </c>
      <c r="B8" s="7" t="str">
        <f t="shared" si="0"/>
        <v xml:space="preserve">2019-O-007-RIONEGRO </v>
      </c>
      <c r="C8" s="19" t="s">
        <v>218</v>
      </c>
      <c r="D8" s="19" t="s">
        <v>219</v>
      </c>
      <c r="E8" s="19"/>
      <c r="F8" s="19" t="s">
        <v>220</v>
      </c>
      <c r="G8" s="19" t="s">
        <v>221</v>
      </c>
      <c r="H8" s="8">
        <v>43724</v>
      </c>
      <c r="I8" s="8">
        <v>43741</v>
      </c>
      <c r="J8" s="8">
        <v>43745</v>
      </c>
      <c r="K8" s="8">
        <v>43745</v>
      </c>
      <c r="L8" s="8">
        <v>43888</v>
      </c>
      <c r="M8" s="8">
        <v>43892</v>
      </c>
      <c r="N8" s="8">
        <v>43893</v>
      </c>
      <c r="O8" s="20">
        <v>43893</v>
      </c>
      <c r="P8" s="9">
        <v>3637085472</v>
      </c>
      <c r="Q8" s="7" t="s">
        <v>222</v>
      </c>
      <c r="R8" s="7" t="s">
        <v>223</v>
      </c>
      <c r="S8" s="7" t="s">
        <v>174</v>
      </c>
      <c r="T8" s="7" t="s">
        <v>174</v>
      </c>
      <c r="U8" s="10" t="s">
        <v>224</v>
      </c>
      <c r="V8" s="11" t="s">
        <v>225</v>
      </c>
      <c r="W8" s="7">
        <v>5815030</v>
      </c>
      <c r="X8" s="7" t="s">
        <v>178</v>
      </c>
      <c r="Y8" s="5">
        <v>366</v>
      </c>
    </row>
    <row r="9" spans="1:25" ht="204" x14ac:dyDescent="0.4">
      <c r="A9" s="6" t="s">
        <v>226</v>
      </c>
      <c r="B9" s="7" t="str">
        <f t="shared" si="0"/>
        <v xml:space="preserve">2019-I-008-RIONEGRO </v>
      </c>
      <c r="C9" s="7" t="s">
        <v>218</v>
      </c>
      <c r="D9" s="19" t="s">
        <v>219</v>
      </c>
      <c r="E9" s="7"/>
      <c r="F9" s="7" t="s">
        <v>227</v>
      </c>
      <c r="G9" s="7" t="s">
        <v>228</v>
      </c>
      <c r="H9" s="8">
        <v>43725</v>
      </c>
      <c r="I9" s="8">
        <v>43753</v>
      </c>
      <c r="J9" s="8">
        <v>43755</v>
      </c>
      <c r="K9" s="8">
        <v>43755</v>
      </c>
      <c r="L9" s="8" t="s">
        <v>174</v>
      </c>
      <c r="M9" s="8" t="s">
        <v>174</v>
      </c>
      <c r="N9" s="8" t="s">
        <v>174</v>
      </c>
      <c r="O9" s="8" t="s">
        <v>174</v>
      </c>
      <c r="P9" s="9">
        <v>342492215</v>
      </c>
      <c r="Q9" s="7" t="s">
        <v>210</v>
      </c>
      <c r="R9" s="7" t="s">
        <v>229</v>
      </c>
      <c r="S9" s="7" t="s">
        <v>230</v>
      </c>
      <c r="T9" s="7" t="s">
        <v>231</v>
      </c>
      <c r="U9" s="10" t="s">
        <v>232</v>
      </c>
      <c r="V9" s="11" t="s">
        <v>215</v>
      </c>
      <c r="W9" s="7" t="s">
        <v>233</v>
      </c>
      <c r="X9" s="7" t="s">
        <v>178</v>
      </c>
      <c r="Y9" s="5">
        <v>366</v>
      </c>
    </row>
    <row r="10" spans="1:25" ht="229.5" x14ac:dyDescent="0.4">
      <c r="A10" s="6" t="s">
        <v>234</v>
      </c>
      <c r="B10" s="7" t="str">
        <f t="shared" si="0"/>
        <v xml:space="preserve">2019-I-020-VALLEDUPAR </v>
      </c>
      <c r="C10" s="7" t="s">
        <v>235</v>
      </c>
      <c r="D10" s="7" t="s">
        <v>236</v>
      </c>
      <c r="E10" s="7"/>
      <c r="F10" s="7" t="s">
        <v>237</v>
      </c>
      <c r="G10" s="7" t="s">
        <v>238</v>
      </c>
      <c r="H10" s="8">
        <v>43732</v>
      </c>
      <c r="I10" s="8">
        <v>43747</v>
      </c>
      <c r="J10" s="8">
        <v>43753</v>
      </c>
      <c r="K10" s="8">
        <v>43753</v>
      </c>
      <c r="L10" s="8" t="s">
        <v>174</v>
      </c>
      <c r="M10" s="8" t="s">
        <v>174</v>
      </c>
      <c r="N10" s="8" t="s">
        <v>174</v>
      </c>
      <c r="O10" s="8" t="s">
        <v>174</v>
      </c>
      <c r="P10" s="9">
        <v>300382517</v>
      </c>
      <c r="Q10" s="7" t="s">
        <v>210</v>
      </c>
      <c r="R10" s="7" t="s">
        <v>229</v>
      </c>
      <c r="S10" s="7" t="s">
        <v>239</v>
      </c>
      <c r="T10" s="7" t="s">
        <v>240</v>
      </c>
      <c r="U10" s="10" t="s">
        <v>241</v>
      </c>
      <c r="V10" s="11" t="s">
        <v>215</v>
      </c>
      <c r="W10" s="7"/>
      <c r="X10" s="7" t="s">
        <v>178</v>
      </c>
      <c r="Y10" s="5">
        <v>321</v>
      </c>
    </row>
    <row r="11" spans="1:25" ht="204" x14ac:dyDescent="0.4">
      <c r="A11" s="12" t="s">
        <v>242</v>
      </c>
      <c r="B11" s="7" t="str">
        <f t="shared" si="0"/>
        <v xml:space="preserve">2019-O-019-VALLEDUPAR </v>
      </c>
      <c r="C11" s="7" t="s">
        <v>235</v>
      </c>
      <c r="D11" s="7" t="s">
        <v>236</v>
      </c>
      <c r="E11" s="7"/>
      <c r="F11" s="7" t="s">
        <v>180</v>
      </c>
      <c r="G11" s="7" t="s">
        <v>243</v>
      </c>
      <c r="H11" s="8">
        <v>43732</v>
      </c>
      <c r="I11" s="8">
        <v>43747</v>
      </c>
      <c r="J11" s="8">
        <v>43753</v>
      </c>
      <c r="K11" s="20">
        <v>43753</v>
      </c>
      <c r="L11" s="8">
        <v>43888</v>
      </c>
      <c r="M11" s="8">
        <v>43892</v>
      </c>
      <c r="N11" s="8">
        <v>43964</v>
      </c>
      <c r="O11" s="8" t="s">
        <v>244</v>
      </c>
      <c r="P11" s="9">
        <v>3189902832</v>
      </c>
      <c r="Q11" s="7" t="s">
        <v>182</v>
      </c>
      <c r="R11" s="7" t="s">
        <v>183</v>
      </c>
      <c r="S11" s="7" t="s">
        <v>174</v>
      </c>
      <c r="T11" s="7" t="s">
        <v>174</v>
      </c>
      <c r="U11" s="10" t="s">
        <v>184</v>
      </c>
      <c r="V11" s="11" t="s">
        <v>185</v>
      </c>
      <c r="W11" s="7" t="s">
        <v>186</v>
      </c>
      <c r="X11" s="7" t="s">
        <v>178</v>
      </c>
      <c r="Y11" s="5">
        <v>321</v>
      </c>
    </row>
    <row r="12" spans="1:25" ht="178.5" x14ac:dyDescent="0.4">
      <c r="A12" s="18" t="s">
        <v>245</v>
      </c>
      <c r="B12" s="7" t="str">
        <f t="shared" si="0"/>
        <v>2019-O-023-CARTAGENA G1</v>
      </c>
      <c r="C12" s="19" t="s">
        <v>246</v>
      </c>
      <c r="D12" s="19" t="s">
        <v>247</v>
      </c>
      <c r="E12" s="7" t="s">
        <v>169</v>
      </c>
      <c r="F12" s="19" t="s">
        <v>248</v>
      </c>
      <c r="G12" s="19" t="s">
        <v>249</v>
      </c>
      <c r="H12" s="8">
        <v>43762</v>
      </c>
      <c r="I12" s="8">
        <v>43768</v>
      </c>
      <c r="J12" s="8">
        <v>43794</v>
      </c>
      <c r="K12" s="8">
        <v>43789</v>
      </c>
      <c r="L12" s="8">
        <v>43888</v>
      </c>
      <c r="M12" s="8">
        <v>43892</v>
      </c>
      <c r="N12" s="8">
        <v>43895</v>
      </c>
      <c r="O12" s="20">
        <v>43895</v>
      </c>
      <c r="P12" s="9">
        <v>4561262928</v>
      </c>
      <c r="Q12" s="7" t="s">
        <v>250</v>
      </c>
      <c r="R12" s="7" t="s">
        <v>251</v>
      </c>
      <c r="S12" s="7" t="s">
        <v>174</v>
      </c>
      <c r="T12" s="7" t="s">
        <v>174</v>
      </c>
      <c r="U12" s="21" t="s">
        <v>252</v>
      </c>
      <c r="V12" s="11" t="s">
        <v>253</v>
      </c>
      <c r="W12" s="7" t="s">
        <v>254</v>
      </c>
      <c r="X12" s="7" t="s">
        <v>178</v>
      </c>
      <c r="Y12" s="5">
        <v>459</v>
      </c>
    </row>
    <row r="13" spans="1:25" ht="204" x14ac:dyDescent="0.4">
      <c r="A13" s="18" t="s">
        <v>245</v>
      </c>
      <c r="B13" s="7" t="str">
        <f t="shared" si="0"/>
        <v>2019-O-023-CARTAGENA G2</v>
      </c>
      <c r="C13" s="19" t="s">
        <v>246</v>
      </c>
      <c r="D13" s="19" t="s">
        <v>247</v>
      </c>
      <c r="E13" s="7" t="s">
        <v>179</v>
      </c>
      <c r="F13" s="19" t="s">
        <v>170</v>
      </c>
      <c r="G13" s="19" t="s">
        <v>249</v>
      </c>
      <c r="H13" s="8">
        <v>43762</v>
      </c>
      <c r="I13" s="8">
        <v>43768</v>
      </c>
      <c r="J13" s="8">
        <v>43783</v>
      </c>
      <c r="K13" s="8">
        <v>43783</v>
      </c>
      <c r="L13" s="8">
        <v>43889</v>
      </c>
      <c r="M13" s="8">
        <v>43892</v>
      </c>
      <c r="N13" s="8">
        <v>43895</v>
      </c>
      <c r="O13" s="20">
        <v>43895</v>
      </c>
      <c r="P13" s="9">
        <v>4561262928</v>
      </c>
      <c r="Q13" s="7" t="s">
        <v>172</v>
      </c>
      <c r="R13" s="7" t="s">
        <v>173</v>
      </c>
      <c r="S13" s="7" t="s">
        <v>174</v>
      </c>
      <c r="T13" s="7" t="s">
        <v>174</v>
      </c>
      <c r="U13" s="21" t="s">
        <v>175</v>
      </c>
      <c r="V13" s="11" t="s">
        <v>176</v>
      </c>
      <c r="W13" s="7" t="s">
        <v>255</v>
      </c>
      <c r="X13" s="7" t="s">
        <v>178</v>
      </c>
      <c r="Y13" s="5">
        <v>459</v>
      </c>
    </row>
    <row r="14" spans="1:25" ht="178.5" x14ac:dyDescent="0.4">
      <c r="A14" s="12" t="s">
        <v>245</v>
      </c>
      <c r="B14" s="7" t="str">
        <f t="shared" si="0"/>
        <v>2019-O-023-CARTAGENA G3</v>
      </c>
      <c r="C14" s="7" t="s">
        <v>246</v>
      </c>
      <c r="D14" s="19" t="s">
        <v>247</v>
      </c>
      <c r="E14" s="7" t="s">
        <v>256</v>
      </c>
      <c r="F14" s="7" t="s">
        <v>180</v>
      </c>
      <c r="G14" s="7" t="s">
        <v>249</v>
      </c>
      <c r="H14" s="8">
        <v>43762</v>
      </c>
      <c r="I14" s="8" t="s">
        <v>257</v>
      </c>
      <c r="J14" s="8">
        <v>43783</v>
      </c>
      <c r="K14" s="8">
        <v>43784</v>
      </c>
      <c r="L14" s="8">
        <v>43888</v>
      </c>
      <c r="M14" s="8">
        <v>43892</v>
      </c>
      <c r="N14" s="8">
        <v>43964</v>
      </c>
      <c r="O14" s="8" t="s">
        <v>244</v>
      </c>
      <c r="P14" s="9">
        <v>4561262928</v>
      </c>
      <c r="Q14" s="7" t="s">
        <v>182</v>
      </c>
      <c r="R14" s="7" t="s">
        <v>183</v>
      </c>
      <c r="S14" s="7" t="s">
        <v>174</v>
      </c>
      <c r="T14" s="7" t="s">
        <v>174</v>
      </c>
      <c r="U14" s="10" t="s">
        <v>184</v>
      </c>
      <c r="V14" s="11" t="s">
        <v>185</v>
      </c>
      <c r="W14" s="7" t="s">
        <v>186</v>
      </c>
      <c r="X14" s="7" t="s">
        <v>178</v>
      </c>
      <c r="Y14" s="5">
        <v>459</v>
      </c>
    </row>
    <row r="15" spans="1:25" ht="204" x14ac:dyDescent="0.4">
      <c r="A15" s="18" t="s">
        <v>245</v>
      </c>
      <c r="B15" s="7" t="str">
        <f t="shared" si="0"/>
        <v>2019-O-023-CARTAGENA G4</v>
      </c>
      <c r="C15" s="19" t="s">
        <v>246</v>
      </c>
      <c r="D15" s="19" t="s">
        <v>247</v>
      </c>
      <c r="E15" s="19" t="s">
        <v>258</v>
      </c>
      <c r="F15" s="19" t="s">
        <v>170</v>
      </c>
      <c r="G15" s="19" t="s">
        <v>249</v>
      </c>
      <c r="H15" s="8">
        <v>43762</v>
      </c>
      <c r="I15" s="8">
        <v>43768</v>
      </c>
      <c r="J15" s="8">
        <v>43783</v>
      </c>
      <c r="K15" s="8">
        <v>43783</v>
      </c>
      <c r="L15" s="8">
        <v>43888</v>
      </c>
      <c r="M15" s="8">
        <v>43892</v>
      </c>
      <c r="N15" s="8">
        <v>43896</v>
      </c>
      <c r="O15" s="20">
        <v>43895</v>
      </c>
      <c r="P15" s="9">
        <v>4561262928</v>
      </c>
      <c r="Q15" s="7" t="s">
        <v>172</v>
      </c>
      <c r="R15" s="7" t="s">
        <v>173</v>
      </c>
      <c r="S15" s="7" t="s">
        <v>174</v>
      </c>
      <c r="T15" s="7" t="s">
        <v>174</v>
      </c>
      <c r="U15" s="10" t="s">
        <v>175</v>
      </c>
      <c r="V15" s="11" t="s">
        <v>176</v>
      </c>
      <c r="W15" s="7" t="s">
        <v>177</v>
      </c>
      <c r="X15" s="7" t="s">
        <v>178</v>
      </c>
      <c r="Y15" s="5">
        <v>459</v>
      </c>
    </row>
    <row r="16" spans="1:25" ht="255" x14ac:dyDescent="0.4">
      <c r="A16" s="6" t="s">
        <v>259</v>
      </c>
      <c r="B16" s="7" t="str">
        <f t="shared" si="0"/>
        <v>2019-I-024-CARTAGENA G1</v>
      </c>
      <c r="C16" s="7" t="s">
        <v>246</v>
      </c>
      <c r="D16" s="19" t="s">
        <v>247</v>
      </c>
      <c r="E16" s="7" t="s">
        <v>169</v>
      </c>
      <c r="F16" s="7" t="s">
        <v>260</v>
      </c>
      <c r="G16" s="7" t="s">
        <v>261</v>
      </c>
      <c r="H16" s="8">
        <v>43755</v>
      </c>
      <c r="I16" s="8">
        <v>43761</v>
      </c>
      <c r="J16" s="8">
        <v>43766</v>
      </c>
      <c r="K16" s="8">
        <v>43766</v>
      </c>
      <c r="L16" s="8" t="s">
        <v>174</v>
      </c>
      <c r="M16" s="8" t="s">
        <v>174</v>
      </c>
      <c r="N16" s="8" t="s">
        <v>174</v>
      </c>
      <c r="O16" s="8" t="s">
        <v>174</v>
      </c>
      <c r="P16" s="9">
        <v>859037851</v>
      </c>
      <c r="Q16" s="7" t="s">
        <v>262</v>
      </c>
      <c r="R16" s="7" t="s">
        <v>263</v>
      </c>
      <c r="S16" s="7" t="s">
        <v>264</v>
      </c>
      <c r="T16" s="7" t="s">
        <v>265</v>
      </c>
      <c r="U16" s="10" t="s">
        <v>266</v>
      </c>
      <c r="V16" s="11" t="s">
        <v>267</v>
      </c>
      <c r="W16" s="7" t="s">
        <v>268</v>
      </c>
      <c r="X16" s="7" t="s">
        <v>178</v>
      </c>
      <c r="Y16" s="5">
        <v>918</v>
      </c>
    </row>
    <row r="17" spans="1:25" ht="229.5" x14ac:dyDescent="0.4">
      <c r="A17" s="6" t="s">
        <v>269</v>
      </c>
      <c r="B17" s="7" t="str">
        <f t="shared" si="0"/>
        <v xml:space="preserve">2019-I-046-CARTAGENA </v>
      </c>
      <c r="C17" s="7" t="s">
        <v>246</v>
      </c>
      <c r="D17" s="19" t="s">
        <v>247</v>
      </c>
      <c r="E17" s="7"/>
      <c r="F17" s="7" t="s">
        <v>270</v>
      </c>
      <c r="G17" s="7" t="s">
        <v>261</v>
      </c>
      <c r="H17" s="8">
        <v>43838</v>
      </c>
      <c r="I17" s="8">
        <v>43873</v>
      </c>
      <c r="J17" s="8">
        <v>43879</v>
      </c>
      <c r="K17" s="8">
        <v>43873</v>
      </c>
      <c r="L17" s="8" t="s">
        <v>174</v>
      </c>
      <c r="M17" s="8" t="s">
        <v>174</v>
      </c>
      <c r="N17" s="8" t="s">
        <v>174</v>
      </c>
      <c r="O17" s="8" t="s">
        <v>174</v>
      </c>
      <c r="P17" s="9">
        <v>859037851</v>
      </c>
      <c r="Q17" s="7" t="s">
        <v>271</v>
      </c>
      <c r="R17" s="7" t="s">
        <v>174</v>
      </c>
      <c r="S17" s="7" t="s">
        <v>174</v>
      </c>
      <c r="T17" s="7" t="s">
        <v>174</v>
      </c>
      <c r="U17" s="10" t="s">
        <v>272</v>
      </c>
      <c r="V17" s="11" t="s">
        <v>174</v>
      </c>
      <c r="W17" s="7" t="s">
        <v>174</v>
      </c>
      <c r="X17" s="7" t="s">
        <v>178</v>
      </c>
      <c r="Y17" s="5">
        <v>918</v>
      </c>
    </row>
    <row r="18" spans="1:25" ht="178.5" x14ac:dyDescent="0.4">
      <c r="A18" s="18" t="s">
        <v>273</v>
      </c>
      <c r="B18" s="7" t="str">
        <f t="shared" si="0"/>
        <v xml:space="preserve">2019-O-025-RIOHACHA </v>
      </c>
      <c r="C18" s="19" t="s">
        <v>274</v>
      </c>
      <c r="D18" s="19" t="s">
        <v>275</v>
      </c>
      <c r="E18" s="19"/>
      <c r="F18" s="19" t="s">
        <v>276</v>
      </c>
      <c r="G18" s="19" t="s">
        <v>277</v>
      </c>
      <c r="H18" s="8">
        <v>43762</v>
      </c>
      <c r="I18" s="8">
        <v>43768</v>
      </c>
      <c r="J18" s="8">
        <v>43783</v>
      </c>
      <c r="K18" s="8">
        <v>43783</v>
      </c>
      <c r="L18" s="8">
        <v>43888</v>
      </c>
      <c r="M18" s="8">
        <v>43892</v>
      </c>
      <c r="N18" s="8">
        <v>43901</v>
      </c>
      <c r="O18" s="20">
        <v>43901</v>
      </c>
      <c r="P18" s="9">
        <v>1818542736</v>
      </c>
      <c r="Q18" s="7" t="s">
        <v>276</v>
      </c>
      <c r="R18" s="7" t="s">
        <v>276</v>
      </c>
      <c r="S18" s="7" t="s">
        <v>174</v>
      </c>
      <c r="T18" s="7" t="s">
        <v>174</v>
      </c>
      <c r="U18" s="21" t="s">
        <v>278</v>
      </c>
      <c r="V18" s="11" t="s">
        <v>279</v>
      </c>
      <c r="W18" s="7">
        <v>5713355</v>
      </c>
      <c r="X18" s="7" t="s">
        <v>178</v>
      </c>
      <c r="Y18" s="5">
        <v>183</v>
      </c>
    </row>
    <row r="19" spans="1:25" ht="280.5" x14ac:dyDescent="0.4">
      <c r="A19" s="6" t="s">
        <v>280</v>
      </c>
      <c r="B19" s="7" t="str">
        <f t="shared" si="0"/>
        <v xml:space="preserve">2019-I-036-RIOHACHA </v>
      </c>
      <c r="C19" s="7" t="s">
        <v>274</v>
      </c>
      <c r="D19" s="19" t="s">
        <v>275</v>
      </c>
      <c r="E19" s="7"/>
      <c r="F19" s="7" t="s">
        <v>281</v>
      </c>
      <c r="G19" s="7" t="s">
        <v>282</v>
      </c>
      <c r="H19" s="8">
        <v>43776</v>
      </c>
      <c r="I19" s="8">
        <v>43783</v>
      </c>
      <c r="J19" s="8">
        <v>43787</v>
      </c>
      <c r="K19" s="8">
        <v>43787</v>
      </c>
      <c r="L19" s="8" t="s">
        <v>174</v>
      </c>
      <c r="M19" s="8" t="s">
        <v>174</v>
      </c>
      <c r="N19" s="8" t="s">
        <v>174</v>
      </c>
      <c r="O19" s="8" t="s">
        <v>174</v>
      </c>
      <c r="P19" s="9">
        <v>171246108</v>
      </c>
      <c r="Q19" s="7" t="s">
        <v>262</v>
      </c>
      <c r="R19" s="7" t="s">
        <v>263</v>
      </c>
      <c r="S19" s="7" t="s">
        <v>283</v>
      </c>
      <c r="T19" s="7" t="s">
        <v>284</v>
      </c>
      <c r="U19" s="10" t="s">
        <v>285</v>
      </c>
      <c r="V19" s="11" t="s">
        <v>286</v>
      </c>
      <c r="W19" s="7">
        <v>7446234</v>
      </c>
      <c r="X19" s="7" t="s">
        <v>178</v>
      </c>
      <c r="Y19" s="5">
        <v>183</v>
      </c>
    </row>
    <row r="20" spans="1:25" ht="255" x14ac:dyDescent="0.4">
      <c r="A20" s="6" t="s">
        <v>287</v>
      </c>
      <c r="B20" s="7" t="str">
        <f t="shared" si="0"/>
        <v xml:space="preserve">2019-I-010-CALI </v>
      </c>
      <c r="C20" s="7" t="s">
        <v>288</v>
      </c>
      <c r="D20" s="7" t="s">
        <v>289</v>
      </c>
      <c r="E20" s="7"/>
      <c r="F20" s="7" t="s">
        <v>290</v>
      </c>
      <c r="G20" s="7" t="s">
        <v>291</v>
      </c>
      <c r="H20" s="8">
        <v>43726</v>
      </c>
      <c r="I20" s="8">
        <v>43746</v>
      </c>
      <c r="J20" s="8">
        <v>43753</v>
      </c>
      <c r="K20" s="8">
        <v>43753</v>
      </c>
      <c r="L20" s="8" t="s">
        <v>174</v>
      </c>
      <c r="M20" s="8" t="s">
        <v>174</v>
      </c>
      <c r="N20" s="8" t="s">
        <v>174</v>
      </c>
      <c r="O20" s="8" t="s">
        <v>174</v>
      </c>
      <c r="P20" s="9">
        <v>342492215</v>
      </c>
      <c r="Q20" s="7" t="s">
        <v>210</v>
      </c>
      <c r="R20" s="7" t="s">
        <v>229</v>
      </c>
      <c r="S20" s="7" t="s">
        <v>292</v>
      </c>
      <c r="T20" s="7" t="s">
        <v>293</v>
      </c>
      <c r="U20" s="10" t="s">
        <v>294</v>
      </c>
      <c r="V20" s="11" t="s">
        <v>215</v>
      </c>
      <c r="W20" s="7" t="s">
        <v>233</v>
      </c>
      <c r="X20" s="7" t="s">
        <v>178</v>
      </c>
      <c r="Y20" s="5">
        <v>366</v>
      </c>
    </row>
    <row r="21" spans="1:25" ht="178.5" x14ac:dyDescent="0.4">
      <c r="A21" s="18" t="s">
        <v>295</v>
      </c>
      <c r="B21" s="7" t="str">
        <f t="shared" si="0"/>
        <v xml:space="preserve">2019-O-027-CALI </v>
      </c>
      <c r="C21" s="19" t="s">
        <v>288</v>
      </c>
      <c r="D21" s="7" t="s">
        <v>289</v>
      </c>
      <c r="E21" s="19"/>
      <c r="F21" s="19" t="s">
        <v>296</v>
      </c>
      <c r="G21" s="19" t="s">
        <v>297</v>
      </c>
      <c r="H21" s="8">
        <v>43762</v>
      </c>
      <c r="I21" s="8">
        <v>43768</v>
      </c>
      <c r="J21" s="8">
        <v>43770</v>
      </c>
      <c r="K21" s="8">
        <v>43769</v>
      </c>
      <c r="L21" s="8">
        <v>43889</v>
      </c>
      <c r="M21" s="8">
        <v>43892</v>
      </c>
      <c r="N21" s="8">
        <v>43895</v>
      </c>
      <c r="O21" s="20">
        <v>43895</v>
      </c>
      <c r="P21" s="9">
        <v>3637085472</v>
      </c>
      <c r="Q21" s="7" t="s">
        <v>250</v>
      </c>
      <c r="R21" s="7" t="s">
        <v>251</v>
      </c>
      <c r="S21" s="7" t="s">
        <v>174</v>
      </c>
      <c r="T21" s="7" t="s">
        <v>174</v>
      </c>
      <c r="U21" s="21" t="s">
        <v>252</v>
      </c>
      <c r="V21" s="11" t="s">
        <v>298</v>
      </c>
      <c r="W21" s="7" t="s">
        <v>174</v>
      </c>
      <c r="X21" s="7" t="s">
        <v>178</v>
      </c>
      <c r="Y21" s="5">
        <v>366</v>
      </c>
    </row>
    <row r="22" spans="1:25" ht="178.5" x14ac:dyDescent="0.4">
      <c r="A22" s="18" t="s">
        <v>299</v>
      </c>
      <c r="B22" s="7" t="str">
        <f t="shared" si="0"/>
        <v>2019-O-013-PASTO G1</v>
      </c>
      <c r="C22" s="19" t="s">
        <v>300</v>
      </c>
      <c r="D22" s="19" t="s">
        <v>301</v>
      </c>
      <c r="E22" s="7" t="s">
        <v>169</v>
      </c>
      <c r="F22" s="19" t="s">
        <v>302</v>
      </c>
      <c r="G22" s="19" t="s">
        <v>303</v>
      </c>
      <c r="H22" s="8">
        <v>43769</v>
      </c>
      <c r="I22" s="8">
        <v>43777</v>
      </c>
      <c r="J22" s="8">
        <v>43784</v>
      </c>
      <c r="K22" s="8">
        <v>43784</v>
      </c>
      <c r="L22" s="8">
        <v>43889</v>
      </c>
      <c r="M22" s="8">
        <v>43892</v>
      </c>
      <c r="N22" s="8">
        <v>43901</v>
      </c>
      <c r="O22" s="20">
        <v>43901</v>
      </c>
      <c r="P22" s="9">
        <v>2961342816</v>
      </c>
      <c r="Q22" s="7" t="s">
        <v>304</v>
      </c>
      <c r="R22" s="7" t="s">
        <v>305</v>
      </c>
      <c r="S22" s="7" t="s">
        <v>174</v>
      </c>
      <c r="T22" s="7" t="s">
        <v>174</v>
      </c>
      <c r="U22" s="21" t="s">
        <v>306</v>
      </c>
      <c r="V22" s="11" t="s">
        <v>307</v>
      </c>
      <c r="W22" s="7">
        <v>3045452531</v>
      </c>
      <c r="X22" s="7" t="s">
        <v>178</v>
      </c>
      <c r="Y22" s="5">
        <v>298</v>
      </c>
    </row>
    <row r="23" spans="1:25" ht="229.5" x14ac:dyDescent="0.4">
      <c r="A23" s="18" t="s">
        <v>299</v>
      </c>
      <c r="B23" s="7" t="str">
        <f t="shared" si="0"/>
        <v>2019-O-013-PASTO G2</v>
      </c>
      <c r="C23" s="19" t="s">
        <v>300</v>
      </c>
      <c r="D23" s="19" t="s">
        <v>301</v>
      </c>
      <c r="E23" s="7" t="s">
        <v>179</v>
      </c>
      <c r="F23" s="19" t="s">
        <v>308</v>
      </c>
      <c r="G23" s="19" t="s">
        <v>303</v>
      </c>
      <c r="H23" s="8">
        <v>43769</v>
      </c>
      <c r="I23" s="8">
        <v>43777</v>
      </c>
      <c r="J23" s="8">
        <v>43782</v>
      </c>
      <c r="K23" s="20">
        <v>43781</v>
      </c>
      <c r="L23" s="8">
        <v>43889</v>
      </c>
      <c r="M23" s="8">
        <v>43892</v>
      </c>
      <c r="N23" s="8">
        <v>43895</v>
      </c>
      <c r="O23" s="20">
        <v>43895</v>
      </c>
      <c r="P23" s="9">
        <v>2961342816</v>
      </c>
      <c r="Q23" s="7" t="s">
        <v>250</v>
      </c>
      <c r="R23" s="7" t="s">
        <v>309</v>
      </c>
      <c r="S23" s="7" t="s">
        <v>174</v>
      </c>
      <c r="T23" s="7" t="s">
        <v>174</v>
      </c>
      <c r="U23" s="10" t="s">
        <v>310</v>
      </c>
      <c r="V23" s="11" t="s">
        <v>298</v>
      </c>
      <c r="W23" s="7">
        <v>3004708</v>
      </c>
      <c r="X23" s="7" t="s">
        <v>178</v>
      </c>
      <c r="Y23" s="5">
        <v>298</v>
      </c>
    </row>
    <row r="24" spans="1:25" ht="204" x14ac:dyDescent="0.4">
      <c r="A24" s="6" t="s">
        <v>311</v>
      </c>
      <c r="B24" s="7" t="str">
        <f t="shared" si="0"/>
        <v xml:space="preserve">2019-I-037-PASTO </v>
      </c>
      <c r="C24" s="7" t="s">
        <v>300</v>
      </c>
      <c r="D24" s="19" t="s">
        <v>301</v>
      </c>
      <c r="E24" s="7"/>
      <c r="F24" s="7" t="s">
        <v>312</v>
      </c>
      <c r="G24" s="7" t="s">
        <v>313</v>
      </c>
      <c r="H24" s="8">
        <v>43787</v>
      </c>
      <c r="I24" s="8">
        <v>43794</v>
      </c>
      <c r="J24" s="8">
        <v>43829</v>
      </c>
      <c r="K24" s="8">
        <v>43829</v>
      </c>
      <c r="L24" s="8" t="s">
        <v>174</v>
      </c>
      <c r="M24" s="8" t="s">
        <v>174</v>
      </c>
      <c r="N24" s="8" t="s">
        <v>174</v>
      </c>
      <c r="O24" s="8" t="s">
        <v>174</v>
      </c>
      <c r="P24" s="9">
        <v>557719564</v>
      </c>
      <c r="Q24" s="7" t="s">
        <v>314</v>
      </c>
      <c r="R24" s="7" t="s">
        <v>315</v>
      </c>
      <c r="S24" s="7" t="s">
        <v>174</v>
      </c>
      <c r="T24" s="7" t="s">
        <v>174</v>
      </c>
      <c r="U24" s="10" t="s">
        <v>316</v>
      </c>
      <c r="V24" s="11" t="s">
        <v>317</v>
      </c>
      <c r="W24" s="7">
        <v>3003053</v>
      </c>
      <c r="X24" s="7" t="s">
        <v>178</v>
      </c>
      <c r="Y24" s="5">
        <v>596</v>
      </c>
    </row>
    <row r="25" spans="1:25" ht="178.5" x14ac:dyDescent="0.4">
      <c r="A25" s="6" t="s">
        <v>318</v>
      </c>
      <c r="B25" s="7" t="str">
        <f t="shared" si="0"/>
        <v xml:space="preserve">2019-O-029-SANTA MARTA </v>
      </c>
      <c r="C25" s="7" t="s">
        <v>319</v>
      </c>
      <c r="D25" s="7" t="s">
        <v>320</v>
      </c>
      <c r="E25" s="7"/>
      <c r="F25" s="7" t="s">
        <v>321</v>
      </c>
      <c r="G25" s="7" t="s">
        <v>322</v>
      </c>
      <c r="H25" s="8">
        <v>43770</v>
      </c>
      <c r="I25" s="8">
        <v>43776</v>
      </c>
      <c r="J25" s="8">
        <v>43787</v>
      </c>
      <c r="K25" s="8">
        <v>43787</v>
      </c>
      <c r="L25" s="8">
        <v>43889</v>
      </c>
      <c r="M25" s="8">
        <v>43892</v>
      </c>
      <c r="N25" s="8">
        <v>43894</v>
      </c>
      <c r="O25" s="8">
        <v>43894</v>
      </c>
      <c r="P25" s="9">
        <v>2732782800</v>
      </c>
      <c r="Q25" s="7" t="s">
        <v>323</v>
      </c>
      <c r="R25" s="7" t="s">
        <v>324</v>
      </c>
      <c r="S25" s="7" t="s">
        <v>174</v>
      </c>
      <c r="T25" s="7" t="s">
        <v>174</v>
      </c>
      <c r="U25" s="10" t="s">
        <v>325</v>
      </c>
      <c r="V25" s="11" t="s">
        <v>174</v>
      </c>
      <c r="W25" s="7">
        <v>4447448</v>
      </c>
      <c r="X25" s="7" t="s">
        <v>178</v>
      </c>
      <c r="Y25" s="5">
        <v>275</v>
      </c>
    </row>
    <row r="26" spans="1:25" ht="204" x14ac:dyDescent="0.4">
      <c r="A26" s="6" t="s">
        <v>326</v>
      </c>
      <c r="B26" s="7" t="str">
        <f t="shared" si="0"/>
        <v xml:space="preserve">2019-I-035-SANTA MARTA </v>
      </c>
      <c r="C26" s="7" t="s">
        <v>319</v>
      </c>
      <c r="D26" s="7" t="s">
        <v>320</v>
      </c>
      <c r="E26" s="7"/>
      <c r="F26" s="7" t="s">
        <v>327</v>
      </c>
      <c r="G26" s="7" t="s">
        <v>228</v>
      </c>
      <c r="H26" s="8">
        <v>43776</v>
      </c>
      <c r="I26" s="8">
        <v>43783</v>
      </c>
      <c r="J26" s="8">
        <v>43787</v>
      </c>
      <c r="K26" s="8">
        <v>43787</v>
      </c>
      <c r="L26" s="8" t="s">
        <v>174</v>
      </c>
      <c r="M26" s="8" t="s">
        <v>174</v>
      </c>
      <c r="N26" s="8" t="s">
        <v>174</v>
      </c>
      <c r="O26" s="8" t="s">
        <v>174</v>
      </c>
      <c r="P26" s="9">
        <v>257337047</v>
      </c>
      <c r="Q26" s="7" t="s">
        <v>328</v>
      </c>
      <c r="R26" s="7" t="s">
        <v>329</v>
      </c>
      <c r="S26" s="7" t="s">
        <v>283</v>
      </c>
      <c r="T26" s="7" t="s">
        <v>284</v>
      </c>
      <c r="U26" s="10" t="s">
        <v>330</v>
      </c>
      <c r="V26" s="11" t="s">
        <v>331</v>
      </c>
      <c r="W26" s="7">
        <v>5898171</v>
      </c>
      <c r="X26" s="7" t="s">
        <v>178</v>
      </c>
      <c r="Y26" s="5">
        <v>275</v>
      </c>
    </row>
    <row r="27" spans="1:25" ht="178.5" x14ac:dyDescent="0.4">
      <c r="A27" s="6" t="s">
        <v>332</v>
      </c>
      <c r="B27" s="7" t="str">
        <f t="shared" si="0"/>
        <v>2019-O-028-IBAGUÉ G1</v>
      </c>
      <c r="C27" s="7" t="s">
        <v>333</v>
      </c>
      <c r="D27" s="7" t="s">
        <v>334</v>
      </c>
      <c r="E27" s="7" t="s">
        <v>169</v>
      </c>
      <c r="F27" s="13" t="s">
        <v>335</v>
      </c>
      <c r="G27" s="7" t="s">
        <v>336</v>
      </c>
      <c r="H27" s="8">
        <v>43774</v>
      </c>
      <c r="I27" s="8">
        <v>43781</v>
      </c>
      <c r="J27" s="8">
        <v>43798</v>
      </c>
      <c r="K27" s="8">
        <v>43798</v>
      </c>
      <c r="L27" s="8">
        <v>43889</v>
      </c>
      <c r="M27" s="8">
        <v>43892</v>
      </c>
      <c r="N27" s="8">
        <v>43894</v>
      </c>
      <c r="O27" s="8">
        <v>43894</v>
      </c>
      <c r="P27" s="9">
        <v>4561262928</v>
      </c>
      <c r="Q27" s="7" t="s">
        <v>337</v>
      </c>
      <c r="R27" s="7" t="s">
        <v>337</v>
      </c>
      <c r="S27" s="7" t="s">
        <v>174</v>
      </c>
      <c r="T27" s="7" t="s">
        <v>174</v>
      </c>
      <c r="U27" s="10" t="s">
        <v>338</v>
      </c>
      <c r="V27" s="11" t="s">
        <v>339</v>
      </c>
      <c r="W27" s="7">
        <v>3112081149</v>
      </c>
      <c r="X27" s="7" t="s">
        <v>178</v>
      </c>
      <c r="Y27" s="5">
        <v>459</v>
      </c>
    </row>
    <row r="28" spans="1:25" ht="178.5" x14ac:dyDescent="0.4">
      <c r="A28" s="18" t="s">
        <v>332</v>
      </c>
      <c r="B28" s="7" t="str">
        <f t="shared" si="0"/>
        <v>2019-O-028-IBAGUÉ G2</v>
      </c>
      <c r="C28" s="19" t="s">
        <v>333</v>
      </c>
      <c r="D28" s="7" t="s">
        <v>334</v>
      </c>
      <c r="E28" s="7" t="s">
        <v>179</v>
      </c>
      <c r="F28" s="19" t="s">
        <v>340</v>
      </c>
      <c r="G28" s="19" t="s">
        <v>336</v>
      </c>
      <c r="H28" s="8">
        <v>43774</v>
      </c>
      <c r="I28" s="8">
        <v>43781</v>
      </c>
      <c r="J28" s="8">
        <v>43783</v>
      </c>
      <c r="K28" s="8">
        <v>43783</v>
      </c>
      <c r="L28" s="8">
        <v>43889</v>
      </c>
      <c r="M28" s="8">
        <v>43892</v>
      </c>
      <c r="N28" s="8">
        <v>43896</v>
      </c>
      <c r="O28" s="20">
        <v>43896</v>
      </c>
      <c r="P28" s="9">
        <v>4561262928</v>
      </c>
      <c r="Q28" s="7" t="s">
        <v>341</v>
      </c>
      <c r="R28" s="7" t="s">
        <v>342</v>
      </c>
      <c r="S28" s="7" t="s">
        <v>174</v>
      </c>
      <c r="T28" s="7" t="s">
        <v>174</v>
      </c>
      <c r="U28" s="10" t="s">
        <v>343</v>
      </c>
      <c r="V28" s="11" t="s">
        <v>344</v>
      </c>
      <c r="W28" s="7">
        <v>2102004</v>
      </c>
      <c r="X28" s="7" t="s">
        <v>178</v>
      </c>
      <c r="Y28" s="5">
        <v>459</v>
      </c>
    </row>
    <row r="29" spans="1:25" ht="204" x14ac:dyDescent="0.4">
      <c r="A29" s="6" t="s">
        <v>345</v>
      </c>
      <c r="B29" s="7" t="str">
        <f t="shared" si="0"/>
        <v>2019-I-032-IBAGUÉ G1</v>
      </c>
      <c r="C29" s="7" t="s">
        <v>333</v>
      </c>
      <c r="D29" s="7" t="s">
        <v>334</v>
      </c>
      <c r="E29" s="7" t="s">
        <v>169</v>
      </c>
      <c r="F29" s="13" t="s">
        <v>346</v>
      </c>
      <c r="G29" s="7" t="s">
        <v>347</v>
      </c>
      <c r="H29" s="8">
        <v>43774</v>
      </c>
      <c r="I29" s="8">
        <v>43781</v>
      </c>
      <c r="J29" s="8">
        <v>43782</v>
      </c>
      <c r="K29" s="8">
        <v>43782</v>
      </c>
      <c r="L29" s="8" t="s">
        <v>174</v>
      </c>
      <c r="M29" s="8" t="s">
        <v>174</v>
      </c>
      <c r="N29" s="8" t="s">
        <v>174</v>
      </c>
      <c r="O29" s="8" t="s">
        <v>174</v>
      </c>
      <c r="P29" s="9">
        <v>859037851</v>
      </c>
      <c r="Q29" s="7" t="s">
        <v>348</v>
      </c>
      <c r="R29" s="7" t="s">
        <v>349</v>
      </c>
      <c r="S29" s="7" t="s">
        <v>174</v>
      </c>
      <c r="T29" s="7" t="s">
        <v>174</v>
      </c>
      <c r="U29" s="10" t="s">
        <v>350</v>
      </c>
      <c r="V29" s="11" t="s">
        <v>307</v>
      </c>
      <c r="W29" s="7">
        <v>3045452531</v>
      </c>
      <c r="X29" s="7" t="s">
        <v>178</v>
      </c>
      <c r="Y29" s="5">
        <v>918</v>
      </c>
    </row>
    <row r="30" spans="1:25" ht="280.5" x14ac:dyDescent="0.4">
      <c r="A30" s="6" t="s">
        <v>345</v>
      </c>
      <c r="B30" s="7" t="str">
        <f t="shared" si="0"/>
        <v>2019-I-032-IBAGUÉ G2</v>
      </c>
      <c r="C30" s="7" t="s">
        <v>333</v>
      </c>
      <c r="D30" s="7" t="s">
        <v>334</v>
      </c>
      <c r="E30" s="7" t="s">
        <v>179</v>
      </c>
      <c r="F30" s="13" t="s">
        <v>260</v>
      </c>
      <c r="G30" s="7" t="s">
        <v>347</v>
      </c>
      <c r="H30" s="8">
        <v>43774</v>
      </c>
      <c r="I30" s="8">
        <v>43781</v>
      </c>
      <c r="J30" s="8">
        <v>43781</v>
      </c>
      <c r="K30" s="8">
        <v>43781</v>
      </c>
      <c r="L30" s="8" t="s">
        <v>174</v>
      </c>
      <c r="M30" s="8" t="s">
        <v>174</v>
      </c>
      <c r="N30" s="8" t="s">
        <v>174</v>
      </c>
      <c r="O30" s="8" t="s">
        <v>174</v>
      </c>
      <c r="P30" s="9">
        <v>859037851</v>
      </c>
      <c r="Q30" s="7" t="s">
        <v>262</v>
      </c>
      <c r="R30" s="7" t="s">
        <v>263</v>
      </c>
      <c r="S30" s="7" t="s">
        <v>174</v>
      </c>
      <c r="T30" s="7" t="s">
        <v>174</v>
      </c>
      <c r="U30" s="10" t="s">
        <v>351</v>
      </c>
      <c r="V30" s="11" t="s">
        <v>286</v>
      </c>
      <c r="W30" s="7" t="s">
        <v>268</v>
      </c>
      <c r="X30" s="7" t="s">
        <v>178</v>
      </c>
      <c r="Y30" s="5">
        <v>918</v>
      </c>
    </row>
    <row r="31" spans="1:25" ht="178.5" x14ac:dyDescent="0.4">
      <c r="A31" s="6" t="s">
        <v>352</v>
      </c>
      <c r="B31" s="7" t="str">
        <f t="shared" si="0"/>
        <v>2019-O-040-IBAGUÉ G3</v>
      </c>
      <c r="C31" s="7" t="s">
        <v>333</v>
      </c>
      <c r="D31" s="7" t="s">
        <v>334</v>
      </c>
      <c r="E31" s="7" t="s">
        <v>256</v>
      </c>
      <c r="F31" s="13" t="s">
        <v>353</v>
      </c>
      <c r="G31" s="7" t="s">
        <v>336</v>
      </c>
      <c r="H31" s="8">
        <v>43789</v>
      </c>
      <c r="I31" s="8">
        <v>43819</v>
      </c>
      <c r="J31" s="8">
        <v>43829</v>
      </c>
      <c r="K31" s="8">
        <v>43826</v>
      </c>
      <c r="L31" s="8">
        <v>43889</v>
      </c>
      <c r="M31" s="8">
        <v>43893</v>
      </c>
      <c r="N31" s="8">
        <v>43963</v>
      </c>
      <c r="O31" s="8">
        <v>43963</v>
      </c>
      <c r="P31" s="9">
        <v>4561262928</v>
      </c>
      <c r="Q31" s="7" t="s">
        <v>354</v>
      </c>
      <c r="R31" s="7" t="s">
        <v>354</v>
      </c>
      <c r="S31" s="7" t="s">
        <v>174</v>
      </c>
      <c r="T31" s="7" t="s">
        <v>174</v>
      </c>
      <c r="U31" s="21" t="s">
        <v>355</v>
      </c>
      <c r="V31" s="11" t="s">
        <v>356</v>
      </c>
      <c r="W31" s="7">
        <v>7430070</v>
      </c>
      <c r="X31" s="7" t="s">
        <v>178</v>
      </c>
      <c r="Y31" s="5">
        <v>459</v>
      </c>
    </row>
    <row r="32" spans="1:25" ht="178.5" x14ac:dyDescent="0.4">
      <c r="A32" s="6" t="s">
        <v>352</v>
      </c>
      <c r="B32" s="7" t="str">
        <f t="shared" si="0"/>
        <v>2019-O-040-IBAGUÉ G4</v>
      </c>
      <c r="C32" s="7" t="s">
        <v>333</v>
      </c>
      <c r="D32" s="7" t="s">
        <v>334</v>
      </c>
      <c r="E32" s="7" t="s">
        <v>258</v>
      </c>
      <c r="F32" s="13" t="s">
        <v>353</v>
      </c>
      <c r="G32" s="7" t="s">
        <v>336</v>
      </c>
      <c r="H32" s="8">
        <v>43789</v>
      </c>
      <c r="I32" s="8">
        <v>43819</v>
      </c>
      <c r="J32" s="8">
        <v>43829</v>
      </c>
      <c r="K32" s="8">
        <v>43826</v>
      </c>
      <c r="L32" s="8">
        <v>43889</v>
      </c>
      <c r="M32" s="8">
        <v>43893</v>
      </c>
      <c r="N32" s="8">
        <v>43963</v>
      </c>
      <c r="O32" s="8">
        <v>43963</v>
      </c>
      <c r="P32" s="9">
        <v>4561262928</v>
      </c>
      <c r="Q32" s="7" t="s">
        <v>354</v>
      </c>
      <c r="R32" s="7" t="s">
        <v>354</v>
      </c>
      <c r="S32" s="7" t="s">
        <v>174</v>
      </c>
      <c r="T32" s="7" t="s">
        <v>174</v>
      </c>
      <c r="U32" s="21" t="s">
        <v>355</v>
      </c>
      <c r="V32" s="11" t="s">
        <v>356</v>
      </c>
      <c r="W32" s="7">
        <v>7430070</v>
      </c>
      <c r="X32" s="7" t="s">
        <v>178</v>
      </c>
      <c r="Y32" s="5">
        <v>459</v>
      </c>
    </row>
    <row r="33" spans="1:25" ht="255" x14ac:dyDescent="0.4">
      <c r="A33" s="18" t="s">
        <v>357</v>
      </c>
      <c r="B33" s="7" t="str">
        <f t="shared" si="0"/>
        <v xml:space="preserve">2019-O-015-TUNJA </v>
      </c>
      <c r="C33" s="19" t="s">
        <v>358</v>
      </c>
      <c r="D33" s="19" t="s">
        <v>359</v>
      </c>
      <c r="E33" s="19"/>
      <c r="F33" s="19" t="s">
        <v>360</v>
      </c>
      <c r="G33" s="19" t="s">
        <v>361</v>
      </c>
      <c r="H33" s="8">
        <v>43720</v>
      </c>
      <c r="I33" s="8">
        <v>43749</v>
      </c>
      <c r="J33" s="8">
        <v>43748</v>
      </c>
      <c r="K33" s="8">
        <v>43748</v>
      </c>
      <c r="L33" s="8">
        <v>43889</v>
      </c>
      <c r="M33" s="8">
        <v>43892</v>
      </c>
      <c r="N33" s="8">
        <v>43895</v>
      </c>
      <c r="O33" s="20">
        <v>43895</v>
      </c>
      <c r="P33" s="9">
        <v>1818542736</v>
      </c>
      <c r="Q33" s="7" t="s">
        <v>250</v>
      </c>
      <c r="R33" s="7" t="s">
        <v>251</v>
      </c>
      <c r="S33" s="7" t="s">
        <v>174</v>
      </c>
      <c r="T33" s="7" t="s">
        <v>174</v>
      </c>
      <c r="U33" s="10" t="s">
        <v>252</v>
      </c>
      <c r="V33" s="11" t="s">
        <v>362</v>
      </c>
      <c r="W33" s="7">
        <v>3004708</v>
      </c>
      <c r="X33" s="7" t="s">
        <v>178</v>
      </c>
      <c r="Y33" s="5">
        <v>183</v>
      </c>
    </row>
    <row r="34" spans="1:25" ht="204" x14ac:dyDescent="0.4">
      <c r="A34" s="6" t="s">
        <v>363</v>
      </c>
      <c r="B34" s="7" t="str">
        <f t="shared" si="0"/>
        <v xml:space="preserve">2019-I-034-TUNJA </v>
      </c>
      <c r="C34" s="7" t="s">
        <v>358</v>
      </c>
      <c r="D34" s="19" t="s">
        <v>359</v>
      </c>
      <c r="E34" s="7"/>
      <c r="F34" s="7" t="s">
        <v>364</v>
      </c>
      <c r="G34" s="7" t="s">
        <v>365</v>
      </c>
      <c r="H34" s="8">
        <v>43787</v>
      </c>
      <c r="I34" s="8">
        <v>43788</v>
      </c>
      <c r="J34" s="8">
        <v>43795</v>
      </c>
      <c r="K34" s="8">
        <v>43795</v>
      </c>
      <c r="L34" s="8" t="s">
        <v>174</v>
      </c>
      <c r="M34" s="8" t="s">
        <v>174</v>
      </c>
      <c r="N34" s="8" t="s">
        <v>174</v>
      </c>
      <c r="O34" s="8" t="s">
        <v>174</v>
      </c>
      <c r="P34" s="9">
        <v>171246108</v>
      </c>
      <c r="Q34" s="7" t="s">
        <v>349</v>
      </c>
      <c r="R34" s="7" t="s">
        <v>349</v>
      </c>
      <c r="S34" s="7" t="s">
        <v>174</v>
      </c>
      <c r="T34" s="7" t="s">
        <v>174</v>
      </c>
      <c r="U34" s="10" t="s">
        <v>366</v>
      </c>
      <c r="V34" s="11" t="s">
        <v>367</v>
      </c>
      <c r="W34" s="7" t="s">
        <v>368</v>
      </c>
      <c r="X34" s="7" t="s">
        <v>178</v>
      </c>
      <c r="Y34" s="5">
        <v>183</v>
      </c>
    </row>
    <row r="35" spans="1:25" ht="229.5" x14ac:dyDescent="0.4">
      <c r="A35" s="6" t="s">
        <v>369</v>
      </c>
      <c r="B35" s="7" t="str">
        <f t="shared" si="0"/>
        <v xml:space="preserve">2019-I-045-BUENAVENTURA </v>
      </c>
      <c r="C35" s="7" t="s">
        <v>370</v>
      </c>
      <c r="D35" s="7" t="s">
        <v>289</v>
      </c>
      <c r="E35" s="7"/>
      <c r="F35" s="7" t="s">
        <v>371</v>
      </c>
      <c r="G35" s="7" t="s">
        <v>372</v>
      </c>
      <c r="H35" s="8">
        <v>43825</v>
      </c>
      <c r="I35" s="8">
        <v>43888</v>
      </c>
      <c r="J35" s="8">
        <v>43917</v>
      </c>
      <c r="K35" s="8">
        <v>43917</v>
      </c>
      <c r="L35" s="8" t="s">
        <v>174</v>
      </c>
      <c r="M35" s="8" t="s">
        <v>174</v>
      </c>
      <c r="N35" s="8" t="s">
        <v>174</v>
      </c>
      <c r="O35" s="8" t="s">
        <v>174</v>
      </c>
      <c r="P35" s="9">
        <v>171246108</v>
      </c>
      <c r="Q35" s="7" t="s">
        <v>373</v>
      </c>
      <c r="R35" s="7" t="s">
        <v>263</v>
      </c>
      <c r="S35" s="7" t="s">
        <v>174</v>
      </c>
      <c r="T35" s="7" t="s">
        <v>174</v>
      </c>
      <c r="U35" s="21" t="s">
        <v>374</v>
      </c>
      <c r="V35" s="11" t="s">
        <v>375</v>
      </c>
      <c r="W35" s="7">
        <v>7446234</v>
      </c>
      <c r="X35" s="7" t="s">
        <v>178</v>
      </c>
      <c r="Y35" s="5">
        <v>183</v>
      </c>
    </row>
    <row r="36" spans="1:25" ht="178.5" x14ac:dyDescent="0.4">
      <c r="A36" s="6" t="s">
        <v>376</v>
      </c>
      <c r="B36" s="7" t="str">
        <f t="shared" si="0"/>
        <v xml:space="preserve">2019-O-038-BUENAVENTURA </v>
      </c>
      <c r="C36" s="7" t="s">
        <v>370</v>
      </c>
      <c r="D36" s="7" t="s">
        <v>289</v>
      </c>
      <c r="E36" s="7"/>
      <c r="F36" s="7" t="s">
        <v>377</v>
      </c>
      <c r="G36" s="7" t="s">
        <v>378</v>
      </c>
      <c r="H36" s="8">
        <v>43787</v>
      </c>
      <c r="I36" s="8">
        <v>43788</v>
      </c>
      <c r="J36" s="8">
        <v>43802</v>
      </c>
      <c r="K36" s="8">
        <v>43802</v>
      </c>
      <c r="L36" s="8">
        <v>43889</v>
      </c>
      <c r="M36" s="8">
        <v>43892</v>
      </c>
      <c r="N36" s="8">
        <v>43903</v>
      </c>
      <c r="O36" s="8">
        <v>43908</v>
      </c>
      <c r="P36" s="9">
        <v>1818542736</v>
      </c>
      <c r="Q36" s="7" t="s">
        <v>379</v>
      </c>
      <c r="R36" s="7" t="s">
        <v>380</v>
      </c>
      <c r="S36" s="7" t="s">
        <v>174</v>
      </c>
      <c r="T36" s="7" t="s">
        <v>174</v>
      </c>
      <c r="U36" s="10" t="s">
        <v>381</v>
      </c>
      <c r="V36" s="11" t="s">
        <v>382</v>
      </c>
      <c r="W36" s="7" t="s">
        <v>383</v>
      </c>
      <c r="X36" s="7" t="s">
        <v>178</v>
      </c>
      <c r="Y36" s="5">
        <v>183</v>
      </c>
    </row>
    <row r="37" spans="1:25" ht="229.5" x14ac:dyDescent="0.4">
      <c r="A37" s="6" t="s">
        <v>384</v>
      </c>
      <c r="B37" s="7" t="str">
        <f t="shared" si="0"/>
        <v xml:space="preserve">2019-I-041-ARAUCA </v>
      </c>
      <c r="C37" s="7" t="s">
        <v>385</v>
      </c>
      <c r="D37" s="7" t="s">
        <v>385</v>
      </c>
      <c r="E37" s="7"/>
      <c r="F37" s="7" t="s">
        <v>312</v>
      </c>
      <c r="G37" s="7" t="s">
        <v>386</v>
      </c>
      <c r="H37" s="8">
        <v>43798</v>
      </c>
      <c r="I37" s="8">
        <v>43808</v>
      </c>
      <c r="J37" s="8">
        <v>43826</v>
      </c>
      <c r="K37" s="8">
        <v>43826</v>
      </c>
      <c r="L37" s="8" t="s">
        <v>174</v>
      </c>
      <c r="M37" s="8" t="s">
        <v>174</v>
      </c>
      <c r="N37" s="8" t="s">
        <v>174</v>
      </c>
      <c r="O37" s="8" t="s">
        <v>174</v>
      </c>
      <c r="P37" s="9">
        <v>171246108</v>
      </c>
      <c r="Q37" s="7" t="s">
        <v>387</v>
      </c>
      <c r="R37" s="7" t="s">
        <v>388</v>
      </c>
      <c r="S37" s="7" t="s">
        <v>174</v>
      </c>
      <c r="T37" s="7" t="s">
        <v>174</v>
      </c>
      <c r="U37" s="10" t="s">
        <v>389</v>
      </c>
      <c r="V37" s="11" t="s">
        <v>390</v>
      </c>
      <c r="W37" s="7">
        <v>3138384045</v>
      </c>
      <c r="X37" s="7" t="s">
        <v>178</v>
      </c>
      <c r="Y37" s="5">
        <v>183</v>
      </c>
    </row>
    <row r="38" spans="1:25" ht="178.5" x14ac:dyDescent="0.4">
      <c r="A38" s="22" t="s">
        <v>391</v>
      </c>
      <c r="B38" s="24" t="str">
        <f t="shared" si="0"/>
        <v xml:space="preserve">2019-O-043-ARAUCA </v>
      </c>
      <c r="C38" s="23" t="s">
        <v>385</v>
      </c>
      <c r="D38" s="7" t="s">
        <v>385</v>
      </c>
      <c r="E38" s="23"/>
      <c r="F38" s="23" t="s">
        <v>392</v>
      </c>
      <c r="G38" s="23" t="s">
        <v>393</v>
      </c>
      <c r="H38" s="25">
        <v>43804</v>
      </c>
      <c r="I38" s="25">
        <v>43809</v>
      </c>
      <c r="J38" s="25">
        <v>43838</v>
      </c>
      <c r="K38" s="25">
        <v>43838</v>
      </c>
      <c r="L38" s="25">
        <v>43889</v>
      </c>
      <c r="M38" s="25">
        <v>43892</v>
      </c>
      <c r="N38" s="25">
        <v>43909</v>
      </c>
      <c r="O38" s="26">
        <v>43910</v>
      </c>
      <c r="P38" s="27">
        <v>1818542736</v>
      </c>
      <c r="Q38" s="24" t="s">
        <v>394</v>
      </c>
      <c r="R38" s="24" t="s">
        <v>395</v>
      </c>
      <c r="S38" s="24" t="s">
        <v>174</v>
      </c>
      <c r="T38" s="24" t="s">
        <v>174</v>
      </c>
      <c r="U38" s="28" t="s">
        <v>396</v>
      </c>
      <c r="V38" s="29" t="s">
        <v>397</v>
      </c>
      <c r="W38" s="24"/>
      <c r="X38" s="24" t="s">
        <v>178</v>
      </c>
      <c r="Y38" s="5">
        <v>183</v>
      </c>
    </row>
  </sheetData>
  <hyperlinks>
    <hyperlink ref="U24" r:id="rId1" display="mailto:comercial@jasb.com.co" xr:uid="{00000000-0004-0000-0200-000000000000}"/>
    <hyperlink ref="U26" r:id="rId2" xr:uid="{00000000-0004-0000-0200-000001000000}"/>
    <hyperlink ref="U25" r:id="rId3" xr:uid="{00000000-0004-0000-0200-000002000000}"/>
    <hyperlink ref="U15" r:id="rId4" xr:uid="{00000000-0004-0000-0200-000003000000}"/>
    <hyperlink ref="U22" r:id="rId5" xr:uid="{00000000-0004-0000-0200-000004000000}"/>
    <hyperlink ref="U37" r:id="rId6" xr:uid="{00000000-0004-0000-0200-000005000000}"/>
    <hyperlink ref="U35" r:id="rId7" xr:uid="{00000000-0004-0000-0200-000006000000}"/>
    <hyperlink ref="U21" r:id="rId8" xr:uid="{00000000-0004-0000-0200-000007000000}"/>
    <hyperlink ref="U12" r:id="rId9" xr:uid="{00000000-0004-0000-0200-000008000000}"/>
    <hyperlink ref="U13" r:id="rId10" xr:uid="{00000000-0004-0000-0200-000009000000}"/>
    <hyperlink ref="U31" r:id="rId11" xr:uid="{00000000-0004-0000-0200-00000A000000}"/>
    <hyperlink ref="U32" r:id="rId12" xr:uid="{00000000-0004-0000-0200-00000B000000}"/>
    <hyperlink ref="U18" r:id="rId13" xr:uid="{00000000-0004-0000-0200-00000C000000}"/>
  </hyperlinks>
  <pageMargins left="0.7" right="0.7" top="0.75" bottom="0.75" header="0.3" footer="0.3"/>
  <pageSetup orientation="portrait" r:id="rId14"/>
  <tableParts count="1">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O36"/>
  <sheetViews>
    <sheetView workbookViewId="0">
      <selection activeCell="D5" sqref="D5"/>
    </sheetView>
  </sheetViews>
  <sheetFormatPr baseColWidth="10" defaultColWidth="11.42578125" defaultRowHeight="15" x14ac:dyDescent="0.25"/>
  <cols>
    <col min="2" max="2" width="18.85546875" style="1" bestFit="1" customWidth="1"/>
    <col min="3" max="3" width="10.28515625" style="1" bestFit="1" customWidth="1"/>
    <col min="4" max="4" width="11.7109375" style="1" customWidth="1"/>
    <col min="5" max="5" width="18.85546875" style="1" bestFit="1" customWidth="1"/>
    <col min="6" max="6" width="11.7109375" style="1" customWidth="1"/>
    <col min="7" max="7" width="11.42578125" style="1"/>
    <col min="8" max="8" width="17.140625" style="1" bestFit="1" customWidth="1"/>
    <col min="9" max="9" width="10.28515625" style="1" bestFit="1" customWidth="1"/>
    <col min="10" max="10" width="11.7109375" style="1" customWidth="1"/>
    <col min="11" max="11" width="18.28515625" style="1" bestFit="1" customWidth="1"/>
    <col min="13" max="13" width="32.7109375" customWidth="1"/>
    <col min="15" max="15" width="24.42578125" customWidth="1"/>
  </cols>
  <sheetData>
    <row r="4" spans="2:15" x14ac:dyDescent="0.25">
      <c r="B4" s="1" t="s">
        <v>398</v>
      </c>
      <c r="C4" s="1" t="s">
        <v>399</v>
      </c>
      <c r="D4" s="1" t="s">
        <v>400</v>
      </c>
      <c r="E4" s="1" t="s">
        <v>401</v>
      </c>
      <c r="H4" s="1" t="s">
        <v>402</v>
      </c>
      <c r="I4" s="1" t="s">
        <v>399</v>
      </c>
      <c r="J4" s="1" t="s">
        <v>400</v>
      </c>
      <c r="K4" s="1" t="s">
        <v>403</v>
      </c>
      <c r="M4" t="s">
        <v>404</v>
      </c>
      <c r="O4" s="30" t="s">
        <v>405</v>
      </c>
    </row>
    <row r="5" spans="2:15" x14ac:dyDescent="0.25">
      <c r="B5" s="1" t="str">
        <f>+CONCATENATE(C5," ","(",D5,")"," Meses")</f>
        <v>Cero (0) Meses</v>
      </c>
      <c r="C5" s="1" t="s">
        <v>406</v>
      </c>
      <c r="D5" s="1">
        <v>0</v>
      </c>
      <c r="E5" s="1" t="str">
        <f>+Tabla2[[#This Row],[PLAZO (MESES)]]</f>
        <v>Cero (0) Meses</v>
      </c>
      <c r="H5" s="1" t="str">
        <f>+CONCATENATE("y ",I5," ","(",J5,")"," Día")</f>
        <v>y un (1) Día</v>
      </c>
      <c r="I5" s="1" t="s">
        <v>407</v>
      </c>
      <c r="J5" s="1">
        <v>1</v>
      </c>
      <c r="K5" s="1" t="str">
        <f>+Tabla3[[#This Row],[PLAZO (DIAS)]]</f>
        <v>y un (1) Día</v>
      </c>
      <c r="M5" t="s">
        <v>408</v>
      </c>
      <c r="O5" t="s">
        <v>409</v>
      </c>
    </row>
    <row r="6" spans="2:15" x14ac:dyDescent="0.25">
      <c r="B6" s="1" t="str">
        <f>+CONCATENATE(C6," ","(",D6,")"," Mes")</f>
        <v>Un (1) Mes</v>
      </c>
      <c r="C6" s="1" t="s">
        <v>410</v>
      </c>
      <c r="D6" s="1">
        <v>1</v>
      </c>
      <c r="E6" s="1" t="str">
        <f>+Tabla2[[#This Row],[PLAZO (MESES)]]</f>
        <v>Un (1) Mes</v>
      </c>
      <c r="H6" s="1" t="str">
        <f>+CONCATENATE("y ",I6," ","(",J6,")"," Días")</f>
        <v>y dos (2) Días</v>
      </c>
      <c r="I6" s="1" t="s">
        <v>411</v>
      </c>
      <c r="J6" s="1">
        <f>+J5+1</f>
        <v>2</v>
      </c>
      <c r="K6" s="1" t="str">
        <f>+Tabla3[[#This Row],[PLAZO (DIAS)]]</f>
        <v>y dos (2) Días</v>
      </c>
      <c r="M6" t="s">
        <v>412</v>
      </c>
      <c r="O6" t="s">
        <v>413</v>
      </c>
    </row>
    <row r="7" spans="2:15" x14ac:dyDescent="0.25">
      <c r="B7" s="1" t="str">
        <f>+CONCATENATE(C7," ","(",D7,")"," Meses")</f>
        <v>Dos (2) Meses</v>
      </c>
      <c r="C7" s="1" t="s">
        <v>414</v>
      </c>
      <c r="D7" s="1">
        <f>+D6+1</f>
        <v>2</v>
      </c>
      <c r="E7" s="1" t="str">
        <f>+Tabla2[[#This Row],[PLAZO (MESES)]]</f>
        <v>Dos (2) Meses</v>
      </c>
      <c r="H7" s="1" t="str">
        <f t="shared" ref="H7:H35" si="0">+CONCATENATE("y ",I7," ","(",J7,")"," Días")</f>
        <v>y tres (3) Días</v>
      </c>
      <c r="I7" s="1" t="s">
        <v>415</v>
      </c>
      <c r="J7" s="1">
        <f t="shared" ref="J7:J35" si="1">+J6+1</f>
        <v>3</v>
      </c>
      <c r="K7" s="1" t="str">
        <f>+Tabla3[[#This Row],[PLAZO (DIAS)]]</f>
        <v>y tres (3) Días</v>
      </c>
      <c r="M7" t="s">
        <v>416</v>
      </c>
      <c r="O7" t="s">
        <v>417</v>
      </c>
    </row>
    <row r="8" spans="2:15" x14ac:dyDescent="0.25">
      <c r="B8" s="1" t="str">
        <f t="shared" ref="B8:B29" si="2">+CONCATENATE(C8," ","(",D8,")"," Meses")</f>
        <v>Tres (3) Meses</v>
      </c>
      <c r="C8" s="1" t="s">
        <v>418</v>
      </c>
      <c r="D8" s="1">
        <f t="shared" ref="D8:D29" si="3">+D7+1</f>
        <v>3</v>
      </c>
      <c r="E8" s="1" t="str">
        <f>+Tabla2[[#This Row],[PLAZO (MESES)]]</f>
        <v>Tres (3) Meses</v>
      </c>
      <c r="H8" s="1" t="str">
        <f t="shared" si="0"/>
        <v>y cuatro (4) Días</v>
      </c>
      <c r="I8" s="1" t="s">
        <v>419</v>
      </c>
      <c r="J8" s="1">
        <f t="shared" si="1"/>
        <v>4</v>
      </c>
      <c r="K8" s="1" t="str">
        <f>+Tabla3[[#This Row],[PLAZO (DIAS)]]</f>
        <v>y cuatro (4) Días</v>
      </c>
      <c r="M8" t="s">
        <v>420</v>
      </c>
      <c r="O8" t="s">
        <v>421</v>
      </c>
    </row>
    <row r="9" spans="2:15" x14ac:dyDescent="0.25">
      <c r="B9" s="1" t="str">
        <f t="shared" si="2"/>
        <v>Cuatro (4) Meses</v>
      </c>
      <c r="C9" s="1" t="s">
        <v>422</v>
      </c>
      <c r="D9" s="1">
        <f t="shared" si="3"/>
        <v>4</v>
      </c>
      <c r="E9" s="1" t="str">
        <f>+Tabla2[[#This Row],[PLAZO (MESES)]]</f>
        <v>Cuatro (4) Meses</v>
      </c>
      <c r="H9" s="1" t="str">
        <f t="shared" si="0"/>
        <v>y cinco (5) Días</v>
      </c>
      <c r="I9" s="1" t="s">
        <v>423</v>
      </c>
      <c r="J9" s="1">
        <f t="shared" si="1"/>
        <v>5</v>
      </c>
      <c r="K9" s="1" t="str">
        <f>+Tabla3[[#This Row],[PLAZO (DIAS)]]</f>
        <v>y cinco (5) Días</v>
      </c>
      <c r="M9" t="s">
        <v>424</v>
      </c>
      <c r="O9" t="s">
        <v>425</v>
      </c>
    </row>
    <row r="10" spans="2:15" x14ac:dyDescent="0.25">
      <c r="B10" s="1" t="str">
        <f t="shared" si="2"/>
        <v>Cinco (5) Meses</v>
      </c>
      <c r="C10" s="1" t="s">
        <v>426</v>
      </c>
      <c r="D10" s="1">
        <f t="shared" si="3"/>
        <v>5</v>
      </c>
      <c r="E10" s="1" t="str">
        <f>+Tabla2[[#This Row],[PLAZO (MESES)]]</f>
        <v>Cinco (5) Meses</v>
      </c>
      <c r="H10" s="1" t="str">
        <f t="shared" si="0"/>
        <v>y seis (6) Días</v>
      </c>
      <c r="I10" s="1" t="s">
        <v>427</v>
      </c>
      <c r="J10" s="1">
        <f t="shared" si="1"/>
        <v>6</v>
      </c>
      <c r="K10" s="1" t="str">
        <f>+Tabla3[[#This Row],[PLAZO (DIAS)]]</f>
        <v>y seis (6) Días</v>
      </c>
      <c r="M10" t="s">
        <v>428</v>
      </c>
      <c r="O10" t="s">
        <v>429</v>
      </c>
    </row>
    <row r="11" spans="2:15" x14ac:dyDescent="0.25">
      <c r="B11" s="1" t="str">
        <f t="shared" si="2"/>
        <v>Seis (6) Meses</v>
      </c>
      <c r="C11" s="1" t="s">
        <v>430</v>
      </c>
      <c r="D11" s="1">
        <f t="shared" si="3"/>
        <v>6</v>
      </c>
      <c r="E11" s="1" t="str">
        <f>+Tabla2[[#This Row],[PLAZO (MESES)]]</f>
        <v>Seis (6) Meses</v>
      </c>
      <c r="H11" s="1" t="str">
        <f t="shared" si="0"/>
        <v>y siete (7) Días</v>
      </c>
      <c r="I11" s="1" t="s">
        <v>431</v>
      </c>
      <c r="J11" s="1">
        <f t="shared" si="1"/>
        <v>7</v>
      </c>
      <c r="K11" s="1" t="str">
        <f>+Tabla3[[#This Row],[PLAZO (DIAS)]]</f>
        <v>y siete (7) Días</v>
      </c>
      <c r="M11" t="s">
        <v>432</v>
      </c>
      <c r="O11" t="s">
        <v>433</v>
      </c>
    </row>
    <row r="12" spans="2:15" x14ac:dyDescent="0.25">
      <c r="B12" s="1" t="str">
        <f t="shared" si="2"/>
        <v>Siete (7) Meses</v>
      </c>
      <c r="C12" s="1" t="s">
        <v>434</v>
      </c>
      <c r="D12" s="1">
        <f t="shared" si="3"/>
        <v>7</v>
      </c>
      <c r="E12" s="1" t="str">
        <f>+Tabla2[[#This Row],[PLAZO (MESES)]]</f>
        <v>Siete (7) Meses</v>
      </c>
      <c r="H12" s="1" t="str">
        <f t="shared" si="0"/>
        <v>y ocho (8) Días</v>
      </c>
      <c r="I12" s="1" t="s">
        <v>435</v>
      </c>
      <c r="J12" s="1">
        <f t="shared" si="1"/>
        <v>8</v>
      </c>
      <c r="K12" s="1" t="str">
        <f>+Tabla3[[#This Row],[PLAZO (DIAS)]]</f>
        <v>y ocho (8) Días</v>
      </c>
      <c r="M12" t="s">
        <v>436</v>
      </c>
      <c r="O12" t="s">
        <v>437</v>
      </c>
    </row>
    <row r="13" spans="2:15" x14ac:dyDescent="0.25">
      <c r="B13" s="1" t="str">
        <f t="shared" si="2"/>
        <v>Ocho (8) Meses</v>
      </c>
      <c r="C13" s="1" t="s">
        <v>438</v>
      </c>
      <c r="D13" s="1">
        <f t="shared" si="3"/>
        <v>8</v>
      </c>
      <c r="E13" s="1" t="str">
        <f>+Tabla2[[#This Row],[PLAZO (MESES)]]</f>
        <v>Ocho (8) Meses</v>
      </c>
      <c r="H13" s="1" t="str">
        <f t="shared" si="0"/>
        <v>y nuevo (9) Días</v>
      </c>
      <c r="I13" s="1" t="s">
        <v>439</v>
      </c>
      <c r="J13" s="1">
        <f t="shared" si="1"/>
        <v>9</v>
      </c>
      <c r="K13" s="1" t="str">
        <f>+Tabla3[[#This Row],[PLAZO (DIAS)]]</f>
        <v>y nuevo (9) Días</v>
      </c>
      <c r="M13" t="s">
        <v>440</v>
      </c>
      <c r="O13" t="s">
        <v>441</v>
      </c>
    </row>
    <row r="14" spans="2:15" x14ac:dyDescent="0.25">
      <c r="B14" s="1" t="str">
        <f t="shared" si="2"/>
        <v>Nuevo (9) Meses</v>
      </c>
      <c r="C14" s="1" t="s">
        <v>442</v>
      </c>
      <c r="D14" s="1">
        <f t="shared" si="3"/>
        <v>9</v>
      </c>
      <c r="E14" s="1" t="str">
        <f>+Tabla2[[#This Row],[PLAZO (MESES)]]</f>
        <v>Nuevo (9) Meses</v>
      </c>
      <c r="H14" s="1" t="str">
        <f t="shared" si="0"/>
        <v>y diez (10) Días</v>
      </c>
      <c r="I14" s="1" t="s">
        <v>443</v>
      </c>
      <c r="J14" s="1">
        <f t="shared" si="1"/>
        <v>10</v>
      </c>
      <c r="K14" s="1" t="str">
        <f>+Tabla3[[#This Row],[PLAZO (DIAS)]]</f>
        <v>y diez (10) Días</v>
      </c>
      <c r="M14" t="s">
        <v>444</v>
      </c>
      <c r="O14" t="s">
        <v>445</v>
      </c>
    </row>
    <row r="15" spans="2:15" x14ac:dyDescent="0.25">
      <c r="B15" s="1" t="str">
        <f t="shared" si="2"/>
        <v>Diez (10) Meses</v>
      </c>
      <c r="C15" s="1" t="s">
        <v>446</v>
      </c>
      <c r="D15" s="1">
        <f t="shared" si="3"/>
        <v>10</v>
      </c>
      <c r="E15" s="1" t="str">
        <f>+Tabla2[[#This Row],[PLAZO (MESES)]]</f>
        <v>Diez (10) Meses</v>
      </c>
      <c r="H15" s="1" t="str">
        <f t="shared" si="0"/>
        <v>y once (11) Días</v>
      </c>
      <c r="I15" s="1" t="s">
        <v>447</v>
      </c>
      <c r="J15" s="1">
        <f t="shared" si="1"/>
        <v>11</v>
      </c>
      <c r="K15" s="1" t="str">
        <f>+Tabla3[[#This Row],[PLAZO (DIAS)]]</f>
        <v>y once (11) Días</v>
      </c>
      <c r="M15" t="s">
        <v>448</v>
      </c>
      <c r="O15" t="s">
        <v>449</v>
      </c>
    </row>
    <row r="16" spans="2:15" x14ac:dyDescent="0.25">
      <c r="B16" s="1" t="str">
        <f t="shared" si="2"/>
        <v>Once (11) Meses</v>
      </c>
      <c r="C16" s="1" t="s">
        <v>450</v>
      </c>
      <c r="D16" s="1">
        <f t="shared" si="3"/>
        <v>11</v>
      </c>
      <c r="E16" s="1" t="str">
        <f>+Tabla2[[#This Row],[PLAZO (MESES)]]</f>
        <v>Once (11) Meses</v>
      </c>
      <c r="H16" s="1" t="str">
        <f t="shared" si="0"/>
        <v>y doce (12) Días</v>
      </c>
      <c r="I16" s="1" t="s">
        <v>451</v>
      </c>
      <c r="J16" s="1">
        <f t="shared" si="1"/>
        <v>12</v>
      </c>
      <c r="K16" s="1" t="str">
        <f>+Tabla3[[#This Row],[PLAZO (DIAS)]]</f>
        <v>y doce (12) Días</v>
      </c>
      <c r="M16" t="s">
        <v>452</v>
      </c>
      <c r="O16" t="s">
        <v>453</v>
      </c>
    </row>
    <row r="17" spans="2:15" x14ac:dyDescent="0.25">
      <c r="B17" s="1" t="str">
        <f t="shared" si="2"/>
        <v>Doce (12) Meses</v>
      </c>
      <c r="C17" s="1" t="s">
        <v>454</v>
      </c>
      <c r="D17" s="1">
        <f t="shared" si="3"/>
        <v>12</v>
      </c>
      <c r="E17" s="1" t="str">
        <f>+Tabla2[[#This Row],[PLAZO (MESES)]]</f>
        <v>Doce (12) Meses</v>
      </c>
      <c r="H17" s="1" t="str">
        <f t="shared" si="0"/>
        <v>y trece (13) Días</v>
      </c>
      <c r="I17" s="1" t="s">
        <v>455</v>
      </c>
      <c r="J17" s="1">
        <f t="shared" si="1"/>
        <v>13</v>
      </c>
      <c r="K17" s="1" t="str">
        <f>+Tabla3[[#This Row],[PLAZO (DIAS)]]</f>
        <v>y trece (13) Días</v>
      </c>
      <c r="M17" t="s">
        <v>456</v>
      </c>
      <c r="O17" t="s">
        <v>457</v>
      </c>
    </row>
    <row r="18" spans="2:15" x14ac:dyDescent="0.25">
      <c r="B18" s="1" t="str">
        <f t="shared" si="2"/>
        <v>Trece (13) Meses</v>
      </c>
      <c r="C18" s="1" t="s">
        <v>458</v>
      </c>
      <c r="D18" s="1">
        <f t="shared" si="3"/>
        <v>13</v>
      </c>
      <c r="E18" s="1" t="str">
        <f>+Tabla2[[#This Row],[PLAZO (MESES)]]</f>
        <v>Trece (13) Meses</v>
      </c>
      <c r="H18" s="1" t="str">
        <f t="shared" si="0"/>
        <v>y catorce (14) Días</v>
      </c>
      <c r="I18" s="1" t="s">
        <v>459</v>
      </c>
      <c r="J18" s="1">
        <f t="shared" si="1"/>
        <v>14</v>
      </c>
      <c r="K18" s="1" t="str">
        <f>+Tabla3[[#This Row],[PLAZO (DIAS)]]</f>
        <v>y catorce (14) Días</v>
      </c>
      <c r="M18" t="s">
        <v>460</v>
      </c>
      <c r="O18" t="s">
        <v>461</v>
      </c>
    </row>
    <row r="19" spans="2:15" x14ac:dyDescent="0.25">
      <c r="B19" s="1" t="str">
        <f t="shared" si="2"/>
        <v>Catorce (14) Meses</v>
      </c>
      <c r="C19" s="1" t="s">
        <v>462</v>
      </c>
      <c r="D19" s="1">
        <f t="shared" si="3"/>
        <v>14</v>
      </c>
      <c r="E19" s="1" t="str">
        <f>+Tabla2[[#This Row],[PLAZO (MESES)]]</f>
        <v>Catorce (14) Meses</v>
      </c>
      <c r="H19" s="1" t="str">
        <f t="shared" si="0"/>
        <v>y quince (15) Días</v>
      </c>
      <c r="I19" s="1" t="s">
        <v>463</v>
      </c>
      <c r="J19" s="1">
        <f t="shared" si="1"/>
        <v>15</v>
      </c>
      <c r="K19" s="1" t="str">
        <f>+Tabla3[[#This Row],[PLAZO (DIAS)]]</f>
        <v>y quince (15) Días</v>
      </c>
      <c r="M19" t="s">
        <v>464</v>
      </c>
      <c r="O19" t="s">
        <v>465</v>
      </c>
    </row>
    <row r="20" spans="2:15" x14ac:dyDescent="0.25">
      <c r="B20" s="1" t="str">
        <f t="shared" si="2"/>
        <v>Quince (15) Meses</v>
      </c>
      <c r="C20" s="1" t="s">
        <v>466</v>
      </c>
      <c r="D20" s="1">
        <f t="shared" si="3"/>
        <v>15</v>
      </c>
      <c r="E20" s="1" t="str">
        <f>+Tabla2[[#This Row],[PLAZO (MESES)]]</f>
        <v>Quince (15) Meses</v>
      </c>
      <c r="H20" s="1" t="str">
        <f t="shared" si="0"/>
        <v>y dieciseis (16) Días</v>
      </c>
      <c r="I20" s="1" t="s">
        <v>467</v>
      </c>
      <c r="J20" s="1">
        <f t="shared" si="1"/>
        <v>16</v>
      </c>
      <c r="K20" s="1" t="str">
        <f>+Tabla3[[#This Row],[PLAZO (DIAS)]]</f>
        <v>y dieciseis (16) Días</v>
      </c>
      <c r="O20" t="s">
        <v>468</v>
      </c>
    </row>
    <row r="21" spans="2:15" x14ac:dyDescent="0.25">
      <c r="B21" s="1" t="str">
        <f t="shared" si="2"/>
        <v>Dieciseis (16) Meses</v>
      </c>
      <c r="C21" s="1" t="s">
        <v>469</v>
      </c>
      <c r="D21" s="1">
        <f t="shared" si="3"/>
        <v>16</v>
      </c>
      <c r="E21" s="1" t="str">
        <f>+Tabla2[[#This Row],[PLAZO (MESES)]]</f>
        <v>Dieciseis (16) Meses</v>
      </c>
      <c r="H21" s="1" t="str">
        <f t="shared" si="0"/>
        <v>y diecisiete (17) Días</v>
      </c>
      <c r="I21" s="1" t="s">
        <v>470</v>
      </c>
      <c r="J21" s="1">
        <f t="shared" si="1"/>
        <v>17</v>
      </c>
      <c r="K21" s="1" t="str">
        <f>+Tabla3[[#This Row],[PLAZO (DIAS)]]</f>
        <v>y diecisiete (17) Días</v>
      </c>
      <c r="O21" t="s">
        <v>471</v>
      </c>
    </row>
    <row r="22" spans="2:15" x14ac:dyDescent="0.25">
      <c r="B22" s="1" t="str">
        <f t="shared" si="2"/>
        <v>Diecisiete (17) Meses</v>
      </c>
      <c r="C22" s="1" t="s">
        <v>472</v>
      </c>
      <c r="D22" s="1">
        <f t="shared" si="3"/>
        <v>17</v>
      </c>
      <c r="E22" s="1" t="str">
        <f>+Tabla2[[#This Row],[PLAZO (MESES)]]</f>
        <v>Diecisiete (17) Meses</v>
      </c>
      <c r="H22" s="1" t="str">
        <f t="shared" si="0"/>
        <v>y dieciocho (18) Días</v>
      </c>
      <c r="I22" s="1" t="s">
        <v>473</v>
      </c>
      <c r="J22" s="1">
        <f t="shared" si="1"/>
        <v>18</v>
      </c>
      <c r="K22" s="1" t="str">
        <f>+Tabla3[[#This Row],[PLAZO (DIAS)]]</f>
        <v>y dieciocho (18) Días</v>
      </c>
      <c r="O22" t="s">
        <v>474</v>
      </c>
    </row>
    <row r="23" spans="2:15" x14ac:dyDescent="0.25">
      <c r="B23" s="1" t="str">
        <f t="shared" si="2"/>
        <v>Dieciocho (18) Meses</v>
      </c>
      <c r="C23" s="1" t="s">
        <v>475</v>
      </c>
      <c r="D23" s="1">
        <f t="shared" si="3"/>
        <v>18</v>
      </c>
      <c r="E23" s="1" t="str">
        <f>+Tabla2[[#This Row],[PLAZO (MESES)]]</f>
        <v>Dieciocho (18) Meses</v>
      </c>
      <c r="H23" s="1" t="str">
        <f t="shared" si="0"/>
        <v>y diecinueve (19) Días</v>
      </c>
      <c r="I23" s="1" t="s">
        <v>476</v>
      </c>
      <c r="J23" s="1">
        <f t="shared" si="1"/>
        <v>19</v>
      </c>
      <c r="K23" s="1" t="str">
        <f>+Tabla3[[#This Row],[PLAZO (DIAS)]]</f>
        <v>y diecinueve (19) Días</v>
      </c>
      <c r="O23" t="s">
        <v>477</v>
      </c>
    </row>
    <row r="24" spans="2:15" x14ac:dyDescent="0.25">
      <c r="B24" s="1" t="str">
        <f t="shared" si="2"/>
        <v>Diecinueve (19) Meses</v>
      </c>
      <c r="C24" s="1" t="s">
        <v>478</v>
      </c>
      <c r="D24" s="1">
        <f t="shared" si="3"/>
        <v>19</v>
      </c>
      <c r="E24" s="1" t="str">
        <f>+Tabla2[[#This Row],[PLAZO (MESES)]]</f>
        <v>Diecinueve (19) Meses</v>
      </c>
      <c r="H24" s="1" t="str">
        <f t="shared" si="0"/>
        <v>y viente (20) Días</v>
      </c>
      <c r="I24" s="1" t="s">
        <v>479</v>
      </c>
      <c r="J24" s="1">
        <f t="shared" si="1"/>
        <v>20</v>
      </c>
      <c r="K24" s="1" t="str">
        <f>+Tabla3[[#This Row],[PLAZO (DIAS)]]</f>
        <v>y viente (20) Días</v>
      </c>
      <c r="O24" t="s">
        <v>480</v>
      </c>
    </row>
    <row r="25" spans="2:15" x14ac:dyDescent="0.25">
      <c r="B25" s="1" t="str">
        <f t="shared" si="2"/>
        <v>Viente (20) Meses</v>
      </c>
      <c r="C25" s="1" t="s">
        <v>481</v>
      </c>
      <c r="D25" s="1">
        <f t="shared" si="3"/>
        <v>20</v>
      </c>
      <c r="E25" s="1" t="str">
        <f>+Tabla2[[#This Row],[PLAZO (MESES)]]</f>
        <v>Viente (20) Meses</v>
      </c>
      <c r="H25" s="1" t="str">
        <f t="shared" si="0"/>
        <v>y veintiun (21) Días</v>
      </c>
      <c r="I25" s="1" t="s">
        <v>482</v>
      </c>
      <c r="J25" s="1">
        <f t="shared" si="1"/>
        <v>21</v>
      </c>
      <c r="K25" s="1" t="str">
        <f>+Tabla3[[#This Row],[PLAZO (DIAS)]]</f>
        <v>y veintiun (21) Días</v>
      </c>
      <c r="O25" t="s">
        <v>483</v>
      </c>
    </row>
    <row r="26" spans="2:15" x14ac:dyDescent="0.25">
      <c r="B26" s="1" t="str">
        <f t="shared" si="2"/>
        <v>Veintiun (21) Meses</v>
      </c>
      <c r="C26" s="1" t="s">
        <v>484</v>
      </c>
      <c r="D26" s="1">
        <f t="shared" si="3"/>
        <v>21</v>
      </c>
      <c r="E26" s="1" t="str">
        <f>+Tabla2[[#This Row],[PLAZO (MESES)]]</f>
        <v>Veintiun (21) Meses</v>
      </c>
      <c r="H26" s="1" t="str">
        <f t="shared" si="0"/>
        <v>y veintidos (22) Días</v>
      </c>
      <c r="I26" s="1" t="s">
        <v>485</v>
      </c>
      <c r="J26" s="1">
        <f t="shared" si="1"/>
        <v>22</v>
      </c>
      <c r="K26" s="1" t="str">
        <f>+Tabla3[[#This Row],[PLAZO (DIAS)]]</f>
        <v>y veintidos (22) Días</v>
      </c>
      <c r="O26" t="s">
        <v>486</v>
      </c>
    </row>
    <row r="27" spans="2:15" x14ac:dyDescent="0.25">
      <c r="B27" s="1" t="str">
        <f t="shared" si="2"/>
        <v>Veintidos (22) Meses</v>
      </c>
      <c r="C27" s="1" t="s">
        <v>487</v>
      </c>
      <c r="D27" s="1">
        <f t="shared" si="3"/>
        <v>22</v>
      </c>
      <c r="E27" s="1" t="str">
        <f>+Tabla2[[#This Row],[PLAZO (MESES)]]</f>
        <v>Veintidos (22) Meses</v>
      </c>
      <c r="H27" s="1" t="str">
        <f t="shared" si="0"/>
        <v>y veintitres (23) Días</v>
      </c>
      <c r="I27" s="1" t="s">
        <v>488</v>
      </c>
      <c r="J27" s="1">
        <f t="shared" si="1"/>
        <v>23</v>
      </c>
      <c r="K27" s="1" t="str">
        <f>+Tabla3[[#This Row],[PLAZO (DIAS)]]</f>
        <v>y veintitres (23) Días</v>
      </c>
    </row>
    <row r="28" spans="2:15" x14ac:dyDescent="0.25">
      <c r="B28" s="1" t="str">
        <f t="shared" si="2"/>
        <v>Veintitres (23) Meses</v>
      </c>
      <c r="C28" s="1" t="s">
        <v>489</v>
      </c>
      <c r="D28" s="1">
        <f t="shared" si="3"/>
        <v>23</v>
      </c>
      <c r="E28" s="1" t="str">
        <f>+Tabla2[[#This Row],[PLAZO (MESES)]]</f>
        <v>Veintitres (23) Meses</v>
      </c>
      <c r="H28" s="1" t="str">
        <f t="shared" si="0"/>
        <v>y veinticuatro (24) Días</v>
      </c>
      <c r="I28" s="1" t="s">
        <v>490</v>
      </c>
      <c r="J28" s="1">
        <f t="shared" si="1"/>
        <v>24</v>
      </c>
      <c r="K28" s="1" t="str">
        <f>+Tabla3[[#This Row],[PLAZO (DIAS)]]</f>
        <v>y veinticuatro (24) Días</v>
      </c>
    </row>
    <row r="29" spans="2:15" x14ac:dyDescent="0.25">
      <c r="B29" s="1" t="str">
        <f t="shared" si="2"/>
        <v>Veinticuatro (24) Meses</v>
      </c>
      <c r="C29" s="1" t="s">
        <v>491</v>
      </c>
      <c r="D29" s="1">
        <f t="shared" si="3"/>
        <v>24</v>
      </c>
      <c r="E29" s="1" t="str">
        <f>+Tabla2[[#This Row],[PLAZO (MESES)]]</f>
        <v>Veinticuatro (24) Meses</v>
      </c>
      <c r="H29" s="1" t="str">
        <f t="shared" si="0"/>
        <v>y veinticinco (25) Días</v>
      </c>
      <c r="I29" s="1" t="s">
        <v>492</v>
      </c>
      <c r="J29" s="1">
        <f t="shared" si="1"/>
        <v>25</v>
      </c>
      <c r="K29" s="1" t="str">
        <f>+Tabla3[[#This Row],[PLAZO (DIAS)]]</f>
        <v>y veinticinco (25) Días</v>
      </c>
    </row>
    <row r="30" spans="2:15" x14ac:dyDescent="0.25">
      <c r="H30" s="1" t="str">
        <f t="shared" si="0"/>
        <v>y veintiseis (26) Días</v>
      </c>
      <c r="I30" s="1" t="s">
        <v>493</v>
      </c>
      <c r="J30" s="1">
        <f t="shared" si="1"/>
        <v>26</v>
      </c>
      <c r="K30" s="1" t="str">
        <f>+Tabla3[[#This Row],[PLAZO (DIAS)]]</f>
        <v>y veintiseis (26) Días</v>
      </c>
    </row>
    <row r="31" spans="2:15" x14ac:dyDescent="0.25">
      <c r="H31" s="1" t="str">
        <f t="shared" si="0"/>
        <v>y veintisiete (27) Días</v>
      </c>
      <c r="I31" s="1" t="s">
        <v>494</v>
      </c>
      <c r="J31" s="1">
        <f t="shared" si="1"/>
        <v>27</v>
      </c>
      <c r="K31" s="1" t="str">
        <f>+Tabla3[[#This Row],[PLAZO (DIAS)]]</f>
        <v>y veintisiete (27) Días</v>
      </c>
    </row>
    <row r="32" spans="2:15" x14ac:dyDescent="0.25">
      <c r="H32" s="1" t="str">
        <f t="shared" si="0"/>
        <v>y veintiocho (28) Días</v>
      </c>
      <c r="I32" s="1" t="s">
        <v>495</v>
      </c>
      <c r="J32" s="1">
        <f t="shared" si="1"/>
        <v>28</v>
      </c>
      <c r="K32" s="1" t="str">
        <f>+Tabla3[[#This Row],[PLAZO (DIAS)]]</f>
        <v>y veintiocho (28) Días</v>
      </c>
    </row>
    <row r="33" spans="8:11" x14ac:dyDescent="0.25">
      <c r="H33" s="1" t="str">
        <f t="shared" si="0"/>
        <v>y veintinueve (29) Días</v>
      </c>
      <c r="I33" s="1" t="s">
        <v>496</v>
      </c>
      <c r="J33" s="1">
        <f t="shared" si="1"/>
        <v>29</v>
      </c>
      <c r="K33" s="1" t="str">
        <f>+Tabla3[[#This Row],[PLAZO (DIAS)]]</f>
        <v>y veintinueve (29) Días</v>
      </c>
    </row>
    <row r="34" spans="8:11" x14ac:dyDescent="0.25">
      <c r="H34" s="1" t="str">
        <f t="shared" si="0"/>
        <v>y treinta (30) Días</v>
      </c>
      <c r="I34" s="1" t="s">
        <v>497</v>
      </c>
      <c r="J34" s="1">
        <f t="shared" si="1"/>
        <v>30</v>
      </c>
      <c r="K34" s="1" t="str">
        <f>+Tabla3[[#This Row],[PLAZO (DIAS)]]</f>
        <v>y treinta (30) Días</v>
      </c>
    </row>
    <row r="35" spans="8:11" x14ac:dyDescent="0.25">
      <c r="H35" s="1" t="str">
        <f t="shared" si="0"/>
        <v>y treintaiun (31) Días</v>
      </c>
      <c r="I35" s="1" t="s">
        <v>498</v>
      </c>
      <c r="J35" s="1">
        <f t="shared" si="1"/>
        <v>31</v>
      </c>
      <c r="K35" s="1" t="str">
        <f>+Tabla3[[#This Row],[PLAZO (DIAS)]]</f>
        <v>y treintaiun (31) Días</v>
      </c>
    </row>
    <row r="36" spans="8:11" x14ac:dyDescent="0.25">
      <c r="K36" s="1">
        <f>+Tabla3[[#This Row],[PLAZO (DIAS)]]</f>
        <v>0</v>
      </c>
    </row>
  </sheetData>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R168"/>
  <sheetViews>
    <sheetView showGridLines="0" tabSelected="1" zoomScale="40" zoomScaleNormal="40" zoomScaleSheetLayoutView="55" zoomScalePageLayoutView="50" workbookViewId="0">
      <selection activeCell="A7" sqref="A7:R7"/>
    </sheetView>
  </sheetViews>
  <sheetFormatPr baseColWidth="10" defaultColWidth="11.42578125" defaultRowHeight="15" x14ac:dyDescent="0.25"/>
  <cols>
    <col min="1" max="18" width="26.140625" style="69" customWidth="1"/>
    <col min="19" max="21" width="25.7109375" style="69" customWidth="1"/>
    <col min="22" max="16384" width="11.42578125" style="69"/>
  </cols>
  <sheetData>
    <row r="1" spans="1:18" ht="101.1" customHeight="1" x14ac:dyDescent="0.25">
      <c r="A1" s="321" t="s">
        <v>705</v>
      </c>
      <c r="B1" s="322"/>
      <c r="C1" s="322"/>
      <c r="D1" s="322"/>
      <c r="E1" s="322"/>
      <c r="F1" s="322"/>
      <c r="G1" s="322"/>
      <c r="H1" s="322"/>
      <c r="I1" s="322"/>
      <c r="J1" s="322"/>
      <c r="K1" s="322"/>
      <c r="L1" s="322"/>
      <c r="M1" s="322"/>
      <c r="N1" s="322"/>
      <c r="O1" s="322"/>
      <c r="P1" s="322"/>
      <c r="Q1" s="322"/>
      <c r="R1" s="323"/>
    </row>
    <row r="2" spans="1:18" ht="120" customHeight="1" x14ac:dyDescent="0.25">
      <c r="A2" s="328"/>
      <c r="B2" s="329"/>
      <c r="C2" s="329"/>
      <c r="D2" s="330" t="s">
        <v>706</v>
      </c>
      <c r="E2" s="330"/>
      <c r="F2" s="330"/>
      <c r="G2" s="330"/>
      <c r="H2" s="330"/>
      <c r="I2" s="330"/>
      <c r="J2" s="330"/>
      <c r="K2" s="330"/>
      <c r="L2" s="330"/>
      <c r="M2" s="330"/>
      <c r="N2" s="330"/>
      <c r="O2" s="330"/>
      <c r="P2" s="330"/>
      <c r="Q2" s="331" t="s">
        <v>741</v>
      </c>
      <c r="R2" s="332"/>
    </row>
    <row r="3" spans="1:18" ht="36.75" customHeight="1" x14ac:dyDescent="0.25">
      <c r="A3" s="146" t="s">
        <v>709</v>
      </c>
      <c r="B3" s="108"/>
      <c r="C3" s="108"/>
      <c r="D3" s="109"/>
      <c r="E3" s="109"/>
      <c r="F3" s="109"/>
      <c r="G3" s="109"/>
      <c r="H3" s="109"/>
      <c r="I3" s="109"/>
      <c r="J3" s="109"/>
      <c r="K3" s="109"/>
      <c r="L3" s="109"/>
      <c r="M3" s="109"/>
      <c r="N3" s="109"/>
      <c r="O3" s="109"/>
      <c r="P3" s="109"/>
      <c r="Q3" s="110"/>
      <c r="R3" s="147"/>
    </row>
    <row r="4" spans="1:18" ht="36.75" customHeight="1" x14ac:dyDescent="0.25">
      <c r="A4" s="148"/>
      <c r="B4" s="149"/>
      <c r="C4" s="150"/>
      <c r="D4" s="151"/>
      <c r="E4" s="151"/>
      <c r="F4" s="151"/>
      <c r="G4" s="151"/>
      <c r="H4" s="151"/>
      <c r="I4" s="151"/>
      <c r="J4" s="151"/>
      <c r="K4" s="151"/>
      <c r="L4" s="151"/>
      <c r="M4" s="151"/>
      <c r="N4" s="151"/>
      <c r="O4" s="151"/>
      <c r="P4" s="151"/>
      <c r="Q4" s="152"/>
      <c r="R4" s="153"/>
    </row>
    <row r="5" spans="1:18" ht="36.75" customHeight="1" x14ac:dyDescent="0.25">
      <c r="A5" s="148"/>
      <c r="B5" s="149"/>
      <c r="C5" s="149"/>
      <c r="D5" s="151"/>
      <c r="E5" s="333" t="s">
        <v>707</v>
      </c>
      <c r="F5" s="333"/>
      <c r="G5" s="119"/>
      <c r="H5" s="151"/>
      <c r="I5" s="151"/>
      <c r="J5" s="151"/>
      <c r="K5" s="151"/>
      <c r="L5" s="333" t="s">
        <v>708</v>
      </c>
      <c r="M5" s="333"/>
      <c r="N5" s="119"/>
      <c r="O5" s="151"/>
      <c r="P5" s="151"/>
      <c r="Q5" s="152"/>
      <c r="R5" s="153"/>
    </row>
    <row r="6" spans="1:18" ht="36.75" customHeight="1" x14ac:dyDescent="0.25">
      <c r="A6" s="154"/>
      <c r="B6" s="111"/>
      <c r="C6" s="111"/>
      <c r="D6" s="112"/>
      <c r="E6" s="112"/>
      <c r="F6" s="112"/>
      <c r="G6" s="112"/>
      <c r="H6" s="112"/>
      <c r="I6" s="112"/>
      <c r="J6" s="112"/>
      <c r="K6" s="112"/>
      <c r="L6" s="112"/>
      <c r="M6" s="112"/>
      <c r="N6" s="112"/>
      <c r="O6" s="112"/>
      <c r="P6" s="112"/>
      <c r="Q6" s="113"/>
      <c r="R6" s="155"/>
    </row>
    <row r="7" spans="1:18" s="107" customFormat="1" ht="230.25" customHeight="1" x14ac:dyDescent="0.25">
      <c r="A7" s="334" t="s">
        <v>711</v>
      </c>
      <c r="B7" s="335"/>
      <c r="C7" s="335"/>
      <c r="D7" s="335"/>
      <c r="E7" s="335"/>
      <c r="F7" s="335"/>
      <c r="G7" s="335"/>
      <c r="H7" s="335"/>
      <c r="I7" s="335"/>
      <c r="J7" s="335"/>
      <c r="K7" s="335"/>
      <c r="L7" s="335"/>
      <c r="M7" s="335"/>
      <c r="N7" s="335"/>
      <c r="O7" s="335"/>
      <c r="P7" s="335"/>
      <c r="Q7" s="335"/>
      <c r="R7" s="336"/>
    </row>
    <row r="8" spans="1:18" ht="39" customHeight="1" x14ac:dyDescent="0.25">
      <c r="A8" s="324" t="s">
        <v>0</v>
      </c>
      <c r="B8" s="325"/>
      <c r="C8" s="325"/>
      <c r="D8" s="325"/>
      <c r="E8" s="325"/>
      <c r="F8" s="325"/>
      <c r="G8" s="325"/>
      <c r="H8" s="325"/>
      <c r="I8" s="325"/>
      <c r="J8" s="326"/>
      <c r="K8" s="326"/>
      <c r="L8" s="326"/>
      <c r="M8" s="326"/>
      <c r="N8" s="326"/>
      <c r="O8" s="326"/>
      <c r="P8" s="326"/>
      <c r="Q8" s="326"/>
      <c r="R8" s="327"/>
    </row>
    <row r="9" spans="1:18" ht="39" customHeight="1" x14ac:dyDescent="0.25">
      <c r="A9" s="324" t="s">
        <v>1</v>
      </c>
      <c r="B9" s="325"/>
      <c r="C9" s="325"/>
      <c r="D9" s="325"/>
      <c r="E9" s="325"/>
      <c r="F9" s="325"/>
      <c r="G9" s="325"/>
      <c r="H9" s="325"/>
      <c r="I9" s="325"/>
      <c r="J9" s="326"/>
      <c r="K9" s="326"/>
      <c r="L9" s="326"/>
      <c r="M9" s="326"/>
      <c r="N9" s="326"/>
      <c r="O9" s="326"/>
      <c r="P9" s="326"/>
      <c r="Q9" s="326"/>
      <c r="R9" s="327"/>
    </row>
    <row r="10" spans="1:18" ht="39" customHeight="1" x14ac:dyDescent="0.25">
      <c r="A10" s="324" t="s">
        <v>2</v>
      </c>
      <c r="B10" s="325"/>
      <c r="C10" s="325"/>
      <c r="D10" s="325"/>
      <c r="E10" s="325"/>
      <c r="F10" s="325"/>
      <c r="G10" s="325"/>
      <c r="H10" s="325"/>
      <c r="I10" s="325"/>
      <c r="J10" s="342"/>
      <c r="K10" s="342"/>
      <c r="L10" s="342"/>
      <c r="M10" s="342"/>
      <c r="N10" s="342"/>
      <c r="O10" s="342"/>
      <c r="P10" s="342"/>
      <c r="Q10" s="342"/>
      <c r="R10" s="343"/>
    </row>
    <row r="11" spans="1:18" ht="39" customHeight="1" x14ac:dyDescent="0.25">
      <c r="A11" s="324" t="s">
        <v>3</v>
      </c>
      <c r="B11" s="325"/>
      <c r="C11" s="325"/>
      <c r="D11" s="325"/>
      <c r="E11" s="325"/>
      <c r="F11" s="325"/>
      <c r="G11" s="325"/>
      <c r="H11" s="325"/>
      <c r="I11" s="325"/>
      <c r="J11" s="342"/>
      <c r="K11" s="342"/>
      <c r="L11" s="342"/>
      <c r="M11" s="342"/>
      <c r="N11" s="342"/>
      <c r="O11" s="342"/>
      <c r="P11" s="342"/>
      <c r="Q11" s="342"/>
      <c r="R11" s="343"/>
    </row>
    <row r="12" spans="1:18" ht="39" customHeight="1" x14ac:dyDescent="0.25">
      <c r="A12" s="324" t="s">
        <v>4</v>
      </c>
      <c r="B12" s="325"/>
      <c r="C12" s="325"/>
      <c r="D12" s="325"/>
      <c r="E12" s="325"/>
      <c r="F12" s="325"/>
      <c r="G12" s="325"/>
      <c r="H12" s="325"/>
      <c r="I12" s="325"/>
      <c r="J12" s="326"/>
      <c r="K12" s="326"/>
      <c r="L12" s="326"/>
      <c r="M12" s="326"/>
      <c r="N12" s="326"/>
      <c r="O12" s="326"/>
      <c r="P12" s="326"/>
      <c r="Q12" s="326"/>
      <c r="R12" s="327"/>
    </row>
    <row r="13" spans="1:18" ht="39" customHeight="1" x14ac:dyDescent="0.25">
      <c r="A13" s="324" t="s">
        <v>576</v>
      </c>
      <c r="B13" s="325"/>
      <c r="C13" s="325"/>
      <c r="D13" s="325"/>
      <c r="E13" s="325"/>
      <c r="F13" s="325"/>
      <c r="G13" s="325"/>
      <c r="H13" s="325"/>
      <c r="I13" s="325"/>
      <c r="J13" s="344"/>
      <c r="K13" s="344"/>
      <c r="L13" s="344"/>
      <c r="M13" s="344"/>
      <c r="N13" s="344"/>
      <c r="O13" s="344"/>
      <c r="P13" s="344"/>
      <c r="Q13" s="344"/>
      <c r="R13" s="345"/>
    </row>
    <row r="14" spans="1:18" ht="39" customHeight="1" x14ac:dyDescent="0.25">
      <c r="A14" s="324" t="s">
        <v>524</v>
      </c>
      <c r="B14" s="325"/>
      <c r="C14" s="325"/>
      <c r="D14" s="325"/>
      <c r="E14" s="325"/>
      <c r="F14" s="325"/>
      <c r="G14" s="325"/>
      <c r="H14" s="325"/>
      <c r="I14" s="325"/>
      <c r="J14" s="346" t="s">
        <v>525</v>
      </c>
      <c r="K14" s="346"/>
      <c r="L14" s="346"/>
      <c r="M14" s="346"/>
      <c r="N14" s="346"/>
      <c r="O14" s="346"/>
      <c r="P14" s="346"/>
      <c r="Q14" s="346"/>
      <c r="R14" s="347"/>
    </row>
    <row r="15" spans="1:18" ht="39" customHeight="1" x14ac:dyDescent="0.25">
      <c r="A15" s="324" t="s">
        <v>6</v>
      </c>
      <c r="B15" s="325"/>
      <c r="C15" s="325"/>
      <c r="D15" s="325"/>
      <c r="E15" s="325"/>
      <c r="F15" s="325"/>
      <c r="G15" s="325"/>
      <c r="H15" s="325"/>
      <c r="I15" s="325"/>
      <c r="J15" s="326" t="s">
        <v>686</v>
      </c>
      <c r="K15" s="326"/>
      <c r="L15" s="326"/>
      <c r="M15" s="326"/>
      <c r="N15" s="326"/>
      <c r="O15" s="326"/>
      <c r="P15" s="326"/>
      <c r="Q15" s="326"/>
      <c r="R15" s="327"/>
    </row>
    <row r="16" spans="1:18" ht="16.5" customHeight="1" x14ac:dyDescent="0.25">
      <c r="A16" s="348"/>
      <c r="B16" s="349"/>
      <c r="C16" s="349"/>
      <c r="D16" s="349"/>
      <c r="E16" s="349"/>
      <c r="F16" s="349"/>
      <c r="G16" s="349"/>
      <c r="H16" s="349"/>
      <c r="I16" s="349"/>
      <c r="J16" s="349"/>
      <c r="K16" s="349"/>
      <c r="L16" s="349"/>
      <c r="M16" s="349"/>
      <c r="N16" s="349"/>
      <c r="O16" s="349"/>
      <c r="P16" s="349"/>
      <c r="Q16" s="349"/>
      <c r="R16" s="350"/>
    </row>
    <row r="17" spans="1:18" ht="30" customHeight="1" x14ac:dyDescent="0.25">
      <c r="A17" s="251" t="s">
        <v>7</v>
      </c>
      <c r="B17" s="252"/>
      <c r="C17" s="252"/>
      <c r="D17" s="252"/>
      <c r="E17" s="252"/>
      <c r="F17" s="252"/>
      <c r="G17" s="252"/>
      <c r="H17" s="252"/>
      <c r="I17" s="252"/>
      <c r="J17" s="252"/>
      <c r="K17" s="252"/>
      <c r="L17" s="252"/>
      <c r="M17" s="252"/>
      <c r="N17" s="252"/>
      <c r="O17" s="252"/>
      <c r="P17" s="252"/>
      <c r="Q17" s="252"/>
      <c r="R17" s="253"/>
    </row>
    <row r="18" spans="1:18" ht="75.75" customHeight="1" x14ac:dyDescent="0.25">
      <c r="A18" s="227" t="s">
        <v>8</v>
      </c>
      <c r="B18" s="223"/>
      <c r="C18" s="223"/>
      <c r="D18" s="223"/>
      <c r="E18" s="234" t="s">
        <v>9</v>
      </c>
      <c r="F18" s="234"/>
      <c r="G18" s="234"/>
      <c r="H18" s="234"/>
      <c r="I18" s="234"/>
      <c r="J18" s="234"/>
      <c r="K18" s="234"/>
      <c r="L18" s="234"/>
      <c r="M18" s="234"/>
      <c r="N18" s="234"/>
      <c r="O18" s="234"/>
      <c r="P18" s="234"/>
      <c r="Q18" s="234"/>
      <c r="R18" s="235"/>
    </row>
    <row r="19" spans="1:18" ht="44.25" customHeight="1" x14ac:dyDescent="0.25">
      <c r="A19" s="339" t="s">
        <v>10</v>
      </c>
      <c r="B19" s="340"/>
      <c r="C19" s="340"/>
      <c r="D19" s="340"/>
      <c r="E19" s="340"/>
      <c r="F19" s="340"/>
      <c r="G19" s="340"/>
      <c r="H19" s="340"/>
      <c r="I19" s="340"/>
      <c r="J19" s="340" t="s">
        <v>11</v>
      </c>
      <c r="K19" s="340"/>
      <c r="L19" s="340"/>
      <c r="M19" s="340"/>
      <c r="N19" s="340"/>
      <c r="O19" s="340"/>
      <c r="P19" s="340"/>
      <c r="Q19" s="340"/>
      <c r="R19" s="341"/>
    </row>
    <row r="20" spans="1:18" ht="87.75" customHeight="1" x14ac:dyDescent="0.25">
      <c r="A20" s="227" t="s">
        <v>12</v>
      </c>
      <c r="B20" s="223"/>
      <c r="C20" s="223"/>
      <c r="D20" s="223"/>
      <c r="E20" s="234" t="s">
        <v>13</v>
      </c>
      <c r="F20" s="234"/>
      <c r="G20" s="234"/>
      <c r="H20" s="234"/>
      <c r="I20" s="234"/>
      <c r="J20" s="223" t="s">
        <v>12</v>
      </c>
      <c r="K20" s="223"/>
      <c r="L20" s="223"/>
      <c r="M20" s="223"/>
      <c r="N20" s="234" t="s">
        <v>14</v>
      </c>
      <c r="O20" s="234"/>
      <c r="P20" s="234"/>
      <c r="Q20" s="234"/>
      <c r="R20" s="235"/>
    </row>
    <row r="21" spans="1:18" ht="78.75" customHeight="1" x14ac:dyDescent="0.25">
      <c r="A21" s="227" t="s">
        <v>15</v>
      </c>
      <c r="B21" s="223"/>
      <c r="C21" s="223"/>
      <c r="D21" s="223"/>
      <c r="E21" s="234" t="s">
        <v>16</v>
      </c>
      <c r="F21" s="234"/>
      <c r="G21" s="234"/>
      <c r="H21" s="234"/>
      <c r="I21" s="234"/>
      <c r="J21" s="223" t="s">
        <v>15</v>
      </c>
      <c r="K21" s="223"/>
      <c r="L21" s="223"/>
      <c r="M21" s="223"/>
      <c r="N21" s="234" t="s">
        <v>16</v>
      </c>
      <c r="O21" s="234"/>
      <c r="P21" s="234"/>
      <c r="Q21" s="234"/>
      <c r="R21" s="235"/>
    </row>
    <row r="22" spans="1:18" ht="78.75" customHeight="1" x14ac:dyDescent="0.25">
      <c r="A22" s="227" t="s">
        <v>17</v>
      </c>
      <c r="B22" s="223"/>
      <c r="C22" s="223"/>
      <c r="D22" s="223"/>
      <c r="E22" s="234" t="s">
        <v>18</v>
      </c>
      <c r="F22" s="234"/>
      <c r="G22" s="234"/>
      <c r="H22" s="234"/>
      <c r="I22" s="234"/>
      <c r="J22" s="223" t="s">
        <v>17</v>
      </c>
      <c r="K22" s="223"/>
      <c r="L22" s="223"/>
      <c r="M22" s="223"/>
      <c r="N22" s="234" t="s">
        <v>18</v>
      </c>
      <c r="O22" s="234"/>
      <c r="P22" s="234"/>
      <c r="Q22" s="234"/>
      <c r="R22" s="235"/>
    </row>
    <row r="23" spans="1:18" ht="78.75" customHeight="1" x14ac:dyDescent="0.25">
      <c r="A23" s="220" t="s">
        <v>19</v>
      </c>
      <c r="B23" s="221"/>
      <c r="C23" s="221"/>
      <c r="D23" s="221"/>
      <c r="E23" s="234" t="s">
        <v>20</v>
      </c>
      <c r="F23" s="234"/>
      <c r="G23" s="234"/>
      <c r="H23" s="234"/>
      <c r="I23" s="234"/>
      <c r="J23" s="221" t="s">
        <v>19</v>
      </c>
      <c r="K23" s="221"/>
      <c r="L23" s="221"/>
      <c r="M23" s="221"/>
      <c r="N23" s="229" t="s">
        <v>20</v>
      </c>
      <c r="O23" s="229"/>
      <c r="P23" s="229"/>
      <c r="Q23" s="229"/>
      <c r="R23" s="230"/>
    </row>
    <row r="24" spans="1:18" ht="78.75" customHeight="1" x14ac:dyDescent="0.25">
      <c r="A24" s="220" t="s">
        <v>21</v>
      </c>
      <c r="B24" s="221"/>
      <c r="C24" s="221"/>
      <c r="D24" s="221"/>
      <c r="E24" s="234" t="s">
        <v>22</v>
      </c>
      <c r="F24" s="234"/>
      <c r="G24" s="234"/>
      <c r="H24" s="234"/>
      <c r="I24" s="234"/>
      <c r="J24" s="221" t="s">
        <v>21</v>
      </c>
      <c r="K24" s="221"/>
      <c r="L24" s="221"/>
      <c r="M24" s="221"/>
      <c r="N24" s="234" t="s">
        <v>22</v>
      </c>
      <c r="O24" s="234"/>
      <c r="P24" s="234"/>
      <c r="Q24" s="234"/>
      <c r="R24" s="235"/>
    </row>
    <row r="25" spans="1:18" ht="78.75" customHeight="1" x14ac:dyDescent="0.25">
      <c r="A25" s="220" t="s">
        <v>23</v>
      </c>
      <c r="B25" s="221"/>
      <c r="C25" s="221"/>
      <c r="D25" s="221"/>
      <c r="E25" s="234" t="s">
        <v>24</v>
      </c>
      <c r="F25" s="234"/>
      <c r="G25" s="234"/>
      <c r="H25" s="234"/>
      <c r="I25" s="234"/>
      <c r="J25" s="221" t="s">
        <v>23</v>
      </c>
      <c r="K25" s="221"/>
      <c r="L25" s="221"/>
      <c r="M25" s="221"/>
      <c r="N25" s="234" t="s">
        <v>24</v>
      </c>
      <c r="O25" s="234"/>
      <c r="P25" s="234"/>
      <c r="Q25" s="234"/>
      <c r="R25" s="235"/>
    </row>
    <row r="26" spans="1:18" ht="112.5" customHeight="1" x14ac:dyDescent="0.25">
      <c r="A26" s="220" t="s">
        <v>680</v>
      </c>
      <c r="B26" s="221"/>
      <c r="C26" s="221"/>
      <c r="D26" s="221"/>
      <c r="E26" s="234" t="s">
        <v>681</v>
      </c>
      <c r="F26" s="234"/>
      <c r="G26" s="234"/>
      <c r="H26" s="234"/>
      <c r="I26" s="234"/>
      <c r="J26" s="221" t="s">
        <v>680</v>
      </c>
      <c r="K26" s="221"/>
      <c r="L26" s="221"/>
      <c r="M26" s="221"/>
      <c r="N26" s="234" t="s">
        <v>681</v>
      </c>
      <c r="O26" s="234"/>
      <c r="P26" s="234"/>
      <c r="Q26" s="234"/>
      <c r="R26" s="235"/>
    </row>
    <row r="27" spans="1:18" ht="126.75" customHeight="1" x14ac:dyDescent="0.25">
      <c r="A27" s="220" t="s">
        <v>25</v>
      </c>
      <c r="B27" s="221"/>
      <c r="C27" s="221"/>
      <c r="D27" s="221"/>
      <c r="E27" s="234" t="s">
        <v>26</v>
      </c>
      <c r="F27" s="234"/>
      <c r="G27" s="234"/>
      <c r="H27" s="234"/>
      <c r="I27" s="234"/>
      <c r="J27" s="221" t="s">
        <v>25</v>
      </c>
      <c r="K27" s="221"/>
      <c r="L27" s="221"/>
      <c r="M27" s="221"/>
      <c r="N27" s="229" t="s">
        <v>26</v>
      </c>
      <c r="O27" s="229"/>
      <c r="P27" s="229"/>
      <c r="Q27" s="229"/>
      <c r="R27" s="230"/>
    </row>
    <row r="28" spans="1:18" ht="78.75" customHeight="1" x14ac:dyDescent="0.25">
      <c r="A28" s="236" t="s">
        <v>528</v>
      </c>
      <c r="B28" s="237"/>
      <c r="C28" s="237"/>
      <c r="D28" s="237"/>
      <c r="E28" s="237"/>
      <c r="F28" s="237"/>
      <c r="G28" s="237"/>
      <c r="H28" s="237"/>
      <c r="I28" s="237"/>
      <c r="J28" s="237"/>
      <c r="K28" s="237"/>
      <c r="L28" s="237"/>
      <c r="M28" s="237"/>
      <c r="N28" s="237"/>
      <c r="O28" s="237"/>
      <c r="P28" s="237"/>
      <c r="Q28" s="237"/>
      <c r="R28" s="238"/>
    </row>
    <row r="29" spans="1:18" ht="78.75" customHeight="1" x14ac:dyDescent="0.45">
      <c r="A29" s="239" t="s">
        <v>529</v>
      </c>
      <c r="B29" s="240"/>
      <c r="C29" s="240"/>
      <c r="D29" s="240"/>
      <c r="E29" s="229" t="s">
        <v>28</v>
      </c>
      <c r="F29" s="229"/>
      <c r="G29" s="229"/>
      <c r="H29" s="229"/>
      <c r="I29" s="229"/>
      <c r="J29" s="240" t="s">
        <v>529</v>
      </c>
      <c r="K29" s="240"/>
      <c r="L29" s="240"/>
      <c r="M29" s="240"/>
      <c r="N29" s="222" t="s">
        <v>28</v>
      </c>
      <c r="O29" s="222"/>
      <c r="P29" s="222"/>
      <c r="Q29" s="222"/>
      <c r="R29" s="228"/>
    </row>
    <row r="30" spans="1:18" ht="120.75" customHeight="1" x14ac:dyDescent="0.25">
      <c r="A30" s="239" t="s">
        <v>29</v>
      </c>
      <c r="B30" s="240"/>
      <c r="C30" s="240"/>
      <c r="D30" s="240"/>
      <c r="E30" s="229" t="s">
        <v>591</v>
      </c>
      <c r="F30" s="229"/>
      <c r="G30" s="229"/>
      <c r="H30" s="229"/>
      <c r="I30" s="229"/>
      <c r="J30" s="240" t="s">
        <v>29</v>
      </c>
      <c r="K30" s="240"/>
      <c r="L30" s="240"/>
      <c r="M30" s="240"/>
      <c r="N30" s="229" t="s">
        <v>30</v>
      </c>
      <c r="O30" s="229"/>
      <c r="P30" s="229"/>
      <c r="Q30" s="229"/>
      <c r="R30" s="230"/>
    </row>
    <row r="31" spans="1:18" ht="78.75" customHeight="1" x14ac:dyDescent="0.25">
      <c r="A31" s="236" t="s">
        <v>701</v>
      </c>
      <c r="B31" s="237"/>
      <c r="C31" s="237"/>
      <c r="D31" s="237"/>
      <c r="E31" s="237"/>
      <c r="F31" s="237"/>
      <c r="G31" s="237"/>
      <c r="H31" s="237"/>
      <c r="I31" s="237"/>
      <c r="J31" s="237"/>
      <c r="K31" s="237"/>
      <c r="L31" s="237"/>
      <c r="M31" s="237"/>
      <c r="N31" s="237"/>
      <c r="O31" s="237"/>
      <c r="P31" s="237"/>
      <c r="Q31" s="237"/>
      <c r="R31" s="238"/>
    </row>
    <row r="32" spans="1:18" ht="78.75" customHeight="1" x14ac:dyDescent="0.25">
      <c r="A32" s="239" t="s">
        <v>700</v>
      </c>
      <c r="B32" s="240"/>
      <c r="C32" s="240"/>
      <c r="D32" s="240"/>
      <c r="E32" s="229" t="s">
        <v>28</v>
      </c>
      <c r="F32" s="229"/>
      <c r="G32" s="229"/>
      <c r="H32" s="229"/>
      <c r="I32" s="229"/>
      <c r="J32" s="240" t="s">
        <v>700</v>
      </c>
      <c r="K32" s="240"/>
      <c r="L32" s="240"/>
      <c r="M32" s="240"/>
      <c r="N32" s="229" t="s">
        <v>28</v>
      </c>
      <c r="O32" s="229"/>
      <c r="P32" s="229"/>
      <c r="Q32" s="229"/>
      <c r="R32" s="230"/>
    </row>
    <row r="33" spans="1:18" ht="112.5" customHeight="1" x14ac:dyDescent="0.25">
      <c r="A33" s="239" t="s">
        <v>29</v>
      </c>
      <c r="B33" s="240"/>
      <c r="C33" s="240"/>
      <c r="D33" s="240"/>
      <c r="E33" s="229" t="s">
        <v>31</v>
      </c>
      <c r="F33" s="229"/>
      <c r="G33" s="229"/>
      <c r="H33" s="229"/>
      <c r="I33" s="229"/>
      <c r="J33" s="221" t="s">
        <v>29</v>
      </c>
      <c r="K33" s="221"/>
      <c r="L33" s="221"/>
      <c r="M33" s="221"/>
      <c r="N33" s="229" t="s">
        <v>31</v>
      </c>
      <c r="O33" s="229"/>
      <c r="P33" s="229"/>
      <c r="Q33" s="229"/>
      <c r="R33" s="230"/>
    </row>
    <row r="34" spans="1:18" ht="78" customHeight="1" x14ac:dyDescent="0.25">
      <c r="A34" s="236" t="s">
        <v>32</v>
      </c>
      <c r="B34" s="237"/>
      <c r="C34" s="237"/>
      <c r="D34" s="237"/>
      <c r="E34" s="237"/>
      <c r="F34" s="237"/>
      <c r="G34" s="237"/>
      <c r="H34" s="237"/>
      <c r="I34" s="237"/>
      <c r="J34" s="237"/>
      <c r="K34" s="237"/>
      <c r="L34" s="237"/>
      <c r="M34" s="237"/>
      <c r="N34" s="237"/>
      <c r="O34" s="237"/>
      <c r="P34" s="237"/>
      <c r="Q34" s="237"/>
      <c r="R34" s="238"/>
    </row>
    <row r="35" spans="1:18" ht="96.75" customHeight="1" x14ac:dyDescent="0.45">
      <c r="A35" s="220" t="s">
        <v>33</v>
      </c>
      <c r="B35" s="221"/>
      <c r="C35" s="221"/>
      <c r="D35" s="221"/>
      <c r="E35" s="222" t="s">
        <v>34</v>
      </c>
      <c r="F35" s="222"/>
      <c r="G35" s="222"/>
      <c r="H35" s="222"/>
      <c r="I35" s="222"/>
      <c r="J35" s="221" t="s">
        <v>33</v>
      </c>
      <c r="K35" s="221"/>
      <c r="L35" s="221"/>
      <c r="M35" s="221"/>
      <c r="N35" s="222" t="s">
        <v>34</v>
      </c>
      <c r="O35" s="222"/>
      <c r="P35" s="222"/>
      <c r="Q35" s="222"/>
      <c r="R35" s="228"/>
    </row>
    <row r="36" spans="1:18" ht="96.75" customHeight="1" x14ac:dyDescent="0.45">
      <c r="A36" s="220" t="s">
        <v>699</v>
      </c>
      <c r="B36" s="221"/>
      <c r="C36" s="221"/>
      <c r="D36" s="221"/>
      <c r="E36" s="222" t="s">
        <v>35</v>
      </c>
      <c r="F36" s="222"/>
      <c r="G36" s="222"/>
      <c r="H36" s="222"/>
      <c r="I36" s="222"/>
      <c r="J36" s="221" t="s">
        <v>699</v>
      </c>
      <c r="K36" s="221"/>
      <c r="L36" s="221"/>
      <c r="M36" s="221"/>
      <c r="N36" s="222" t="s">
        <v>35</v>
      </c>
      <c r="O36" s="222"/>
      <c r="P36" s="222"/>
      <c r="Q36" s="222"/>
      <c r="R36" s="228"/>
    </row>
    <row r="37" spans="1:18" ht="96.75" customHeight="1" x14ac:dyDescent="0.25">
      <c r="A37" s="220" t="s">
        <v>36</v>
      </c>
      <c r="B37" s="221"/>
      <c r="C37" s="221"/>
      <c r="D37" s="221"/>
      <c r="E37" s="229" t="s">
        <v>37</v>
      </c>
      <c r="F37" s="229"/>
      <c r="G37" s="229"/>
      <c r="H37" s="229"/>
      <c r="I37" s="229"/>
      <c r="J37" s="221" t="s">
        <v>36</v>
      </c>
      <c r="K37" s="221"/>
      <c r="L37" s="221"/>
      <c r="M37" s="221"/>
      <c r="N37" s="229" t="s">
        <v>37</v>
      </c>
      <c r="O37" s="229"/>
      <c r="P37" s="229"/>
      <c r="Q37" s="229"/>
      <c r="R37" s="230"/>
    </row>
    <row r="38" spans="1:18" ht="96.75" customHeight="1" x14ac:dyDescent="0.25">
      <c r="A38" s="220" t="s">
        <v>696</v>
      </c>
      <c r="B38" s="221"/>
      <c r="C38" s="221"/>
      <c r="D38" s="221"/>
      <c r="E38" s="229" t="s">
        <v>697</v>
      </c>
      <c r="F38" s="229"/>
      <c r="G38" s="229"/>
      <c r="H38" s="229"/>
      <c r="I38" s="229"/>
      <c r="J38" s="221" t="s">
        <v>696</v>
      </c>
      <c r="K38" s="221"/>
      <c r="L38" s="221"/>
      <c r="M38" s="221"/>
      <c r="N38" s="229" t="s">
        <v>697</v>
      </c>
      <c r="O38" s="229"/>
      <c r="P38" s="229"/>
      <c r="Q38" s="229"/>
      <c r="R38" s="230"/>
    </row>
    <row r="39" spans="1:18" ht="96.75" customHeight="1" x14ac:dyDescent="0.45">
      <c r="A39" s="220" t="s">
        <v>38</v>
      </c>
      <c r="B39" s="221"/>
      <c r="C39" s="221"/>
      <c r="D39" s="221"/>
      <c r="E39" s="222" t="s">
        <v>39</v>
      </c>
      <c r="F39" s="222"/>
      <c r="G39" s="222"/>
      <c r="H39" s="222"/>
      <c r="I39" s="222"/>
      <c r="J39" s="221" t="s">
        <v>38</v>
      </c>
      <c r="K39" s="221"/>
      <c r="L39" s="221"/>
      <c r="M39" s="221"/>
      <c r="N39" s="222" t="s">
        <v>39</v>
      </c>
      <c r="O39" s="222"/>
      <c r="P39" s="222"/>
      <c r="Q39" s="222"/>
      <c r="R39" s="228"/>
    </row>
    <row r="40" spans="1:18" ht="78.75" customHeight="1" x14ac:dyDescent="0.25">
      <c r="A40" s="236" t="s">
        <v>40</v>
      </c>
      <c r="B40" s="237"/>
      <c r="C40" s="237"/>
      <c r="D40" s="237"/>
      <c r="E40" s="237"/>
      <c r="F40" s="237"/>
      <c r="G40" s="237"/>
      <c r="H40" s="237"/>
      <c r="I40" s="237"/>
      <c r="J40" s="237"/>
      <c r="K40" s="237"/>
      <c r="L40" s="237"/>
      <c r="M40" s="237"/>
      <c r="N40" s="237"/>
      <c r="O40" s="237"/>
      <c r="P40" s="237"/>
      <c r="Q40" s="237"/>
      <c r="R40" s="238"/>
    </row>
    <row r="41" spans="1:18" ht="78.75" customHeight="1" x14ac:dyDescent="0.45">
      <c r="A41" s="220" t="s">
        <v>41</v>
      </c>
      <c r="B41" s="221"/>
      <c r="C41" s="221"/>
      <c r="D41" s="221"/>
      <c r="E41" s="222" t="s">
        <v>42</v>
      </c>
      <c r="F41" s="222"/>
      <c r="G41" s="222"/>
      <c r="H41" s="222"/>
      <c r="I41" s="222"/>
      <c r="J41" s="221" t="s">
        <v>41</v>
      </c>
      <c r="K41" s="221"/>
      <c r="L41" s="221"/>
      <c r="M41" s="221"/>
      <c r="N41" s="222" t="s">
        <v>42</v>
      </c>
      <c r="O41" s="222"/>
      <c r="P41" s="222"/>
      <c r="Q41" s="222"/>
      <c r="R41" s="228"/>
    </row>
    <row r="42" spans="1:18" ht="78.75" customHeight="1" x14ac:dyDescent="0.45">
      <c r="A42" s="220" t="s">
        <v>43</v>
      </c>
      <c r="B42" s="221"/>
      <c r="C42" s="221"/>
      <c r="D42" s="221"/>
      <c r="E42" s="222" t="s">
        <v>44</v>
      </c>
      <c r="F42" s="222"/>
      <c r="G42" s="222"/>
      <c r="H42" s="222"/>
      <c r="I42" s="222"/>
      <c r="J42" s="221" t="s">
        <v>43</v>
      </c>
      <c r="K42" s="221"/>
      <c r="L42" s="221"/>
      <c r="M42" s="221"/>
      <c r="N42" s="222" t="s">
        <v>44</v>
      </c>
      <c r="O42" s="222"/>
      <c r="P42" s="222"/>
      <c r="Q42" s="222"/>
      <c r="R42" s="228"/>
    </row>
    <row r="43" spans="1:18" ht="78.75" customHeight="1" x14ac:dyDescent="0.45">
      <c r="A43" s="220" t="s">
        <v>45</v>
      </c>
      <c r="B43" s="221"/>
      <c r="C43" s="221"/>
      <c r="D43" s="221"/>
      <c r="E43" s="222" t="s">
        <v>46</v>
      </c>
      <c r="F43" s="222"/>
      <c r="G43" s="222"/>
      <c r="H43" s="222"/>
      <c r="I43" s="222"/>
      <c r="J43" s="221" t="s">
        <v>45</v>
      </c>
      <c r="K43" s="221"/>
      <c r="L43" s="221"/>
      <c r="M43" s="221"/>
      <c r="N43" s="222" t="s">
        <v>46</v>
      </c>
      <c r="O43" s="222"/>
      <c r="P43" s="222"/>
      <c r="Q43" s="222"/>
      <c r="R43" s="228"/>
    </row>
    <row r="44" spans="1:18" ht="78.75" customHeight="1" x14ac:dyDescent="0.45">
      <c r="A44" s="227" t="s">
        <v>47</v>
      </c>
      <c r="B44" s="223"/>
      <c r="C44" s="223"/>
      <c r="D44" s="223"/>
      <c r="E44" s="222" t="s">
        <v>48</v>
      </c>
      <c r="F44" s="222"/>
      <c r="G44" s="222"/>
      <c r="H44" s="222"/>
      <c r="I44" s="222"/>
      <c r="J44" s="223" t="s">
        <v>47</v>
      </c>
      <c r="K44" s="223"/>
      <c r="L44" s="223"/>
      <c r="M44" s="223"/>
      <c r="N44" s="222" t="s">
        <v>48</v>
      </c>
      <c r="O44" s="222"/>
      <c r="P44" s="222"/>
      <c r="Q44" s="222"/>
      <c r="R44" s="228"/>
    </row>
    <row r="45" spans="1:18" ht="78.75" customHeight="1" x14ac:dyDescent="0.25">
      <c r="A45" s="227" t="s">
        <v>49</v>
      </c>
      <c r="B45" s="223"/>
      <c r="C45" s="223"/>
      <c r="D45" s="223"/>
      <c r="E45" s="229" t="s">
        <v>50</v>
      </c>
      <c r="F45" s="229"/>
      <c r="G45" s="229"/>
      <c r="H45" s="229"/>
      <c r="I45" s="229"/>
      <c r="J45" s="223" t="s">
        <v>49</v>
      </c>
      <c r="K45" s="223"/>
      <c r="L45" s="223"/>
      <c r="M45" s="223"/>
      <c r="N45" s="229" t="s">
        <v>50</v>
      </c>
      <c r="O45" s="229"/>
      <c r="P45" s="229"/>
      <c r="Q45" s="229"/>
      <c r="R45" s="230"/>
    </row>
    <row r="46" spans="1:18" ht="78.75" customHeight="1" x14ac:dyDescent="0.25">
      <c r="A46" s="227" t="s">
        <v>51</v>
      </c>
      <c r="B46" s="223"/>
      <c r="C46" s="223"/>
      <c r="D46" s="223"/>
      <c r="E46" s="229" t="s">
        <v>52</v>
      </c>
      <c r="F46" s="229"/>
      <c r="G46" s="229"/>
      <c r="H46" s="229"/>
      <c r="I46" s="229"/>
      <c r="J46" s="223" t="s">
        <v>51</v>
      </c>
      <c r="K46" s="223"/>
      <c r="L46" s="223"/>
      <c r="M46" s="223"/>
      <c r="N46" s="229" t="s">
        <v>52</v>
      </c>
      <c r="O46" s="229"/>
      <c r="P46" s="229"/>
      <c r="Q46" s="229"/>
      <c r="R46" s="230"/>
    </row>
    <row r="47" spans="1:18" ht="93.75" customHeight="1" x14ac:dyDescent="0.25">
      <c r="A47" s="227" t="s">
        <v>53</v>
      </c>
      <c r="B47" s="223"/>
      <c r="C47" s="223"/>
      <c r="D47" s="223"/>
      <c r="E47" s="229" t="s">
        <v>54</v>
      </c>
      <c r="F47" s="229"/>
      <c r="G47" s="229"/>
      <c r="H47" s="229"/>
      <c r="I47" s="229"/>
      <c r="J47" s="223" t="s">
        <v>53</v>
      </c>
      <c r="K47" s="223"/>
      <c r="L47" s="223"/>
      <c r="M47" s="223"/>
      <c r="N47" s="229" t="s">
        <v>54</v>
      </c>
      <c r="O47" s="229"/>
      <c r="P47" s="229"/>
      <c r="Q47" s="229"/>
      <c r="R47" s="230"/>
    </row>
    <row r="48" spans="1:18" ht="78.75" customHeight="1" x14ac:dyDescent="0.25">
      <c r="A48" s="220" t="s">
        <v>55</v>
      </c>
      <c r="B48" s="221"/>
      <c r="C48" s="221"/>
      <c r="D48" s="221"/>
      <c r="E48" s="229" t="s">
        <v>56</v>
      </c>
      <c r="F48" s="229"/>
      <c r="G48" s="229"/>
      <c r="H48" s="229"/>
      <c r="I48" s="229"/>
      <c r="J48" s="221" t="s">
        <v>55</v>
      </c>
      <c r="K48" s="221"/>
      <c r="L48" s="221"/>
      <c r="M48" s="221"/>
      <c r="N48" s="229" t="s">
        <v>56</v>
      </c>
      <c r="O48" s="229"/>
      <c r="P48" s="229"/>
      <c r="Q48" s="229"/>
      <c r="R48" s="230"/>
    </row>
    <row r="49" spans="1:18" ht="105" customHeight="1" x14ac:dyDescent="0.45">
      <c r="A49" s="220" t="s">
        <v>57</v>
      </c>
      <c r="B49" s="221"/>
      <c r="C49" s="221"/>
      <c r="D49" s="221"/>
      <c r="E49" s="222" t="s">
        <v>58</v>
      </c>
      <c r="F49" s="222"/>
      <c r="G49" s="222"/>
      <c r="H49" s="222"/>
      <c r="I49" s="222"/>
      <c r="J49" s="221" t="s">
        <v>57</v>
      </c>
      <c r="K49" s="221"/>
      <c r="L49" s="221"/>
      <c r="M49" s="221"/>
      <c r="N49" s="222" t="s">
        <v>58</v>
      </c>
      <c r="O49" s="222"/>
      <c r="P49" s="222"/>
      <c r="Q49" s="222"/>
      <c r="R49" s="228"/>
    </row>
    <row r="50" spans="1:18" ht="31.5" x14ac:dyDescent="0.25">
      <c r="A50" s="224" t="s">
        <v>59</v>
      </c>
      <c r="B50" s="225"/>
      <c r="C50" s="225"/>
      <c r="D50" s="225"/>
      <c r="E50" s="225"/>
      <c r="F50" s="225"/>
      <c r="G50" s="225"/>
      <c r="H50" s="225"/>
      <c r="I50" s="225"/>
      <c r="J50" s="225"/>
      <c r="K50" s="225"/>
      <c r="L50" s="225"/>
      <c r="M50" s="225"/>
      <c r="N50" s="225"/>
      <c r="O50" s="225"/>
      <c r="P50" s="225"/>
      <c r="Q50" s="225"/>
      <c r="R50" s="226"/>
    </row>
    <row r="51" spans="1:18" ht="31.5" x14ac:dyDescent="0.25">
      <c r="A51" s="224" t="s">
        <v>60</v>
      </c>
      <c r="B51" s="225"/>
      <c r="C51" s="225"/>
      <c r="D51" s="225"/>
      <c r="E51" s="225"/>
      <c r="F51" s="225"/>
      <c r="G51" s="225"/>
      <c r="H51" s="225"/>
      <c r="I51" s="225"/>
      <c r="J51" s="225"/>
      <c r="K51" s="225"/>
      <c r="L51" s="225"/>
      <c r="M51" s="225"/>
      <c r="N51" s="225"/>
      <c r="O51" s="225"/>
      <c r="P51" s="225"/>
      <c r="Q51" s="225"/>
      <c r="R51" s="226"/>
    </row>
    <row r="52" spans="1:18" ht="31.5" x14ac:dyDescent="0.25">
      <c r="A52" s="224" t="s">
        <v>61</v>
      </c>
      <c r="B52" s="225"/>
      <c r="C52" s="225"/>
      <c r="D52" s="225"/>
      <c r="E52" s="225"/>
      <c r="F52" s="225"/>
      <c r="G52" s="225"/>
      <c r="H52" s="225"/>
      <c r="I52" s="225"/>
      <c r="J52" s="225"/>
      <c r="K52" s="225"/>
      <c r="L52" s="225"/>
      <c r="M52" s="225"/>
      <c r="N52" s="225"/>
      <c r="O52" s="225"/>
      <c r="P52" s="225"/>
      <c r="Q52" s="225"/>
      <c r="R52" s="226"/>
    </row>
    <row r="53" spans="1:18" ht="26.1" customHeight="1" x14ac:dyDescent="0.25">
      <c r="A53" s="156"/>
      <c r="B53" s="157"/>
      <c r="C53" s="157"/>
      <c r="D53" s="157"/>
      <c r="E53" s="157"/>
      <c r="F53" s="157"/>
      <c r="G53" s="157"/>
      <c r="H53" s="157"/>
      <c r="I53" s="157"/>
      <c r="J53" s="158"/>
      <c r="K53" s="158"/>
      <c r="L53" s="158"/>
      <c r="M53" s="158"/>
      <c r="N53" s="158"/>
      <c r="O53" s="105"/>
      <c r="P53" s="88"/>
      <c r="Q53" s="88"/>
      <c r="R53" s="159"/>
    </row>
    <row r="54" spans="1:18" ht="26.1" customHeight="1" x14ac:dyDescent="0.25">
      <c r="A54" s="156"/>
      <c r="B54" s="157"/>
      <c r="C54" s="157"/>
      <c r="D54" s="157"/>
      <c r="E54" s="157"/>
      <c r="F54" s="157"/>
      <c r="G54" s="157"/>
      <c r="H54" s="157"/>
      <c r="I54" s="157"/>
      <c r="J54" s="158"/>
      <c r="K54" s="158"/>
      <c r="L54" s="158"/>
      <c r="M54" s="158"/>
      <c r="N54" s="158"/>
      <c r="O54" s="158"/>
      <c r="P54" s="160"/>
      <c r="Q54" s="160"/>
      <c r="R54" s="161"/>
    </row>
    <row r="55" spans="1:18" ht="30.75" x14ac:dyDescent="0.25">
      <c r="A55" s="280" t="s">
        <v>62</v>
      </c>
      <c r="B55" s="281"/>
      <c r="C55" s="281"/>
      <c r="D55" s="281"/>
      <c r="E55" s="281"/>
      <c r="F55" s="281"/>
      <c r="G55" s="281"/>
      <c r="H55" s="281"/>
      <c r="I55" s="281"/>
      <c r="J55" s="281"/>
      <c r="K55" s="281"/>
      <c r="L55" s="281"/>
      <c r="M55" s="281"/>
      <c r="N55" s="281"/>
      <c r="O55" s="281"/>
      <c r="P55" s="281"/>
      <c r="Q55" s="281"/>
      <c r="R55" s="282"/>
    </row>
    <row r="56" spans="1:18" ht="79.5" customHeight="1" x14ac:dyDescent="0.25">
      <c r="A56" s="231" t="s">
        <v>63</v>
      </c>
      <c r="B56" s="232"/>
      <c r="C56" s="232"/>
      <c r="D56" s="232"/>
      <c r="E56" s="232"/>
      <c r="F56" s="232"/>
      <c r="G56" s="232"/>
      <c r="H56" s="232"/>
      <c r="I56" s="232"/>
      <c r="J56" s="232"/>
      <c r="K56" s="232"/>
      <c r="L56" s="232"/>
      <c r="M56" s="232"/>
      <c r="N56" s="232"/>
      <c r="O56" s="232"/>
      <c r="P56" s="232"/>
      <c r="Q56" s="232"/>
      <c r="R56" s="233"/>
    </row>
    <row r="57" spans="1:18" ht="26.1" customHeight="1" x14ac:dyDescent="0.25">
      <c r="A57" s="163"/>
      <c r="B57" s="157"/>
      <c r="C57" s="157"/>
      <c r="D57" s="157"/>
      <c r="E57" s="157"/>
      <c r="F57" s="157"/>
      <c r="G57" s="157"/>
      <c r="H57" s="157"/>
      <c r="I57" s="157"/>
      <c r="J57" s="158"/>
      <c r="K57" s="158"/>
      <c r="L57" s="158"/>
      <c r="M57" s="158"/>
      <c r="N57" s="158"/>
      <c r="O57" s="158"/>
      <c r="P57" s="160"/>
      <c r="Q57" s="160"/>
      <c r="R57" s="161"/>
    </row>
    <row r="58" spans="1:18" ht="153.75" customHeight="1" x14ac:dyDescent="0.25">
      <c r="A58" s="164"/>
      <c r="B58" s="223" t="s">
        <v>64</v>
      </c>
      <c r="C58" s="223"/>
      <c r="D58" s="223" t="s">
        <v>65</v>
      </c>
      <c r="E58" s="223"/>
      <c r="F58" s="223"/>
      <c r="G58" s="223" t="s">
        <v>66</v>
      </c>
      <c r="H58" s="223"/>
      <c r="I58" s="223"/>
      <c r="J58" s="223" t="s">
        <v>551</v>
      </c>
      <c r="K58" s="223"/>
      <c r="L58" s="223" t="s">
        <v>67</v>
      </c>
      <c r="M58" s="223"/>
      <c r="N58" s="223" t="s">
        <v>68</v>
      </c>
      <c r="O58" s="223"/>
      <c r="P58" s="223" t="s">
        <v>672</v>
      </c>
      <c r="Q58" s="223"/>
      <c r="R58" s="161"/>
    </row>
    <row r="59" spans="1:18" ht="33" customHeight="1" x14ac:dyDescent="0.25">
      <c r="A59" s="164"/>
      <c r="B59" s="223"/>
      <c r="C59" s="223"/>
      <c r="D59" s="223"/>
      <c r="E59" s="223"/>
      <c r="F59" s="223"/>
      <c r="G59" s="223"/>
      <c r="H59" s="223"/>
      <c r="I59" s="223"/>
      <c r="J59" s="223"/>
      <c r="K59" s="223"/>
      <c r="L59" s="223"/>
      <c r="M59" s="223"/>
      <c r="N59" s="223"/>
      <c r="O59" s="223"/>
      <c r="P59" s="223"/>
      <c r="Q59" s="223"/>
      <c r="R59" s="161"/>
    </row>
    <row r="60" spans="1:18" ht="33" customHeight="1" x14ac:dyDescent="0.25">
      <c r="A60" s="164"/>
      <c r="B60" s="223"/>
      <c r="C60" s="223"/>
      <c r="D60" s="223"/>
      <c r="E60" s="223"/>
      <c r="F60" s="223"/>
      <c r="G60" s="223"/>
      <c r="H60" s="223"/>
      <c r="I60" s="223"/>
      <c r="J60" s="223"/>
      <c r="K60" s="223"/>
      <c r="L60" s="223"/>
      <c r="M60" s="223"/>
      <c r="N60" s="223"/>
      <c r="O60" s="223"/>
      <c r="P60" s="223"/>
      <c r="Q60" s="223"/>
      <c r="R60" s="161"/>
    </row>
    <row r="61" spans="1:18" ht="33" customHeight="1" x14ac:dyDescent="0.25">
      <c r="A61" s="164"/>
      <c r="B61" s="223"/>
      <c r="C61" s="223"/>
      <c r="D61" s="223"/>
      <c r="E61" s="223"/>
      <c r="F61" s="223"/>
      <c r="G61" s="223"/>
      <c r="H61" s="223"/>
      <c r="I61" s="223"/>
      <c r="J61" s="223"/>
      <c r="K61" s="223"/>
      <c r="L61" s="223"/>
      <c r="M61" s="223"/>
      <c r="N61" s="223"/>
      <c r="O61" s="223"/>
      <c r="P61" s="223"/>
      <c r="Q61" s="223"/>
      <c r="R61" s="161"/>
    </row>
    <row r="62" spans="1:18" ht="33" customHeight="1" x14ac:dyDescent="0.25">
      <c r="A62" s="164"/>
      <c r="B62" s="223"/>
      <c r="C62" s="223"/>
      <c r="D62" s="223"/>
      <c r="E62" s="223"/>
      <c r="F62" s="223"/>
      <c r="G62" s="223"/>
      <c r="H62" s="223"/>
      <c r="I62" s="223"/>
      <c r="J62" s="223"/>
      <c r="K62" s="223"/>
      <c r="L62" s="223"/>
      <c r="M62" s="223"/>
      <c r="N62" s="223"/>
      <c r="O62" s="223"/>
      <c r="P62" s="223"/>
      <c r="Q62" s="223"/>
      <c r="R62" s="161"/>
    </row>
    <row r="63" spans="1:18" ht="26.1" customHeight="1" x14ac:dyDescent="0.25">
      <c r="A63" s="164"/>
      <c r="B63" s="89" t="s">
        <v>70</v>
      </c>
      <c r="C63" s="165"/>
      <c r="D63" s="89"/>
      <c r="E63" s="165"/>
      <c r="F63" s="165"/>
      <c r="G63" s="165"/>
      <c r="H63" s="165"/>
      <c r="I63" s="165"/>
      <c r="J63" s="165"/>
      <c r="K63" s="158"/>
      <c r="L63" s="158"/>
      <c r="M63" s="158"/>
      <c r="N63" s="166"/>
      <c r="O63" s="166"/>
      <c r="P63" s="160"/>
      <c r="Q63" s="160"/>
      <c r="R63" s="161"/>
    </row>
    <row r="64" spans="1:18" ht="38.25" customHeight="1" x14ac:dyDescent="0.25">
      <c r="A64" s="167"/>
      <c r="B64" s="90"/>
      <c r="C64" s="90"/>
      <c r="D64" s="90"/>
      <c r="E64" s="90"/>
      <c r="F64" s="90"/>
      <c r="G64" s="90"/>
      <c r="H64" s="90"/>
      <c r="I64" s="90"/>
      <c r="J64" s="90"/>
      <c r="K64" s="90"/>
      <c r="L64" s="90"/>
      <c r="M64" s="118"/>
      <c r="N64" s="118"/>
      <c r="O64" s="118"/>
      <c r="P64" s="91"/>
      <c r="Q64" s="91"/>
      <c r="R64" s="168"/>
    </row>
    <row r="65" spans="1:18" ht="30.75" x14ac:dyDescent="0.25">
      <c r="A65" s="280" t="s">
        <v>552</v>
      </c>
      <c r="B65" s="281"/>
      <c r="C65" s="281"/>
      <c r="D65" s="281"/>
      <c r="E65" s="281"/>
      <c r="F65" s="281"/>
      <c r="G65" s="281"/>
      <c r="H65" s="281"/>
      <c r="I65" s="281"/>
      <c r="J65" s="281"/>
      <c r="K65" s="281"/>
      <c r="L65" s="281"/>
      <c r="M65" s="281"/>
      <c r="N65" s="281"/>
      <c r="O65" s="281"/>
      <c r="P65" s="281"/>
      <c r="Q65" s="281"/>
      <c r="R65" s="282"/>
    </row>
    <row r="66" spans="1:18" ht="15" customHeight="1" x14ac:dyDescent="0.25">
      <c r="A66" s="169"/>
      <c r="B66" s="166"/>
      <c r="C66" s="166"/>
      <c r="D66" s="166"/>
      <c r="E66" s="166"/>
      <c r="F66" s="166"/>
      <c r="G66" s="166"/>
      <c r="H66" s="166"/>
      <c r="I66" s="166"/>
      <c r="J66" s="166"/>
      <c r="K66" s="166"/>
      <c r="L66" s="166"/>
      <c r="M66" s="166"/>
      <c r="N66" s="166"/>
      <c r="O66" s="166"/>
      <c r="P66" s="166"/>
      <c r="Q66" s="166"/>
      <c r="R66" s="170"/>
    </row>
    <row r="67" spans="1:18" ht="30.75" x14ac:dyDescent="0.25">
      <c r="A67" s="242" t="s">
        <v>570</v>
      </c>
      <c r="B67" s="243"/>
      <c r="C67" s="243"/>
      <c r="D67" s="243"/>
      <c r="E67" s="243"/>
      <c r="F67" s="243"/>
      <c r="G67" s="243"/>
      <c r="H67" s="243"/>
      <c r="I67" s="243"/>
      <c r="J67" s="243"/>
      <c r="K67" s="243"/>
      <c r="L67" s="243"/>
      <c r="M67" s="243"/>
      <c r="N67" s="243"/>
      <c r="O67" s="243"/>
      <c r="P67" s="243"/>
      <c r="Q67" s="243"/>
      <c r="R67" s="244"/>
    </row>
    <row r="68" spans="1:18" ht="33.75" customHeight="1" x14ac:dyDescent="0.25">
      <c r="A68" s="169"/>
      <c r="B68" s="166"/>
      <c r="C68" s="166"/>
      <c r="D68" s="166"/>
      <c r="E68" s="171"/>
      <c r="F68" s="171"/>
      <c r="G68" s="171"/>
      <c r="H68" s="171"/>
      <c r="I68" s="171"/>
      <c r="J68" s="171"/>
      <c r="K68" s="171"/>
      <c r="L68" s="171"/>
      <c r="M68" s="171"/>
      <c r="N68" s="171"/>
      <c r="O68" s="171"/>
      <c r="P68" s="171"/>
      <c r="Q68" s="166"/>
      <c r="R68" s="170"/>
    </row>
    <row r="69" spans="1:18" s="70" customFormat="1" ht="30" customHeight="1" x14ac:dyDescent="0.25">
      <c r="A69" s="156"/>
      <c r="B69" s="157"/>
      <c r="C69" s="157"/>
      <c r="D69" s="157"/>
      <c r="E69" s="241" t="s">
        <v>553</v>
      </c>
      <c r="F69" s="241"/>
      <c r="G69" s="241"/>
      <c r="H69" s="241"/>
      <c r="I69" s="241"/>
      <c r="J69" s="241"/>
      <c r="K69" s="241"/>
      <c r="L69" s="241"/>
      <c r="M69" s="241"/>
      <c r="N69" s="241"/>
      <c r="O69" s="241"/>
      <c r="P69" s="241"/>
      <c r="Q69" s="166"/>
      <c r="R69" s="170"/>
    </row>
    <row r="70" spans="1:18" s="70" customFormat="1" ht="73.5" customHeight="1" x14ac:dyDescent="0.25">
      <c r="A70" s="318" t="s">
        <v>533</v>
      </c>
      <c r="B70" s="319"/>
      <c r="C70" s="320"/>
      <c r="D70" s="93" t="s">
        <v>71</v>
      </c>
      <c r="E70" s="93" t="s">
        <v>71</v>
      </c>
      <c r="F70" s="93" t="s">
        <v>71</v>
      </c>
      <c r="G70" s="93" t="s">
        <v>71</v>
      </c>
      <c r="H70" s="93" t="s">
        <v>71</v>
      </c>
      <c r="I70" s="93" t="s">
        <v>71</v>
      </c>
      <c r="J70" s="93" t="s">
        <v>71</v>
      </c>
      <c r="K70" s="93" t="s">
        <v>71</v>
      </c>
      <c r="L70" s="93" t="s">
        <v>71</v>
      </c>
      <c r="M70" s="93" t="s">
        <v>71</v>
      </c>
      <c r="N70" s="93" t="s">
        <v>71</v>
      </c>
      <c r="O70" s="93" t="s">
        <v>71</v>
      </c>
      <c r="P70" s="93" t="s">
        <v>71</v>
      </c>
      <c r="Q70" s="93" t="s">
        <v>71</v>
      </c>
      <c r="R70" s="172" t="s">
        <v>71</v>
      </c>
    </row>
    <row r="71" spans="1:18" s="70" customFormat="1" ht="18.75" customHeight="1" x14ac:dyDescent="0.25">
      <c r="A71" s="156"/>
      <c r="B71" s="157"/>
      <c r="C71" s="157"/>
      <c r="D71" s="157"/>
      <c r="E71" s="173">
        <v>1</v>
      </c>
      <c r="F71" s="173">
        <f>E71+1</f>
        <v>2</v>
      </c>
      <c r="G71" s="173">
        <f t="shared" ref="G71:R71" si="0">F71+1</f>
        <v>3</v>
      </c>
      <c r="H71" s="173">
        <f t="shared" si="0"/>
        <v>4</v>
      </c>
      <c r="I71" s="173">
        <f t="shared" si="0"/>
        <v>5</v>
      </c>
      <c r="J71" s="173">
        <f t="shared" si="0"/>
        <v>6</v>
      </c>
      <c r="K71" s="173">
        <f t="shared" si="0"/>
        <v>7</v>
      </c>
      <c r="L71" s="173">
        <f t="shared" si="0"/>
        <v>8</v>
      </c>
      <c r="M71" s="173">
        <f t="shared" si="0"/>
        <v>9</v>
      </c>
      <c r="N71" s="173">
        <f t="shared" si="0"/>
        <v>10</v>
      </c>
      <c r="O71" s="173">
        <f t="shared" si="0"/>
        <v>11</v>
      </c>
      <c r="P71" s="173">
        <f t="shared" si="0"/>
        <v>12</v>
      </c>
      <c r="Q71" s="173">
        <f t="shared" si="0"/>
        <v>13</v>
      </c>
      <c r="R71" s="174">
        <f t="shared" si="0"/>
        <v>14</v>
      </c>
    </row>
    <row r="72" spans="1:18" s="70" customFormat="1" ht="30" customHeight="1" x14ac:dyDescent="0.25">
      <c r="A72" s="175" t="s">
        <v>530</v>
      </c>
      <c r="B72" s="295" t="s">
        <v>72</v>
      </c>
      <c r="C72" s="296"/>
      <c r="D72" s="297"/>
      <c r="E72" s="120" t="s">
        <v>73</v>
      </c>
      <c r="F72" s="120" t="s">
        <v>74</v>
      </c>
      <c r="G72" s="120" t="s">
        <v>75</v>
      </c>
      <c r="H72" s="120" t="s">
        <v>76</v>
      </c>
      <c r="I72" s="120" t="s">
        <v>77</v>
      </c>
      <c r="J72" s="120" t="s">
        <v>78</v>
      </c>
      <c r="K72" s="120" t="s">
        <v>79</v>
      </c>
      <c r="L72" s="120" t="s">
        <v>80</v>
      </c>
      <c r="M72" s="120" t="s">
        <v>81</v>
      </c>
      <c r="N72" s="120" t="s">
        <v>82</v>
      </c>
      <c r="O72" s="120" t="s">
        <v>83</v>
      </c>
      <c r="P72" s="120" t="s">
        <v>84</v>
      </c>
      <c r="Q72" s="120" t="s">
        <v>531</v>
      </c>
      <c r="R72" s="176" t="s">
        <v>532</v>
      </c>
    </row>
    <row r="73" spans="1:18" s="70" customFormat="1" ht="39" customHeight="1" x14ac:dyDescent="0.25">
      <c r="A73" s="298" t="s">
        <v>85</v>
      </c>
      <c r="B73" s="351" t="s">
        <v>89</v>
      </c>
      <c r="C73" s="352"/>
      <c r="D73" s="94" t="s">
        <v>86</v>
      </c>
      <c r="E73" s="94"/>
      <c r="F73" s="94"/>
      <c r="G73" s="94"/>
      <c r="H73" s="94"/>
      <c r="I73" s="94"/>
      <c r="J73" s="94"/>
      <c r="K73" s="94"/>
      <c r="L73" s="94"/>
      <c r="M73" s="94"/>
      <c r="N73" s="94"/>
      <c r="O73" s="94"/>
      <c r="P73" s="94"/>
      <c r="Q73" s="94"/>
      <c r="R73" s="177"/>
    </row>
    <row r="74" spans="1:18" s="70" customFormat="1" ht="39" customHeight="1" x14ac:dyDescent="0.25">
      <c r="A74" s="298"/>
      <c r="B74" s="353"/>
      <c r="C74" s="354"/>
      <c r="D74" s="94" t="s">
        <v>87</v>
      </c>
      <c r="E74" s="94"/>
      <c r="F74" s="94"/>
      <c r="G74" s="94"/>
      <c r="H74" s="94"/>
      <c r="I74" s="94"/>
      <c r="J74" s="94"/>
      <c r="K74" s="94"/>
      <c r="L74" s="94"/>
      <c r="M74" s="94"/>
      <c r="N74" s="94"/>
      <c r="O74" s="94"/>
      <c r="P74" s="94"/>
      <c r="Q74" s="94"/>
      <c r="R74" s="177"/>
    </row>
    <row r="75" spans="1:18" s="70" customFormat="1" ht="39" customHeight="1" x14ac:dyDescent="0.25">
      <c r="A75" s="298"/>
      <c r="B75" s="355"/>
      <c r="C75" s="356"/>
      <c r="D75" s="94" t="s">
        <v>88</v>
      </c>
      <c r="E75" s="94"/>
      <c r="F75" s="94"/>
      <c r="G75" s="94"/>
      <c r="H75" s="94"/>
      <c r="I75" s="94"/>
      <c r="J75" s="94"/>
      <c r="K75" s="94"/>
      <c r="L75" s="94"/>
      <c r="M75" s="94"/>
      <c r="N75" s="94"/>
      <c r="O75" s="94"/>
      <c r="P75" s="94"/>
      <c r="Q75" s="94"/>
      <c r="R75" s="177"/>
    </row>
    <row r="76" spans="1:18" s="70" customFormat="1" ht="39" customHeight="1" x14ac:dyDescent="0.25">
      <c r="A76" s="298"/>
      <c r="B76" s="351" t="s">
        <v>90</v>
      </c>
      <c r="C76" s="352"/>
      <c r="D76" s="94" t="s">
        <v>86</v>
      </c>
      <c r="E76" s="94"/>
      <c r="F76" s="94"/>
      <c r="G76" s="94"/>
      <c r="H76" s="94"/>
      <c r="I76" s="94"/>
      <c r="J76" s="94"/>
      <c r="K76" s="94"/>
      <c r="L76" s="94"/>
      <c r="M76" s="94"/>
      <c r="N76" s="94"/>
      <c r="O76" s="94"/>
      <c r="P76" s="94"/>
      <c r="Q76" s="94"/>
      <c r="R76" s="177"/>
    </row>
    <row r="77" spans="1:18" s="70" customFormat="1" ht="39" customHeight="1" x14ac:dyDescent="0.25">
      <c r="A77" s="298"/>
      <c r="B77" s="353"/>
      <c r="C77" s="354"/>
      <c r="D77" s="94" t="s">
        <v>87</v>
      </c>
      <c r="E77" s="94"/>
      <c r="F77" s="94"/>
      <c r="G77" s="94"/>
      <c r="H77" s="94"/>
      <c r="I77" s="94"/>
      <c r="J77" s="94"/>
      <c r="K77" s="94"/>
      <c r="L77" s="94"/>
      <c r="M77" s="94"/>
      <c r="N77" s="94"/>
      <c r="O77" s="94"/>
      <c r="P77" s="94"/>
      <c r="Q77" s="94"/>
      <c r="R77" s="177"/>
    </row>
    <row r="78" spans="1:18" s="70" customFormat="1" ht="39" customHeight="1" x14ac:dyDescent="0.25">
      <c r="A78" s="299"/>
      <c r="B78" s="355"/>
      <c r="C78" s="356"/>
      <c r="D78" s="94" t="s">
        <v>88</v>
      </c>
      <c r="E78" s="94"/>
      <c r="F78" s="94"/>
      <c r="G78" s="94"/>
      <c r="H78" s="94"/>
      <c r="I78" s="94"/>
      <c r="J78" s="94"/>
      <c r="K78" s="94"/>
      <c r="L78" s="94"/>
      <c r="M78" s="94"/>
      <c r="N78" s="94"/>
      <c r="O78" s="94"/>
      <c r="P78" s="94"/>
      <c r="Q78" s="94"/>
      <c r="R78" s="177"/>
    </row>
    <row r="79" spans="1:18" s="70" customFormat="1" ht="39" customHeight="1" x14ac:dyDescent="0.25">
      <c r="A79" s="315" t="s">
        <v>91</v>
      </c>
      <c r="B79" s="307" t="s">
        <v>92</v>
      </c>
      <c r="C79" s="307"/>
      <c r="D79" s="94" t="s">
        <v>86</v>
      </c>
      <c r="E79" s="94"/>
      <c r="F79" s="94"/>
      <c r="G79" s="94"/>
      <c r="H79" s="94"/>
      <c r="I79" s="94"/>
      <c r="J79" s="94"/>
      <c r="K79" s="94"/>
      <c r="L79" s="94"/>
      <c r="M79" s="94"/>
      <c r="N79" s="94"/>
      <c r="O79" s="94"/>
      <c r="P79" s="94"/>
      <c r="Q79" s="94"/>
      <c r="R79" s="177"/>
    </row>
    <row r="80" spans="1:18" s="70" customFormat="1" ht="39" customHeight="1" x14ac:dyDescent="0.25">
      <c r="A80" s="315"/>
      <c r="B80" s="307"/>
      <c r="C80" s="307"/>
      <c r="D80" s="94" t="s">
        <v>87</v>
      </c>
      <c r="E80" s="94"/>
      <c r="F80" s="94"/>
      <c r="G80" s="94"/>
      <c r="H80" s="94"/>
      <c r="I80" s="94"/>
      <c r="J80" s="94"/>
      <c r="K80" s="94"/>
      <c r="L80" s="94"/>
      <c r="M80" s="94"/>
      <c r="N80" s="94"/>
      <c r="O80" s="94"/>
      <c r="P80" s="94"/>
      <c r="Q80" s="94"/>
      <c r="R80" s="177"/>
    </row>
    <row r="81" spans="1:18" s="70" customFormat="1" ht="39" customHeight="1" x14ac:dyDescent="0.25">
      <c r="A81" s="315"/>
      <c r="B81" s="307"/>
      <c r="C81" s="307"/>
      <c r="D81" s="94" t="s">
        <v>88</v>
      </c>
      <c r="E81" s="94"/>
      <c r="F81" s="94"/>
      <c r="G81" s="94"/>
      <c r="H81" s="94"/>
      <c r="I81" s="94"/>
      <c r="J81" s="94"/>
      <c r="K81" s="94"/>
      <c r="L81" s="94"/>
      <c r="M81" s="94"/>
      <c r="N81" s="94"/>
      <c r="O81" s="94"/>
      <c r="P81" s="94"/>
      <c r="Q81" s="94"/>
      <c r="R81" s="177"/>
    </row>
    <row r="82" spans="1:18" s="70" customFormat="1" ht="39" customHeight="1" x14ac:dyDescent="0.25">
      <c r="A82" s="315"/>
      <c r="B82" s="307" t="s">
        <v>93</v>
      </c>
      <c r="C82" s="307"/>
      <c r="D82" s="94" t="s">
        <v>86</v>
      </c>
      <c r="E82" s="94"/>
      <c r="F82" s="94"/>
      <c r="G82" s="94"/>
      <c r="H82" s="94"/>
      <c r="I82" s="94"/>
      <c r="J82" s="94"/>
      <c r="K82" s="94"/>
      <c r="L82" s="94"/>
      <c r="M82" s="94"/>
      <c r="N82" s="94"/>
      <c r="O82" s="94"/>
      <c r="P82" s="94"/>
      <c r="Q82" s="94"/>
      <c r="R82" s="177"/>
    </row>
    <row r="83" spans="1:18" s="70" customFormat="1" ht="39" customHeight="1" x14ac:dyDescent="0.25">
      <c r="A83" s="315"/>
      <c r="B83" s="307"/>
      <c r="C83" s="307"/>
      <c r="D83" s="94" t="s">
        <v>87</v>
      </c>
      <c r="E83" s="94"/>
      <c r="F83" s="94"/>
      <c r="G83" s="94"/>
      <c r="H83" s="94"/>
      <c r="I83" s="94"/>
      <c r="J83" s="94"/>
      <c r="K83" s="94"/>
      <c r="L83" s="94"/>
      <c r="M83" s="94"/>
      <c r="N83" s="94"/>
      <c r="O83" s="94"/>
      <c r="P83" s="94"/>
      <c r="Q83" s="94"/>
      <c r="R83" s="177"/>
    </row>
    <row r="84" spans="1:18" s="70" customFormat="1" ht="39" customHeight="1" x14ac:dyDescent="0.25">
      <c r="A84" s="315"/>
      <c r="B84" s="307"/>
      <c r="C84" s="307"/>
      <c r="D84" s="94" t="s">
        <v>88</v>
      </c>
      <c r="E84" s="94"/>
      <c r="F84" s="94"/>
      <c r="G84" s="94"/>
      <c r="H84" s="94"/>
      <c r="I84" s="94"/>
      <c r="J84" s="94"/>
      <c r="K84" s="94"/>
      <c r="L84" s="94"/>
      <c r="M84" s="94"/>
      <c r="N84" s="94"/>
      <c r="O84" s="94"/>
      <c r="P84" s="94"/>
      <c r="Q84" s="94"/>
      <c r="R84" s="177"/>
    </row>
    <row r="85" spans="1:18" ht="31.5" x14ac:dyDescent="0.25">
      <c r="A85" s="178" t="s">
        <v>94</v>
      </c>
      <c r="B85" s="157"/>
      <c r="C85" s="157"/>
      <c r="D85" s="157"/>
      <c r="E85" s="157"/>
      <c r="F85" s="157"/>
      <c r="G85" s="157"/>
      <c r="H85" s="157"/>
      <c r="I85" s="158"/>
      <c r="J85" s="158"/>
      <c r="K85" s="158"/>
      <c r="L85" s="158"/>
      <c r="M85" s="158"/>
      <c r="N85" s="158"/>
      <c r="O85" s="160"/>
      <c r="P85" s="160"/>
      <c r="Q85" s="166"/>
      <c r="R85" s="170"/>
    </row>
    <row r="86" spans="1:18" ht="9" customHeight="1" x14ac:dyDescent="0.25">
      <c r="A86" s="169"/>
      <c r="B86" s="166"/>
      <c r="C86" s="166"/>
      <c r="D86" s="166"/>
      <c r="E86" s="166"/>
      <c r="F86" s="166"/>
      <c r="G86" s="166"/>
      <c r="H86" s="166"/>
      <c r="I86" s="166"/>
      <c r="J86" s="166"/>
      <c r="K86" s="166"/>
      <c r="L86" s="166"/>
      <c r="M86" s="166"/>
      <c r="N86" s="166"/>
      <c r="O86" s="166"/>
      <c r="P86" s="166"/>
      <c r="Q86" s="166"/>
      <c r="R86" s="170"/>
    </row>
    <row r="87" spans="1:18" ht="30.75" x14ac:dyDescent="0.25">
      <c r="A87" s="251" t="s">
        <v>95</v>
      </c>
      <c r="B87" s="252"/>
      <c r="C87" s="252"/>
      <c r="D87" s="252"/>
      <c r="E87" s="252"/>
      <c r="F87" s="252"/>
      <c r="G87" s="252"/>
      <c r="H87" s="252"/>
      <c r="I87" s="252"/>
      <c r="J87" s="252"/>
      <c r="K87" s="252"/>
      <c r="L87" s="252"/>
      <c r="M87" s="252"/>
      <c r="N87" s="252"/>
      <c r="O87" s="252"/>
      <c r="P87" s="252"/>
      <c r="Q87" s="252"/>
      <c r="R87" s="253"/>
    </row>
    <row r="88" spans="1:18" ht="111" customHeight="1" x14ac:dyDescent="0.25">
      <c r="A88" s="316" t="s">
        <v>96</v>
      </c>
      <c r="B88" s="317"/>
      <c r="C88" s="312" t="s">
        <v>97</v>
      </c>
      <c r="D88" s="313"/>
      <c r="E88" s="313"/>
      <c r="F88" s="313"/>
      <c r="G88" s="313"/>
      <c r="H88" s="313"/>
      <c r="I88" s="337"/>
      <c r="J88" s="120" t="s">
        <v>722</v>
      </c>
      <c r="K88" s="120" t="s">
        <v>723</v>
      </c>
      <c r="L88" s="120" t="s">
        <v>719</v>
      </c>
      <c r="M88" s="120" t="s">
        <v>714</v>
      </c>
      <c r="N88" s="120" t="s">
        <v>720</v>
      </c>
      <c r="O88" s="120" t="s">
        <v>721</v>
      </c>
      <c r="P88" s="308" t="s">
        <v>713</v>
      </c>
      <c r="Q88" s="309"/>
      <c r="R88" s="310"/>
    </row>
    <row r="89" spans="1:18" ht="90.75" customHeight="1" x14ac:dyDescent="0.25">
      <c r="A89" s="227" t="s">
        <v>98</v>
      </c>
      <c r="B89" s="223"/>
      <c r="C89" s="338" t="s">
        <v>522</v>
      </c>
      <c r="D89" s="338"/>
      <c r="E89" s="338"/>
      <c r="F89" s="338"/>
      <c r="G89" s="338"/>
      <c r="H89" s="338"/>
      <c r="I89" s="338"/>
      <c r="J89" s="114"/>
      <c r="K89" s="114"/>
      <c r="L89" s="223"/>
      <c r="M89" s="223"/>
      <c r="N89" s="223" t="e">
        <f>+$K$89/$M$89</f>
        <v>#DIV/0!</v>
      </c>
      <c r="O89" s="223" t="e">
        <f>+$L$89/$M$89</f>
        <v>#DIV/0!</v>
      </c>
      <c r="P89" s="223" t="e">
        <f>+N89-O89</f>
        <v>#DIV/0!</v>
      </c>
      <c r="Q89" s="223"/>
      <c r="R89" s="311"/>
    </row>
    <row r="90" spans="1:18" ht="89.25" customHeight="1" x14ac:dyDescent="0.25">
      <c r="A90" s="227" t="s">
        <v>99</v>
      </c>
      <c r="B90" s="223"/>
      <c r="C90" s="338" t="s">
        <v>100</v>
      </c>
      <c r="D90" s="338"/>
      <c r="E90" s="338"/>
      <c r="F90" s="338"/>
      <c r="G90" s="338"/>
      <c r="H90" s="338"/>
      <c r="I90" s="338"/>
      <c r="J90" s="114"/>
      <c r="K90" s="114"/>
      <c r="L90" s="223"/>
      <c r="M90" s="223"/>
      <c r="N90" s="223"/>
      <c r="O90" s="223"/>
      <c r="P90" s="223"/>
      <c r="Q90" s="223"/>
      <c r="R90" s="311"/>
    </row>
    <row r="91" spans="1:18" ht="31.5" x14ac:dyDescent="0.25">
      <c r="A91" s="245" t="s">
        <v>534</v>
      </c>
      <c r="B91" s="246"/>
      <c r="C91" s="246"/>
      <c r="D91" s="246"/>
      <c r="E91" s="246"/>
      <c r="F91" s="246"/>
      <c r="G91" s="246"/>
      <c r="H91" s="246"/>
      <c r="I91" s="246"/>
      <c r="J91" s="246"/>
      <c r="K91" s="246"/>
      <c r="L91" s="246"/>
      <c r="M91" s="246"/>
      <c r="N91" s="246"/>
      <c r="O91" s="246"/>
      <c r="P91" s="246"/>
      <c r="Q91" s="246"/>
      <c r="R91" s="247"/>
    </row>
    <row r="92" spans="1:18" ht="75" customHeight="1" x14ac:dyDescent="0.25">
      <c r="A92" s="289" t="s">
        <v>735</v>
      </c>
      <c r="B92" s="290"/>
      <c r="C92" s="290"/>
      <c r="D92" s="290"/>
      <c r="E92" s="290"/>
      <c r="F92" s="290"/>
      <c r="G92" s="290"/>
      <c r="H92" s="290"/>
      <c r="I92" s="290"/>
      <c r="J92" s="290"/>
      <c r="K92" s="290"/>
      <c r="L92" s="290"/>
      <c r="M92" s="290"/>
      <c r="N92" s="290"/>
      <c r="O92" s="290"/>
      <c r="P92" s="290"/>
      <c r="Q92" s="290"/>
      <c r="R92" s="291"/>
    </row>
    <row r="93" spans="1:18" ht="158.25" customHeight="1" x14ac:dyDescent="0.25">
      <c r="A93" s="292"/>
      <c r="B93" s="293"/>
      <c r="C93" s="293"/>
      <c r="D93" s="293"/>
      <c r="E93" s="293"/>
      <c r="F93" s="293"/>
      <c r="G93" s="293"/>
      <c r="H93" s="293"/>
      <c r="I93" s="293"/>
      <c r="J93" s="293"/>
      <c r="K93" s="293"/>
      <c r="L93" s="293"/>
      <c r="M93" s="293"/>
      <c r="N93" s="293"/>
      <c r="O93" s="293"/>
      <c r="P93" s="293"/>
      <c r="Q93" s="293"/>
      <c r="R93" s="294"/>
    </row>
    <row r="94" spans="1:18" ht="113.25" customHeight="1" x14ac:dyDescent="0.25">
      <c r="A94" s="375" t="s">
        <v>101</v>
      </c>
      <c r="B94" s="376"/>
      <c r="C94" s="376"/>
      <c r="D94" s="376"/>
      <c r="E94" s="376"/>
      <c r="F94" s="376"/>
      <c r="G94" s="376"/>
      <c r="H94" s="376"/>
      <c r="I94" s="377"/>
      <c r="J94" s="120" t="s">
        <v>722</v>
      </c>
      <c r="K94" s="120" t="s">
        <v>723</v>
      </c>
      <c r="L94" s="120" t="s">
        <v>719</v>
      </c>
      <c r="M94" s="120" t="s">
        <v>714</v>
      </c>
      <c r="N94" s="120" t="s">
        <v>720</v>
      </c>
      <c r="O94" s="120" t="s">
        <v>721</v>
      </c>
      <c r="P94" s="308" t="s">
        <v>713</v>
      </c>
      <c r="Q94" s="309"/>
      <c r="R94" s="310"/>
    </row>
    <row r="95" spans="1:18" ht="93" customHeight="1" x14ac:dyDescent="0.25">
      <c r="A95" s="302" t="s">
        <v>102</v>
      </c>
      <c r="B95" s="303"/>
      <c r="C95" s="303"/>
      <c r="D95" s="303"/>
      <c r="E95" s="303"/>
      <c r="F95" s="303"/>
      <c r="G95" s="303"/>
      <c r="H95" s="303"/>
      <c r="I95" s="304"/>
      <c r="J95" s="114"/>
      <c r="K95" s="114"/>
      <c r="L95" s="114"/>
      <c r="M95" s="114"/>
      <c r="N95" s="114" t="e">
        <f>+$K$95/$M$95</f>
        <v>#DIV/0!</v>
      </c>
      <c r="O95" s="114" t="e">
        <f>+$L$95/$M$95</f>
        <v>#DIV/0!</v>
      </c>
      <c r="P95" s="312" t="e">
        <f>+N95-O95</f>
        <v>#DIV/0!</v>
      </c>
      <c r="Q95" s="313"/>
      <c r="R95" s="314"/>
    </row>
    <row r="96" spans="1:18" ht="31.5" x14ac:dyDescent="0.25">
      <c r="A96" s="248" t="s">
        <v>523</v>
      </c>
      <c r="B96" s="249"/>
      <c r="C96" s="249"/>
      <c r="D96" s="249"/>
      <c r="E96" s="249"/>
      <c r="F96" s="249"/>
      <c r="G96" s="249"/>
      <c r="H96" s="249"/>
      <c r="I96" s="249"/>
      <c r="J96" s="249"/>
      <c r="K96" s="249"/>
      <c r="L96" s="249"/>
      <c r="M96" s="249"/>
      <c r="N96" s="249"/>
      <c r="O96" s="249"/>
      <c r="P96" s="249"/>
      <c r="Q96" s="249"/>
      <c r="R96" s="250"/>
    </row>
    <row r="97" spans="1:18" ht="65.25" customHeight="1" x14ac:dyDescent="0.25">
      <c r="A97" s="289" t="s">
        <v>736</v>
      </c>
      <c r="B97" s="290"/>
      <c r="C97" s="290"/>
      <c r="D97" s="290"/>
      <c r="E97" s="290"/>
      <c r="F97" s="290"/>
      <c r="G97" s="290"/>
      <c r="H97" s="290"/>
      <c r="I97" s="290"/>
      <c r="J97" s="290"/>
      <c r="K97" s="290"/>
      <c r="L97" s="290"/>
      <c r="M97" s="290"/>
      <c r="N97" s="290"/>
      <c r="O97" s="290"/>
      <c r="P97" s="290"/>
      <c r="Q97" s="290"/>
      <c r="R97" s="291"/>
    </row>
    <row r="98" spans="1:18" ht="171.75" customHeight="1" x14ac:dyDescent="0.25">
      <c r="A98" s="292"/>
      <c r="B98" s="293"/>
      <c r="C98" s="293"/>
      <c r="D98" s="293"/>
      <c r="E98" s="293"/>
      <c r="F98" s="293"/>
      <c r="G98" s="293"/>
      <c r="H98" s="293"/>
      <c r="I98" s="293"/>
      <c r="J98" s="293"/>
      <c r="K98" s="293"/>
      <c r="L98" s="293"/>
      <c r="M98" s="293"/>
      <c r="N98" s="293"/>
      <c r="O98" s="293"/>
      <c r="P98" s="293"/>
      <c r="Q98" s="293"/>
      <c r="R98" s="294"/>
    </row>
    <row r="99" spans="1:18" ht="38.25" customHeight="1" x14ac:dyDescent="0.25">
      <c r="A99" s="267" t="s">
        <v>540</v>
      </c>
      <c r="B99" s="268"/>
      <c r="C99" s="268"/>
      <c r="D99" s="268"/>
      <c r="E99" s="268"/>
      <c r="F99" s="268"/>
      <c r="G99" s="268"/>
      <c r="H99" s="268"/>
      <c r="I99" s="268"/>
      <c r="J99" s="268"/>
      <c r="K99" s="268"/>
      <c r="L99" s="268"/>
      <c r="M99" s="268"/>
      <c r="N99" s="268"/>
      <c r="O99" s="268"/>
      <c r="P99" s="268"/>
      <c r="Q99" s="268"/>
      <c r="R99" s="269"/>
    </row>
    <row r="100" spans="1:18" ht="30.75" customHeight="1" x14ac:dyDescent="0.5">
      <c r="A100" s="181"/>
      <c r="B100" s="182"/>
      <c r="C100" s="182"/>
      <c r="D100" s="182"/>
      <c r="E100" s="182"/>
      <c r="F100" s="182"/>
      <c r="G100" s="182"/>
      <c r="H100" s="182"/>
      <c r="I100" s="182"/>
      <c r="J100" s="182"/>
      <c r="K100" s="182"/>
      <c r="L100" s="182"/>
      <c r="M100" s="182"/>
      <c r="N100" s="182"/>
      <c r="O100" s="182"/>
      <c r="P100" s="182"/>
      <c r="Q100" s="182"/>
      <c r="R100" s="183"/>
    </row>
    <row r="101" spans="1:18" ht="44.25" customHeight="1" x14ac:dyDescent="0.25">
      <c r="A101" s="272" t="s">
        <v>535</v>
      </c>
      <c r="B101" s="273"/>
      <c r="C101" s="273"/>
      <c r="D101" s="273"/>
      <c r="E101" s="273"/>
      <c r="F101" s="273"/>
      <c r="G101" s="273"/>
      <c r="H101" s="273"/>
      <c r="I101" s="273"/>
      <c r="J101" s="273"/>
      <c r="K101" s="273"/>
      <c r="L101" s="273"/>
      <c r="M101" s="273"/>
      <c r="N101" s="273"/>
      <c r="O101" s="273"/>
      <c r="P101" s="273"/>
      <c r="Q101" s="273"/>
      <c r="R101" s="274"/>
    </row>
    <row r="102" spans="1:18" ht="44.25" customHeight="1" x14ac:dyDescent="0.25">
      <c r="A102" s="286" t="s">
        <v>554</v>
      </c>
      <c r="B102" s="287"/>
      <c r="C102" s="287"/>
      <c r="D102" s="287"/>
      <c r="E102" s="287"/>
      <c r="F102" s="287"/>
      <c r="G102" s="287"/>
      <c r="H102" s="287"/>
      <c r="I102" s="287"/>
      <c r="J102" s="287"/>
      <c r="K102" s="287"/>
      <c r="L102" s="287"/>
      <c r="M102" s="287"/>
      <c r="N102" s="287"/>
      <c r="O102" s="287"/>
      <c r="P102" s="287"/>
      <c r="Q102" s="287"/>
      <c r="R102" s="288"/>
    </row>
    <row r="103" spans="1:18" ht="23.25" customHeight="1" x14ac:dyDescent="0.25">
      <c r="A103" s="188"/>
      <c r="B103" s="189"/>
      <c r="C103" s="189"/>
      <c r="D103" s="189"/>
      <c r="E103" s="189"/>
      <c r="F103" s="189"/>
      <c r="G103" s="189"/>
      <c r="H103" s="189"/>
      <c r="I103" s="189"/>
      <c r="J103" s="189"/>
      <c r="K103" s="189"/>
      <c r="L103" s="189"/>
      <c r="M103" s="189"/>
      <c r="N103" s="189"/>
      <c r="O103" s="189"/>
      <c r="P103" s="189"/>
      <c r="Q103" s="189"/>
      <c r="R103" s="190"/>
    </row>
    <row r="104" spans="1:18" s="70" customFormat="1" ht="33" customHeight="1" x14ac:dyDescent="0.25">
      <c r="A104" s="254" t="s">
        <v>536</v>
      </c>
      <c r="B104" s="255"/>
      <c r="C104" s="255"/>
      <c r="D104" s="255"/>
      <c r="E104" s="255"/>
      <c r="F104" s="255"/>
      <c r="G104" s="255"/>
      <c r="H104" s="256"/>
      <c r="I104" s="256"/>
      <c r="J104" s="256"/>
      <c r="K104" s="256"/>
      <c r="L104" s="256"/>
      <c r="M104" s="256"/>
      <c r="N104" s="256"/>
      <c r="O104" s="256"/>
      <c r="P104" s="256"/>
      <c r="Q104" s="256"/>
      <c r="R104" s="257"/>
    </row>
    <row r="105" spans="1:18" s="70" customFormat="1" ht="33" customHeight="1" x14ac:dyDescent="0.25">
      <c r="A105" s="305" t="s">
        <v>103</v>
      </c>
      <c r="B105" s="306"/>
      <c r="C105" s="306"/>
      <c r="D105" s="306"/>
      <c r="E105" s="306"/>
      <c r="F105" s="306"/>
      <c r="G105" s="306"/>
      <c r="H105" s="379" t="s">
        <v>556</v>
      </c>
      <c r="I105" s="379"/>
      <c r="J105" s="379"/>
      <c r="K105" s="379"/>
      <c r="L105" s="379"/>
      <c r="M105" s="379"/>
      <c r="N105" s="379"/>
      <c r="O105" s="379"/>
      <c r="P105" s="379"/>
      <c r="Q105" s="379"/>
      <c r="R105" s="380"/>
    </row>
    <row r="106" spans="1:18" s="70" customFormat="1" ht="33" customHeight="1" x14ac:dyDescent="0.25">
      <c r="A106" s="254" t="s">
        <v>104</v>
      </c>
      <c r="B106" s="255"/>
      <c r="C106" s="255"/>
      <c r="D106" s="255"/>
      <c r="E106" s="255"/>
      <c r="F106" s="255"/>
      <c r="G106" s="255"/>
      <c r="H106" s="256" t="s">
        <v>556</v>
      </c>
      <c r="I106" s="256"/>
      <c r="J106" s="256"/>
      <c r="K106" s="256"/>
      <c r="L106" s="256"/>
      <c r="M106" s="256"/>
      <c r="N106" s="256"/>
      <c r="O106" s="256"/>
      <c r="P106" s="256"/>
      <c r="Q106" s="256"/>
      <c r="R106" s="257"/>
    </row>
    <row r="107" spans="1:18" s="70" customFormat="1" ht="33" customHeight="1" x14ac:dyDescent="0.25">
      <c r="A107" s="254" t="s">
        <v>537</v>
      </c>
      <c r="B107" s="255"/>
      <c r="C107" s="255"/>
      <c r="D107" s="255"/>
      <c r="E107" s="255"/>
      <c r="F107" s="255"/>
      <c r="G107" s="255"/>
      <c r="H107" s="256" t="s">
        <v>538</v>
      </c>
      <c r="I107" s="256"/>
      <c r="J107" s="256"/>
      <c r="K107" s="256"/>
      <c r="L107" s="256"/>
      <c r="M107" s="256"/>
      <c r="N107" s="256"/>
      <c r="O107" s="256"/>
      <c r="P107" s="256"/>
      <c r="Q107" s="256"/>
      <c r="R107" s="257"/>
    </row>
    <row r="108" spans="1:18" s="70" customFormat="1" ht="33" customHeight="1" x14ac:dyDescent="0.25">
      <c r="A108" s="254" t="s">
        <v>544</v>
      </c>
      <c r="B108" s="255"/>
      <c r="C108" s="255"/>
      <c r="D108" s="255"/>
      <c r="E108" s="255"/>
      <c r="F108" s="255"/>
      <c r="G108" s="255"/>
      <c r="H108" s="256"/>
      <c r="I108" s="256"/>
      <c r="J108" s="256"/>
      <c r="K108" s="256"/>
      <c r="L108" s="256"/>
      <c r="M108" s="256"/>
      <c r="N108" s="256"/>
      <c r="O108" s="256"/>
      <c r="P108" s="256"/>
      <c r="Q108" s="256"/>
      <c r="R108" s="257"/>
    </row>
    <row r="109" spans="1:18" s="70" customFormat="1" ht="105" customHeight="1" x14ac:dyDescent="0.25">
      <c r="A109" s="254" t="s">
        <v>539</v>
      </c>
      <c r="B109" s="255"/>
      <c r="C109" s="255"/>
      <c r="D109" s="255"/>
      <c r="E109" s="255"/>
      <c r="F109" s="255"/>
      <c r="G109" s="255"/>
      <c r="H109" s="256" t="s">
        <v>541</v>
      </c>
      <c r="I109" s="256"/>
      <c r="J109" s="256"/>
      <c r="K109" s="256"/>
      <c r="L109" s="256"/>
      <c r="M109" s="256"/>
      <c r="N109" s="256"/>
      <c r="O109" s="256"/>
      <c r="P109" s="256"/>
      <c r="Q109" s="256"/>
      <c r="R109" s="257"/>
    </row>
    <row r="110" spans="1:18" s="70" customFormat="1" ht="31.5" x14ac:dyDescent="0.25">
      <c r="A110" s="191"/>
      <c r="B110" s="95"/>
      <c r="C110" s="95"/>
      <c r="D110" s="95"/>
      <c r="E110" s="95"/>
      <c r="F110" s="95"/>
      <c r="G110" s="95"/>
      <c r="H110" s="117"/>
      <c r="I110" s="117"/>
      <c r="J110" s="117"/>
      <c r="K110" s="117"/>
      <c r="L110" s="117"/>
      <c r="M110" s="117"/>
      <c r="N110" s="117"/>
      <c r="O110" s="117"/>
      <c r="P110" s="117"/>
      <c r="Q110" s="117"/>
      <c r="R110" s="162"/>
    </row>
    <row r="111" spans="1:18" s="70" customFormat="1" ht="31.5" x14ac:dyDescent="0.25">
      <c r="A111" s="254" t="s">
        <v>536</v>
      </c>
      <c r="B111" s="255"/>
      <c r="C111" s="255"/>
      <c r="D111" s="255"/>
      <c r="E111" s="255"/>
      <c r="F111" s="255"/>
      <c r="G111" s="255"/>
      <c r="H111" s="256"/>
      <c r="I111" s="256"/>
      <c r="J111" s="256"/>
      <c r="K111" s="256"/>
      <c r="L111" s="256"/>
      <c r="M111" s="256"/>
      <c r="N111" s="256"/>
      <c r="O111" s="256"/>
      <c r="P111" s="256"/>
      <c r="Q111" s="256"/>
      <c r="R111" s="257"/>
    </row>
    <row r="112" spans="1:18" s="70" customFormat="1" ht="31.5" x14ac:dyDescent="0.25">
      <c r="A112" s="254" t="s">
        <v>103</v>
      </c>
      <c r="B112" s="255"/>
      <c r="C112" s="255"/>
      <c r="D112" s="255"/>
      <c r="E112" s="255"/>
      <c r="F112" s="255"/>
      <c r="G112" s="255"/>
      <c r="H112" s="256" t="s">
        <v>556</v>
      </c>
      <c r="I112" s="256"/>
      <c r="J112" s="256"/>
      <c r="K112" s="256"/>
      <c r="L112" s="256"/>
      <c r="M112" s="256"/>
      <c r="N112" s="256"/>
      <c r="O112" s="256"/>
      <c r="P112" s="256"/>
      <c r="Q112" s="256"/>
      <c r="R112" s="257"/>
    </row>
    <row r="113" spans="1:18" s="70" customFormat="1" ht="31.5" x14ac:dyDescent="0.25">
      <c r="A113" s="254" t="s">
        <v>104</v>
      </c>
      <c r="B113" s="255"/>
      <c r="C113" s="255"/>
      <c r="D113" s="255"/>
      <c r="E113" s="255"/>
      <c r="F113" s="255"/>
      <c r="G113" s="255"/>
      <c r="H113" s="256" t="s">
        <v>556</v>
      </c>
      <c r="I113" s="256"/>
      <c r="J113" s="256"/>
      <c r="K113" s="256"/>
      <c r="L113" s="256"/>
      <c r="M113" s="256"/>
      <c r="N113" s="256"/>
      <c r="O113" s="256"/>
      <c r="P113" s="256"/>
      <c r="Q113" s="256"/>
      <c r="R113" s="257"/>
    </row>
    <row r="114" spans="1:18" s="70" customFormat="1" ht="31.5" x14ac:dyDescent="0.25">
      <c r="A114" s="254" t="s">
        <v>555</v>
      </c>
      <c r="B114" s="255"/>
      <c r="C114" s="255"/>
      <c r="D114" s="255"/>
      <c r="E114" s="255"/>
      <c r="F114" s="255"/>
      <c r="G114" s="255"/>
      <c r="H114" s="256"/>
      <c r="I114" s="256"/>
      <c r="J114" s="256"/>
      <c r="K114" s="256"/>
      <c r="L114" s="256"/>
      <c r="M114" s="256"/>
      <c r="N114" s="256"/>
      <c r="O114" s="256"/>
      <c r="P114" s="256"/>
      <c r="Q114" s="256"/>
      <c r="R114" s="257"/>
    </row>
    <row r="115" spans="1:18" s="70" customFormat="1" ht="31.5" customHeight="1" x14ac:dyDescent="0.25">
      <c r="A115" s="254" t="s">
        <v>544</v>
      </c>
      <c r="B115" s="255"/>
      <c r="C115" s="255"/>
      <c r="D115" s="255"/>
      <c r="E115" s="255"/>
      <c r="F115" s="255"/>
      <c r="G115" s="255"/>
      <c r="H115" s="300" t="s">
        <v>538</v>
      </c>
      <c r="I115" s="300"/>
      <c r="J115" s="300"/>
      <c r="K115" s="300"/>
      <c r="L115" s="300"/>
      <c r="M115" s="300"/>
      <c r="N115" s="300"/>
      <c r="O115" s="300"/>
      <c r="P115" s="300"/>
      <c r="Q115" s="300"/>
      <c r="R115" s="301"/>
    </row>
    <row r="116" spans="1:18" s="70" customFormat="1" ht="103.5" customHeight="1" x14ac:dyDescent="0.25">
      <c r="A116" s="254" t="s">
        <v>539</v>
      </c>
      <c r="B116" s="255"/>
      <c r="C116" s="255"/>
      <c r="D116" s="255"/>
      <c r="E116" s="255"/>
      <c r="F116" s="255"/>
      <c r="G116" s="255"/>
      <c r="H116" s="256" t="s">
        <v>541</v>
      </c>
      <c r="I116" s="256"/>
      <c r="J116" s="256"/>
      <c r="K116" s="256"/>
      <c r="L116" s="256"/>
      <c r="M116" s="256"/>
      <c r="N116" s="256"/>
      <c r="O116" s="256"/>
      <c r="P116" s="256"/>
      <c r="Q116" s="256"/>
      <c r="R116" s="257"/>
    </row>
    <row r="117" spans="1:18" s="70" customFormat="1" ht="31.5" x14ac:dyDescent="0.25">
      <c r="A117" s="192" t="s">
        <v>545</v>
      </c>
      <c r="B117" s="193"/>
      <c r="C117" s="193"/>
      <c r="D117" s="193"/>
      <c r="E117" s="193"/>
      <c r="F117" s="193"/>
      <c r="G117" s="193"/>
      <c r="H117" s="179"/>
      <c r="I117" s="179"/>
      <c r="J117" s="179"/>
      <c r="K117" s="179"/>
      <c r="L117" s="179"/>
      <c r="M117" s="179"/>
      <c r="N117" s="179"/>
      <c r="O117" s="179"/>
      <c r="P117" s="179"/>
      <c r="Q117" s="179"/>
      <c r="R117" s="180"/>
    </row>
    <row r="118" spans="1:18" s="70" customFormat="1" ht="31.5" x14ac:dyDescent="0.25">
      <c r="A118" s="194"/>
      <c r="B118" s="193"/>
      <c r="C118" s="193"/>
      <c r="D118" s="193"/>
      <c r="E118" s="193"/>
      <c r="F118" s="193"/>
      <c r="G118" s="193"/>
      <c r="H118" s="179"/>
      <c r="I118" s="179"/>
      <c r="J118" s="179"/>
      <c r="K118" s="179"/>
      <c r="L118" s="179"/>
      <c r="M118" s="179"/>
      <c r="N118" s="179"/>
      <c r="O118" s="179"/>
      <c r="P118" s="179"/>
      <c r="Q118" s="179"/>
      <c r="R118" s="180"/>
    </row>
    <row r="119" spans="1:18" s="70" customFormat="1" ht="30.75" x14ac:dyDescent="0.25">
      <c r="A119" s="272" t="s">
        <v>542</v>
      </c>
      <c r="B119" s="273"/>
      <c r="C119" s="273"/>
      <c r="D119" s="273"/>
      <c r="E119" s="273"/>
      <c r="F119" s="273"/>
      <c r="G119" s="273"/>
      <c r="H119" s="273"/>
      <c r="I119" s="273"/>
      <c r="J119" s="273"/>
      <c r="K119" s="273"/>
      <c r="L119" s="273"/>
      <c r="M119" s="273"/>
      <c r="N119" s="273"/>
      <c r="O119" s="273"/>
      <c r="P119" s="273"/>
      <c r="Q119" s="273"/>
      <c r="R119" s="274"/>
    </row>
    <row r="120" spans="1:18" s="70" customFormat="1" ht="128.25" customHeight="1" x14ac:dyDescent="0.25">
      <c r="A120" s="289" t="s">
        <v>687</v>
      </c>
      <c r="B120" s="290"/>
      <c r="C120" s="290"/>
      <c r="D120" s="290"/>
      <c r="E120" s="290"/>
      <c r="F120" s="290"/>
      <c r="G120" s="290"/>
      <c r="H120" s="290"/>
      <c r="I120" s="290"/>
      <c r="J120" s="290"/>
      <c r="K120" s="290"/>
      <c r="L120" s="290"/>
      <c r="M120" s="290"/>
      <c r="N120" s="290"/>
      <c r="O120" s="290"/>
      <c r="P120" s="290"/>
      <c r="Q120" s="290"/>
      <c r="R120" s="291"/>
    </row>
    <row r="121" spans="1:18" s="70" customFormat="1" ht="31.5" x14ac:dyDescent="0.25">
      <c r="A121" s="254" t="s">
        <v>543</v>
      </c>
      <c r="B121" s="255"/>
      <c r="C121" s="255"/>
      <c r="D121" s="255"/>
      <c r="E121" s="255"/>
      <c r="F121" s="255"/>
      <c r="G121" s="255"/>
      <c r="H121" s="256"/>
      <c r="I121" s="256"/>
      <c r="J121" s="256"/>
      <c r="K121" s="256"/>
      <c r="L121" s="256"/>
      <c r="M121" s="256"/>
      <c r="N121" s="256"/>
      <c r="O121" s="256"/>
      <c r="P121" s="256"/>
      <c r="Q121" s="256"/>
      <c r="R121" s="257"/>
    </row>
    <row r="122" spans="1:18" s="70" customFormat="1" ht="31.5" x14ac:dyDescent="0.25">
      <c r="A122" s="254" t="s">
        <v>103</v>
      </c>
      <c r="B122" s="255"/>
      <c r="C122" s="255"/>
      <c r="D122" s="255"/>
      <c r="E122" s="255"/>
      <c r="F122" s="255"/>
      <c r="G122" s="255"/>
      <c r="H122" s="256" t="s">
        <v>556</v>
      </c>
      <c r="I122" s="256"/>
      <c r="J122" s="256"/>
      <c r="K122" s="256"/>
      <c r="L122" s="256"/>
      <c r="M122" s="256"/>
      <c r="N122" s="256"/>
      <c r="O122" s="256"/>
      <c r="P122" s="256"/>
      <c r="Q122" s="256"/>
      <c r="R122" s="257"/>
    </row>
    <row r="123" spans="1:18" s="70" customFormat="1" ht="31.5" x14ac:dyDescent="0.25">
      <c r="A123" s="254" t="s">
        <v>104</v>
      </c>
      <c r="B123" s="255"/>
      <c r="C123" s="255"/>
      <c r="D123" s="255"/>
      <c r="E123" s="255"/>
      <c r="F123" s="255"/>
      <c r="G123" s="255"/>
      <c r="H123" s="256" t="s">
        <v>556</v>
      </c>
      <c r="I123" s="256"/>
      <c r="J123" s="256"/>
      <c r="K123" s="256"/>
      <c r="L123" s="256"/>
      <c r="M123" s="256"/>
      <c r="N123" s="256"/>
      <c r="O123" s="256"/>
      <c r="P123" s="256"/>
      <c r="Q123" s="256"/>
      <c r="R123" s="257"/>
    </row>
    <row r="124" spans="1:18" s="70" customFormat="1" ht="31.5" x14ac:dyDescent="0.25">
      <c r="A124" s="254" t="s">
        <v>105</v>
      </c>
      <c r="B124" s="255"/>
      <c r="C124" s="255"/>
      <c r="D124" s="255"/>
      <c r="E124" s="255"/>
      <c r="F124" s="255"/>
      <c r="G124" s="255"/>
      <c r="H124" s="256"/>
      <c r="I124" s="256"/>
      <c r="J124" s="256"/>
      <c r="K124" s="256"/>
      <c r="L124" s="256"/>
      <c r="M124" s="256"/>
      <c r="N124" s="256"/>
      <c r="O124" s="256"/>
      <c r="P124" s="256"/>
      <c r="Q124" s="256"/>
      <c r="R124" s="257"/>
    </row>
    <row r="125" spans="1:18" s="70" customFormat="1" ht="31.5" x14ac:dyDescent="0.25">
      <c r="A125" s="254" t="s">
        <v>546</v>
      </c>
      <c r="B125" s="255"/>
      <c r="C125" s="255"/>
      <c r="D125" s="255"/>
      <c r="E125" s="255"/>
      <c r="F125" s="255"/>
      <c r="G125" s="255"/>
      <c r="H125" s="256" t="s">
        <v>538</v>
      </c>
      <c r="I125" s="256"/>
      <c r="J125" s="256"/>
      <c r="K125" s="256"/>
      <c r="L125" s="256"/>
      <c r="M125" s="256"/>
      <c r="N125" s="256"/>
      <c r="O125" s="256"/>
      <c r="P125" s="256"/>
      <c r="Q125" s="256"/>
      <c r="R125" s="257"/>
    </row>
    <row r="126" spans="1:18" s="70" customFormat="1" ht="78.75" customHeight="1" x14ac:dyDescent="0.25">
      <c r="A126" s="254" t="s">
        <v>539</v>
      </c>
      <c r="B126" s="255"/>
      <c r="C126" s="255"/>
      <c r="D126" s="255"/>
      <c r="E126" s="255"/>
      <c r="F126" s="255"/>
      <c r="G126" s="255"/>
      <c r="H126" s="256" t="s">
        <v>683</v>
      </c>
      <c r="I126" s="256"/>
      <c r="J126" s="256"/>
      <c r="K126" s="256"/>
      <c r="L126" s="256"/>
      <c r="M126" s="256"/>
      <c r="N126" s="256"/>
      <c r="O126" s="256"/>
      <c r="P126" s="256"/>
      <c r="Q126" s="256"/>
      <c r="R126" s="257"/>
    </row>
    <row r="127" spans="1:18" s="70" customFormat="1" ht="31.5" x14ac:dyDescent="0.45">
      <c r="A127" s="192"/>
      <c r="B127" s="195"/>
      <c r="C127" s="195"/>
      <c r="D127" s="196"/>
      <c r="E127" s="196"/>
      <c r="F127" s="196"/>
      <c r="G127" s="196"/>
      <c r="H127" s="196"/>
      <c r="I127" s="196"/>
      <c r="J127" s="196"/>
      <c r="K127" s="165"/>
      <c r="L127" s="197"/>
      <c r="M127" s="197"/>
      <c r="N127" s="197"/>
      <c r="O127" s="197"/>
      <c r="P127" s="197"/>
      <c r="Q127" s="197"/>
      <c r="R127" s="198"/>
    </row>
    <row r="128" spans="1:18" ht="30.75" x14ac:dyDescent="0.25">
      <c r="A128" s="251" t="s">
        <v>514</v>
      </c>
      <c r="B128" s="252"/>
      <c r="C128" s="252"/>
      <c r="D128" s="252"/>
      <c r="E128" s="252"/>
      <c r="F128" s="252"/>
      <c r="G128" s="252"/>
      <c r="H128" s="252"/>
      <c r="I128" s="252"/>
      <c r="J128" s="252"/>
      <c r="K128" s="252"/>
      <c r="L128" s="252"/>
      <c r="M128" s="252"/>
      <c r="N128" s="252"/>
      <c r="O128" s="252"/>
      <c r="P128" s="252"/>
      <c r="Q128" s="252"/>
      <c r="R128" s="253"/>
    </row>
    <row r="129" spans="1:18" ht="30" customHeight="1" x14ac:dyDescent="0.45">
      <c r="A129" s="199"/>
      <c r="B129" s="195"/>
      <c r="C129" s="195"/>
      <c r="D129" s="196"/>
      <c r="E129" s="196"/>
      <c r="F129" s="196"/>
      <c r="G129" s="196"/>
      <c r="H129" s="196"/>
      <c r="I129" s="196"/>
      <c r="J129" s="196"/>
      <c r="K129" s="165"/>
      <c r="L129" s="197"/>
      <c r="M129" s="197"/>
      <c r="N129" s="197"/>
      <c r="O129" s="197"/>
      <c r="P129" s="197"/>
      <c r="Q129" s="197"/>
      <c r="R129" s="198"/>
    </row>
    <row r="130" spans="1:18" ht="30" customHeight="1" x14ac:dyDescent="0.25">
      <c r="A130" s="272" t="s">
        <v>676</v>
      </c>
      <c r="B130" s="273"/>
      <c r="C130" s="273"/>
      <c r="D130" s="273"/>
      <c r="E130" s="273"/>
      <c r="F130" s="273"/>
      <c r="G130" s="273"/>
      <c r="H130" s="273"/>
      <c r="I130" s="273"/>
      <c r="J130" s="273"/>
      <c r="K130" s="273"/>
      <c r="L130" s="273"/>
      <c r="M130" s="273"/>
      <c r="N130" s="273"/>
      <c r="O130" s="273"/>
      <c r="P130" s="273"/>
      <c r="Q130" s="273"/>
      <c r="R130" s="274"/>
    </row>
    <row r="131" spans="1:18" ht="30" customHeight="1" x14ac:dyDescent="0.25">
      <c r="A131" s="184"/>
      <c r="B131" s="185"/>
      <c r="C131" s="185"/>
      <c r="D131" s="185"/>
      <c r="E131" s="185"/>
      <c r="F131" s="185"/>
      <c r="G131" s="185"/>
      <c r="H131" s="185"/>
      <c r="I131" s="185"/>
      <c r="J131" s="185"/>
      <c r="K131" s="185"/>
      <c r="L131" s="185"/>
      <c r="M131" s="185"/>
      <c r="N131" s="185"/>
      <c r="O131" s="185"/>
      <c r="P131" s="185"/>
      <c r="Q131" s="185"/>
      <c r="R131" s="186"/>
    </row>
    <row r="132" spans="1:18" ht="30" customHeight="1" x14ac:dyDescent="0.25">
      <c r="A132" s="275" t="s">
        <v>106</v>
      </c>
      <c r="B132" s="276"/>
      <c r="C132" s="276"/>
      <c r="D132" s="276"/>
      <c r="E132" s="276"/>
      <c r="F132" s="276"/>
      <c r="G132" s="276"/>
      <c r="H132" s="277"/>
      <c r="I132" s="278"/>
      <c r="J132" s="278"/>
      <c r="K132" s="278"/>
      <c r="L132" s="278"/>
      <c r="M132" s="278"/>
      <c r="N132" s="278"/>
      <c r="O132" s="278"/>
      <c r="P132" s="278"/>
      <c r="Q132" s="278"/>
      <c r="R132" s="279"/>
    </row>
    <row r="133" spans="1:18" ht="30" customHeight="1" x14ac:dyDescent="0.25">
      <c r="A133" s="275" t="s">
        <v>108</v>
      </c>
      <c r="B133" s="276"/>
      <c r="C133" s="276"/>
      <c r="D133" s="276"/>
      <c r="E133" s="276"/>
      <c r="F133" s="276"/>
      <c r="G133" s="276"/>
      <c r="H133" s="277"/>
      <c r="I133" s="278"/>
      <c r="J133" s="278"/>
      <c r="K133" s="278"/>
      <c r="L133" s="278"/>
      <c r="M133" s="278"/>
      <c r="N133" s="278"/>
      <c r="O133" s="278"/>
      <c r="P133" s="278"/>
      <c r="Q133" s="278"/>
      <c r="R133" s="279"/>
    </row>
    <row r="134" spans="1:18" ht="30" customHeight="1" x14ac:dyDescent="0.45">
      <c r="A134" s="199"/>
      <c r="B134" s="195"/>
      <c r="C134" s="195"/>
      <c r="D134" s="196"/>
      <c r="E134" s="196"/>
      <c r="F134" s="196"/>
      <c r="G134" s="196"/>
      <c r="H134" s="196"/>
      <c r="I134" s="196"/>
      <c r="J134" s="196"/>
      <c r="K134" s="165"/>
      <c r="L134" s="197"/>
      <c r="M134" s="197"/>
      <c r="N134" s="197"/>
      <c r="O134" s="197"/>
      <c r="P134" s="197"/>
      <c r="Q134" s="197"/>
      <c r="R134" s="198"/>
    </row>
    <row r="135" spans="1:18" ht="30" customHeight="1" x14ac:dyDescent="0.25">
      <c r="A135" s="272" t="s">
        <v>677</v>
      </c>
      <c r="B135" s="273"/>
      <c r="C135" s="273"/>
      <c r="D135" s="273"/>
      <c r="E135" s="273"/>
      <c r="F135" s="273"/>
      <c r="G135" s="273"/>
      <c r="H135" s="273"/>
      <c r="I135" s="273"/>
      <c r="J135" s="273"/>
      <c r="K135" s="273"/>
      <c r="L135" s="273"/>
      <c r="M135" s="273"/>
      <c r="N135" s="273"/>
      <c r="O135" s="273"/>
      <c r="P135" s="273"/>
      <c r="Q135" s="273"/>
      <c r="R135" s="274"/>
    </row>
    <row r="136" spans="1:18" ht="30" customHeight="1" x14ac:dyDescent="0.45">
      <c r="A136" s="199"/>
      <c r="B136" s="195"/>
      <c r="C136" s="195"/>
      <c r="D136" s="196"/>
      <c r="E136" s="196"/>
      <c r="F136" s="196"/>
      <c r="G136" s="196"/>
      <c r="H136" s="196"/>
      <c r="I136" s="196"/>
      <c r="J136" s="196"/>
      <c r="K136" s="165"/>
      <c r="L136" s="197"/>
      <c r="M136" s="197"/>
      <c r="N136" s="197"/>
      <c r="O136" s="197"/>
      <c r="P136" s="197"/>
      <c r="Q136" s="197"/>
      <c r="R136" s="198"/>
    </row>
    <row r="137" spans="1:18" s="70" customFormat="1" ht="31.5" x14ac:dyDescent="0.25">
      <c r="A137" s="275" t="s">
        <v>106</v>
      </c>
      <c r="B137" s="276"/>
      <c r="C137" s="276"/>
      <c r="D137" s="276"/>
      <c r="E137" s="276"/>
      <c r="F137" s="276"/>
      <c r="G137" s="276"/>
      <c r="H137" s="277"/>
      <c r="I137" s="278"/>
      <c r="J137" s="278"/>
      <c r="K137" s="278"/>
      <c r="L137" s="278"/>
      <c r="M137" s="278"/>
      <c r="N137" s="278"/>
      <c r="O137" s="278"/>
      <c r="P137" s="278"/>
      <c r="Q137" s="278"/>
      <c r="R137" s="279"/>
    </row>
    <row r="138" spans="1:18" s="70" customFormat="1" ht="31.5" x14ac:dyDescent="0.25">
      <c r="A138" s="275" t="s">
        <v>107</v>
      </c>
      <c r="B138" s="276"/>
      <c r="C138" s="276"/>
      <c r="D138" s="276"/>
      <c r="E138" s="276"/>
      <c r="F138" s="276"/>
      <c r="G138" s="276"/>
      <c r="H138" s="277"/>
      <c r="I138" s="278"/>
      <c r="J138" s="278"/>
      <c r="K138" s="278"/>
      <c r="L138" s="278"/>
      <c r="M138" s="278"/>
      <c r="N138" s="278"/>
      <c r="O138" s="278"/>
      <c r="P138" s="278"/>
      <c r="Q138" s="278"/>
      <c r="R138" s="279"/>
    </row>
    <row r="139" spans="1:18" s="70" customFormat="1" ht="31.5" x14ac:dyDescent="0.25">
      <c r="A139" s="275" t="s">
        <v>108</v>
      </c>
      <c r="B139" s="276"/>
      <c r="C139" s="276"/>
      <c r="D139" s="276"/>
      <c r="E139" s="276"/>
      <c r="F139" s="276"/>
      <c r="G139" s="276"/>
      <c r="H139" s="277"/>
      <c r="I139" s="278"/>
      <c r="J139" s="278"/>
      <c r="K139" s="278"/>
      <c r="L139" s="278"/>
      <c r="M139" s="278"/>
      <c r="N139" s="278"/>
      <c r="O139" s="278"/>
      <c r="P139" s="278"/>
      <c r="Q139" s="278"/>
      <c r="R139" s="279"/>
    </row>
    <row r="140" spans="1:18" s="70" customFormat="1" ht="31.5" x14ac:dyDescent="0.25">
      <c r="A140" s="275" t="s">
        <v>109</v>
      </c>
      <c r="B140" s="276"/>
      <c r="C140" s="276"/>
      <c r="D140" s="276"/>
      <c r="E140" s="276"/>
      <c r="F140" s="276"/>
      <c r="G140" s="378"/>
      <c r="H140" s="277" t="s">
        <v>110</v>
      </c>
      <c r="I140" s="278"/>
      <c r="J140" s="278"/>
      <c r="K140" s="278"/>
      <c r="L140" s="278"/>
      <c r="M140" s="278"/>
      <c r="N140" s="278"/>
      <c r="O140" s="278"/>
      <c r="P140" s="278"/>
      <c r="Q140" s="278"/>
      <c r="R140" s="279"/>
    </row>
    <row r="141" spans="1:18" s="70" customFormat="1" ht="31.5" x14ac:dyDescent="0.45">
      <c r="A141" s="192" t="s">
        <v>545</v>
      </c>
      <c r="B141" s="200"/>
      <c r="C141" s="200"/>
      <c r="D141" s="200"/>
      <c r="E141" s="200"/>
      <c r="F141" s="200"/>
      <c r="G141" s="200"/>
      <c r="H141" s="200"/>
      <c r="I141" s="200"/>
      <c r="J141" s="200"/>
      <c r="K141" s="200"/>
      <c r="L141" s="197"/>
      <c r="M141" s="197"/>
      <c r="N141" s="197"/>
      <c r="O141" s="197"/>
      <c r="P141" s="197"/>
      <c r="Q141" s="197"/>
      <c r="R141" s="198"/>
    </row>
    <row r="142" spans="1:18" s="70" customFormat="1" ht="31.5" x14ac:dyDescent="0.45">
      <c r="A142" s="192"/>
      <c r="B142" s="200"/>
      <c r="C142" s="200"/>
      <c r="D142" s="200"/>
      <c r="E142" s="200"/>
      <c r="F142" s="200"/>
      <c r="G142" s="200"/>
      <c r="H142" s="200"/>
      <c r="I142" s="200"/>
      <c r="J142" s="200"/>
      <c r="K142" s="200"/>
      <c r="L142" s="92"/>
      <c r="M142" s="92"/>
      <c r="N142" s="92"/>
      <c r="O142" s="92"/>
      <c r="P142" s="92"/>
      <c r="Q142" s="92"/>
      <c r="R142" s="201"/>
    </row>
    <row r="143" spans="1:18" s="70" customFormat="1" ht="30.75" x14ac:dyDescent="0.25">
      <c r="A143" s="280" t="s">
        <v>515</v>
      </c>
      <c r="B143" s="281"/>
      <c r="C143" s="281"/>
      <c r="D143" s="281"/>
      <c r="E143" s="281"/>
      <c r="F143" s="281"/>
      <c r="G143" s="281"/>
      <c r="H143" s="281"/>
      <c r="I143" s="281"/>
      <c r="J143" s="281"/>
      <c r="K143" s="281"/>
      <c r="L143" s="281"/>
      <c r="M143" s="281"/>
      <c r="N143" s="281"/>
      <c r="O143" s="281"/>
      <c r="P143" s="281"/>
      <c r="Q143" s="281"/>
      <c r="R143" s="282"/>
    </row>
    <row r="144" spans="1:18" s="70" customFormat="1" ht="96" customHeight="1" x14ac:dyDescent="0.45">
      <c r="A144" s="283" t="s">
        <v>550</v>
      </c>
      <c r="B144" s="284"/>
      <c r="C144" s="284"/>
      <c r="D144" s="284"/>
      <c r="E144" s="284"/>
      <c r="F144" s="284"/>
      <c r="G144" s="284"/>
      <c r="H144" s="284"/>
      <c r="I144" s="284"/>
      <c r="J144" s="284"/>
      <c r="K144" s="284"/>
      <c r="L144" s="284"/>
      <c r="M144" s="284"/>
      <c r="N144" s="284"/>
      <c r="O144" s="284"/>
      <c r="P144" s="284"/>
      <c r="Q144" s="284"/>
      <c r="R144" s="285"/>
    </row>
    <row r="145" spans="1:18" s="70" customFormat="1" ht="31.5" x14ac:dyDescent="0.45">
      <c r="A145" s="202"/>
      <c r="B145" s="203"/>
      <c r="C145" s="203"/>
      <c r="D145" s="196"/>
      <c r="E145" s="165"/>
      <c r="F145" s="165"/>
      <c r="G145" s="165"/>
      <c r="H145" s="165"/>
      <c r="I145" s="204"/>
      <c r="J145" s="204"/>
      <c r="K145" s="204"/>
      <c r="L145" s="197"/>
      <c r="M145" s="197"/>
      <c r="N145" s="197"/>
      <c r="O145" s="197"/>
      <c r="P145" s="197"/>
      <c r="Q145" s="197"/>
      <c r="R145" s="198"/>
    </row>
    <row r="146" spans="1:18" s="70" customFormat="1" ht="30.75" x14ac:dyDescent="0.4">
      <c r="A146" s="205"/>
      <c r="B146" s="365" t="s">
        <v>111</v>
      </c>
      <c r="C146" s="366"/>
      <c r="D146" s="367"/>
      <c r="E146" s="365" t="s">
        <v>112</v>
      </c>
      <c r="F146" s="366"/>
      <c r="G146" s="367"/>
      <c r="H146" s="361" t="s">
        <v>113</v>
      </c>
      <c r="I146" s="362"/>
      <c r="J146" s="363"/>
      <c r="K146" s="270" t="s">
        <v>114</v>
      </c>
      <c r="L146" s="270"/>
      <c r="M146" s="271" t="s">
        <v>115</v>
      </c>
      <c r="N146" s="271"/>
      <c r="O146" s="271" t="s">
        <v>116</v>
      </c>
      <c r="P146" s="271"/>
      <c r="Q146" s="206"/>
      <c r="R146" s="207"/>
    </row>
    <row r="147" spans="1:18" s="70" customFormat="1" ht="120.75" customHeight="1" x14ac:dyDescent="0.45">
      <c r="A147" s="202"/>
      <c r="B147" s="368" t="s">
        <v>117</v>
      </c>
      <c r="C147" s="369"/>
      <c r="D147" s="370"/>
      <c r="E147" s="277" t="s">
        <v>118</v>
      </c>
      <c r="F147" s="278"/>
      <c r="G147" s="364"/>
      <c r="H147" s="277" t="s">
        <v>119</v>
      </c>
      <c r="I147" s="278"/>
      <c r="J147" s="364"/>
      <c r="K147" s="234" t="s">
        <v>120</v>
      </c>
      <c r="L147" s="234"/>
      <c r="M147" s="234" t="s">
        <v>121</v>
      </c>
      <c r="N147" s="234"/>
      <c r="O147" s="234" t="s">
        <v>121</v>
      </c>
      <c r="P147" s="234"/>
      <c r="Q147" s="187"/>
      <c r="R147" s="198"/>
    </row>
    <row r="148" spans="1:18" s="70" customFormat="1" ht="31.5" x14ac:dyDescent="0.45">
      <c r="A148" s="202"/>
      <c r="B148" s="208" t="s">
        <v>70</v>
      </c>
      <c r="C148" s="197"/>
      <c r="D148" s="197"/>
      <c r="E148" s="209"/>
      <c r="F148" s="209"/>
      <c r="G148" s="209"/>
      <c r="H148" s="209"/>
      <c r="I148" s="209"/>
      <c r="J148" s="209"/>
      <c r="K148" s="209"/>
      <c r="L148" s="197"/>
      <c r="M148" s="197"/>
      <c r="N148" s="197"/>
      <c r="O148" s="197"/>
      <c r="P148" s="197"/>
      <c r="Q148" s="197"/>
      <c r="R148" s="198"/>
    </row>
    <row r="149" spans="1:18" ht="31.5" x14ac:dyDescent="0.25">
      <c r="A149" s="169"/>
      <c r="B149" s="166"/>
      <c r="C149" s="166"/>
      <c r="D149" s="196"/>
      <c r="E149" s="196"/>
      <c r="F149" s="196"/>
      <c r="G149" s="196"/>
      <c r="H149" s="196"/>
      <c r="I149" s="165"/>
      <c r="J149" s="165"/>
      <c r="K149" s="165"/>
      <c r="L149" s="165"/>
      <c r="M149" s="165"/>
      <c r="N149" s="165"/>
      <c r="O149" s="166"/>
      <c r="P149" s="166"/>
      <c r="Q149" s="166"/>
      <c r="R149" s="170"/>
    </row>
    <row r="150" spans="1:18" ht="30.75" x14ac:dyDescent="0.25">
      <c r="A150" s="280" t="s">
        <v>516</v>
      </c>
      <c r="B150" s="281"/>
      <c r="C150" s="281"/>
      <c r="D150" s="281"/>
      <c r="E150" s="281"/>
      <c r="F150" s="281"/>
      <c r="G150" s="281"/>
      <c r="H150" s="281"/>
      <c r="I150" s="281"/>
      <c r="J150" s="281"/>
      <c r="K150" s="281"/>
      <c r="L150" s="281"/>
      <c r="M150" s="281"/>
      <c r="N150" s="281"/>
      <c r="O150" s="281"/>
      <c r="P150" s="281"/>
      <c r="Q150" s="281"/>
      <c r="R150" s="282"/>
    </row>
    <row r="151" spans="1:18" ht="23.1" customHeight="1" x14ac:dyDescent="0.25">
      <c r="A151" s="258" t="s">
        <v>734</v>
      </c>
      <c r="B151" s="259"/>
      <c r="C151" s="259"/>
      <c r="D151" s="259"/>
      <c r="E151" s="259"/>
      <c r="F151" s="259"/>
      <c r="G151" s="259"/>
      <c r="H151" s="259"/>
      <c r="I151" s="259"/>
      <c r="J151" s="259"/>
      <c r="K151" s="259"/>
      <c r="L151" s="259"/>
      <c r="M151" s="259"/>
      <c r="N151" s="259"/>
      <c r="O151" s="259"/>
      <c r="P151" s="259"/>
      <c r="Q151" s="259"/>
      <c r="R151" s="260"/>
    </row>
    <row r="152" spans="1:18" ht="23.25" customHeight="1" x14ac:dyDescent="0.25">
      <c r="A152" s="261"/>
      <c r="B152" s="262"/>
      <c r="C152" s="262"/>
      <c r="D152" s="262"/>
      <c r="E152" s="262"/>
      <c r="F152" s="262"/>
      <c r="G152" s="262"/>
      <c r="H152" s="262"/>
      <c r="I152" s="262"/>
      <c r="J152" s="262"/>
      <c r="K152" s="262"/>
      <c r="L152" s="262"/>
      <c r="M152" s="262"/>
      <c r="N152" s="262"/>
      <c r="O152" s="262"/>
      <c r="P152" s="262"/>
      <c r="Q152" s="262"/>
      <c r="R152" s="263"/>
    </row>
    <row r="153" spans="1:18" ht="23.25" customHeight="1" x14ac:dyDescent="0.25">
      <c r="A153" s="261"/>
      <c r="B153" s="262"/>
      <c r="C153" s="262"/>
      <c r="D153" s="262"/>
      <c r="E153" s="262"/>
      <c r="F153" s="262"/>
      <c r="G153" s="262"/>
      <c r="H153" s="262"/>
      <c r="I153" s="262"/>
      <c r="J153" s="262"/>
      <c r="K153" s="262"/>
      <c r="L153" s="262"/>
      <c r="M153" s="262"/>
      <c r="N153" s="262"/>
      <c r="O153" s="262"/>
      <c r="P153" s="262"/>
      <c r="Q153" s="262"/>
      <c r="R153" s="263"/>
    </row>
    <row r="154" spans="1:18" ht="23.25" customHeight="1" x14ac:dyDescent="0.25">
      <c r="A154" s="261"/>
      <c r="B154" s="262"/>
      <c r="C154" s="262"/>
      <c r="D154" s="262"/>
      <c r="E154" s="262"/>
      <c r="F154" s="262"/>
      <c r="G154" s="262"/>
      <c r="H154" s="262"/>
      <c r="I154" s="262"/>
      <c r="J154" s="262"/>
      <c r="K154" s="262"/>
      <c r="L154" s="262"/>
      <c r="M154" s="262"/>
      <c r="N154" s="262"/>
      <c r="O154" s="262"/>
      <c r="P154" s="262"/>
      <c r="Q154" s="262"/>
      <c r="R154" s="263"/>
    </row>
    <row r="155" spans="1:18" ht="23.25" customHeight="1" x14ac:dyDescent="0.25">
      <c r="A155" s="264"/>
      <c r="B155" s="265"/>
      <c r="C155" s="265"/>
      <c r="D155" s="265"/>
      <c r="E155" s="265"/>
      <c r="F155" s="265"/>
      <c r="G155" s="265"/>
      <c r="H155" s="265"/>
      <c r="I155" s="265"/>
      <c r="J155" s="265"/>
      <c r="K155" s="265"/>
      <c r="L155" s="265"/>
      <c r="M155" s="265"/>
      <c r="N155" s="265"/>
      <c r="O155" s="265"/>
      <c r="P155" s="265"/>
      <c r="Q155" s="265"/>
      <c r="R155" s="266"/>
    </row>
    <row r="156" spans="1:18" ht="30.75" x14ac:dyDescent="0.25">
      <c r="A156" s="280" t="s">
        <v>517</v>
      </c>
      <c r="B156" s="281"/>
      <c r="C156" s="281"/>
      <c r="D156" s="281"/>
      <c r="E156" s="281"/>
      <c r="F156" s="281"/>
      <c r="G156" s="281"/>
      <c r="H156" s="281"/>
      <c r="I156" s="281"/>
      <c r="J156" s="281"/>
      <c r="K156" s="281"/>
      <c r="L156" s="281"/>
      <c r="M156" s="281"/>
      <c r="N156" s="281"/>
      <c r="O156" s="281"/>
      <c r="P156" s="281"/>
      <c r="Q156" s="281"/>
      <c r="R156" s="282"/>
    </row>
    <row r="157" spans="1:18" ht="30.75" x14ac:dyDescent="0.25">
      <c r="A157" s="280" t="s">
        <v>122</v>
      </c>
      <c r="B157" s="281"/>
      <c r="C157" s="281"/>
      <c r="D157" s="281"/>
      <c r="E157" s="281"/>
      <c r="F157" s="281"/>
      <c r="G157" s="281"/>
      <c r="H157" s="281"/>
      <c r="I157" s="281"/>
      <c r="J157" s="281"/>
      <c r="K157" s="281"/>
      <c r="L157" s="281"/>
      <c r="M157" s="281"/>
      <c r="N157" s="281"/>
      <c r="O157" s="281"/>
      <c r="P157" s="281"/>
      <c r="Q157" s="281"/>
      <c r="R157" s="282"/>
    </row>
    <row r="158" spans="1:18" ht="18.75" customHeight="1" x14ac:dyDescent="0.25">
      <c r="A158" s="210"/>
      <c r="B158" s="211"/>
      <c r="C158" s="211"/>
      <c r="D158" s="211"/>
      <c r="E158" s="211"/>
      <c r="F158" s="211"/>
      <c r="G158" s="211"/>
      <c r="H158" s="211"/>
      <c r="I158" s="211"/>
      <c r="J158" s="211"/>
      <c r="K158" s="211"/>
      <c r="L158" s="211"/>
      <c r="M158" s="211"/>
      <c r="N158" s="211"/>
      <c r="O158" s="211"/>
      <c r="P158" s="211"/>
      <c r="Q158" s="211"/>
      <c r="R158" s="212"/>
    </row>
    <row r="159" spans="1:18" ht="18.75" customHeight="1" x14ac:dyDescent="0.25">
      <c r="A159" s="210"/>
      <c r="B159" s="211"/>
      <c r="C159" s="211"/>
      <c r="D159" s="211"/>
      <c r="E159" s="211"/>
      <c r="F159" s="211"/>
      <c r="G159" s="211"/>
      <c r="H159" s="211"/>
      <c r="I159" s="211"/>
      <c r="J159" s="211"/>
      <c r="K159" s="211"/>
      <c r="L159" s="211"/>
      <c r="M159" s="211"/>
      <c r="N159" s="211"/>
      <c r="O159" s="211"/>
      <c r="P159" s="211"/>
      <c r="Q159" s="211"/>
      <c r="R159" s="212"/>
    </row>
    <row r="160" spans="1:18" ht="18.75" customHeight="1" x14ac:dyDescent="0.25">
      <c r="A160" s="210"/>
      <c r="B160" s="211"/>
      <c r="C160" s="211"/>
      <c r="D160" s="211"/>
      <c r="E160" s="211"/>
      <c r="F160" s="211"/>
      <c r="G160" s="211"/>
      <c r="H160" s="211"/>
      <c r="I160" s="211"/>
      <c r="J160" s="211"/>
      <c r="K160" s="211"/>
      <c r="L160" s="211"/>
      <c r="M160" s="211"/>
      <c r="N160" s="211"/>
      <c r="O160" s="211"/>
      <c r="P160" s="211"/>
      <c r="Q160" s="211"/>
      <c r="R160" s="212"/>
    </row>
    <row r="161" spans="1:18" ht="32.25" thickBot="1" x14ac:dyDescent="0.3">
      <c r="A161" s="359" t="s">
        <v>123</v>
      </c>
      <c r="B161" s="360"/>
      <c r="C161" s="360"/>
      <c r="D161" s="97"/>
      <c r="E161" s="96"/>
      <c r="F161" s="96"/>
      <c r="G161" s="96"/>
      <c r="H161" s="96"/>
      <c r="I161" s="97"/>
      <c r="J161" s="166"/>
      <c r="K161" s="166"/>
      <c r="L161" s="166"/>
      <c r="M161" s="165"/>
      <c r="N161" s="165"/>
      <c r="O161" s="166"/>
      <c r="P161" s="166"/>
      <c r="Q161" s="166"/>
      <c r="R161" s="170"/>
    </row>
    <row r="162" spans="1:18" ht="31.5" x14ac:dyDescent="0.25">
      <c r="A162" s="359" t="s">
        <v>549</v>
      </c>
      <c r="B162" s="360"/>
      <c r="C162" s="360"/>
      <c r="D162" s="165"/>
      <c r="E162" s="165"/>
      <c r="F162" s="165"/>
      <c r="G162" s="165"/>
      <c r="H162" s="165"/>
      <c r="I162" s="165"/>
      <c r="J162" s="166"/>
      <c r="K162" s="166"/>
      <c r="L162" s="166"/>
      <c r="M162" s="165"/>
      <c r="N162" s="165"/>
      <c r="O162" s="166"/>
      <c r="P162" s="166"/>
      <c r="Q162" s="166"/>
      <c r="R162" s="170"/>
    </row>
    <row r="163" spans="1:18" ht="31.5" x14ac:dyDescent="0.25">
      <c r="A163" s="213"/>
      <c r="B163" s="165"/>
      <c r="C163" s="165"/>
      <c r="D163" s="165"/>
      <c r="E163" s="165"/>
      <c r="F163" s="165"/>
      <c r="G163" s="165"/>
      <c r="H163" s="165"/>
      <c r="I163" s="165"/>
      <c r="J163" s="166"/>
      <c r="K163" s="166"/>
      <c r="L163" s="166"/>
      <c r="M163" s="165"/>
      <c r="N163" s="165"/>
      <c r="O163" s="166"/>
      <c r="P163" s="166"/>
      <c r="Q163" s="166"/>
      <c r="R163" s="170"/>
    </row>
    <row r="164" spans="1:18" ht="32.25" thickBot="1" x14ac:dyDescent="0.3">
      <c r="A164" s="373" t="s">
        <v>547</v>
      </c>
      <c r="B164" s="374"/>
      <c r="C164" s="374"/>
      <c r="D164" s="96"/>
      <c r="E164" s="96"/>
      <c r="F164" s="96"/>
      <c r="G164" s="96"/>
      <c r="H164" s="96"/>
      <c r="I164" s="97"/>
      <c r="J164" s="166"/>
      <c r="K164" s="166"/>
      <c r="L164" s="166"/>
      <c r="M164" s="165"/>
      <c r="N164" s="165"/>
      <c r="O164" s="166"/>
      <c r="P164" s="166"/>
      <c r="Q164" s="166"/>
      <c r="R164" s="170"/>
    </row>
    <row r="165" spans="1:18" ht="63" customHeight="1" x14ac:dyDescent="0.25">
      <c r="A165" s="371" t="s">
        <v>548</v>
      </c>
      <c r="B165" s="372"/>
      <c r="C165" s="372"/>
      <c r="D165" s="214"/>
      <c r="E165" s="214"/>
      <c r="F165" s="214"/>
      <c r="G165" s="214"/>
      <c r="H165" s="214"/>
      <c r="I165" s="165"/>
      <c r="J165" s="166"/>
      <c r="K165" s="166"/>
      <c r="L165" s="166"/>
      <c r="M165" s="165"/>
      <c r="N165" s="165"/>
      <c r="O165" s="166"/>
      <c r="P165" s="166"/>
      <c r="Q165" s="166"/>
      <c r="R165" s="170"/>
    </row>
    <row r="166" spans="1:18" ht="30" customHeight="1" x14ac:dyDescent="0.25">
      <c r="A166" s="215"/>
      <c r="B166" s="216"/>
      <c r="C166" s="216"/>
      <c r="D166" s="214"/>
      <c r="E166" s="214"/>
      <c r="F166" s="214"/>
      <c r="G166" s="214"/>
      <c r="H166" s="214"/>
      <c r="I166" s="165"/>
      <c r="J166" s="166"/>
      <c r="K166" s="166"/>
      <c r="L166" s="166"/>
      <c r="M166" s="165"/>
      <c r="N166" s="165"/>
      <c r="O166" s="166"/>
      <c r="P166" s="166"/>
      <c r="Q166" s="166"/>
      <c r="R166" s="170"/>
    </row>
    <row r="167" spans="1:18" ht="31.5" x14ac:dyDescent="0.25">
      <c r="A167" s="357" t="s">
        <v>712</v>
      </c>
      <c r="B167" s="358"/>
      <c r="C167" s="358"/>
      <c r="D167" s="358"/>
      <c r="E167" s="358"/>
      <c r="F167" s="358"/>
      <c r="G167" s="358"/>
      <c r="H167" s="358"/>
      <c r="I167" s="358"/>
      <c r="J167" s="166"/>
      <c r="K167" s="166"/>
      <c r="L167" s="166"/>
      <c r="M167" s="165"/>
      <c r="N167" s="165"/>
      <c r="O167" s="166"/>
      <c r="P167" s="166"/>
      <c r="Q167" s="166"/>
      <c r="R167" s="170"/>
    </row>
    <row r="168" spans="1:18" ht="32.25" thickBot="1" x14ac:dyDescent="0.3">
      <c r="A168" s="219"/>
      <c r="B168" s="217"/>
      <c r="C168" s="217"/>
      <c r="D168" s="217"/>
      <c r="E168" s="217"/>
      <c r="F168" s="217"/>
      <c r="G168" s="217"/>
      <c r="H168" s="217"/>
      <c r="I168" s="217"/>
      <c r="J168" s="217"/>
      <c r="K168" s="217"/>
      <c r="L168" s="217"/>
      <c r="M168" s="217"/>
      <c r="N168" s="217"/>
      <c r="O168" s="217"/>
      <c r="P168" s="217"/>
      <c r="Q168" s="217"/>
      <c r="R168" s="218"/>
    </row>
  </sheetData>
  <sheetProtection formatCells="0" formatColumns="0" formatRows="0" insertColumns="0" insertRows="0" insertHyperlinks="0" deleteColumns="0" deleteRows="0" sort="0" autoFilter="0" pivotTables="0"/>
  <mergeCells count="290">
    <mergeCell ref="A98:R98"/>
    <mergeCell ref="H104:R104"/>
    <mergeCell ref="H105:R105"/>
    <mergeCell ref="H106:R106"/>
    <mergeCell ref="H108:R108"/>
    <mergeCell ref="A126:G126"/>
    <mergeCell ref="H126:R126"/>
    <mergeCell ref="A125:G125"/>
    <mergeCell ref="H125:R125"/>
    <mergeCell ref="H114:R114"/>
    <mergeCell ref="A115:G115"/>
    <mergeCell ref="H140:R140"/>
    <mergeCell ref="A137:G137"/>
    <mergeCell ref="A138:G138"/>
    <mergeCell ref="A139:G139"/>
    <mergeCell ref="A140:G140"/>
    <mergeCell ref="H137:R137"/>
    <mergeCell ref="H138:R138"/>
    <mergeCell ref="H139:R139"/>
    <mergeCell ref="H122:R122"/>
    <mergeCell ref="A123:G123"/>
    <mergeCell ref="H116:R116"/>
    <mergeCell ref="A119:R119"/>
    <mergeCell ref="A120:R120"/>
    <mergeCell ref="A121:G121"/>
    <mergeCell ref="H121:R121"/>
    <mergeCell ref="A122:G122"/>
    <mergeCell ref="A116:G116"/>
    <mergeCell ref="A167:I167"/>
    <mergeCell ref="A162:C162"/>
    <mergeCell ref="A161:C161"/>
    <mergeCell ref="O147:P147"/>
    <mergeCell ref="H146:J146"/>
    <mergeCell ref="H147:J147"/>
    <mergeCell ref="E146:G146"/>
    <mergeCell ref="E147:G147"/>
    <mergeCell ref="B146:D146"/>
    <mergeCell ref="B147:D147"/>
    <mergeCell ref="A165:C165"/>
    <mergeCell ref="A164:C164"/>
    <mergeCell ref="A156:R156"/>
    <mergeCell ref="A157:R157"/>
    <mergeCell ref="A150:R150"/>
    <mergeCell ref="O146:P146"/>
    <mergeCell ref="A55:R55"/>
    <mergeCell ref="A65:R65"/>
    <mergeCell ref="B73:C75"/>
    <mergeCell ref="B76:C78"/>
    <mergeCell ref="B79:C81"/>
    <mergeCell ref="A23:D23"/>
    <mergeCell ref="A24:D24"/>
    <mergeCell ref="J21:M21"/>
    <mergeCell ref="J22:M22"/>
    <mergeCell ref="A27:D27"/>
    <mergeCell ref="A29:D29"/>
    <mergeCell ref="J29:M29"/>
    <mergeCell ref="N29:R29"/>
    <mergeCell ref="E29:I29"/>
    <mergeCell ref="E33:I33"/>
    <mergeCell ref="J33:M33"/>
    <mergeCell ref="N33:R33"/>
    <mergeCell ref="A40:R40"/>
    <mergeCell ref="A39:D39"/>
    <mergeCell ref="J35:M35"/>
    <mergeCell ref="J36:M36"/>
    <mergeCell ref="J37:M37"/>
    <mergeCell ref="J39:M39"/>
    <mergeCell ref="N35:R35"/>
    <mergeCell ref="A17:R17"/>
    <mergeCell ref="A19:I19"/>
    <mergeCell ref="J19:R19"/>
    <mergeCell ref="J8:R8"/>
    <mergeCell ref="J9:R9"/>
    <mergeCell ref="J10:R10"/>
    <mergeCell ref="J11:R11"/>
    <mergeCell ref="J13:R13"/>
    <mergeCell ref="J14:R14"/>
    <mergeCell ref="J15:R15"/>
    <mergeCell ref="A16:R16"/>
    <mergeCell ref="A20:D20"/>
    <mergeCell ref="J20:M20"/>
    <mergeCell ref="A18:D18"/>
    <mergeCell ref="E18:R18"/>
    <mergeCell ref="C88:I88"/>
    <mergeCell ref="C89:I89"/>
    <mergeCell ref="C90:I90"/>
    <mergeCell ref="A28:R28"/>
    <mergeCell ref="A25:D25"/>
    <mergeCell ref="A26:D26"/>
    <mergeCell ref="A21:D21"/>
    <mergeCell ref="A22:D22"/>
    <mergeCell ref="J23:M23"/>
    <mergeCell ref="J24:M24"/>
    <mergeCell ref="J25:M25"/>
    <mergeCell ref="A31:R31"/>
    <mergeCell ref="A30:D30"/>
    <mergeCell ref="J30:M30"/>
    <mergeCell ref="N30:R30"/>
    <mergeCell ref="E30:I30"/>
    <mergeCell ref="A32:D32"/>
    <mergeCell ref="E32:I32"/>
    <mergeCell ref="J32:M32"/>
    <mergeCell ref="N32:R32"/>
    <mergeCell ref="A1:R1"/>
    <mergeCell ref="A8:I8"/>
    <mergeCell ref="A9:I9"/>
    <mergeCell ref="A13:I13"/>
    <mergeCell ref="A14:I14"/>
    <mergeCell ref="A15:I15"/>
    <mergeCell ref="A10:I10"/>
    <mergeCell ref="A11:I11"/>
    <mergeCell ref="A12:I12"/>
    <mergeCell ref="J12:R12"/>
    <mergeCell ref="A2:C2"/>
    <mergeCell ref="D2:P2"/>
    <mergeCell ref="Q2:R2"/>
    <mergeCell ref="E5:F5"/>
    <mergeCell ref="L5:M5"/>
    <mergeCell ref="A7:R7"/>
    <mergeCell ref="N36:R36"/>
    <mergeCell ref="N37:R37"/>
    <mergeCell ref="N39:R39"/>
    <mergeCell ref="E35:I35"/>
    <mergeCell ref="E36:I36"/>
    <mergeCell ref="E37:I37"/>
    <mergeCell ref="E39:I39"/>
    <mergeCell ref="A38:D38"/>
    <mergeCell ref="J38:M38"/>
    <mergeCell ref="E38:I38"/>
    <mergeCell ref="N38:R38"/>
    <mergeCell ref="A35:D35"/>
    <mergeCell ref="A36:D36"/>
    <mergeCell ref="A37:D37"/>
    <mergeCell ref="N61:O61"/>
    <mergeCell ref="P61:Q61"/>
    <mergeCell ref="B62:C62"/>
    <mergeCell ref="D62:F62"/>
    <mergeCell ref="A87:R87"/>
    <mergeCell ref="A88:B88"/>
    <mergeCell ref="A89:B89"/>
    <mergeCell ref="A70:C70"/>
    <mergeCell ref="B61:C61"/>
    <mergeCell ref="D61:F61"/>
    <mergeCell ref="G61:I61"/>
    <mergeCell ref="J61:K61"/>
    <mergeCell ref="L61:M61"/>
    <mergeCell ref="A92:R92"/>
    <mergeCell ref="A93:R93"/>
    <mergeCell ref="B72:D72"/>
    <mergeCell ref="A73:A78"/>
    <mergeCell ref="H115:R115"/>
    <mergeCell ref="A95:I95"/>
    <mergeCell ref="A104:G104"/>
    <mergeCell ref="A105:G105"/>
    <mergeCell ref="A106:G106"/>
    <mergeCell ref="A108:G108"/>
    <mergeCell ref="A107:G107"/>
    <mergeCell ref="H107:R107"/>
    <mergeCell ref="B82:C84"/>
    <mergeCell ref="P88:R88"/>
    <mergeCell ref="P89:R90"/>
    <mergeCell ref="L89:L90"/>
    <mergeCell ref="M89:M90"/>
    <mergeCell ref="N89:N90"/>
    <mergeCell ref="O89:O90"/>
    <mergeCell ref="P94:R94"/>
    <mergeCell ref="P95:R95"/>
    <mergeCell ref="A79:A84"/>
    <mergeCell ref="A94:I94"/>
    <mergeCell ref="A97:R97"/>
    <mergeCell ref="N60:O60"/>
    <mergeCell ref="A151:R155"/>
    <mergeCell ref="A99:R99"/>
    <mergeCell ref="K146:L146"/>
    <mergeCell ref="M146:N146"/>
    <mergeCell ref="K147:L147"/>
    <mergeCell ref="M147:N147"/>
    <mergeCell ref="A130:R130"/>
    <mergeCell ref="A132:G132"/>
    <mergeCell ref="H132:R132"/>
    <mergeCell ref="A133:G133"/>
    <mergeCell ref="H133:R133"/>
    <mergeCell ref="A135:R135"/>
    <mergeCell ref="A143:R143"/>
    <mergeCell ref="A144:R144"/>
    <mergeCell ref="A101:R101"/>
    <mergeCell ref="A109:G109"/>
    <mergeCell ref="H109:R109"/>
    <mergeCell ref="A111:G111"/>
    <mergeCell ref="H111:R111"/>
    <mergeCell ref="A102:R102"/>
    <mergeCell ref="H123:R123"/>
    <mergeCell ref="A124:G124"/>
    <mergeCell ref="H124:R124"/>
    <mergeCell ref="A34:R34"/>
    <mergeCell ref="A33:D33"/>
    <mergeCell ref="E69:P69"/>
    <mergeCell ref="A67:R67"/>
    <mergeCell ref="A90:B90"/>
    <mergeCell ref="A91:R91"/>
    <mergeCell ref="E49:I49"/>
    <mergeCell ref="A96:R96"/>
    <mergeCell ref="A128:R128"/>
    <mergeCell ref="A112:G112"/>
    <mergeCell ref="H112:R112"/>
    <mergeCell ref="A113:G113"/>
    <mergeCell ref="H113:R113"/>
    <mergeCell ref="A114:G114"/>
    <mergeCell ref="G58:I58"/>
    <mergeCell ref="B58:C58"/>
    <mergeCell ref="G62:I62"/>
    <mergeCell ref="J62:K62"/>
    <mergeCell ref="L62:M62"/>
    <mergeCell ref="N62:O62"/>
    <mergeCell ref="P62:Q62"/>
    <mergeCell ref="J49:M49"/>
    <mergeCell ref="N59:O59"/>
    <mergeCell ref="P59:Q59"/>
    <mergeCell ref="N49:R49"/>
    <mergeCell ref="J45:M45"/>
    <mergeCell ref="J46:M46"/>
    <mergeCell ref="J47:M47"/>
    <mergeCell ref="J48:M48"/>
    <mergeCell ref="P60:Q60"/>
    <mergeCell ref="N20:R20"/>
    <mergeCell ref="E20:I20"/>
    <mergeCell ref="E21:I21"/>
    <mergeCell ref="E22:I22"/>
    <mergeCell ref="E23:I23"/>
    <mergeCell ref="E24:I24"/>
    <mergeCell ref="E25:I25"/>
    <mergeCell ref="E26:I26"/>
    <mergeCell ref="E27:I27"/>
    <mergeCell ref="N21:R21"/>
    <mergeCell ref="N22:R22"/>
    <mergeCell ref="N23:R23"/>
    <mergeCell ref="N24:R24"/>
    <mergeCell ref="N25:R25"/>
    <mergeCell ref="N26:R26"/>
    <mergeCell ref="N27:R27"/>
    <mergeCell ref="J26:M26"/>
    <mergeCell ref="J27:M27"/>
    <mergeCell ref="N41:R41"/>
    <mergeCell ref="N42:R42"/>
    <mergeCell ref="N43:R43"/>
    <mergeCell ref="N44:R44"/>
    <mergeCell ref="N45:R45"/>
    <mergeCell ref="N46:R46"/>
    <mergeCell ref="N47:R47"/>
    <mergeCell ref="N48:R48"/>
    <mergeCell ref="B60:C60"/>
    <mergeCell ref="D60:F60"/>
    <mergeCell ref="G60:I60"/>
    <mergeCell ref="J60:K60"/>
    <mergeCell ref="L60:M60"/>
    <mergeCell ref="E43:I43"/>
    <mergeCell ref="E44:I44"/>
    <mergeCell ref="E45:I45"/>
    <mergeCell ref="E46:I46"/>
    <mergeCell ref="E47:I47"/>
    <mergeCell ref="E48:I48"/>
    <mergeCell ref="A56:R56"/>
    <mergeCell ref="J58:K58"/>
    <mergeCell ref="L58:M58"/>
    <mergeCell ref="N58:O58"/>
    <mergeCell ref="P58:Q58"/>
    <mergeCell ref="A41:D41"/>
    <mergeCell ref="A42:D42"/>
    <mergeCell ref="E41:I41"/>
    <mergeCell ref="E42:I42"/>
    <mergeCell ref="B59:C59"/>
    <mergeCell ref="D59:F59"/>
    <mergeCell ref="G59:I59"/>
    <mergeCell ref="J59:K59"/>
    <mergeCell ref="L59:M59"/>
    <mergeCell ref="A43:D43"/>
    <mergeCell ref="D58:F58"/>
    <mergeCell ref="J41:M41"/>
    <mergeCell ref="J42:M42"/>
    <mergeCell ref="J43:M43"/>
    <mergeCell ref="J44:M44"/>
    <mergeCell ref="A50:R50"/>
    <mergeCell ref="A51:R51"/>
    <mergeCell ref="A49:D49"/>
    <mergeCell ref="A52:R52"/>
    <mergeCell ref="A44:D44"/>
    <mergeCell ref="A45:D45"/>
    <mergeCell ref="A46:D46"/>
    <mergeCell ref="A47:D47"/>
    <mergeCell ref="A48:D48"/>
  </mergeCells>
  <phoneticPr fontId="4" type="noConversion"/>
  <dataValidations disablePrompts="1" count="1">
    <dataValidation type="date" allowBlank="1" showInputMessage="1" showErrorMessage="1" errorTitle="ERROR" error="Fecha no válida_x000a_" sqref="J10:R11" xr:uid="{00000000-0002-0000-0000-000000000000}">
      <formula1>43983</formula1>
      <formula2>46022</formula2>
    </dataValidation>
  </dataValidations>
  <printOptions horizontalCentered="1"/>
  <pageMargins left="0.51181102362204722" right="0.51181102362204722" top="0.39370078740157483" bottom="0.39370078740157483" header="0.31496062992125984" footer="0.31496062992125984"/>
  <pageSetup scale="26" fitToHeight="0"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Error" error="Contrato de interventoría no valido_x000a_" xr:uid="{00000000-0002-0000-0000-000002000000}">
          <x14:formula1>
            <xm:f>AUX!$M$5:$M$19</xm:f>
          </x14:formula1>
          <xm:sqref>J12:R12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7"/>
  <sheetViews>
    <sheetView showGridLines="0" view="pageBreakPreview" zoomScale="60" zoomScaleNormal="60" zoomScalePageLayoutView="55" workbookViewId="0">
      <selection activeCell="Q6" sqref="Q6"/>
    </sheetView>
  </sheetViews>
  <sheetFormatPr baseColWidth="10" defaultColWidth="10.85546875" defaultRowHeight="12.75" x14ac:dyDescent="0.25"/>
  <cols>
    <col min="1" max="1" width="12.140625" style="71" customWidth="1"/>
    <col min="2" max="2" width="25.28515625" style="71" customWidth="1"/>
    <col min="3" max="3" width="25.42578125" style="71" customWidth="1"/>
    <col min="4" max="4" width="41.42578125" style="71" customWidth="1"/>
    <col min="5" max="5" width="17.42578125" style="71" customWidth="1"/>
    <col min="6" max="6" width="20.85546875" style="71" customWidth="1"/>
    <col min="7" max="7" width="30" style="71" customWidth="1"/>
    <col min="8" max="12" width="15.7109375" style="71" customWidth="1"/>
    <col min="13" max="13" width="32.42578125" style="71" customWidth="1"/>
    <col min="14" max="16384" width="10.85546875" style="71"/>
  </cols>
  <sheetData>
    <row r="1" spans="1:16" ht="101.1" customHeight="1" x14ac:dyDescent="0.25">
      <c r="A1" s="124" t="s">
        <v>705</v>
      </c>
      <c r="B1" s="125"/>
      <c r="C1" s="125"/>
      <c r="D1" s="125"/>
      <c r="E1" s="125"/>
      <c r="F1" s="125"/>
      <c r="G1" s="125"/>
      <c r="H1" s="125"/>
      <c r="I1" s="125"/>
      <c r="J1" s="125"/>
      <c r="K1" s="125"/>
      <c r="L1" s="125"/>
      <c r="M1" s="126"/>
    </row>
    <row r="2" spans="1:16" ht="109.5" customHeight="1" x14ac:dyDescent="0.25">
      <c r="A2" s="72"/>
      <c r="B2" s="73"/>
      <c r="C2" s="73"/>
      <c r="D2" s="73"/>
      <c r="E2" s="414" t="str">
        <f>+'MENSUAL SUPERVISIÓN'!$D$2</f>
        <v>INFORME DE SUPERVISIÓN PROGRAMA CASA DIGNA VIDA DIGNA</v>
      </c>
      <c r="F2" s="415"/>
      <c r="G2" s="415"/>
      <c r="H2" s="415"/>
      <c r="I2" s="415"/>
      <c r="J2" s="415"/>
      <c r="K2" s="416"/>
      <c r="L2" s="412" t="str">
        <f>+'MENSUAL SUPERVISIÓN'!$Q$2</f>
        <v>Código: GES-FO-100
Versión: 3
Fecha de Aprobación:
25-Nov-2022
Clasificación: Pública</v>
      </c>
      <c r="M2" s="413"/>
    </row>
    <row r="3" spans="1:16" s="39" customFormat="1" ht="26.1" customHeight="1" x14ac:dyDescent="0.25">
      <c r="A3" s="128" t="s">
        <v>106</v>
      </c>
      <c r="B3" s="419" t="s">
        <v>124</v>
      </c>
      <c r="C3" s="419"/>
      <c r="D3" s="419"/>
      <c r="E3" s="419"/>
      <c r="F3" s="123" t="s">
        <v>125</v>
      </c>
      <c r="G3" s="123"/>
      <c r="H3" s="127"/>
      <c r="I3" s="74" t="s">
        <v>2</v>
      </c>
      <c r="J3" s="420"/>
      <c r="K3" s="421"/>
      <c r="L3" s="74" t="s">
        <v>3</v>
      </c>
      <c r="M3" s="129"/>
    </row>
    <row r="4" spans="1:16" s="39" customFormat="1" ht="26.1" customHeight="1" x14ac:dyDescent="0.25">
      <c r="A4" s="130"/>
      <c r="B4" s="121"/>
      <c r="C4" s="121"/>
      <c r="D4" s="121"/>
      <c r="E4" s="121"/>
      <c r="F4" s="84"/>
      <c r="G4" s="84"/>
      <c r="H4" s="121"/>
      <c r="I4" s="85"/>
      <c r="J4" s="86"/>
      <c r="K4" s="121"/>
      <c r="L4" s="85"/>
      <c r="M4" s="131"/>
    </row>
    <row r="5" spans="1:16" ht="26.1" customHeight="1" x14ac:dyDescent="0.25">
      <c r="A5" s="408" t="s">
        <v>7</v>
      </c>
      <c r="B5" s="409"/>
      <c r="C5" s="409"/>
      <c r="D5" s="409"/>
      <c r="E5" s="409"/>
      <c r="F5" s="409"/>
      <c r="G5" s="409"/>
      <c r="H5" s="409"/>
      <c r="I5" s="409"/>
      <c r="J5" s="409"/>
      <c r="K5" s="409"/>
      <c r="L5" s="409"/>
      <c r="M5" s="410"/>
    </row>
    <row r="6" spans="1:16" ht="53.1" customHeight="1" x14ac:dyDescent="0.25">
      <c r="A6" s="417" t="s">
        <v>8</v>
      </c>
      <c r="B6" s="418"/>
      <c r="C6" s="381" t="s">
        <v>126</v>
      </c>
      <c r="D6" s="382"/>
      <c r="E6" s="382"/>
      <c r="F6" s="382"/>
      <c r="G6" s="382"/>
      <c r="H6" s="382"/>
      <c r="I6" s="382"/>
      <c r="J6" s="382"/>
      <c r="K6" s="382"/>
      <c r="L6" s="382"/>
      <c r="M6" s="383"/>
    </row>
    <row r="7" spans="1:16" ht="26.1" customHeight="1" x14ac:dyDescent="0.25">
      <c r="A7" s="422" t="s">
        <v>10</v>
      </c>
      <c r="B7" s="423"/>
      <c r="C7" s="423"/>
      <c r="D7" s="423"/>
      <c r="E7" s="423"/>
      <c r="F7" s="423"/>
      <c r="G7" s="423"/>
      <c r="H7" s="423"/>
      <c r="I7" s="424" t="s">
        <v>11</v>
      </c>
      <c r="J7" s="423"/>
      <c r="K7" s="423"/>
      <c r="L7" s="423"/>
      <c r="M7" s="425"/>
    </row>
    <row r="8" spans="1:16" ht="26.1" customHeight="1" x14ac:dyDescent="0.25">
      <c r="A8" s="401" t="s">
        <v>12</v>
      </c>
      <c r="B8" s="402"/>
      <c r="C8" s="381" t="s">
        <v>127</v>
      </c>
      <c r="D8" s="382"/>
      <c r="E8" s="382"/>
      <c r="F8" s="382"/>
      <c r="G8" s="382"/>
      <c r="H8" s="384"/>
      <c r="I8" s="403" t="s">
        <v>12</v>
      </c>
      <c r="J8" s="404"/>
      <c r="K8" s="405" t="s">
        <v>127</v>
      </c>
      <c r="L8" s="406"/>
      <c r="M8" s="407"/>
    </row>
    <row r="9" spans="1:16" ht="26.1" customHeight="1" x14ac:dyDescent="0.25">
      <c r="A9" s="408" t="s">
        <v>128</v>
      </c>
      <c r="B9" s="409"/>
      <c r="C9" s="409"/>
      <c r="D9" s="409"/>
      <c r="E9" s="409"/>
      <c r="F9" s="409"/>
      <c r="G9" s="409"/>
      <c r="H9" s="409"/>
      <c r="I9" s="409"/>
      <c r="J9" s="409"/>
      <c r="K9" s="409"/>
      <c r="L9" s="409"/>
      <c r="M9" s="410"/>
    </row>
    <row r="10" spans="1:16" ht="26.1" customHeight="1" x14ac:dyDescent="0.25">
      <c r="A10" s="132"/>
      <c r="B10" s="83"/>
      <c r="C10" s="83"/>
      <c r="D10" s="83"/>
      <c r="E10" s="83"/>
      <c r="F10" s="83"/>
      <c r="G10" s="83"/>
      <c r="H10" s="83"/>
      <c r="I10" s="83"/>
      <c r="J10" s="83"/>
      <c r="K10" s="83"/>
      <c r="L10" s="83"/>
      <c r="M10" s="133"/>
    </row>
    <row r="11" spans="1:16" ht="117" customHeight="1" x14ac:dyDescent="0.25">
      <c r="A11" s="134" t="s">
        <v>129</v>
      </c>
      <c r="B11" s="82" t="s">
        <v>130</v>
      </c>
      <c r="C11" s="76" t="s">
        <v>732</v>
      </c>
      <c r="D11" s="76" t="s">
        <v>513</v>
      </c>
      <c r="E11" s="76" t="s">
        <v>131</v>
      </c>
      <c r="F11" s="76" t="s">
        <v>132</v>
      </c>
      <c r="G11" s="122" t="s">
        <v>518</v>
      </c>
      <c r="H11" s="399" t="s">
        <v>519</v>
      </c>
      <c r="I11" s="400"/>
      <c r="J11" s="399" t="s">
        <v>520</v>
      </c>
      <c r="K11" s="400"/>
      <c r="L11" s="399" t="s">
        <v>521</v>
      </c>
      <c r="M11" s="411"/>
    </row>
    <row r="12" spans="1:16" ht="26.1" customHeight="1" x14ac:dyDescent="0.25">
      <c r="A12" s="135"/>
      <c r="B12" s="53"/>
      <c r="C12" s="53"/>
      <c r="D12" s="53"/>
      <c r="E12" s="54"/>
      <c r="F12" s="54"/>
      <c r="G12" s="54"/>
      <c r="H12" s="394"/>
      <c r="I12" s="395"/>
      <c r="J12" s="394"/>
      <c r="K12" s="395"/>
      <c r="L12" s="394">
        <f t="shared" ref="L12:L18" si="0">+SUM(H12:K12)</f>
        <v>0</v>
      </c>
      <c r="M12" s="396"/>
    </row>
    <row r="13" spans="1:16" ht="26.1" customHeight="1" thickBot="1" x14ac:dyDescent="0.3">
      <c r="A13" s="135"/>
      <c r="B13" s="53"/>
      <c r="C13" s="53"/>
      <c r="D13" s="53"/>
      <c r="E13" s="54"/>
      <c r="F13" s="54"/>
      <c r="G13" s="54"/>
      <c r="H13" s="394"/>
      <c r="I13" s="395"/>
      <c r="J13" s="394"/>
      <c r="K13" s="395"/>
      <c r="L13" s="394">
        <f t="shared" si="0"/>
        <v>0</v>
      </c>
      <c r="M13" s="396"/>
    </row>
    <row r="14" spans="1:16" ht="26.1" customHeight="1" x14ac:dyDescent="0.25">
      <c r="A14" s="135"/>
      <c r="B14" s="53"/>
      <c r="C14" s="53"/>
      <c r="D14" s="53"/>
      <c r="E14" s="54"/>
      <c r="F14" s="54"/>
      <c r="G14" s="54"/>
      <c r="H14" s="394"/>
      <c r="I14" s="395"/>
      <c r="J14" s="394"/>
      <c r="K14" s="395"/>
      <c r="L14" s="394">
        <f t="shared" ref="L14" si="1">+SUM(H14:K14)</f>
        <v>0</v>
      </c>
      <c r="M14" s="396"/>
      <c r="N14" s="115"/>
      <c r="O14" s="115"/>
      <c r="P14" s="116"/>
    </row>
    <row r="15" spans="1:16" ht="26.1" customHeight="1" x14ac:dyDescent="0.25">
      <c r="A15" s="135"/>
      <c r="B15" s="53"/>
      <c r="C15" s="53"/>
      <c r="D15" s="53"/>
      <c r="E15" s="54"/>
      <c r="F15" s="54"/>
      <c r="G15" s="54"/>
      <c r="H15" s="394"/>
      <c r="I15" s="395"/>
      <c r="J15" s="394"/>
      <c r="K15" s="395"/>
      <c r="L15" s="394">
        <f t="shared" si="0"/>
        <v>0</v>
      </c>
      <c r="M15" s="396"/>
    </row>
    <row r="16" spans="1:16" ht="26.1" customHeight="1" x14ac:dyDescent="0.25">
      <c r="A16" s="135"/>
      <c r="B16" s="53"/>
      <c r="C16" s="53"/>
      <c r="D16" s="53"/>
      <c r="E16" s="54"/>
      <c r="F16" s="54"/>
      <c r="G16" s="54"/>
      <c r="H16" s="394"/>
      <c r="I16" s="395"/>
      <c r="J16" s="394"/>
      <c r="K16" s="395"/>
      <c r="L16" s="394">
        <f t="shared" si="0"/>
        <v>0</v>
      </c>
      <c r="M16" s="396"/>
    </row>
    <row r="17" spans="1:13" ht="26.1" customHeight="1" x14ac:dyDescent="0.25">
      <c r="A17" s="135"/>
      <c r="B17" s="53"/>
      <c r="C17" s="53"/>
      <c r="D17" s="53"/>
      <c r="E17" s="54"/>
      <c r="F17" s="54"/>
      <c r="G17" s="54"/>
      <c r="H17" s="394"/>
      <c r="I17" s="395"/>
      <c r="J17" s="394"/>
      <c r="K17" s="395"/>
      <c r="L17" s="394">
        <f t="shared" si="0"/>
        <v>0</v>
      </c>
      <c r="M17" s="396"/>
    </row>
    <row r="18" spans="1:13" ht="26.1" customHeight="1" x14ac:dyDescent="0.25">
      <c r="A18" s="135"/>
      <c r="B18" s="53"/>
      <c r="C18" s="53"/>
      <c r="D18" s="53"/>
      <c r="E18" s="54"/>
      <c r="F18" s="54"/>
      <c r="G18" s="54"/>
      <c r="H18" s="394"/>
      <c r="I18" s="395"/>
      <c r="J18" s="394"/>
      <c r="K18" s="395"/>
      <c r="L18" s="394">
        <f t="shared" si="0"/>
        <v>0</v>
      </c>
      <c r="M18" s="396"/>
    </row>
    <row r="19" spans="1:13" ht="26.1" customHeight="1" thickBot="1" x14ac:dyDescent="0.3">
      <c r="A19" s="75"/>
      <c r="B19" s="77"/>
      <c r="C19" s="77"/>
      <c r="D19" s="77"/>
      <c r="E19" s="397"/>
      <c r="F19" s="397"/>
      <c r="G19" s="397"/>
      <c r="H19" s="397"/>
      <c r="I19" s="397"/>
      <c r="J19" s="397"/>
      <c r="K19" s="397"/>
      <c r="L19" s="397"/>
      <c r="M19" s="398"/>
    </row>
    <row r="20" spans="1:13" ht="26.1" customHeight="1" x14ac:dyDescent="0.25">
      <c r="A20" s="385" t="s">
        <v>135</v>
      </c>
      <c r="B20" s="386"/>
      <c r="C20" s="386"/>
      <c r="D20" s="386"/>
      <c r="E20" s="386"/>
      <c r="F20" s="386"/>
      <c r="G20" s="386"/>
      <c r="H20" s="386"/>
      <c r="I20" s="386"/>
      <c r="J20" s="386"/>
      <c r="K20" s="386"/>
      <c r="L20" s="386"/>
      <c r="M20" s="387"/>
    </row>
    <row r="21" spans="1:13" ht="26.1" customHeight="1" x14ac:dyDescent="0.25">
      <c r="A21" s="388" t="s">
        <v>122</v>
      </c>
      <c r="B21" s="389"/>
      <c r="C21" s="389"/>
      <c r="D21" s="389"/>
      <c r="E21" s="389"/>
      <c r="F21" s="389"/>
      <c r="G21" s="389"/>
      <c r="H21" s="389"/>
      <c r="I21" s="389"/>
      <c r="J21" s="389"/>
      <c r="K21" s="389"/>
      <c r="L21" s="389"/>
      <c r="M21" s="390"/>
    </row>
    <row r="22" spans="1:13" ht="72" customHeight="1" x14ac:dyDescent="0.25">
      <c r="A22" s="391" t="s">
        <v>136</v>
      </c>
      <c r="B22" s="392"/>
      <c r="C22" s="392"/>
      <c r="D22" s="392"/>
      <c r="E22" s="392"/>
      <c r="F22" s="392"/>
      <c r="G22" s="392"/>
      <c r="H22" s="392"/>
      <c r="I22" s="392"/>
      <c r="J22" s="392"/>
      <c r="K22" s="392"/>
      <c r="L22" s="392"/>
      <c r="M22" s="393"/>
    </row>
    <row r="23" spans="1:13" ht="23.25" thickBot="1" x14ac:dyDescent="0.3">
      <c r="A23" s="75"/>
      <c r="B23" s="60"/>
      <c r="C23" s="60"/>
      <c r="D23" s="60"/>
      <c r="E23" s="60" t="s">
        <v>137</v>
      </c>
      <c r="F23" s="62"/>
      <c r="G23" s="62"/>
      <c r="H23" s="62"/>
      <c r="I23" s="62"/>
      <c r="J23" s="78"/>
      <c r="K23" s="78"/>
      <c r="M23" s="79"/>
    </row>
    <row r="24" spans="1:13" ht="22.5" x14ac:dyDescent="0.25">
      <c r="A24" s="75"/>
      <c r="B24" s="60"/>
      <c r="C24" s="60"/>
      <c r="D24" s="60"/>
      <c r="E24" s="60" t="s">
        <v>138</v>
      </c>
      <c r="F24" s="60"/>
      <c r="G24" s="60"/>
      <c r="H24" s="60"/>
      <c r="I24" s="60"/>
      <c r="M24" s="79"/>
    </row>
    <row r="25" spans="1:13" ht="22.5" x14ac:dyDescent="0.25">
      <c r="A25" s="75"/>
      <c r="B25" s="60"/>
      <c r="C25" s="60"/>
      <c r="D25" s="60"/>
      <c r="E25" s="60" t="s">
        <v>139</v>
      </c>
      <c r="F25" s="60"/>
      <c r="G25" s="60"/>
      <c r="H25" s="60"/>
      <c r="I25" s="60"/>
      <c r="M25" s="79"/>
    </row>
    <row r="26" spans="1:13" ht="23.25" x14ac:dyDescent="0.25">
      <c r="A26" s="75"/>
      <c r="B26" s="65"/>
      <c r="C26" s="65"/>
      <c r="D26" s="65"/>
      <c r="E26" s="65" t="s">
        <v>140</v>
      </c>
      <c r="F26" s="67"/>
      <c r="G26" s="67"/>
      <c r="H26" s="67"/>
      <c r="I26" s="67"/>
      <c r="M26" s="79"/>
    </row>
    <row r="27" spans="1:13" ht="26.1" customHeight="1" thickBot="1" x14ac:dyDescent="0.3">
      <c r="A27" s="80"/>
      <c r="B27" s="78"/>
      <c r="C27" s="78"/>
      <c r="D27" s="78"/>
      <c r="E27" s="78"/>
      <c r="F27" s="78"/>
      <c r="G27" s="78"/>
      <c r="H27" s="78"/>
      <c r="I27" s="78"/>
      <c r="J27" s="78"/>
      <c r="K27" s="78"/>
      <c r="L27" s="78"/>
      <c r="M27" s="81"/>
    </row>
  </sheetData>
  <mergeCells count="43">
    <mergeCell ref="A6:B6"/>
    <mergeCell ref="B3:E3"/>
    <mergeCell ref="J3:K3"/>
    <mergeCell ref="A5:M5"/>
    <mergeCell ref="A7:H7"/>
    <mergeCell ref="I7:M7"/>
    <mergeCell ref="L2:M2"/>
    <mergeCell ref="E2:K2"/>
    <mergeCell ref="L16:M16"/>
    <mergeCell ref="L15:M15"/>
    <mergeCell ref="L13:M13"/>
    <mergeCell ref="J16:K16"/>
    <mergeCell ref="J15:K15"/>
    <mergeCell ref="J13:K13"/>
    <mergeCell ref="H15:I15"/>
    <mergeCell ref="H16:I16"/>
    <mergeCell ref="J17:K17"/>
    <mergeCell ref="H17:I17"/>
    <mergeCell ref="A8:B8"/>
    <mergeCell ref="I8:J8"/>
    <mergeCell ref="K8:M8"/>
    <mergeCell ref="A9:M9"/>
    <mergeCell ref="L11:M11"/>
    <mergeCell ref="H12:I12"/>
    <mergeCell ref="J12:K12"/>
    <mergeCell ref="L12:M12"/>
    <mergeCell ref="H13:I13"/>
    <mergeCell ref="C6:M6"/>
    <mergeCell ref="C8:H8"/>
    <mergeCell ref="A20:M20"/>
    <mergeCell ref="A21:M21"/>
    <mergeCell ref="A22:M22"/>
    <mergeCell ref="H18:I18"/>
    <mergeCell ref="J18:K18"/>
    <mergeCell ref="L18:M18"/>
    <mergeCell ref="E19:I19"/>
    <mergeCell ref="J19:M19"/>
    <mergeCell ref="L17:M17"/>
    <mergeCell ref="H14:I14"/>
    <mergeCell ref="J14:K14"/>
    <mergeCell ref="L14:M14"/>
    <mergeCell ref="H11:I11"/>
    <mergeCell ref="J11:K11"/>
  </mergeCells>
  <phoneticPr fontId="4" type="noConversion"/>
  <printOptions horizontalCentered="1"/>
  <pageMargins left="0.51181102362204722" right="0.51181102362204722" top="0.55118110236220474" bottom="0.55118110236220474" header="0.31496062992125984" footer="0.31496062992125984"/>
  <pageSetup scale="44" fitToHeight="0" orientation="landscape" r:id="rId1"/>
  <drawing r:id="rId2"/>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8"/>
  <sheetViews>
    <sheetView showGridLines="0" view="pageBreakPreview" zoomScale="85" zoomScaleNormal="60" zoomScaleSheetLayoutView="85" zoomScalePageLayoutView="60" workbookViewId="0">
      <selection activeCell="M13" sqref="M13"/>
    </sheetView>
  </sheetViews>
  <sheetFormatPr baseColWidth="10" defaultColWidth="11.42578125" defaultRowHeight="12.75" x14ac:dyDescent="0.2"/>
  <cols>
    <col min="1" max="1" width="18.85546875" style="31" customWidth="1"/>
    <col min="2" max="2" width="15" style="31" customWidth="1"/>
    <col min="3" max="3" width="20.42578125" style="31" bestFit="1" customWidth="1"/>
    <col min="4" max="4" width="20.42578125" style="31" customWidth="1"/>
    <col min="5" max="5" width="22.85546875" style="31" customWidth="1"/>
    <col min="6" max="6" width="22.28515625" style="31" bestFit="1" customWidth="1"/>
    <col min="7" max="7" width="26.28515625" style="31" bestFit="1" customWidth="1"/>
    <col min="8" max="8" width="18.28515625" style="31" customWidth="1"/>
    <col min="9" max="9" width="27.85546875" style="31" customWidth="1"/>
    <col min="10" max="16384" width="11.42578125" style="31"/>
  </cols>
  <sheetData>
    <row r="1" spans="1:19" ht="66" customHeight="1" x14ac:dyDescent="0.2">
      <c r="A1" s="443" t="s">
        <v>705</v>
      </c>
      <c r="B1" s="444"/>
      <c r="C1" s="444"/>
      <c r="D1" s="444"/>
      <c r="E1" s="444"/>
      <c r="F1" s="444"/>
      <c r="G1" s="444"/>
      <c r="H1" s="444"/>
      <c r="I1" s="444"/>
      <c r="J1" s="136"/>
      <c r="K1" s="136"/>
      <c r="L1" s="136"/>
      <c r="M1" s="136"/>
      <c r="N1" s="136"/>
      <c r="O1" s="136"/>
      <c r="P1" s="136"/>
      <c r="Q1" s="136"/>
      <c r="R1" s="136"/>
      <c r="S1" s="136"/>
    </row>
    <row r="2" spans="1:19" ht="78.75" customHeight="1" x14ac:dyDescent="0.2">
      <c r="A2" s="32"/>
      <c r="B2" s="87"/>
      <c r="C2" s="399" t="s">
        <v>706</v>
      </c>
      <c r="D2" s="442"/>
      <c r="E2" s="442"/>
      <c r="F2" s="442"/>
      <c r="G2" s="442"/>
      <c r="H2" s="400"/>
      <c r="I2" s="33" t="str">
        <f>+'MENSUAL SUPERVISIÓN'!$Q$2</f>
        <v>Código: GES-FO-100
Versión: 3
Fecha de Aprobación:
25-Nov-2022
Clasificación: Pública</v>
      </c>
    </row>
    <row r="3" spans="1:19" s="39" customFormat="1" ht="26.1" customHeight="1" x14ac:dyDescent="0.25">
      <c r="A3" s="34" t="s">
        <v>106</v>
      </c>
      <c r="B3" s="35"/>
      <c r="C3" s="36" t="s">
        <v>125</v>
      </c>
      <c r="D3" s="36"/>
      <c r="E3" s="44"/>
      <c r="F3" s="37" t="s">
        <v>2</v>
      </c>
      <c r="G3" s="37"/>
      <c r="H3" s="37" t="s">
        <v>3</v>
      </c>
      <c r="I3" s="38"/>
    </row>
    <row r="4" spans="1:19" ht="26.1" customHeight="1" x14ac:dyDescent="0.2">
      <c r="A4" s="426" t="s">
        <v>7</v>
      </c>
      <c r="B4" s="427"/>
      <c r="C4" s="427"/>
      <c r="D4" s="427"/>
      <c r="E4" s="427"/>
      <c r="F4" s="427"/>
      <c r="G4" s="427"/>
      <c r="H4" s="427"/>
      <c r="I4" s="428"/>
    </row>
    <row r="5" spans="1:19" s="40" customFormat="1" ht="33.75" customHeight="1" x14ac:dyDescent="0.25">
      <c r="A5" s="440" t="s">
        <v>8</v>
      </c>
      <c r="B5" s="440"/>
      <c r="C5" s="441"/>
      <c r="D5" s="441"/>
      <c r="E5" s="441"/>
      <c r="F5" s="441"/>
      <c r="G5" s="441"/>
      <c r="H5" s="441"/>
      <c r="I5" s="441"/>
    </row>
    <row r="6" spans="1:19" s="40" customFormat="1" ht="15.75" x14ac:dyDescent="0.25">
      <c r="A6" s="438" t="s">
        <v>10</v>
      </c>
      <c r="B6" s="439"/>
      <c r="C6" s="439"/>
      <c r="D6" s="439"/>
      <c r="E6" s="439"/>
      <c r="F6" s="439"/>
      <c r="G6" s="41" t="s">
        <v>11</v>
      </c>
      <c r="H6" s="42"/>
      <c r="I6" s="43"/>
    </row>
    <row r="7" spans="1:19" s="40" customFormat="1" ht="15.75" x14ac:dyDescent="0.25">
      <c r="A7" s="431" t="s">
        <v>12</v>
      </c>
      <c r="B7" s="431"/>
      <c r="C7" s="432"/>
      <c r="D7" s="432"/>
      <c r="E7" s="432"/>
      <c r="F7" s="433"/>
      <c r="G7" s="434" t="s">
        <v>12</v>
      </c>
      <c r="H7" s="435"/>
      <c r="I7" s="45"/>
    </row>
    <row r="8" spans="1:19" ht="26.1" customHeight="1" x14ac:dyDescent="0.2">
      <c r="A8" s="426" t="s">
        <v>499</v>
      </c>
      <c r="B8" s="427"/>
      <c r="C8" s="427"/>
      <c r="D8" s="427"/>
      <c r="E8" s="427"/>
      <c r="F8" s="427"/>
      <c r="G8" s="427"/>
      <c r="H8" s="427"/>
      <c r="I8" s="428"/>
    </row>
    <row r="9" spans="1:19" ht="12" customHeight="1" x14ac:dyDescent="0.2">
      <c r="A9" s="46"/>
      <c r="B9" s="47"/>
      <c r="C9" s="47"/>
      <c r="D9" s="47"/>
      <c r="E9" s="47"/>
      <c r="F9" s="47"/>
      <c r="G9" s="47"/>
      <c r="H9" s="47"/>
      <c r="I9" s="48"/>
    </row>
    <row r="10" spans="1:19" ht="50.25" customHeight="1" x14ac:dyDescent="0.2">
      <c r="A10" s="49"/>
      <c r="B10" s="50" t="s">
        <v>129</v>
      </c>
      <c r="C10" s="50" t="s">
        <v>130</v>
      </c>
      <c r="D10" s="50" t="s">
        <v>732</v>
      </c>
      <c r="E10" s="50" t="s">
        <v>500</v>
      </c>
      <c r="F10" s="50" t="s">
        <v>131</v>
      </c>
      <c r="G10" s="50" t="s">
        <v>132</v>
      </c>
      <c r="H10" s="50" t="s">
        <v>501</v>
      </c>
      <c r="I10" s="51"/>
    </row>
    <row r="11" spans="1:19" ht="26.1" customHeight="1" x14ac:dyDescent="0.2">
      <c r="A11" s="52"/>
      <c r="B11" s="53"/>
      <c r="C11" s="54"/>
      <c r="D11" s="54"/>
      <c r="E11" s="54"/>
      <c r="F11" s="55"/>
      <c r="G11" s="55"/>
      <c r="H11" s="55"/>
      <c r="I11" s="56"/>
    </row>
    <row r="12" spans="1:19" ht="26.1" customHeight="1" x14ac:dyDescent="0.2">
      <c r="A12" s="52"/>
      <c r="B12" s="53"/>
      <c r="C12" s="54"/>
      <c r="D12" s="54"/>
      <c r="E12" s="54"/>
      <c r="F12" s="55"/>
      <c r="G12" s="55"/>
      <c r="H12" s="55"/>
      <c r="I12" s="56"/>
    </row>
    <row r="13" spans="1:19" ht="26.1" customHeight="1" x14ac:dyDescent="0.2">
      <c r="A13" s="52"/>
      <c r="B13" s="53"/>
      <c r="C13" s="54"/>
      <c r="D13" s="54"/>
      <c r="E13" s="54"/>
      <c r="F13" s="55"/>
      <c r="G13" s="55"/>
      <c r="H13" s="55"/>
      <c r="I13" s="56"/>
    </row>
    <row r="14" spans="1:19" ht="26.1" customHeight="1" x14ac:dyDescent="0.2">
      <c r="A14" s="52"/>
      <c r="B14" s="53"/>
      <c r="C14" s="54"/>
      <c r="D14" s="54"/>
      <c r="E14" s="54"/>
      <c r="F14" s="55"/>
      <c r="G14" s="55"/>
      <c r="H14" s="55"/>
      <c r="I14" s="56"/>
    </row>
    <row r="15" spans="1:19" ht="26.1" customHeight="1" x14ac:dyDescent="0.2">
      <c r="A15" s="52"/>
      <c r="B15" s="53"/>
      <c r="C15" s="54"/>
      <c r="D15" s="54"/>
      <c r="E15" s="54"/>
      <c r="F15" s="55"/>
      <c r="G15" s="55"/>
      <c r="H15" s="55"/>
      <c r="I15" s="56"/>
    </row>
    <row r="16" spans="1:19" ht="26.1" customHeight="1" x14ac:dyDescent="0.2">
      <c r="A16" s="52"/>
      <c r="B16" s="53"/>
      <c r="C16" s="54"/>
      <c r="D16" s="54"/>
      <c r="E16" s="54"/>
      <c r="F16" s="55"/>
      <c r="G16" s="55"/>
      <c r="H16" s="55"/>
      <c r="I16" s="56"/>
    </row>
    <row r="17" spans="1:9" ht="26.1" customHeight="1" x14ac:dyDescent="0.2">
      <c r="A17" s="52"/>
      <c r="B17" s="53"/>
      <c r="C17" s="54"/>
      <c r="D17" s="54"/>
      <c r="E17" s="54"/>
      <c r="F17" s="55"/>
      <c r="G17" s="55"/>
      <c r="H17" s="55"/>
      <c r="I17" s="56"/>
    </row>
    <row r="18" spans="1:9" ht="26.1" customHeight="1" x14ac:dyDescent="0.2">
      <c r="A18" s="52"/>
      <c r="B18" s="53"/>
      <c r="C18" s="54"/>
      <c r="D18" s="54"/>
      <c r="E18" s="54"/>
      <c r="F18" s="55"/>
      <c r="G18" s="55"/>
      <c r="H18" s="55"/>
      <c r="I18" s="56"/>
    </row>
    <row r="19" spans="1:9" ht="26.1" customHeight="1" x14ac:dyDescent="0.2">
      <c r="A19" s="52"/>
      <c r="B19" s="53"/>
      <c r="C19" s="54"/>
      <c r="D19" s="54"/>
      <c r="E19" s="54"/>
      <c r="F19" s="55"/>
      <c r="G19" s="55"/>
      <c r="H19" s="55"/>
      <c r="I19" s="56"/>
    </row>
    <row r="20" spans="1:9" ht="15.75" customHeight="1" x14ac:dyDescent="0.2">
      <c r="A20" s="57"/>
      <c r="B20" s="58"/>
      <c r="C20" s="436"/>
      <c r="D20" s="436"/>
      <c r="E20" s="436"/>
      <c r="F20" s="436"/>
      <c r="G20" s="436"/>
      <c r="H20" s="436"/>
      <c r="I20" s="437"/>
    </row>
    <row r="21" spans="1:9" ht="15.75" x14ac:dyDescent="0.2">
      <c r="A21" s="426" t="s">
        <v>135</v>
      </c>
      <c r="B21" s="427"/>
      <c r="C21" s="427"/>
      <c r="D21" s="427"/>
      <c r="E21" s="427"/>
      <c r="F21" s="427"/>
      <c r="G21" s="427"/>
      <c r="H21" s="427"/>
      <c r="I21" s="428"/>
    </row>
    <row r="22" spans="1:9" ht="15.75" x14ac:dyDescent="0.2">
      <c r="A22" s="426" t="s">
        <v>122</v>
      </c>
      <c r="B22" s="427"/>
      <c r="C22" s="427"/>
      <c r="D22" s="427"/>
      <c r="E22" s="427"/>
      <c r="F22" s="427"/>
      <c r="G22" s="427"/>
      <c r="H22" s="427"/>
      <c r="I22" s="428"/>
    </row>
    <row r="23" spans="1:9" ht="21.75" customHeight="1" x14ac:dyDescent="0.2">
      <c r="A23" s="429"/>
      <c r="B23" s="392"/>
      <c r="C23" s="392"/>
      <c r="D23" s="392"/>
      <c r="E23" s="392"/>
      <c r="F23" s="392"/>
      <c r="G23" s="392"/>
      <c r="H23" s="392"/>
      <c r="I23" s="430"/>
    </row>
    <row r="24" spans="1:9" ht="23.25" thickBot="1" x14ac:dyDescent="0.25">
      <c r="A24" s="59"/>
      <c r="B24" s="60"/>
      <c r="C24" s="61" t="s">
        <v>137</v>
      </c>
      <c r="D24" s="61"/>
      <c r="E24" s="62"/>
      <c r="F24" s="62"/>
      <c r="G24" s="62"/>
      <c r="H24" s="63"/>
      <c r="I24" s="64"/>
    </row>
    <row r="25" spans="1:9" ht="22.5" x14ac:dyDescent="0.2">
      <c r="A25" s="59"/>
      <c r="B25" s="60"/>
      <c r="C25" s="61" t="s">
        <v>138</v>
      </c>
      <c r="D25" s="61"/>
      <c r="E25" s="60"/>
      <c r="F25" s="60"/>
      <c r="G25" s="60"/>
      <c r="I25" s="64"/>
    </row>
    <row r="26" spans="1:9" ht="22.5" x14ac:dyDescent="0.2">
      <c r="A26" s="59"/>
      <c r="B26" s="60"/>
      <c r="C26" s="61" t="s">
        <v>139</v>
      </c>
      <c r="D26" s="61"/>
      <c r="E26" s="60"/>
      <c r="F26" s="60"/>
      <c r="G26" s="60"/>
      <c r="I26" s="64"/>
    </row>
    <row r="27" spans="1:9" ht="23.25" x14ac:dyDescent="0.2">
      <c r="A27" s="59"/>
      <c r="B27" s="65"/>
      <c r="C27" s="66" t="s">
        <v>140</v>
      </c>
      <c r="D27" s="66"/>
      <c r="E27" s="67"/>
      <c r="F27" s="67"/>
      <c r="G27" s="67"/>
      <c r="I27" s="64"/>
    </row>
    <row r="28" spans="1:9" ht="5.25" customHeight="1" x14ac:dyDescent="0.2">
      <c r="A28" s="57"/>
      <c r="B28" s="58"/>
      <c r="C28" s="58"/>
      <c r="D28" s="58"/>
      <c r="E28" s="58"/>
      <c r="F28" s="58"/>
      <c r="G28" s="58"/>
      <c r="H28" s="58"/>
      <c r="I28" s="68"/>
    </row>
  </sheetData>
  <mergeCells count="15">
    <mergeCell ref="A1:I1"/>
    <mergeCell ref="A6:F6"/>
    <mergeCell ref="A4:I4"/>
    <mergeCell ref="A5:B5"/>
    <mergeCell ref="C5:I5"/>
    <mergeCell ref="C2:H2"/>
    <mergeCell ref="A21:I21"/>
    <mergeCell ref="A22:I22"/>
    <mergeCell ref="A23:I23"/>
    <mergeCell ref="A7:B7"/>
    <mergeCell ref="C7:F7"/>
    <mergeCell ref="G7:H7"/>
    <mergeCell ref="A8:I8"/>
    <mergeCell ref="C20:G20"/>
    <mergeCell ref="H20:I20"/>
  </mergeCells>
  <phoneticPr fontId="4" type="noConversion"/>
  <pageMargins left="0.31496062992125984" right="0.31496062992125984" top="0.35433070866141736" bottom="0.35433070866141736" header="0.31496062992125984" footer="0.31496062992125984"/>
  <pageSetup scale="6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25"/>
  <sheetViews>
    <sheetView showGridLines="0" zoomScale="60" zoomScaleNormal="60" zoomScalePageLayoutView="60" workbookViewId="0">
      <selection activeCell="V2" sqref="V2"/>
    </sheetView>
  </sheetViews>
  <sheetFormatPr baseColWidth="10" defaultColWidth="10.85546875" defaultRowHeight="12.75" x14ac:dyDescent="0.25"/>
  <cols>
    <col min="1" max="1" width="24.28515625" style="71" customWidth="1"/>
    <col min="2" max="3" width="30" style="71" customWidth="1"/>
    <col min="4" max="4" width="23.7109375" style="71" customWidth="1"/>
    <col min="5" max="5" width="24.7109375" style="71" customWidth="1"/>
    <col min="6" max="10" width="15.7109375" style="71" customWidth="1"/>
    <col min="11" max="11" width="37.140625" style="71" customWidth="1"/>
    <col min="12" max="16384" width="10.85546875" style="71"/>
  </cols>
  <sheetData>
    <row r="1" spans="1:19" ht="101.1" customHeight="1" thickBot="1" x14ac:dyDescent="0.3">
      <c r="A1" s="450" t="s">
        <v>705</v>
      </c>
      <c r="B1" s="451"/>
      <c r="C1" s="451"/>
      <c r="D1" s="451"/>
      <c r="E1" s="451"/>
      <c r="F1" s="451"/>
      <c r="G1" s="451"/>
      <c r="H1" s="451"/>
      <c r="I1" s="451"/>
      <c r="J1" s="451"/>
      <c r="K1" s="452"/>
      <c r="L1" s="136"/>
      <c r="M1" s="136"/>
      <c r="N1" s="136"/>
      <c r="O1" s="136"/>
      <c r="P1" s="136"/>
      <c r="Q1" s="136"/>
      <c r="R1" s="136"/>
      <c r="S1" s="136"/>
    </row>
    <row r="2" spans="1:19" ht="101.1" customHeight="1" thickBot="1" x14ac:dyDescent="0.3">
      <c r="A2" s="144"/>
      <c r="B2" s="145"/>
      <c r="C2" s="453" t="s">
        <v>706</v>
      </c>
      <c r="D2" s="454"/>
      <c r="E2" s="454"/>
      <c r="F2" s="454"/>
      <c r="G2" s="454"/>
      <c r="H2" s="454"/>
      <c r="I2" s="454"/>
      <c r="J2" s="455"/>
      <c r="K2" s="142" t="str">
        <f>+'MENSUAL SUPERVISIÓN'!$Q$2</f>
        <v>Código: GES-FO-100
Versión: 3
Fecha de Aprobación:
25-Nov-2022
Clasificación: Pública</v>
      </c>
    </row>
    <row r="3" spans="1:19" s="39" customFormat="1" ht="26.1" customHeight="1" x14ac:dyDescent="0.25">
      <c r="A3" s="143" t="s">
        <v>106</v>
      </c>
      <c r="B3" s="448" t="s">
        <v>124</v>
      </c>
      <c r="C3" s="448"/>
      <c r="D3" s="448"/>
      <c r="E3" s="139" t="s">
        <v>125</v>
      </c>
      <c r="F3" s="138"/>
      <c r="G3" s="140" t="s">
        <v>2</v>
      </c>
      <c r="H3" s="448"/>
      <c r="I3" s="448"/>
      <c r="J3" s="140" t="s">
        <v>3</v>
      </c>
      <c r="K3" s="141"/>
    </row>
    <row r="4" spans="1:19" ht="26.1" customHeight="1" x14ac:dyDescent="0.25">
      <c r="A4" s="445" t="s">
        <v>7</v>
      </c>
      <c r="B4" s="446"/>
      <c r="C4" s="446"/>
      <c r="D4" s="446"/>
      <c r="E4" s="446"/>
      <c r="F4" s="446"/>
      <c r="G4" s="446"/>
      <c r="H4" s="446"/>
      <c r="I4" s="446"/>
      <c r="J4" s="446"/>
      <c r="K4" s="447"/>
    </row>
    <row r="5" spans="1:19" ht="53.1" customHeight="1" x14ac:dyDescent="0.25">
      <c r="A5" s="417" t="s">
        <v>8</v>
      </c>
      <c r="B5" s="418"/>
      <c r="C5" s="405" t="s">
        <v>126</v>
      </c>
      <c r="D5" s="406"/>
      <c r="E5" s="406"/>
      <c r="F5" s="406"/>
      <c r="G5" s="406"/>
      <c r="H5" s="406"/>
      <c r="I5" s="406"/>
      <c r="J5" s="406"/>
      <c r="K5" s="407"/>
    </row>
    <row r="6" spans="1:19" ht="26.1" customHeight="1" x14ac:dyDescent="0.25">
      <c r="A6" s="422" t="s">
        <v>10</v>
      </c>
      <c r="B6" s="423"/>
      <c r="C6" s="423"/>
      <c r="D6" s="423"/>
      <c r="E6" s="423"/>
      <c r="F6" s="423"/>
      <c r="G6" s="424" t="s">
        <v>11</v>
      </c>
      <c r="H6" s="423"/>
      <c r="I6" s="423"/>
      <c r="J6" s="423"/>
      <c r="K6" s="425"/>
    </row>
    <row r="7" spans="1:19" ht="26.1" customHeight="1" x14ac:dyDescent="0.25">
      <c r="A7" s="401" t="s">
        <v>12</v>
      </c>
      <c r="B7" s="402"/>
      <c r="C7" s="405" t="s">
        <v>127</v>
      </c>
      <c r="D7" s="406"/>
      <c r="E7" s="406"/>
      <c r="F7" s="449"/>
      <c r="G7" s="403" t="s">
        <v>12</v>
      </c>
      <c r="H7" s="404"/>
      <c r="I7" s="405" t="s">
        <v>127</v>
      </c>
      <c r="J7" s="406"/>
      <c r="K7" s="407"/>
    </row>
    <row r="8" spans="1:19" ht="26.1" customHeight="1" x14ac:dyDescent="0.25">
      <c r="A8" s="445" t="s">
        <v>502</v>
      </c>
      <c r="B8" s="446"/>
      <c r="C8" s="446"/>
      <c r="D8" s="446"/>
      <c r="E8" s="446"/>
      <c r="F8" s="446"/>
      <c r="G8" s="446"/>
      <c r="H8" s="446"/>
      <c r="I8" s="446"/>
      <c r="J8" s="446"/>
      <c r="K8" s="447"/>
    </row>
    <row r="9" spans="1:19" ht="26.1" customHeight="1" x14ac:dyDescent="0.25">
      <c r="A9" s="75"/>
      <c r="K9" s="79"/>
    </row>
    <row r="10" spans="1:19" ht="69" customHeight="1" x14ac:dyDescent="0.25">
      <c r="A10" s="137" t="s">
        <v>526</v>
      </c>
      <c r="B10" s="76" t="s">
        <v>527</v>
      </c>
      <c r="C10" s="76" t="s">
        <v>733</v>
      </c>
      <c r="D10" s="76" t="s">
        <v>131</v>
      </c>
      <c r="E10" s="76" t="s">
        <v>132</v>
      </c>
      <c r="F10" s="399" t="s">
        <v>133</v>
      </c>
      <c r="G10" s="400"/>
      <c r="H10" s="399" t="s">
        <v>503</v>
      </c>
      <c r="I10" s="400"/>
      <c r="J10" s="399" t="s">
        <v>134</v>
      </c>
      <c r="K10" s="411"/>
    </row>
    <row r="11" spans="1:19" ht="26.1" customHeight="1" x14ac:dyDescent="0.25">
      <c r="A11" s="135"/>
      <c r="B11" s="53"/>
      <c r="C11" s="53"/>
      <c r="D11" s="54"/>
      <c r="E11" s="54"/>
      <c r="F11" s="394"/>
      <c r="G11" s="395"/>
      <c r="H11" s="394"/>
      <c r="I11" s="395"/>
      <c r="J11" s="394">
        <f>+SUM(F11:I11)</f>
        <v>0</v>
      </c>
      <c r="K11" s="396"/>
    </row>
    <row r="12" spans="1:19" ht="26.1" customHeight="1" x14ac:dyDescent="0.25">
      <c r="A12" s="135"/>
      <c r="B12" s="53"/>
      <c r="C12" s="53"/>
      <c r="D12" s="54"/>
      <c r="E12" s="54"/>
      <c r="F12" s="394"/>
      <c r="G12" s="395"/>
      <c r="H12" s="394"/>
      <c r="I12" s="395"/>
      <c r="J12" s="394">
        <f t="shared" ref="J12:J16" si="0">+SUM(F12:I12)</f>
        <v>0</v>
      </c>
      <c r="K12" s="396"/>
    </row>
    <row r="13" spans="1:19" ht="26.1" customHeight="1" x14ac:dyDescent="0.25">
      <c r="A13" s="135"/>
      <c r="B13" s="53"/>
      <c r="C13" s="53"/>
      <c r="D13" s="54"/>
      <c r="E13" s="54"/>
      <c r="F13" s="394"/>
      <c r="G13" s="395"/>
      <c r="H13" s="394"/>
      <c r="I13" s="395"/>
      <c r="J13" s="394">
        <f t="shared" si="0"/>
        <v>0</v>
      </c>
      <c r="K13" s="396"/>
    </row>
    <row r="14" spans="1:19" ht="26.1" customHeight="1" x14ac:dyDescent="0.25">
      <c r="A14" s="135"/>
      <c r="B14" s="53"/>
      <c r="C14" s="53"/>
      <c r="D14" s="54"/>
      <c r="E14" s="54"/>
      <c r="F14" s="394"/>
      <c r="G14" s="395"/>
      <c r="H14" s="394"/>
      <c r="I14" s="395"/>
      <c r="J14" s="394">
        <f t="shared" si="0"/>
        <v>0</v>
      </c>
      <c r="K14" s="396"/>
    </row>
    <row r="15" spans="1:19" ht="26.1" customHeight="1" x14ac:dyDescent="0.25">
      <c r="A15" s="135"/>
      <c r="B15" s="53"/>
      <c r="C15" s="53"/>
      <c r="D15" s="54"/>
      <c r="E15" s="54"/>
      <c r="F15" s="394"/>
      <c r="G15" s="395"/>
      <c r="H15" s="394"/>
      <c r="I15" s="395"/>
      <c r="J15" s="394">
        <f t="shared" si="0"/>
        <v>0</v>
      </c>
      <c r="K15" s="396"/>
    </row>
    <row r="16" spans="1:19" ht="26.1" customHeight="1" x14ac:dyDescent="0.25">
      <c r="A16" s="135"/>
      <c r="B16" s="53"/>
      <c r="C16" s="53"/>
      <c r="D16" s="54"/>
      <c r="E16" s="54"/>
      <c r="F16" s="394"/>
      <c r="G16" s="395"/>
      <c r="H16" s="394"/>
      <c r="I16" s="395"/>
      <c r="J16" s="394">
        <f t="shared" si="0"/>
        <v>0</v>
      </c>
      <c r="K16" s="396"/>
    </row>
    <row r="17" spans="1:11" ht="26.1" customHeight="1" x14ac:dyDescent="0.25">
      <c r="A17" s="75"/>
      <c r="B17" s="77"/>
      <c r="C17" s="77"/>
      <c r="D17" s="397"/>
      <c r="E17" s="397"/>
      <c r="F17" s="397"/>
      <c r="G17" s="397"/>
      <c r="H17" s="397"/>
      <c r="I17" s="397"/>
      <c r="J17" s="397"/>
      <c r="K17" s="398"/>
    </row>
    <row r="18" spans="1:11" ht="26.1" customHeight="1" x14ac:dyDescent="0.25">
      <c r="A18" s="388" t="s">
        <v>135</v>
      </c>
      <c r="B18" s="389"/>
      <c r="C18" s="389"/>
      <c r="D18" s="389"/>
      <c r="E18" s="389"/>
      <c r="F18" s="389"/>
      <c r="G18" s="389"/>
      <c r="H18" s="389"/>
      <c r="I18" s="389"/>
      <c r="J18" s="389"/>
      <c r="K18" s="390"/>
    </row>
    <row r="19" spans="1:11" ht="26.1" customHeight="1" x14ac:dyDescent="0.25">
      <c r="A19" s="388" t="s">
        <v>122</v>
      </c>
      <c r="B19" s="389"/>
      <c r="C19" s="389"/>
      <c r="D19" s="389"/>
      <c r="E19" s="389"/>
      <c r="F19" s="389"/>
      <c r="G19" s="389"/>
      <c r="H19" s="389"/>
      <c r="I19" s="389"/>
      <c r="J19" s="389"/>
      <c r="K19" s="390"/>
    </row>
    <row r="20" spans="1:11" ht="72" customHeight="1" x14ac:dyDescent="0.25">
      <c r="A20" s="391" t="s">
        <v>136</v>
      </c>
      <c r="B20" s="392"/>
      <c r="C20" s="392"/>
      <c r="D20" s="392"/>
      <c r="E20" s="392"/>
      <c r="F20" s="392"/>
      <c r="G20" s="392"/>
      <c r="H20" s="392"/>
      <c r="I20" s="392"/>
      <c r="J20" s="392"/>
      <c r="K20" s="393"/>
    </row>
    <row r="21" spans="1:11" ht="23.25" thickBot="1" x14ac:dyDescent="0.3">
      <c r="A21" s="75"/>
      <c r="B21" s="60"/>
      <c r="C21" s="60"/>
      <c r="D21" s="60" t="s">
        <v>137</v>
      </c>
      <c r="E21" s="62"/>
      <c r="F21" s="62"/>
      <c r="G21" s="62"/>
      <c r="H21" s="78"/>
      <c r="I21" s="78"/>
      <c r="K21" s="79"/>
    </row>
    <row r="22" spans="1:11" ht="22.5" x14ac:dyDescent="0.25">
      <c r="A22" s="75"/>
      <c r="B22" s="60"/>
      <c r="C22" s="60"/>
      <c r="D22" s="60" t="s">
        <v>138</v>
      </c>
      <c r="E22" s="60"/>
      <c r="F22" s="60"/>
      <c r="G22" s="60"/>
      <c r="K22" s="79"/>
    </row>
    <row r="23" spans="1:11" ht="22.5" x14ac:dyDescent="0.25">
      <c r="A23" s="75"/>
      <c r="B23" s="60"/>
      <c r="C23" s="60"/>
      <c r="D23" s="60" t="s">
        <v>139</v>
      </c>
      <c r="E23" s="60"/>
      <c r="F23" s="60"/>
      <c r="G23" s="60"/>
      <c r="K23" s="79"/>
    </row>
    <row r="24" spans="1:11" ht="23.25" x14ac:dyDescent="0.25">
      <c r="A24" s="75"/>
      <c r="B24" s="65"/>
      <c r="C24" s="65"/>
      <c r="D24" s="65" t="s">
        <v>140</v>
      </c>
      <c r="E24" s="67"/>
      <c r="F24" s="67"/>
      <c r="G24" s="67"/>
      <c r="K24" s="79"/>
    </row>
    <row r="25" spans="1:11" ht="26.1" customHeight="1" thickBot="1" x14ac:dyDescent="0.3">
      <c r="A25" s="80"/>
      <c r="B25" s="78"/>
      <c r="C25" s="78"/>
      <c r="D25" s="78"/>
      <c r="E25" s="78"/>
      <c r="F25" s="78"/>
      <c r="G25" s="78"/>
      <c r="H25" s="78"/>
      <c r="I25" s="78"/>
      <c r="J25" s="78"/>
      <c r="K25" s="81"/>
    </row>
  </sheetData>
  <mergeCells count="40">
    <mergeCell ref="A1:K1"/>
    <mergeCell ref="C2:J2"/>
    <mergeCell ref="A7:B7"/>
    <mergeCell ref="G7:H7"/>
    <mergeCell ref="I7:K7"/>
    <mergeCell ref="B3:D3"/>
    <mergeCell ref="H3:I3"/>
    <mergeCell ref="A4:K4"/>
    <mergeCell ref="A5:B5"/>
    <mergeCell ref="A6:F6"/>
    <mergeCell ref="G6:K6"/>
    <mergeCell ref="C5:K5"/>
    <mergeCell ref="C7:F7"/>
    <mergeCell ref="A8:K8"/>
    <mergeCell ref="F10:G10"/>
    <mergeCell ref="H10:I10"/>
    <mergeCell ref="J10:K10"/>
    <mergeCell ref="F11:G11"/>
    <mergeCell ref="H11:I11"/>
    <mergeCell ref="J11:K11"/>
    <mergeCell ref="F12:G12"/>
    <mergeCell ref="H12:I12"/>
    <mergeCell ref="J12:K12"/>
    <mergeCell ref="F13:G13"/>
    <mergeCell ref="H13:I13"/>
    <mergeCell ref="J13:K13"/>
    <mergeCell ref="F14:G14"/>
    <mergeCell ref="H14:I14"/>
    <mergeCell ref="J14:K14"/>
    <mergeCell ref="F15:G15"/>
    <mergeCell ref="H15:I15"/>
    <mergeCell ref="J15:K15"/>
    <mergeCell ref="A18:K18"/>
    <mergeCell ref="A19:K19"/>
    <mergeCell ref="A20:K20"/>
    <mergeCell ref="F16:G16"/>
    <mergeCell ref="H16:I16"/>
    <mergeCell ref="J16:K16"/>
    <mergeCell ref="D17:G17"/>
    <mergeCell ref="H17:K17"/>
  </mergeCells>
  <phoneticPr fontId="4" type="noConversion"/>
  <pageMargins left="0.51181102362204722" right="0.51181102362204722" top="0.55118110236220474" bottom="0.55118110236220474" header="0.31496062992125984" footer="0.31496062992125984"/>
  <pageSetup scale="5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A47A6-A731-43D8-AB4E-2218969E5807}">
  <dimension ref="A1:D111"/>
  <sheetViews>
    <sheetView zoomScale="55" zoomScaleNormal="55" workbookViewId="0">
      <selection activeCell="C64" sqref="C64"/>
    </sheetView>
  </sheetViews>
  <sheetFormatPr baseColWidth="10" defaultRowHeight="15.75" x14ac:dyDescent="0.25"/>
  <cols>
    <col min="1" max="1" width="40.28515625" style="101" customWidth="1"/>
    <col min="2" max="2" width="52.7109375" style="100" customWidth="1"/>
    <col min="3" max="3" width="72.85546875" style="98" customWidth="1"/>
    <col min="4" max="4" width="48.5703125" style="98" customWidth="1"/>
    <col min="5" max="16384" width="11.42578125" style="99"/>
  </cols>
  <sheetData>
    <row r="1" spans="1:4" ht="31.5" x14ac:dyDescent="0.25">
      <c r="A1" s="106" t="s">
        <v>557</v>
      </c>
      <c r="B1" s="106" t="s">
        <v>560</v>
      </c>
      <c r="C1" s="106" t="s">
        <v>670</v>
      </c>
      <c r="D1" s="106" t="s">
        <v>559</v>
      </c>
    </row>
    <row r="2" spans="1:4" ht="42.75" customHeight="1" x14ac:dyDescent="0.25">
      <c r="A2" s="457" t="s">
        <v>558</v>
      </c>
      <c r="B2" s="102" t="s">
        <v>689</v>
      </c>
      <c r="C2" s="103" t="s">
        <v>688</v>
      </c>
      <c r="D2" s="103" t="s">
        <v>704</v>
      </c>
    </row>
    <row r="3" spans="1:4" x14ac:dyDescent="0.25">
      <c r="A3" s="458"/>
      <c r="B3" s="102" t="s">
        <v>0</v>
      </c>
      <c r="C3" s="103" t="s">
        <v>582</v>
      </c>
      <c r="D3" s="103" t="s">
        <v>573</v>
      </c>
    </row>
    <row r="4" spans="1:4" ht="31.5" x14ac:dyDescent="0.25">
      <c r="A4" s="458"/>
      <c r="B4" s="102" t="s">
        <v>1</v>
      </c>
      <c r="C4" s="103" t="s">
        <v>581</v>
      </c>
      <c r="D4" s="103" t="s">
        <v>572</v>
      </c>
    </row>
    <row r="5" spans="1:4" x14ac:dyDescent="0.25">
      <c r="A5" s="458"/>
      <c r="B5" s="102" t="s">
        <v>2</v>
      </c>
      <c r="C5" s="103" t="s">
        <v>582</v>
      </c>
      <c r="D5" s="103" t="s">
        <v>573</v>
      </c>
    </row>
    <row r="6" spans="1:4" ht="31.5" x14ac:dyDescent="0.25">
      <c r="A6" s="458"/>
      <c r="B6" s="102" t="s">
        <v>3</v>
      </c>
      <c r="C6" s="103" t="s">
        <v>574</v>
      </c>
      <c r="D6" s="103" t="s">
        <v>573</v>
      </c>
    </row>
    <row r="7" spans="1:4" ht="31.5" x14ac:dyDescent="0.25">
      <c r="A7" s="458"/>
      <c r="B7" s="102" t="s">
        <v>4</v>
      </c>
      <c r="C7" s="103" t="s">
        <v>575</v>
      </c>
      <c r="D7" s="103" t="s">
        <v>573</v>
      </c>
    </row>
    <row r="8" spans="1:4" ht="78.75" x14ac:dyDescent="0.25">
      <c r="A8" s="458"/>
      <c r="B8" s="102" t="s">
        <v>5</v>
      </c>
      <c r="C8" s="103" t="s">
        <v>577</v>
      </c>
      <c r="D8" s="103" t="s">
        <v>586</v>
      </c>
    </row>
    <row r="9" spans="1:4" ht="45.75" customHeight="1" x14ac:dyDescent="0.25">
      <c r="A9" s="458"/>
      <c r="B9" s="102" t="s">
        <v>524</v>
      </c>
      <c r="C9" s="103" t="s">
        <v>578</v>
      </c>
      <c r="D9" s="103" t="s">
        <v>573</v>
      </c>
    </row>
    <row r="10" spans="1:4" ht="24.75" customHeight="1" x14ac:dyDescent="0.25">
      <c r="A10" s="459"/>
      <c r="B10" s="102" t="s">
        <v>6</v>
      </c>
      <c r="C10" s="103" t="s">
        <v>579</v>
      </c>
      <c r="D10" s="103" t="s">
        <v>573</v>
      </c>
    </row>
    <row r="11" spans="1:4" ht="31.5" x14ac:dyDescent="0.25">
      <c r="A11" s="456" t="s">
        <v>563</v>
      </c>
      <c r="B11" s="104" t="s">
        <v>8</v>
      </c>
      <c r="C11" s="103" t="s">
        <v>580</v>
      </c>
      <c r="D11" s="103" t="s">
        <v>573</v>
      </c>
    </row>
    <row r="12" spans="1:4" ht="31.5" x14ac:dyDescent="0.25">
      <c r="A12" s="456"/>
      <c r="B12" s="104" t="s">
        <v>12</v>
      </c>
      <c r="C12" s="103" t="s">
        <v>583</v>
      </c>
      <c r="D12" s="103" t="s">
        <v>573</v>
      </c>
    </row>
    <row r="13" spans="1:4" ht="31.5" x14ac:dyDescent="0.25">
      <c r="A13" s="456"/>
      <c r="B13" s="104" t="s">
        <v>15</v>
      </c>
      <c r="C13" s="103" t="s">
        <v>690</v>
      </c>
      <c r="D13" s="103" t="s">
        <v>662</v>
      </c>
    </row>
    <row r="14" spans="1:4" ht="31.5" x14ac:dyDescent="0.25">
      <c r="A14" s="456"/>
      <c r="B14" s="104" t="s">
        <v>17</v>
      </c>
      <c r="C14" s="103" t="s">
        <v>584</v>
      </c>
      <c r="D14" s="103" t="s">
        <v>691</v>
      </c>
    </row>
    <row r="15" spans="1:4" ht="31.5" x14ac:dyDescent="0.25">
      <c r="A15" s="456"/>
      <c r="B15" s="104" t="s">
        <v>19</v>
      </c>
      <c r="C15" s="103" t="s">
        <v>588</v>
      </c>
      <c r="D15" s="103" t="s">
        <v>585</v>
      </c>
    </row>
    <row r="16" spans="1:4" ht="63" x14ac:dyDescent="0.25">
      <c r="A16" s="456"/>
      <c r="B16" s="104" t="s">
        <v>21</v>
      </c>
      <c r="C16" s="103" t="s">
        <v>692</v>
      </c>
      <c r="D16" s="103" t="s">
        <v>663</v>
      </c>
    </row>
    <row r="17" spans="1:4" ht="63" x14ac:dyDescent="0.25">
      <c r="A17" s="456"/>
      <c r="B17" s="104" t="s">
        <v>23</v>
      </c>
      <c r="C17" s="103" t="s">
        <v>693</v>
      </c>
      <c r="D17" s="103" t="s">
        <v>663</v>
      </c>
    </row>
    <row r="18" spans="1:4" ht="47.25" x14ac:dyDescent="0.25">
      <c r="A18" s="456"/>
      <c r="B18" s="104" t="s">
        <v>684</v>
      </c>
      <c r="C18" s="103" t="s">
        <v>685</v>
      </c>
      <c r="D18" s="103" t="s">
        <v>587</v>
      </c>
    </row>
    <row r="19" spans="1:4" ht="47.25" x14ac:dyDescent="0.25">
      <c r="A19" s="456"/>
      <c r="B19" s="104" t="s">
        <v>25</v>
      </c>
      <c r="C19" s="103" t="s">
        <v>589</v>
      </c>
      <c r="D19" s="103" t="s">
        <v>587</v>
      </c>
    </row>
    <row r="20" spans="1:4" ht="47.25" x14ac:dyDescent="0.25">
      <c r="A20" s="456" t="s">
        <v>561</v>
      </c>
      <c r="B20" s="104" t="s">
        <v>529</v>
      </c>
      <c r="C20" s="103" t="s">
        <v>590</v>
      </c>
      <c r="D20" s="103" t="s">
        <v>694</v>
      </c>
    </row>
    <row r="21" spans="1:4" ht="31.5" x14ac:dyDescent="0.25">
      <c r="A21" s="456"/>
      <c r="B21" s="104" t="s">
        <v>29</v>
      </c>
      <c r="C21" s="103" t="s">
        <v>592</v>
      </c>
      <c r="D21" s="103" t="s">
        <v>593</v>
      </c>
    </row>
    <row r="22" spans="1:4" ht="47.25" x14ac:dyDescent="0.25">
      <c r="A22" s="456" t="s">
        <v>562</v>
      </c>
      <c r="B22" s="104" t="s">
        <v>27</v>
      </c>
      <c r="C22" s="103" t="s">
        <v>594</v>
      </c>
      <c r="D22" s="103" t="s">
        <v>694</v>
      </c>
    </row>
    <row r="23" spans="1:4" ht="31.5" x14ac:dyDescent="0.25">
      <c r="A23" s="456"/>
      <c r="B23" s="104" t="s">
        <v>29</v>
      </c>
      <c r="C23" s="103" t="s">
        <v>595</v>
      </c>
      <c r="D23" s="103" t="s">
        <v>596</v>
      </c>
    </row>
    <row r="24" spans="1:4" ht="47.25" x14ac:dyDescent="0.25">
      <c r="A24" s="456" t="s">
        <v>564</v>
      </c>
      <c r="B24" s="104" t="s">
        <v>33</v>
      </c>
      <c r="C24" s="103" t="s">
        <v>597</v>
      </c>
      <c r="D24" s="103" t="s">
        <v>694</v>
      </c>
    </row>
    <row r="25" spans="1:4" ht="47.25" x14ac:dyDescent="0.25">
      <c r="A25" s="456"/>
      <c r="B25" s="104" t="s">
        <v>699</v>
      </c>
      <c r="C25" s="103" t="s">
        <v>598</v>
      </c>
      <c r="D25" s="103" t="s">
        <v>694</v>
      </c>
    </row>
    <row r="26" spans="1:4" ht="47.25" x14ac:dyDescent="0.25">
      <c r="A26" s="456"/>
      <c r="B26" s="104" t="s">
        <v>36</v>
      </c>
      <c r="C26" s="103" t="s">
        <v>599</v>
      </c>
      <c r="D26" s="103" t="s">
        <v>694</v>
      </c>
    </row>
    <row r="27" spans="1:4" ht="47.25" x14ac:dyDescent="0.25">
      <c r="A27" s="456"/>
      <c r="B27" s="104" t="s">
        <v>696</v>
      </c>
      <c r="C27" s="103" t="s">
        <v>698</v>
      </c>
      <c r="D27" s="103" t="s">
        <v>694</v>
      </c>
    </row>
    <row r="28" spans="1:4" ht="31.5" x14ac:dyDescent="0.25">
      <c r="A28" s="456"/>
      <c r="B28" s="104" t="s">
        <v>38</v>
      </c>
      <c r="C28" s="103" t="s">
        <v>600</v>
      </c>
      <c r="D28" s="103" t="s">
        <v>695</v>
      </c>
    </row>
    <row r="29" spans="1:4" ht="63" x14ac:dyDescent="0.25">
      <c r="A29" s="456" t="s">
        <v>565</v>
      </c>
      <c r="B29" s="104" t="s">
        <v>41</v>
      </c>
      <c r="C29" s="103" t="s">
        <v>601</v>
      </c>
      <c r="D29" s="103" t="s">
        <v>663</v>
      </c>
    </row>
    <row r="30" spans="1:4" ht="47.25" x14ac:dyDescent="0.25">
      <c r="A30" s="456"/>
      <c r="B30" s="104" t="s">
        <v>43</v>
      </c>
      <c r="C30" s="103" t="s">
        <v>602</v>
      </c>
      <c r="D30" s="103" t="s">
        <v>694</v>
      </c>
    </row>
    <row r="31" spans="1:4" ht="31.5" x14ac:dyDescent="0.25">
      <c r="A31" s="456"/>
      <c r="B31" s="104" t="s">
        <v>45</v>
      </c>
      <c r="C31" s="103" t="s">
        <v>603</v>
      </c>
      <c r="D31" s="103" t="s">
        <v>604</v>
      </c>
    </row>
    <row r="32" spans="1:4" ht="31.5" x14ac:dyDescent="0.25">
      <c r="A32" s="456"/>
      <c r="B32" s="104" t="s">
        <v>47</v>
      </c>
      <c r="C32" s="103" t="s">
        <v>605</v>
      </c>
      <c r="D32" s="103" t="s">
        <v>606</v>
      </c>
    </row>
    <row r="33" spans="1:4" ht="78.75" x14ac:dyDescent="0.25">
      <c r="A33" s="456"/>
      <c r="B33" s="104" t="s">
        <v>49</v>
      </c>
      <c r="C33" s="103" t="s">
        <v>607</v>
      </c>
      <c r="D33" s="103" t="s">
        <v>608</v>
      </c>
    </row>
    <row r="34" spans="1:4" ht="47.25" x14ac:dyDescent="0.25">
      <c r="A34" s="456"/>
      <c r="B34" s="104" t="s">
        <v>51</v>
      </c>
      <c r="C34" s="103" t="s">
        <v>609</v>
      </c>
      <c r="D34" s="103" t="s">
        <v>694</v>
      </c>
    </row>
    <row r="35" spans="1:4" ht="31.5" x14ac:dyDescent="0.25">
      <c r="A35" s="456"/>
      <c r="B35" s="104" t="s">
        <v>53</v>
      </c>
      <c r="C35" s="103" t="s">
        <v>610</v>
      </c>
      <c r="D35" s="103" t="s">
        <v>613</v>
      </c>
    </row>
    <row r="36" spans="1:4" ht="47.25" x14ac:dyDescent="0.25">
      <c r="A36" s="456"/>
      <c r="B36" s="104" t="s">
        <v>55</v>
      </c>
      <c r="C36" s="103" t="s">
        <v>611</v>
      </c>
      <c r="D36" s="103" t="s">
        <v>614</v>
      </c>
    </row>
    <row r="37" spans="1:4" ht="31.5" x14ac:dyDescent="0.25">
      <c r="A37" s="456"/>
      <c r="B37" s="104" t="s">
        <v>57</v>
      </c>
      <c r="C37" s="103" t="s">
        <v>612</v>
      </c>
      <c r="D37" s="103" t="s">
        <v>615</v>
      </c>
    </row>
    <row r="38" spans="1:4" ht="63" x14ac:dyDescent="0.25">
      <c r="A38" s="456" t="s">
        <v>62</v>
      </c>
      <c r="B38" s="104" t="s">
        <v>64</v>
      </c>
      <c r="C38" s="103" t="s">
        <v>702</v>
      </c>
      <c r="D38" s="103" t="s">
        <v>703</v>
      </c>
    </row>
    <row r="39" spans="1:4" ht="63" x14ac:dyDescent="0.25">
      <c r="A39" s="456"/>
      <c r="B39" s="104" t="s">
        <v>65</v>
      </c>
      <c r="C39" s="103" t="s">
        <v>702</v>
      </c>
      <c r="D39" s="103" t="s">
        <v>703</v>
      </c>
    </row>
    <row r="40" spans="1:4" ht="63" x14ac:dyDescent="0.25">
      <c r="A40" s="456"/>
      <c r="B40" s="104" t="s">
        <v>66</v>
      </c>
      <c r="C40" s="103" t="s">
        <v>702</v>
      </c>
      <c r="D40" s="103" t="s">
        <v>703</v>
      </c>
    </row>
    <row r="41" spans="1:4" ht="63" x14ac:dyDescent="0.25">
      <c r="A41" s="456"/>
      <c r="B41" s="104" t="s">
        <v>566</v>
      </c>
      <c r="C41" s="103" t="s">
        <v>702</v>
      </c>
      <c r="D41" s="103" t="s">
        <v>703</v>
      </c>
    </row>
    <row r="42" spans="1:4" ht="63" x14ac:dyDescent="0.25">
      <c r="A42" s="456"/>
      <c r="B42" s="104" t="s">
        <v>67</v>
      </c>
      <c r="C42" s="103" t="s">
        <v>702</v>
      </c>
      <c r="D42" s="103" t="s">
        <v>703</v>
      </c>
    </row>
    <row r="43" spans="1:4" ht="63" x14ac:dyDescent="0.25">
      <c r="A43" s="456"/>
      <c r="B43" s="104" t="s">
        <v>68</v>
      </c>
      <c r="C43" s="103" t="s">
        <v>702</v>
      </c>
      <c r="D43" s="103" t="s">
        <v>703</v>
      </c>
    </row>
    <row r="44" spans="1:4" ht="63" x14ac:dyDescent="0.25">
      <c r="A44" s="456"/>
      <c r="B44" s="104" t="s">
        <v>69</v>
      </c>
      <c r="C44" s="103" t="s">
        <v>702</v>
      </c>
      <c r="D44" s="103" t="s">
        <v>703</v>
      </c>
    </row>
    <row r="45" spans="1:4" ht="47.25" x14ac:dyDescent="0.25">
      <c r="A45" s="456" t="s">
        <v>570</v>
      </c>
      <c r="B45" s="104" t="s">
        <v>567</v>
      </c>
      <c r="C45" s="103" t="s">
        <v>674</v>
      </c>
      <c r="D45" s="103" t="s">
        <v>664</v>
      </c>
    </row>
    <row r="46" spans="1:4" ht="69.75" customHeight="1" x14ac:dyDescent="0.25">
      <c r="A46" s="456"/>
      <c r="B46" s="104" t="s">
        <v>568</v>
      </c>
      <c r="C46" s="103" t="s">
        <v>617</v>
      </c>
      <c r="D46" s="103" t="s">
        <v>587</v>
      </c>
    </row>
    <row r="47" spans="1:4" ht="73.5" customHeight="1" x14ac:dyDescent="0.25">
      <c r="A47" s="456"/>
      <c r="B47" s="104" t="s">
        <v>569</v>
      </c>
      <c r="C47" s="103" t="s">
        <v>616</v>
      </c>
      <c r="D47" s="103" t="s">
        <v>573</v>
      </c>
    </row>
    <row r="48" spans="1:4" ht="114" customHeight="1" x14ac:dyDescent="0.25">
      <c r="A48" s="456" t="s">
        <v>95</v>
      </c>
      <c r="B48" s="104" t="s">
        <v>722</v>
      </c>
      <c r="C48" s="103" t="s">
        <v>675</v>
      </c>
      <c r="D48" s="103" t="s">
        <v>618</v>
      </c>
    </row>
    <row r="49" spans="1:4" ht="125.25" customHeight="1" x14ac:dyDescent="0.25">
      <c r="A49" s="456"/>
      <c r="B49" s="104" t="s">
        <v>723</v>
      </c>
      <c r="C49" s="103" t="s">
        <v>620</v>
      </c>
      <c r="D49" s="103" t="s">
        <v>619</v>
      </c>
    </row>
    <row r="50" spans="1:4" ht="78" customHeight="1" x14ac:dyDescent="0.25">
      <c r="A50" s="456"/>
      <c r="B50" s="104" t="s">
        <v>719</v>
      </c>
      <c r="C50" s="103" t="s">
        <v>737</v>
      </c>
      <c r="D50" s="103" t="s">
        <v>587</v>
      </c>
    </row>
    <row r="51" spans="1:4" ht="31.5" x14ac:dyDescent="0.25">
      <c r="A51" s="456"/>
      <c r="B51" s="104" t="s">
        <v>714</v>
      </c>
      <c r="C51" s="103" t="s">
        <v>715</v>
      </c>
      <c r="D51" s="103" t="s">
        <v>691</v>
      </c>
    </row>
    <row r="52" spans="1:4" ht="55.5" customHeight="1" x14ac:dyDescent="0.25">
      <c r="A52" s="456"/>
      <c r="B52" s="104" t="s">
        <v>720</v>
      </c>
      <c r="C52" s="103" t="s">
        <v>729</v>
      </c>
      <c r="D52" s="103" t="s">
        <v>724</v>
      </c>
    </row>
    <row r="53" spans="1:4" ht="57" customHeight="1" x14ac:dyDescent="0.25">
      <c r="A53" s="456"/>
      <c r="B53" s="104" t="s">
        <v>721</v>
      </c>
      <c r="C53" s="103" t="s">
        <v>730</v>
      </c>
      <c r="D53" s="103" t="s">
        <v>725</v>
      </c>
    </row>
    <row r="54" spans="1:4" ht="72.75" customHeight="1" x14ac:dyDescent="0.25">
      <c r="A54" s="456"/>
      <c r="B54" s="104" t="s">
        <v>710</v>
      </c>
      <c r="C54" s="103" t="s">
        <v>726</v>
      </c>
      <c r="D54" s="103" t="s">
        <v>731</v>
      </c>
    </row>
    <row r="55" spans="1:4" ht="136.5" customHeight="1" x14ac:dyDescent="0.25">
      <c r="A55" s="456"/>
      <c r="B55" s="104" t="s">
        <v>717</v>
      </c>
      <c r="C55" s="103" t="s">
        <v>718</v>
      </c>
      <c r="D55" s="103" t="s">
        <v>573</v>
      </c>
    </row>
    <row r="56" spans="1:4" ht="87" customHeight="1" x14ac:dyDescent="0.25">
      <c r="A56" s="456" t="s">
        <v>101</v>
      </c>
      <c r="B56" s="104" t="s">
        <v>722</v>
      </c>
      <c r="C56" s="103" t="s">
        <v>659</v>
      </c>
      <c r="D56" s="103" t="s">
        <v>665</v>
      </c>
    </row>
    <row r="57" spans="1:4" ht="158.25" customHeight="1" x14ac:dyDescent="0.25">
      <c r="A57" s="456"/>
      <c r="B57" s="104" t="s">
        <v>723</v>
      </c>
      <c r="C57" s="103" t="s">
        <v>621</v>
      </c>
      <c r="D57" s="103" t="s">
        <v>660</v>
      </c>
    </row>
    <row r="58" spans="1:4" ht="87.75" customHeight="1" x14ac:dyDescent="0.25">
      <c r="A58" s="456"/>
      <c r="B58" s="104" t="s">
        <v>719</v>
      </c>
      <c r="C58" s="103" t="s">
        <v>738</v>
      </c>
      <c r="D58" s="103" t="s">
        <v>587</v>
      </c>
    </row>
    <row r="59" spans="1:4" ht="31.5" x14ac:dyDescent="0.25">
      <c r="A59" s="456"/>
      <c r="B59" s="104" t="s">
        <v>714</v>
      </c>
      <c r="C59" s="103" t="s">
        <v>716</v>
      </c>
      <c r="D59" s="103" t="s">
        <v>691</v>
      </c>
    </row>
    <row r="60" spans="1:4" ht="71.25" customHeight="1" x14ac:dyDescent="0.25">
      <c r="A60" s="456"/>
      <c r="B60" s="104" t="s">
        <v>720</v>
      </c>
      <c r="C60" s="103" t="s">
        <v>727</v>
      </c>
      <c r="D60" s="103" t="s">
        <v>724</v>
      </c>
    </row>
    <row r="61" spans="1:4" ht="78" customHeight="1" x14ac:dyDescent="0.25">
      <c r="A61" s="456"/>
      <c r="B61" s="104" t="s">
        <v>721</v>
      </c>
      <c r="C61" s="103" t="s">
        <v>728</v>
      </c>
      <c r="D61" s="103" t="s">
        <v>725</v>
      </c>
    </row>
    <row r="62" spans="1:4" ht="99.75" customHeight="1" x14ac:dyDescent="0.25">
      <c r="A62" s="456"/>
      <c r="B62" s="104" t="s">
        <v>710</v>
      </c>
      <c r="C62" s="103" t="s">
        <v>726</v>
      </c>
      <c r="D62" s="103" t="s">
        <v>731</v>
      </c>
    </row>
    <row r="63" spans="1:4" ht="90" customHeight="1" x14ac:dyDescent="0.25">
      <c r="A63" s="456"/>
      <c r="B63" s="104" t="s">
        <v>739</v>
      </c>
      <c r="C63" s="103" t="s">
        <v>740</v>
      </c>
      <c r="D63" s="103" t="s">
        <v>573</v>
      </c>
    </row>
    <row r="64" spans="1:4" ht="31.5" x14ac:dyDescent="0.25">
      <c r="A64" s="456" t="s">
        <v>535</v>
      </c>
      <c r="B64" s="104" t="s">
        <v>536</v>
      </c>
      <c r="C64" s="103" t="s">
        <v>622</v>
      </c>
      <c r="D64" s="103" t="s">
        <v>573</v>
      </c>
    </row>
    <row r="65" spans="1:4" x14ac:dyDescent="0.25">
      <c r="A65" s="456"/>
      <c r="B65" s="104" t="s">
        <v>103</v>
      </c>
      <c r="C65" s="103" t="s">
        <v>623</v>
      </c>
      <c r="D65" s="103" t="s">
        <v>573</v>
      </c>
    </row>
    <row r="66" spans="1:4" x14ac:dyDescent="0.25">
      <c r="A66" s="456"/>
      <c r="B66" s="104" t="s">
        <v>104</v>
      </c>
      <c r="C66" s="103" t="s">
        <v>623</v>
      </c>
      <c r="D66" s="103" t="s">
        <v>573</v>
      </c>
    </row>
    <row r="67" spans="1:4" ht="31.5" x14ac:dyDescent="0.25">
      <c r="A67" s="456"/>
      <c r="B67" s="104" t="s">
        <v>537</v>
      </c>
      <c r="C67" s="103" t="s">
        <v>624</v>
      </c>
      <c r="D67" s="103" t="s">
        <v>573</v>
      </c>
    </row>
    <row r="68" spans="1:4" x14ac:dyDescent="0.25">
      <c r="A68" s="456"/>
      <c r="B68" s="104" t="s">
        <v>544</v>
      </c>
      <c r="C68" s="103" t="s">
        <v>623</v>
      </c>
      <c r="D68" s="103" t="s">
        <v>573</v>
      </c>
    </row>
    <row r="69" spans="1:4" ht="110.25" x14ac:dyDescent="0.25">
      <c r="A69" s="456"/>
      <c r="B69" s="104" t="s">
        <v>539</v>
      </c>
      <c r="C69" s="103" t="s">
        <v>626</v>
      </c>
      <c r="D69" s="103" t="s">
        <v>625</v>
      </c>
    </row>
    <row r="70" spans="1:4" x14ac:dyDescent="0.25">
      <c r="A70" s="456" t="s">
        <v>542</v>
      </c>
      <c r="B70" s="104" t="s">
        <v>543</v>
      </c>
      <c r="C70" s="103" t="s">
        <v>627</v>
      </c>
      <c r="D70" s="103" t="s">
        <v>573</v>
      </c>
    </row>
    <row r="71" spans="1:4" x14ac:dyDescent="0.25">
      <c r="A71" s="456"/>
      <c r="B71" s="104" t="s">
        <v>103</v>
      </c>
      <c r="C71" s="103" t="s">
        <v>628</v>
      </c>
      <c r="D71" s="103" t="s">
        <v>573</v>
      </c>
    </row>
    <row r="72" spans="1:4" x14ac:dyDescent="0.25">
      <c r="A72" s="456"/>
      <c r="B72" s="104" t="s">
        <v>104</v>
      </c>
      <c r="C72" s="103" t="s">
        <v>628</v>
      </c>
      <c r="D72" s="103" t="s">
        <v>573</v>
      </c>
    </row>
    <row r="73" spans="1:4" x14ac:dyDescent="0.25">
      <c r="A73" s="456"/>
      <c r="B73" s="104" t="s">
        <v>105</v>
      </c>
      <c r="C73" s="103" t="s">
        <v>623</v>
      </c>
      <c r="D73" s="103" t="s">
        <v>573</v>
      </c>
    </row>
    <row r="74" spans="1:4" ht="31.5" x14ac:dyDescent="0.25">
      <c r="A74" s="456"/>
      <c r="B74" s="104" t="s">
        <v>546</v>
      </c>
      <c r="C74" s="103" t="s">
        <v>629</v>
      </c>
      <c r="D74" s="103" t="s">
        <v>573</v>
      </c>
    </row>
    <row r="75" spans="1:4" ht="69.75" customHeight="1" x14ac:dyDescent="0.25">
      <c r="A75" s="456"/>
      <c r="B75" s="104" t="s">
        <v>539</v>
      </c>
      <c r="C75" s="103" t="s">
        <v>630</v>
      </c>
      <c r="D75" s="103" t="s">
        <v>682</v>
      </c>
    </row>
    <row r="76" spans="1:4" ht="76.5" customHeight="1" x14ac:dyDescent="0.25">
      <c r="A76" s="457" t="s">
        <v>514</v>
      </c>
      <c r="B76" s="104" t="s">
        <v>676</v>
      </c>
      <c r="C76" s="103" t="s">
        <v>679</v>
      </c>
      <c r="D76" s="103" t="s">
        <v>678</v>
      </c>
    </row>
    <row r="77" spans="1:4" ht="63" x14ac:dyDescent="0.25">
      <c r="A77" s="458"/>
      <c r="B77" s="104" t="s">
        <v>106</v>
      </c>
      <c r="C77" s="103" t="s">
        <v>623</v>
      </c>
      <c r="D77" s="103" t="s">
        <v>666</v>
      </c>
    </row>
    <row r="78" spans="1:4" ht="63" x14ac:dyDescent="0.25">
      <c r="A78" s="458"/>
      <c r="B78" s="104" t="s">
        <v>107</v>
      </c>
      <c r="C78" s="103" t="s">
        <v>631</v>
      </c>
      <c r="D78" s="103" t="s">
        <v>666</v>
      </c>
    </row>
    <row r="79" spans="1:4" ht="63" x14ac:dyDescent="0.25">
      <c r="A79" s="458"/>
      <c r="B79" s="104" t="s">
        <v>108</v>
      </c>
      <c r="C79" s="103" t="s">
        <v>632</v>
      </c>
      <c r="D79" s="103" t="s">
        <v>666</v>
      </c>
    </row>
    <row r="80" spans="1:4" ht="63" x14ac:dyDescent="0.25">
      <c r="A80" s="459"/>
      <c r="B80" s="104" t="s">
        <v>109</v>
      </c>
      <c r="C80" s="103" t="s">
        <v>661</v>
      </c>
      <c r="D80" s="103" t="s">
        <v>666</v>
      </c>
    </row>
    <row r="81" spans="1:4" ht="31.5" x14ac:dyDescent="0.25">
      <c r="A81" s="456" t="s">
        <v>515</v>
      </c>
      <c r="B81" s="104" t="s">
        <v>111</v>
      </c>
      <c r="C81" s="103" t="s">
        <v>633</v>
      </c>
      <c r="D81" s="103" t="s">
        <v>667</v>
      </c>
    </row>
    <row r="82" spans="1:4" ht="31.5" x14ac:dyDescent="0.25">
      <c r="A82" s="456"/>
      <c r="B82" s="104" t="s">
        <v>112</v>
      </c>
      <c r="C82" s="103" t="s">
        <v>634</v>
      </c>
      <c r="D82" s="103" t="s">
        <v>667</v>
      </c>
    </row>
    <row r="83" spans="1:4" ht="57" customHeight="1" x14ac:dyDescent="0.25">
      <c r="A83" s="456"/>
      <c r="B83" s="104" t="s">
        <v>113</v>
      </c>
      <c r="C83" s="103" t="s">
        <v>668</v>
      </c>
      <c r="D83" s="103" t="s">
        <v>667</v>
      </c>
    </row>
    <row r="84" spans="1:4" ht="31.5" x14ac:dyDescent="0.25">
      <c r="A84" s="456"/>
      <c r="B84" s="104" t="s">
        <v>114</v>
      </c>
      <c r="C84" s="103" t="s">
        <v>635</v>
      </c>
      <c r="D84" s="103" t="s">
        <v>667</v>
      </c>
    </row>
    <row r="85" spans="1:4" ht="31.5" x14ac:dyDescent="0.25">
      <c r="A85" s="456"/>
      <c r="B85" s="104" t="s">
        <v>115</v>
      </c>
      <c r="C85" s="103" t="s">
        <v>636</v>
      </c>
      <c r="D85" s="103" t="s">
        <v>667</v>
      </c>
    </row>
    <row r="86" spans="1:4" ht="31.5" x14ac:dyDescent="0.25">
      <c r="A86" s="456"/>
      <c r="B86" s="104" t="s">
        <v>116</v>
      </c>
      <c r="C86" s="103" t="s">
        <v>636</v>
      </c>
      <c r="D86" s="103" t="s">
        <v>667</v>
      </c>
    </row>
    <row r="87" spans="1:4" ht="155.25" customHeight="1" x14ac:dyDescent="0.25">
      <c r="A87" s="456" t="s">
        <v>516</v>
      </c>
      <c r="B87" s="456"/>
      <c r="C87" s="103" t="s">
        <v>671</v>
      </c>
      <c r="D87" s="103" t="s">
        <v>637</v>
      </c>
    </row>
    <row r="88" spans="1:4" ht="89.25" customHeight="1" x14ac:dyDescent="0.25">
      <c r="A88" s="456" t="s">
        <v>571</v>
      </c>
      <c r="B88" s="104" t="s">
        <v>123</v>
      </c>
      <c r="C88" s="103" t="s">
        <v>638</v>
      </c>
      <c r="D88" s="103" t="s">
        <v>673</v>
      </c>
    </row>
    <row r="89" spans="1:4" x14ac:dyDescent="0.25">
      <c r="A89" s="456"/>
      <c r="B89" s="104" t="s">
        <v>549</v>
      </c>
      <c r="C89" s="103" t="s">
        <v>639</v>
      </c>
      <c r="D89" s="103" t="s">
        <v>573</v>
      </c>
    </row>
    <row r="90" spans="1:4" x14ac:dyDescent="0.25">
      <c r="A90" s="456" t="s">
        <v>652</v>
      </c>
      <c r="B90" s="104" t="s">
        <v>129</v>
      </c>
      <c r="C90" s="103" t="s">
        <v>645</v>
      </c>
      <c r="D90" s="103" t="s">
        <v>573</v>
      </c>
    </row>
    <row r="91" spans="1:4" x14ac:dyDescent="0.25">
      <c r="A91" s="456"/>
      <c r="B91" s="104" t="s">
        <v>130</v>
      </c>
      <c r="C91" s="103" t="s">
        <v>623</v>
      </c>
      <c r="D91" s="103" t="s">
        <v>573</v>
      </c>
    </row>
    <row r="92" spans="1:4" x14ac:dyDescent="0.25">
      <c r="A92" s="456"/>
      <c r="B92" s="104" t="s">
        <v>640</v>
      </c>
      <c r="C92" s="103" t="s">
        <v>646</v>
      </c>
      <c r="D92" s="103" t="s">
        <v>573</v>
      </c>
    </row>
    <row r="93" spans="1:4" x14ac:dyDescent="0.25">
      <c r="A93" s="456"/>
      <c r="B93" s="104" t="s">
        <v>131</v>
      </c>
      <c r="C93" s="103" t="s">
        <v>647</v>
      </c>
      <c r="D93" s="103" t="s">
        <v>573</v>
      </c>
    </row>
    <row r="94" spans="1:4" x14ac:dyDescent="0.25">
      <c r="A94" s="456"/>
      <c r="B94" s="104" t="s">
        <v>132</v>
      </c>
      <c r="C94" s="103" t="s">
        <v>648</v>
      </c>
      <c r="D94" s="103" t="s">
        <v>573</v>
      </c>
    </row>
    <row r="95" spans="1:4" ht="31.5" x14ac:dyDescent="0.25">
      <c r="A95" s="456"/>
      <c r="B95" s="104" t="s">
        <v>641</v>
      </c>
      <c r="C95" s="103" t="s">
        <v>649</v>
      </c>
      <c r="D95" s="103" t="s">
        <v>573</v>
      </c>
    </row>
    <row r="96" spans="1:4" ht="31.5" x14ac:dyDescent="0.25">
      <c r="A96" s="456"/>
      <c r="B96" s="104" t="s">
        <v>642</v>
      </c>
      <c r="C96" s="103" t="s">
        <v>650</v>
      </c>
      <c r="D96" s="103" t="s">
        <v>651</v>
      </c>
    </row>
    <row r="97" spans="1:4" ht="31.5" x14ac:dyDescent="0.25">
      <c r="A97" s="456"/>
      <c r="B97" s="104" t="s">
        <v>643</v>
      </c>
      <c r="C97" s="103" t="s">
        <v>650</v>
      </c>
      <c r="D97" s="103" t="s">
        <v>651</v>
      </c>
    </row>
    <row r="98" spans="1:4" ht="31.5" x14ac:dyDescent="0.25">
      <c r="A98" s="456"/>
      <c r="B98" s="104" t="s">
        <v>644</v>
      </c>
      <c r="C98" s="103" t="s">
        <v>650</v>
      </c>
      <c r="D98" s="103" t="s">
        <v>651</v>
      </c>
    </row>
    <row r="99" spans="1:4" ht="31.5" x14ac:dyDescent="0.25">
      <c r="A99" s="456" t="s">
        <v>653</v>
      </c>
      <c r="B99" s="104" t="s">
        <v>129</v>
      </c>
      <c r="C99" s="103" t="s">
        <v>669</v>
      </c>
      <c r="D99" s="103" t="s">
        <v>573</v>
      </c>
    </row>
    <row r="100" spans="1:4" x14ac:dyDescent="0.25">
      <c r="A100" s="456"/>
      <c r="B100" s="104" t="s">
        <v>130</v>
      </c>
      <c r="C100" s="103" t="s">
        <v>623</v>
      </c>
      <c r="D100" s="103" t="s">
        <v>573</v>
      </c>
    </row>
    <row r="101" spans="1:4" x14ac:dyDescent="0.25">
      <c r="A101" s="456"/>
      <c r="B101" s="104" t="s">
        <v>640</v>
      </c>
      <c r="C101" s="103" t="s">
        <v>646</v>
      </c>
      <c r="D101" s="103" t="s">
        <v>573</v>
      </c>
    </row>
    <row r="102" spans="1:4" x14ac:dyDescent="0.25">
      <c r="A102" s="456"/>
      <c r="B102" s="104" t="s">
        <v>131</v>
      </c>
      <c r="C102" s="103" t="s">
        <v>647</v>
      </c>
      <c r="D102" s="103" t="s">
        <v>573</v>
      </c>
    </row>
    <row r="103" spans="1:4" x14ac:dyDescent="0.25">
      <c r="A103" s="456"/>
      <c r="B103" s="104" t="s">
        <v>132</v>
      </c>
      <c r="C103" s="103" t="s">
        <v>648</v>
      </c>
      <c r="D103" s="103" t="s">
        <v>573</v>
      </c>
    </row>
    <row r="104" spans="1:4" ht="31.5" x14ac:dyDescent="0.25">
      <c r="A104" s="456"/>
      <c r="B104" s="104" t="s">
        <v>641</v>
      </c>
      <c r="C104" s="103" t="s">
        <v>649</v>
      </c>
      <c r="D104" s="103" t="s">
        <v>573</v>
      </c>
    </row>
    <row r="105" spans="1:4" ht="31.5" x14ac:dyDescent="0.25">
      <c r="A105" s="456" t="s">
        <v>654</v>
      </c>
      <c r="B105" s="104" t="s">
        <v>526</v>
      </c>
      <c r="C105" s="103" t="s">
        <v>656</v>
      </c>
      <c r="D105" s="103" t="s">
        <v>573</v>
      </c>
    </row>
    <row r="106" spans="1:4" ht="31.5" x14ac:dyDescent="0.25">
      <c r="A106" s="456"/>
      <c r="B106" s="104" t="s">
        <v>527</v>
      </c>
      <c r="C106" s="103" t="s">
        <v>655</v>
      </c>
      <c r="D106" s="103" t="s">
        <v>573</v>
      </c>
    </row>
    <row r="107" spans="1:4" x14ac:dyDescent="0.25">
      <c r="A107" s="456"/>
      <c r="B107" s="104" t="s">
        <v>131</v>
      </c>
      <c r="C107" s="103" t="s">
        <v>657</v>
      </c>
      <c r="D107" s="103" t="s">
        <v>573</v>
      </c>
    </row>
    <row r="108" spans="1:4" x14ac:dyDescent="0.25">
      <c r="A108" s="456"/>
      <c r="B108" s="104" t="s">
        <v>132</v>
      </c>
      <c r="C108" s="103" t="s">
        <v>648</v>
      </c>
      <c r="D108" s="103" t="s">
        <v>573</v>
      </c>
    </row>
    <row r="109" spans="1:4" ht="31.5" x14ac:dyDescent="0.25">
      <c r="A109" s="456"/>
      <c r="B109" s="104" t="s">
        <v>133</v>
      </c>
      <c r="C109" s="103" t="s">
        <v>658</v>
      </c>
      <c r="D109" s="103" t="s">
        <v>651</v>
      </c>
    </row>
    <row r="110" spans="1:4" ht="31.5" x14ac:dyDescent="0.25">
      <c r="A110" s="456"/>
      <c r="B110" s="104" t="s">
        <v>503</v>
      </c>
      <c r="C110" s="103" t="s">
        <v>658</v>
      </c>
      <c r="D110" s="103" t="s">
        <v>651</v>
      </c>
    </row>
    <row r="111" spans="1:4" ht="31.5" x14ac:dyDescent="0.25">
      <c r="A111" s="456"/>
      <c r="B111" s="104" t="s">
        <v>134</v>
      </c>
      <c r="C111" s="103" t="s">
        <v>658</v>
      </c>
      <c r="D111" s="103" t="s">
        <v>651</v>
      </c>
    </row>
  </sheetData>
  <mergeCells count="19">
    <mergeCell ref="A87:B87"/>
    <mergeCell ref="A88:A89"/>
    <mergeCell ref="A90:A98"/>
    <mergeCell ref="A99:A104"/>
    <mergeCell ref="A105:A111"/>
    <mergeCell ref="A20:A21"/>
    <mergeCell ref="A76:A80"/>
    <mergeCell ref="A2:A10"/>
    <mergeCell ref="A81:A86"/>
    <mergeCell ref="A22:A23"/>
    <mergeCell ref="A11:A19"/>
    <mergeCell ref="A24:A28"/>
    <mergeCell ref="A29:A37"/>
    <mergeCell ref="A38:A44"/>
    <mergeCell ref="A45:A47"/>
    <mergeCell ref="A48:A55"/>
    <mergeCell ref="A56:A63"/>
    <mergeCell ref="A64:A69"/>
    <mergeCell ref="A70:A7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F4:K6"/>
  <sheetViews>
    <sheetView workbookViewId="0">
      <selection activeCell="H12" sqref="H12"/>
    </sheetView>
  </sheetViews>
  <sheetFormatPr baseColWidth="10" defaultColWidth="11.42578125" defaultRowHeight="15" x14ac:dyDescent="0.25"/>
  <cols>
    <col min="6" max="6" width="9.28515625" style="1" bestFit="1" customWidth="1"/>
    <col min="7" max="7" width="11.42578125" style="1"/>
    <col min="8" max="8" width="20.28515625" style="1" bestFit="1" customWidth="1"/>
    <col min="9" max="9" width="11.42578125" style="1"/>
    <col min="10" max="10" width="18.28515625" style="1" bestFit="1" customWidth="1"/>
    <col min="11" max="11" width="11.42578125" style="1"/>
  </cols>
  <sheetData>
    <row r="4" spans="6:10" x14ac:dyDescent="0.25">
      <c r="F4" s="1" t="s">
        <v>504</v>
      </c>
      <c r="H4" s="1" t="s">
        <v>505</v>
      </c>
      <c r="J4" s="1" t="s">
        <v>506</v>
      </c>
    </row>
    <row r="5" spans="6:10" x14ac:dyDescent="0.25">
      <c r="F5" s="1" t="s">
        <v>507</v>
      </c>
      <c r="H5" s="1" t="s">
        <v>508</v>
      </c>
      <c r="J5" s="1" t="s">
        <v>509</v>
      </c>
    </row>
    <row r="6" spans="6:10" x14ac:dyDescent="0.25">
      <c r="F6" s="1" t="s">
        <v>510</v>
      </c>
      <c r="H6" s="1" t="s">
        <v>511</v>
      </c>
      <c r="J6" s="1" t="s">
        <v>512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ed227f2-6739-4257-89f1-7c6ba58b139c">
      <UserInfo>
        <DisplayName>JOHANNA RIOS MESA</DisplayName>
        <AccountId>106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1" ma:contentTypeDescription="Crear nuevo documento." ma:contentTypeScope="" ma:versionID="6d2b9c88d09bff276367970e9e060d35">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254c10840fa9dfa5af590441a2781e19" ns2:_="" ns3:_="">
    <xsd:import namespace="ac56c1f3-31c0-453f-a621-bb840a5ce20c"/>
    <xsd:import namespace="0ed227f2-6739-4257-89f1-7c6ba58b13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6DC4A2-6B8F-4735-BF2E-32E7B91C5DF0}">
  <ds:schemaRefs>
    <ds:schemaRef ds:uri="http://schemas.microsoft.com/office/2006/metadata/propertie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0ed227f2-6739-4257-89f1-7c6ba58b139c"/>
    <ds:schemaRef ds:uri="ac56c1f3-31c0-453f-a621-bb840a5ce20c"/>
  </ds:schemaRefs>
</ds:datastoreItem>
</file>

<file path=customXml/itemProps2.xml><?xml version="1.0" encoding="utf-8"?>
<ds:datastoreItem xmlns:ds="http://schemas.openxmlformats.org/officeDocument/2006/customXml" ds:itemID="{F57A4393-FC71-4DD6-9426-39271C605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c1f3-31c0-453f-a621-bb840a5ce20c"/>
    <ds:schemaRef ds:uri="0ed227f2-6739-4257-89f1-7c6ba58b1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30C5F5-1A05-4931-BD35-46EA0E0B01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CONTRATOS</vt:lpstr>
      <vt:lpstr>AUX</vt:lpstr>
      <vt:lpstr>MENSUAL SUPERVISIÓN</vt:lpstr>
      <vt:lpstr> VISITAS Nº1 </vt:lpstr>
      <vt:lpstr>VISITAS Nº2</vt:lpstr>
      <vt:lpstr>CERT. DE EXISTENCIA</vt:lpstr>
      <vt:lpstr>INSTRUCTIVO</vt:lpstr>
      <vt:lpstr>PARÁMETROS</vt:lpstr>
      <vt:lpstr>' VISITAS Nº1 '!Área_de_impresión</vt:lpstr>
      <vt:lpstr>'MENSUAL SUPERVISIÓN'!Área_de_impresión</vt:lpstr>
      <vt:lpstr>' VISITAS Nº1 '!Títulos_a_imprimir</vt:lpstr>
      <vt:lpstr>'CERT. DE EXISTENCIA'!Títulos_a_imprimir</vt:lpstr>
      <vt:lpstr>'MENSUAL SUPERVISIÓN'!Títulos_a_imprimir</vt:lpstr>
      <vt:lpstr>'VISITAS Nº2'!Títulos_a_imprimir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LUISA FERNANDA OVIEDO MUÑOZ</cp:lastModifiedBy>
  <cp:revision/>
  <cp:lastPrinted>2022-11-21T16:39:44Z</cp:lastPrinted>
  <dcterms:created xsi:type="dcterms:W3CDTF">2020-07-08T02:10:05Z</dcterms:created>
  <dcterms:modified xsi:type="dcterms:W3CDTF">2022-11-24T14:17:54Z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