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Pasto" sheetId="1" r:id="rId1"/>
    <sheet name="Montería" sheetId="2" r:id="rId2"/>
    <sheet name="Valledupar" sheetId="3" r:id="rId3"/>
    <sheet name="Bucaramanga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4" l="1"/>
  <c r="K45" i="4"/>
  <c r="H45" i="4"/>
  <c r="G45" i="4"/>
  <c r="E45" i="4"/>
  <c r="L41" i="3" l="1"/>
  <c r="K41" i="3"/>
  <c r="H41" i="3"/>
  <c r="F41" i="3"/>
  <c r="E41" i="3"/>
  <c r="L64" i="2" l="1"/>
  <c r="K64" i="2"/>
  <c r="H64" i="2"/>
  <c r="G64" i="2"/>
  <c r="E64" i="2"/>
  <c r="G54" i="1" l="1"/>
  <c r="F54" i="1"/>
  <c r="E54" i="1"/>
  <c r="L14" i="1" l="1"/>
  <c r="L20" i="1"/>
  <c r="L12" i="1"/>
  <c r="L8" i="1"/>
  <c r="L40" i="1"/>
  <c r="L5" i="1"/>
  <c r="L11" i="1"/>
  <c r="L38" i="1"/>
  <c r="L7" i="1"/>
  <c r="L18" i="1"/>
  <c r="L35" i="1"/>
  <c r="L30" i="1"/>
  <c r="L54" i="1" l="1"/>
  <c r="K4" i="1"/>
  <c r="K54" i="1" l="1"/>
  <c r="K42" i="1"/>
  <c r="H5" i="1" l="1"/>
  <c r="H54" i="1" s="1"/>
</calcChain>
</file>

<file path=xl/sharedStrings.xml><?xml version="1.0" encoding="utf-8"?>
<sst xmlns="http://schemas.openxmlformats.org/spreadsheetml/2006/main" count="1009" uniqueCount="427">
  <si>
    <t>ID</t>
  </si>
  <si>
    <t>Nombre Institución Educativa</t>
  </si>
  <si>
    <t>Dirección</t>
  </si>
  <si>
    <t>Municipio</t>
  </si>
  <si>
    <t># Sedes</t>
  </si>
  <si>
    <t># Docentes</t>
  </si>
  <si>
    <t># Estudiantes</t>
  </si>
  <si>
    <t># Jornadas</t>
  </si>
  <si>
    <t>Tiene Conexión Internet</t>
  </si>
  <si>
    <t>SI/NO</t>
  </si>
  <si>
    <t># Computadores</t>
  </si>
  <si>
    <t># Tablets</t>
  </si>
  <si>
    <t>¿Que velociadad de Internet tiene?</t>
  </si>
  <si>
    <t>INST EDUC MPAL NORMAL SUPERIOR DE PASTO</t>
  </si>
  <si>
    <t xml:space="preserve">INST EDUC MPAL LIBERTAD  </t>
  </si>
  <si>
    <t xml:space="preserve">INST EDUC MPAL CIUDAD DE PASTO </t>
  </si>
  <si>
    <t xml:space="preserve">INST EDUC MPAL LUIS DELFIN INSUASTY </t>
  </si>
  <si>
    <t>INST EDUC MPAL TECNICO INDUSTRIAL</t>
  </si>
  <si>
    <t>INST EDUC MPAL HERALDO ROMERO SANCHEZ</t>
  </si>
  <si>
    <t>INST EDUC MPAL SANTA BARBARA</t>
  </si>
  <si>
    <t>INST EDUC MPAL LICEO CENTRAL DE NARIÑO</t>
  </si>
  <si>
    <t>INST EDUC MPAL ARTEMIO MENDOZA CARVAJAL</t>
  </si>
  <si>
    <t>INST EDUC MPAL MERCEDARIO</t>
  </si>
  <si>
    <t>INST EDUC MPAL AURELIO ARTURO MARTINEZ</t>
  </si>
  <si>
    <t>INST EDUC MPAL ANTONIO NARIÑO</t>
  </si>
  <si>
    <t>INST EDUC MPAL CENT DE INTEGL POPULAR</t>
  </si>
  <si>
    <t>INST EDUC MPAL CHAMBU</t>
  </si>
  <si>
    <t>INST EDUC MPAL LUIS EDUARDO MORA OSEJO</t>
  </si>
  <si>
    <t>CENT EDUC MPAL JAMONDINO</t>
  </si>
  <si>
    <t>INST EDUC MPAL CIUDADELA DE PASTO</t>
  </si>
  <si>
    <t>INST EDUC MPAL MORASURCO</t>
  </si>
  <si>
    <t>INST EDUC MPAL GUALMATAN</t>
  </si>
  <si>
    <t>INST EDUC MPAL MOCONDINO</t>
  </si>
  <si>
    <t>INST EDUC MPAL CRISTO REY</t>
  </si>
  <si>
    <t>INST EDUC MPAL MARCO FIDEL SUAREZ</t>
  </si>
  <si>
    <t>INST EDUC MPAL CABRERA</t>
  </si>
  <si>
    <t>INST EDUC MPAL AGUSTIN AGUALONGO</t>
  </si>
  <si>
    <t>INST EDUC MPAL FRANCISCO DE LA VILLOTA</t>
  </si>
  <si>
    <t>CENT EDUC MPAL LA CALDERA</t>
  </si>
  <si>
    <t>INST EDUC MPAL JOSE ANTONIO GALAN</t>
  </si>
  <si>
    <t>CENT EDUC MPAL LOS ANGELES</t>
  </si>
  <si>
    <t>CENT EDUC MPAL CEROTAL</t>
  </si>
  <si>
    <t>CENT EDUC MPAL EL SOCORRO</t>
  </si>
  <si>
    <t>CENT EDUC MPAL SAN FRANCISCO DE ASIS</t>
  </si>
  <si>
    <t>INST EDUC MPAL NUESTRA SEÑORA DE GUADALUPE</t>
  </si>
  <si>
    <t>CENT EDUC MPAL CAMPANERO</t>
  </si>
  <si>
    <t>INST EDUC MPAL EDUARDO ROMO ROSERO</t>
  </si>
  <si>
    <t>INST EDUC MPAL SANTA TERESITA</t>
  </si>
  <si>
    <t>CENT EDUC MPAL LA VICTORIA</t>
  </si>
  <si>
    <t>INST EDUC MPAL PEDAGOGICO</t>
  </si>
  <si>
    <t>INST EDUC MPAL CIUDADELA DE PAZ</t>
  </si>
  <si>
    <t>INST EDUC MPAL EL ENCANO</t>
  </si>
  <si>
    <t>CENT EDUC MPAL SANTA TERESITA</t>
  </si>
  <si>
    <t>INST EDUC MPAL FRANCISCO JOSE DE CALDAS</t>
  </si>
  <si>
    <t>INST EDUC MPAL OBONUCO</t>
  </si>
  <si>
    <t>INST EDUC MPAL GORETTI</t>
  </si>
  <si>
    <t>INST EDUC MPAL SAN JOSE BETHLEMITAS</t>
  </si>
  <si>
    <t>INST EDUC MPAL LA ROSA</t>
  </si>
  <si>
    <t>INST EDUC MPAL SAN JUAN BOSCO</t>
  </si>
  <si>
    <t>INST EDU MPAL LIC INTEGD DE BTO UNIVERSIDAD DE NARIÑO</t>
  </si>
  <si>
    <t>INST EDU COL NUESTRA SEÑORA DE LAS LAJAS</t>
  </si>
  <si>
    <t>INST EDUC MPLA LICEO JOSE FELIX JIMENEZ</t>
  </si>
  <si>
    <t>INST EDUC MPALCENT EDUC Y DE PROTECCION MARIA DE NAZARETH</t>
  </si>
  <si>
    <t>CR 26 NO 9-05</t>
  </si>
  <si>
    <t>CR 13 NO 8-30</t>
  </si>
  <si>
    <t>CR 4 NO 16-78</t>
  </si>
  <si>
    <t>AV.PANAMERICANA KRA. 24</t>
  </si>
  <si>
    <t>CR 27 NO 4-35</t>
  </si>
  <si>
    <t>CLL 22 NO 4-74</t>
  </si>
  <si>
    <t>CR 3 NO 21-18</t>
  </si>
  <si>
    <t>CR 22 F NO 11-62</t>
  </si>
  <si>
    <t>CRA 24 C   26B 04</t>
  </si>
  <si>
    <t>CLL  21 D NO 1-25</t>
  </si>
  <si>
    <t>CLL 19 NO 43-30</t>
  </si>
  <si>
    <t>CLL 4 NO 23A-70</t>
  </si>
  <si>
    <t>Calle 12 A No 3 -05</t>
  </si>
  <si>
    <t>CLL 12D NO. 1E-90</t>
  </si>
  <si>
    <t>CR 4A NO 16A-15</t>
  </si>
  <si>
    <t>VDA JAMONDINO</t>
  </si>
  <si>
    <t>CRA 8 ESTE C CALLE 20 - 20A</t>
  </si>
  <si>
    <t>VDA DAZA KM 7</t>
  </si>
  <si>
    <t>VDA GUALMATAN</t>
  </si>
  <si>
    <t>VDA MOCONDINO</t>
  </si>
  <si>
    <t>KM 7 VIA ORIENTE</t>
  </si>
  <si>
    <t>CRA 37 OESTE CALLE 6ª</t>
  </si>
  <si>
    <t>VDA CABRERA</t>
  </si>
  <si>
    <t>LAGUNA CENTRO</t>
  </si>
  <si>
    <t>GENOY CENTRO</t>
  </si>
  <si>
    <t>CALDERA CENTRO</t>
  </si>
  <si>
    <t>SANTA BARBARA CENTRO</t>
  </si>
  <si>
    <t>VDA LOS ANGELES</t>
  </si>
  <si>
    <t>VDA CEROTAL</t>
  </si>
  <si>
    <t>VDA EL SOCORRO</t>
  </si>
  <si>
    <t>VDA JURADO</t>
  </si>
  <si>
    <t>PANAMERICANA VIA SUR KM 7</t>
  </si>
  <si>
    <t>VDA EL CAMPANERO</t>
  </si>
  <si>
    <t>BUESAQUILLO CENTRO</t>
  </si>
  <si>
    <t>CATAMBUCO CENTRO</t>
  </si>
  <si>
    <t>VDA LA VICTORIA</t>
  </si>
  <si>
    <t>CR 26 NO 22-225</t>
  </si>
  <si>
    <t>CLL 22A NO 27-67</t>
  </si>
  <si>
    <t>EL ENCANO CRA 3 No. 3-130</t>
  </si>
  <si>
    <t>VDA SANTA TERESITA</t>
  </si>
  <si>
    <t>VDA CUJACAL CENTRO</t>
  </si>
  <si>
    <t>OBONUCO CENTRO</t>
  </si>
  <si>
    <t>CR 19 NO 15A 53</t>
  </si>
  <si>
    <t>CLL 8 SUR NO 25C-55</t>
  </si>
  <si>
    <t>CR 3B NO 13A-08</t>
  </si>
  <si>
    <t>CR 16 NO 17-37</t>
  </si>
  <si>
    <t>CR 4 CLL 19</t>
  </si>
  <si>
    <t>CASA 36 A 1</t>
  </si>
  <si>
    <t>Calle 5 # 32A-86</t>
  </si>
  <si>
    <t>CR 33 NO 2SUR-08</t>
  </si>
  <si>
    <t>PASTO</t>
  </si>
  <si>
    <t>SI</t>
  </si>
  <si>
    <t>NO</t>
  </si>
  <si>
    <t xml:space="preserve">SI </t>
  </si>
  <si>
    <t>CENTRO EDUCATIVO BESITO BOLAO</t>
  </si>
  <si>
    <t>VIA SABANAL</t>
  </si>
  <si>
    <t>MONTERIA</t>
  </si>
  <si>
    <t>MAÑANA - SABATINOS</t>
  </si>
  <si>
    <t>5 Mbps</t>
  </si>
  <si>
    <t>CENTRO EDUCATIVO CAMILO TORRES LA VICTORIA</t>
  </si>
  <si>
    <t>KM 18 VÍA PLANETA RICA</t>
  </si>
  <si>
    <t>CENTRO EDUCATIVO GUASIMAL</t>
  </si>
  <si>
    <t>CORREGIMIENTO GUASIMAL</t>
  </si>
  <si>
    <t>MAÑANA - TARDE - SABATINOS</t>
  </si>
  <si>
    <t>CENTRO EDUCATIVO NVA ESPERANZA</t>
  </si>
  <si>
    <t>CORREGIMIENTO NUEVA ESPERANZA</t>
  </si>
  <si>
    <t>INSTITUCION  EDUCATIVA AGUAS NEGRAS</t>
  </si>
  <si>
    <t>KM 8 VÍA CERETE</t>
  </si>
  <si>
    <t>INSTITUCION  EDUCATIVA EL CERRITO</t>
  </si>
  <si>
    <t>CORREGIMIENTO EL CERRITO</t>
  </si>
  <si>
    <t>INSTITUCION  EDUCATIVA SAN JOSE</t>
  </si>
  <si>
    <t>CALLE 39  # 16B-55</t>
  </si>
  <si>
    <t>MAÑANA - TARDE</t>
  </si>
  <si>
    <t>10 Mbps</t>
  </si>
  <si>
    <t>INSTITUCION EDUCATIVA  EL DORADO</t>
  </si>
  <si>
    <t>KR AW #26 -12 BARRIO EL DORADO</t>
  </si>
  <si>
    <t>MAÑANA-TARDE- NOCTURNO-SABATINOS</t>
  </si>
  <si>
    <t>INSTITUCION EDUCATIVA  EL TIGRE VILLA CLARETH</t>
  </si>
  <si>
    <t>CORREGIMIENTO EL TIGRE</t>
  </si>
  <si>
    <t>2 Mbps</t>
  </si>
  <si>
    <t>INSTITUCION EDUCATIVA ANTONIA SANTOS</t>
  </si>
  <si>
    <t>DIAGONAL 23 #3-55 BARRIO LA GRANJA</t>
  </si>
  <si>
    <t>MAÑANA-TARDE</t>
  </si>
  <si>
    <t>50 Mbps</t>
  </si>
  <si>
    <t>INSTITUCION EDUCATIVA ANTONIO NARIÑO</t>
  </si>
  <si>
    <t>CALLE 44 #2-22</t>
  </si>
  <si>
    <t>INSTITUCION EDUCATIVA AUGUSTO ESPINOSA VALDERRAMA</t>
  </si>
  <si>
    <t>CORREGIMIENTO SANTA CLARA</t>
  </si>
  <si>
    <t>MAÑANA-SABATINOS</t>
  </si>
  <si>
    <t>INSTITUCION EDUCATIVA BUENOS AIRES</t>
  </si>
  <si>
    <t>CORREGIMIENTO BUENOS AIRES</t>
  </si>
  <si>
    <t>INSTITUCION EDUCATIVA CAMILO TORRES MOCARI</t>
  </si>
  <si>
    <t>KR 4C # 97-25 CAMILO TORRES MOCARÍ</t>
  </si>
  <si>
    <t>MAÑANA-TARDE-SABATINOS</t>
  </si>
  <si>
    <t>INSTITUCION EDUCATIVA CAÑO VIEJO PALOTAL</t>
  </si>
  <si>
    <t>CORREGIMIENTO CAÑO VIEJO PALOTAL</t>
  </si>
  <si>
    <t>INSTITUCION EDUCATIVA CECILIA DE LLERAS</t>
  </si>
  <si>
    <t>TV 5 #22-40 LA GRANJA</t>
  </si>
  <si>
    <t>COMPLETA - MAÑANA-TARDE-NOCTURNA</t>
  </si>
  <si>
    <t>INSTITUCION EDUCATIVA CRISTOBAL COLON</t>
  </si>
  <si>
    <t>TV.9 N° 11-20 B/ P-5</t>
  </si>
  <si>
    <t>MAÑANA-TARDE-NOCTURNA-SABATINOS</t>
  </si>
  <si>
    <t>100 Mbps</t>
  </si>
  <si>
    <t>INSTITUCION EDUCATIVA EL SABANAL</t>
  </si>
  <si>
    <t xml:space="preserve">CORREGIMIENTO EL SABANAL </t>
  </si>
  <si>
    <t>INSTITUCION EDUCATIVA GENERAL SANTANDER</t>
  </si>
  <si>
    <t>TRANV 7 #9-19 BARRIO SANTANDER</t>
  </si>
  <si>
    <t>INSTITUCION EDUCATIVA GUATEQUE</t>
  </si>
  <si>
    <t>CORREGIMIENTO GUATEQUE</t>
  </si>
  <si>
    <t>INSTITUCION EDUCATIVA INEM LORENZO MARIA LLERAS</t>
  </si>
  <si>
    <t>KM 5 VÍA CERETE</t>
  </si>
  <si>
    <t>INSTITUCION EDUCATIVA ISABEL LA CATOLICA</t>
  </si>
  <si>
    <t>CALLE 18 7A-67</t>
  </si>
  <si>
    <t>MAÑANA</t>
  </si>
  <si>
    <t>INSTITUCION EDUCATIVA JOSE MARIA CORDOBA</t>
  </si>
  <si>
    <t>Calle 29 No. 16B-143</t>
  </si>
  <si>
    <t>COMPLETA-MAÑANA-TARDE-SABATINOS</t>
  </si>
  <si>
    <t>INSTITUCION EDUCATIVA JUAN XXIII</t>
  </si>
  <si>
    <t>CALLE 36 #3W-72 BARRIO JUAN XXIII</t>
  </si>
  <si>
    <t>MAÑANA-TARDE-NOCTURNA</t>
  </si>
  <si>
    <t>INSTITUCION EDUCATIVA KM 12</t>
  </si>
  <si>
    <t>KM 12 VÍA PLANETA RICA</t>
  </si>
  <si>
    <t>INSTITUCION EDUCATIVA LA INMACULADA</t>
  </si>
  <si>
    <t>CRA 6 #34-70</t>
  </si>
  <si>
    <t>INSTITUCION EDUCATIVA LA MANTA</t>
  </si>
  <si>
    <t>CORREGIMIENTO LA MANTA</t>
  </si>
  <si>
    <t>INSTITUCION EDUCATIVA LA POZA</t>
  </si>
  <si>
    <t>VEREDA LA POZA CORREGIMIENTO SAN ANTERITO</t>
  </si>
  <si>
    <t>INSTITUCION EDUCATIVA LA PRADERA</t>
  </si>
  <si>
    <t>CALLE 23 #27-28 BARRIO LA PRADERA</t>
  </si>
  <si>
    <t>INSTITUCION EDUCATIVA LA RIBERA</t>
  </si>
  <si>
    <t>BARRIO LA RIBERA ETAPA 4</t>
  </si>
  <si>
    <t>INSTITUCION EDUCATIVA LETICIA</t>
  </si>
  <si>
    <t>CORREGIMIENTO LETICIA</t>
  </si>
  <si>
    <t>INSTITUCION EDUCATIVA LICEO GUILLERMO VALENCIA</t>
  </si>
  <si>
    <t>DIAGONAL 21 TRANSVERSAL 1. VIA AL BATALLON</t>
  </si>
  <si>
    <t>INSTITUCION EDUCATIVA LICEO MIGUEL ANTONIO CARO</t>
  </si>
  <si>
    <t>CORREGIMIENTO LAS PALOMAS</t>
  </si>
  <si>
    <t>INSTITUCION EDUCATIVA LOS GARZONES</t>
  </si>
  <si>
    <t>CALLE PRINCIPAL DE GARZONES</t>
  </si>
  <si>
    <t>INSTITUCION EDUCATIVA MANUEL RUIZ ALVAREZ</t>
  </si>
  <si>
    <t>BARRIO VILLA PAZ MZ 66</t>
  </si>
  <si>
    <t>INSTITUCION EDUCATIVA MERCEDES ABREGO</t>
  </si>
  <si>
    <t>DIAG. 6 TRAN 1A B/PASTRANA BORRERO</t>
  </si>
  <si>
    <t>INSTITUCION EDUCATIVA MOGAMBO</t>
  </si>
  <si>
    <t>BARRIO BOGAMBO MZ 39 ETAPA 2DA</t>
  </si>
  <si>
    <t>INSTITUCION EDUCATIVA MORINDO SANTA FE</t>
  </si>
  <si>
    <t>KM 35 VIA TIERRALTA</t>
  </si>
  <si>
    <t>MAÑANA.- SABATINOS</t>
  </si>
  <si>
    <t>INSTITUCION EDUCATIVA NORMAL SUPERIOR</t>
  </si>
  <si>
    <t>BARRIO JUAN XXIII. KR 1 W Nº 37- 115</t>
  </si>
  <si>
    <t>INSTITUCION EDUCATIVA NUESTRA SEÑORA DE FATIMA</t>
  </si>
  <si>
    <t>KM 6 VIA CERETE</t>
  </si>
  <si>
    <t>INSTITUCION EDUCATIVA NUEVA LUCIA</t>
  </si>
  <si>
    <t>CORREGIMIENTO NUEVA LUCIA</t>
  </si>
  <si>
    <t>MAÑANA-NOCTURNA-SABATINOS</t>
  </si>
  <si>
    <t>INSTITUCION EDUCATIVA PATIO BONITO</t>
  </si>
  <si>
    <t>KM 22 VÍA PLANETA RICA</t>
  </si>
  <si>
    <t>INSTITUCION EDUCATIVA POLICARPA SALAVARRIETA</t>
  </si>
  <si>
    <t>DIAG. 12 No. 3 – 142 BARRIO POLICARPA</t>
  </si>
  <si>
    <t>INSTITUCION EDUCATIVA PUEBLO BUJO</t>
  </si>
  <si>
    <t>CORREGIMIENTO PUEBLO BUJO</t>
  </si>
  <si>
    <t>INSTITUCION EDUCATIVA RAFAEL NUÑEZ</t>
  </si>
  <si>
    <t>CORREGIMIENTO SANTA LUCIA</t>
  </si>
  <si>
    <t>INSTITUCION EDUCATIVA RANCHO GRANDE</t>
  </si>
  <si>
    <t>CALLE 9 #12W-42 MARGEN IZQUIERDA</t>
  </si>
  <si>
    <t>INSTITUCION EDUCATIVA ROBINSON PITALUA</t>
  </si>
  <si>
    <t>CALLE 35 N°22-12</t>
  </si>
  <si>
    <t>INSTITUCION EDUCATIVA SAN ANTERITO</t>
  </si>
  <si>
    <t>CORREGIMIENTO SAN ANTERITO</t>
  </si>
  <si>
    <t>INSTITUCION EDUCATIVA SAN ISIDRO</t>
  </si>
  <si>
    <t>CORREGIMIENTO SAN ISIDRO</t>
  </si>
  <si>
    <t>INSTITUCION EDUCATIVA SAN JOSE DE LOMA VERDE</t>
  </si>
  <si>
    <t>CORREGIMIENTO LOMA VERDER</t>
  </si>
  <si>
    <t>INSTITUCION EDUCATIVA SAN JOSE JARAQUIEL</t>
  </si>
  <si>
    <t>CORREGIMIENTO SAN JOSE DE JARAQUIEL</t>
  </si>
  <si>
    <t>INSTITUCION EDUCATIVA SANTA ISABEL</t>
  </si>
  <si>
    <t>CORREGIMIENTO SANTA ISABEL</t>
  </si>
  <si>
    <t>INSTITUCION EDUCATIVA SANTA MARIA</t>
  </si>
  <si>
    <t>CALLE 3 ENTRE CARRERA 1 Y 2 BARRIO SANTANDER</t>
  </si>
  <si>
    <t>MAÑANA.TARDE -SABATINOS</t>
  </si>
  <si>
    <t>INSTITUCION EDUCATIVA SANTA MARIA GORETTY</t>
  </si>
  <si>
    <t xml:space="preserve">BARRIO P5 TR 8 DIAG 13 </t>
  </si>
  <si>
    <t>INSTITUCION EDUCATIVA SANTA ROSA DE LIMA</t>
  </si>
  <si>
    <t>CALLE 22A #13-55 BARRIO LA JULIA</t>
  </si>
  <si>
    <t>MAÑANA.TARDE-NOCTURNA</t>
  </si>
  <si>
    <t>INSTITUCION EDUCATIVA SANTAFE</t>
  </si>
  <si>
    <t>CORREGIMIENTO SANTA FE</t>
  </si>
  <si>
    <t>INSTITUCION EDUCATIVA TRES PALMAS</t>
  </si>
  <si>
    <t>CORREGIMIENTO TRES PALMAS</t>
  </si>
  <si>
    <t>INSTITUCION EDUCATIVA VICTORIA MANZUR</t>
  </si>
  <si>
    <t>CRA 35A #319-54 BARRIO CANTACLARO</t>
  </si>
  <si>
    <t>INSTITUCION EDUCATIVA VILLA CIELO</t>
  </si>
  <si>
    <t>KM 3 VÍA SABANAL</t>
  </si>
  <si>
    <t>INSTITUCION EDUCATIVA VILLA MARGARITA</t>
  </si>
  <si>
    <t>MZ 34 LOTE 1 BARRIO VILLA MARGARITA</t>
  </si>
  <si>
    <t xml:space="preserve">* Este diágnostico TIC corresponde solo a sedes principales </t>
  </si>
  <si>
    <t>** Matrícula y docente incluye la totalidad de las sedes</t>
  </si>
  <si>
    <t>*** La conectividad este año será triplicada para los EE con menos velocidad</t>
  </si>
  <si>
    <t xml:space="preserve">IE NACIONAL LOPERENA </t>
  </si>
  <si>
    <t>Calle 16 11-75</t>
  </si>
  <si>
    <t>VALLEDUPAR</t>
  </si>
  <si>
    <t>16 MB</t>
  </si>
  <si>
    <t>IE PRUDENCIA DAZA</t>
  </si>
  <si>
    <t>Calle 19B 12-80</t>
  </si>
  <si>
    <t>12 MB</t>
  </si>
  <si>
    <t>IE SAN JOAQUIN</t>
  </si>
  <si>
    <t>Calle 9A 13-44</t>
  </si>
  <si>
    <t>8 MB</t>
  </si>
  <si>
    <t>IE FRANCISCO MOLINA SANCHEZ</t>
  </si>
  <si>
    <t>Calle 4 con calle 30A</t>
  </si>
  <si>
    <t>IE LEONIDAS ACUÑA</t>
  </si>
  <si>
    <t>Cra. 12 30-483</t>
  </si>
  <si>
    <t>IE MANUEL GERMAN CUELLO GUTIERREZ</t>
  </si>
  <si>
    <t>Calle 23 4D-15</t>
  </si>
  <si>
    <t>4 MB</t>
  </si>
  <si>
    <t>IE  MILCIADES CANTILLO COSTA</t>
  </si>
  <si>
    <t>Calle 44 23-51</t>
  </si>
  <si>
    <t>IE RAFAEL VALLE MEZA</t>
  </si>
  <si>
    <t>Calle 26 19-30</t>
  </si>
  <si>
    <t>IE ALFONSO ARAUJO COTES</t>
  </si>
  <si>
    <t>Cra 22 35-42</t>
  </si>
  <si>
    <t>IE ENRIQUE PUPO MARTINEZ</t>
  </si>
  <si>
    <t>Calle 29  26-37</t>
  </si>
  <si>
    <t>IE JOAQUIN OCHOA MAESTRE</t>
  </si>
  <si>
    <t>Mz 11 y 12</t>
  </si>
  <si>
    <t>IE JOSE EUGENIO MARTINEZ</t>
  </si>
  <si>
    <t>Calle 18B 30A-54</t>
  </si>
  <si>
    <t>IE  TECNICO UPAR</t>
  </si>
  <si>
    <t>Diag. 19 23-14</t>
  </si>
  <si>
    <t>IE CASIMIRO RAUL MAESTRE</t>
  </si>
  <si>
    <t>Mz 9 y 11</t>
  </si>
  <si>
    <t>2 MB</t>
  </si>
  <si>
    <t>IE VILLA CORELCA</t>
  </si>
  <si>
    <t>Calle 16B cra. 24Bis-52</t>
  </si>
  <si>
    <t>IE CONSUELO ARAUJO NOGUERA</t>
  </si>
  <si>
    <t>Ciudadela 450 años</t>
  </si>
  <si>
    <t>IE ALFONSO LOPEZ PUMAREJO</t>
  </si>
  <si>
    <t>Calle 13B bis 19-120</t>
  </si>
  <si>
    <t>IE PEDRO CASTRO MONSALVO</t>
  </si>
  <si>
    <t>Cra. 19 calle 12 Esq</t>
  </si>
  <si>
    <t>IE CASD SIMON BOLIVAR</t>
  </si>
  <si>
    <t>Cra. 19 13B-38</t>
  </si>
  <si>
    <t>IE LOPERENA GARUPAL</t>
  </si>
  <si>
    <t>Tranv 23 21-27</t>
  </si>
  <si>
    <t>IE LA ESPERANZA</t>
  </si>
  <si>
    <t>Calle 6 37-100</t>
  </si>
  <si>
    <t>IE BELLO HORIZONTE</t>
  </si>
  <si>
    <t>Clle principal</t>
  </si>
  <si>
    <t>IE EDUARDO SUAREZ ORCASITA</t>
  </si>
  <si>
    <t>Calle 12 25-47</t>
  </si>
  <si>
    <t>IE ANTONIO ENRIQUE DIAZ MARTINEZ</t>
  </si>
  <si>
    <t>Correg Badillo</t>
  </si>
  <si>
    <t>1 mbps</t>
  </si>
  <si>
    <t>IE DE EDUCACION MEDIA DE PATILLAL</t>
  </si>
  <si>
    <t>Plaza Central-Patillal</t>
  </si>
  <si>
    <t>IE AGRICOLA LA MINA</t>
  </si>
  <si>
    <t>Correg La Mina</t>
  </si>
  <si>
    <t>IE JOSE CELESTINO MUTIS</t>
  </si>
  <si>
    <t>Correg Guacoche</t>
  </si>
  <si>
    <t>IE SAN ISIDRO LABRADOR</t>
  </si>
  <si>
    <t>Correg Atanquez</t>
  </si>
  <si>
    <t xml:space="preserve">IE  INSTITUTO DE PROMOCION SOCIAL GUATAPURÍ </t>
  </si>
  <si>
    <t>Correg Guatapurí</t>
  </si>
  <si>
    <t>IE LUIS OVIDIO RINCON LOBO</t>
  </si>
  <si>
    <t>Valencia de Jesús</t>
  </si>
  <si>
    <t>IE DE EDUCACION MEDIA DE AGUAS BLANCAS</t>
  </si>
  <si>
    <t>Aguas Blancas</t>
  </si>
  <si>
    <t>IE RODOLFO CASTRO CASTRO</t>
  </si>
  <si>
    <t>Mariangola</t>
  </si>
  <si>
    <t>IE LUIS RODRIGUEZ VALERA</t>
  </si>
  <si>
    <t>Los Venados</t>
  </si>
  <si>
    <t>INSTITUCION EDUCATIVA VIRGEN DEL CARMEN</t>
  </si>
  <si>
    <t>Correg La Mesa</t>
  </si>
  <si>
    <t>CENTRO EDUC  RONGOY</t>
  </si>
  <si>
    <t>Centro Indigena Rongoy</t>
  </si>
  <si>
    <t>CEN IND SAN  JOSE</t>
  </si>
  <si>
    <t>Centro Indigena San Jose</t>
  </si>
  <si>
    <t>ESC. INDIGENA DE CHERÚA</t>
  </si>
  <si>
    <t>Centro Indigena Cherúa</t>
  </si>
  <si>
    <t>IE TEC DAMASO ZAPATA</t>
  </si>
  <si>
    <t>CL 10 NO 28-77</t>
  </si>
  <si>
    <t>BUCARAMANGA</t>
  </si>
  <si>
    <t>I E TEC NACIONAL DE COMERCIO</t>
  </si>
  <si>
    <t>CLL 55 DIAG 14-54</t>
  </si>
  <si>
    <t>I.E. DE SANTANDER - SEDE PRINCIPAL</t>
  </si>
  <si>
    <t>CL 9 25 67</t>
  </si>
  <si>
    <t>I E NUESTRA SE¾ORA DEL PILAR</t>
  </si>
  <si>
    <t>AV LOSESTUDIANTES NO 9-323</t>
  </si>
  <si>
    <t>SEDE A - I E TEC INEM CUSTODIO GARCÍA ROVIRA</t>
  </si>
  <si>
    <t>KR 19 104 56</t>
  </si>
  <si>
    <t>IE BICENTENARIO DE LA INDEPENDENCIA DE LA REPUBLICA DE COLOMBIA - SEDE PRINCIPAL</t>
  </si>
  <si>
    <t>CARRERA 43 N. 34A - 11</t>
  </si>
  <si>
    <t>IE LUIS CARLOS GALAN SARMIENTO</t>
  </si>
  <si>
    <t>CALLE 59 N. 38W-00</t>
  </si>
  <si>
    <t>I E ACAD AURELIO MARTINEZ MUTIS</t>
  </si>
  <si>
    <t>AV DE LOS ESTUDIANTES AV CLL 14-141</t>
  </si>
  <si>
    <t>IE LA JUVENTUD</t>
  </si>
  <si>
    <t>CALLE 5N NO 19A-12</t>
  </si>
  <si>
    <t>I E CAMPO HERMOSO</t>
  </si>
  <si>
    <t>CR 9 A OCC NO 49-24</t>
  </si>
  <si>
    <t>I E  MEDALLA MILAGROSA</t>
  </si>
  <si>
    <t>CR 7B NO 103-12</t>
  </si>
  <si>
    <t>I E CAMACHO CARRE¾O</t>
  </si>
  <si>
    <t>CLL 41 NO 8 -15</t>
  </si>
  <si>
    <t>IE LICEO PATRIA</t>
  </si>
  <si>
    <t>CARRERA 33 N. 18 53</t>
  </si>
  <si>
    <t>I E ACAD SANTA MARIA GORETTI</t>
  </si>
  <si>
    <t>AV LOS ESTD. OCC 9-67</t>
  </si>
  <si>
    <t>IE GUSTAVO COTE URIBE</t>
  </si>
  <si>
    <t>CR 5 NO 15D -23 NORTE</t>
  </si>
  <si>
    <t>IE INTEGRADOD JORGE ELIECER GAITAN</t>
  </si>
  <si>
    <t>CLL 16 NO 9-54</t>
  </si>
  <si>
    <t>I E  NUESTRA SE¾ORA DE FATIMA</t>
  </si>
  <si>
    <t>CR 12 NO 41-69</t>
  </si>
  <si>
    <t>IE ORIENTE MIRAFLORES</t>
  </si>
  <si>
    <t>KM 2 CARRETERA VIA PAMPLONA NO. 50-46</t>
  </si>
  <si>
    <t>I E SAN FRANCISCO DE ASIS</t>
  </si>
  <si>
    <t>CLL 31 NO 1 OCC 31 BARRIO SANTANDER</t>
  </si>
  <si>
    <t>SEDE A - IE PROMOCION SOCIAL DEL NORTE</t>
  </si>
  <si>
    <t>KR 22 B 1 61</t>
  </si>
  <si>
    <t>CR 3W   NO 57-60</t>
  </si>
  <si>
    <t>IE TEC POLITECNICO</t>
  </si>
  <si>
    <t>CLL 55  DIAG 14-106</t>
  </si>
  <si>
    <t>IE.TECNOLG.SALESIANO ELOY VALENZUELA</t>
  </si>
  <si>
    <t>AV.QUEBRADA SECA 11-85</t>
  </si>
  <si>
    <t>I  E ANDRES PAEZ DE SOTOMAYOR</t>
  </si>
  <si>
    <t>CLL 37 NO 1-97</t>
  </si>
  <si>
    <t>INST  DE PROBLEMAS DE APRENDIZAJE IPA</t>
  </si>
  <si>
    <t>CLL 64 NO 10-40</t>
  </si>
  <si>
    <t>IE MAIPORE</t>
  </si>
  <si>
    <t>CLL 23 12-58</t>
  </si>
  <si>
    <t>I E TEC JORGE ARDILA DUARTE</t>
  </si>
  <si>
    <t>CLL 53 NO 21-25</t>
  </si>
  <si>
    <t>COL  CAFE MADRID</t>
  </si>
  <si>
    <t>CR 8B NO 35 AN 45</t>
  </si>
  <si>
    <t>INS TEC RAFAEL GARCIA HERREROS</t>
  </si>
  <si>
    <t>CR 1D NO N-81</t>
  </si>
  <si>
    <t>IE ESCUELA NORMAL SUPERIOR DE BUCARAMANGA</t>
  </si>
  <si>
    <t>CRA 27 NO 29-69</t>
  </si>
  <si>
    <t>I  E  GABRIELA MISTRAL</t>
  </si>
  <si>
    <t>CLL 69A NO 27-30</t>
  </si>
  <si>
    <t>I E DEPTAL FRANCISCO DE PAULA SANTANDER</t>
  </si>
  <si>
    <t>CR 5 OCC NO 30-61</t>
  </si>
  <si>
    <t>I E PILOTO SIMON BOLIVAR</t>
  </si>
  <si>
    <t>CR 20 NO 11-83</t>
  </si>
  <si>
    <t>I  E LA LIBERTAD</t>
  </si>
  <si>
    <t>CR 31 NO 101-24</t>
  </si>
  <si>
    <t>IE SAN JOSE DE LA SALLE</t>
  </si>
  <si>
    <t>CR 21 NO 68-45</t>
  </si>
  <si>
    <t>IE COMUNEROS</t>
  </si>
  <si>
    <t>CARRERA 18 N. 10 -20</t>
  </si>
  <si>
    <t>SEDE A - I E PROVENZA</t>
  </si>
  <si>
    <t>KR 23 109 07</t>
  </si>
  <si>
    <t>I E CLUB UNION</t>
  </si>
  <si>
    <t>CLL 3A NO. 10-36</t>
  </si>
  <si>
    <t>IE SANTO ANGEL</t>
  </si>
  <si>
    <t>CALLE 9N NO 18C-04</t>
  </si>
  <si>
    <t>I E LAS AMERICAS</t>
  </si>
  <si>
    <t>CALLE 33 NO 36-16</t>
  </si>
  <si>
    <t>IE TECNICO POLITECNICO SEDE C</t>
  </si>
  <si>
    <t>CRA 7 NO 29-58</t>
  </si>
  <si>
    <t xml:space="preserve">
DIAGNOSTICO INSTITUCIONES EDUCATIVAS A SER BENEFICIADAS</t>
  </si>
  <si>
    <r>
      <rPr>
        <b/>
        <sz val="12"/>
        <color theme="1"/>
        <rFont val="Arial Narrow"/>
        <family val="2"/>
      </rPr>
      <t xml:space="preserve"> INVENTARIO VALLEDUPAR</t>
    </r>
    <r>
      <rPr>
        <sz val="11"/>
        <color theme="1"/>
        <rFont val="Arial Narrow"/>
        <family val="2"/>
      </rPr>
      <t xml:space="preserve"> 
DIAGNOSTICO INSTITUCIONES EDUCATIVAS A SER BENEFICIADAS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</si>
</sst>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8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8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1</xdr:col>
      <xdr:colOff>1396365</xdr:colOff>
      <xdr:row>0</xdr:row>
      <xdr:rowOff>513715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83" b="13879"/>
        <a:stretch>
          <a:fillRect/>
        </a:stretch>
      </xdr:blipFill>
      <xdr:spPr bwMode="auto">
        <a:xfrm>
          <a:off x="142875" y="19050"/>
          <a:ext cx="1558290" cy="494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1009650</xdr:colOff>
      <xdr:row>0</xdr:row>
      <xdr:rowOff>47624</xdr:rowOff>
    </xdr:from>
    <xdr:to>
      <xdr:col>11</xdr:col>
      <xdr:colOff>374477</xdr:colOff>
      <xdr:row>0</xdr:row>
      <xdr:rowOff>571499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47624"/>
          <a:ext cx="125857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1</xdr:col>
      <xdr:colOff>1396365</xdr:colOff>
      <xdr:row>0</xdr:row>
      <xdr:rowOff>513715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83" b="13879"/>
        <a:stretch>
          <a:fillRect/>
        </a:stretch>
      </xdr:blipFill>
      <xdr:spPr bwMode="auto">
        <a:xfrm>
          <a:off x="142875" y="19050"/>
          <a:ext cx="1558290" cy="494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1009650</xdr:colOff>
      <xdr:row>0</xdr:row>
      <xdr:rowOff>47624</xdr:rowOff>
    </xdr:from>
    <xdr:to>
      <xdr:col>10</xdr:col>
      <xdr:colOff>77470</xdr:colOff>
      <xdr:row>0</xdr:row>
      <xdr:rowOff>571499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47624"/>
          <a:ext cx="125857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1</xdr:col>
      <xdr:colOff>1396365</xdr:colOff>
      <xdr:row>0</xdr:row>
      <xdr:rowOff>513715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83" b="13879"/>
        <a:stretch>
          <a:fillRect/>
        </a:stretch>
      </xdr:blipFill>
      <xdr:spPr bwMode="auto">
        <a:xfrm>
          <a:off x="142875" y="19050"/>
          <a:ext cx="1558290" cy="494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1009650</xdr:colOff>
      <xdr:row>0</xdr:row>
      <xdr:rowOff>47624</xdr:rowOff>
    </xdr:from>
    <xdr:to>
      <xdr:col>11</xdr:col>
      <xdr:colOff>96520</xdr:colOff>
      <xdr:row>0</xdr:row>
      <xdr:rowOff>571499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47624"/>
          <a:ext cx="125857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1</xdr:col>
      <xdr:colOff>1396365</xdr:colOff>
      <xdr:row>0</xdr:row>
      <xdr:rowOff>513715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83" b="13879"/>
        <a:stretch>
          <a:fillRect/>
        </a:stretch>
      </xdr:blipFill>
      <xdr:spPr bwMode="auto">
        <a:xfrm>
          <a:off x="142875" y="19050"/>
          <a:ext cx="1558290" cy="494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1009650</xdr:colOff>
      <xdr:row>0</xdr:row>
      <xdr:rowOff>47624</xdr:rowOff>
    </xdr:from>
    <xdr:to>
      <xdr:col>11</xdr:col>
      <xdr:colOff>382270</xdr:colOff>
      <xdr:row>0</xdr:row>
      <xdr:rowOff>571499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1275" y="47624"/>
          <a:ext cx="125857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34" zoomScale="110" zoomScaleNormal="110" workbookViewId="0">
      <selection activeCell="N14" sqref="N14"/>
    </sheetView>
  </sheetViews>
  <sheetFormatPr baseColWidth="10" defaultRowHeight="12" x14ac:dyDescent="0.2"/>
  <cols>
    <col min="1" max="1" width="4.5703125" style="6" customWidth="1"/>
    <col min="2" max="2" width="44" style="6" customWidth="1"/>
    <col min="3" max="3" width="33.42578125" style="6" customWidth="1"/>
    <col min="4" max="4" width="12.42578125" style="12" customWidth="1"/>
    <col min="5" max="5" width="7.7109375" style="12" bestFit="1" customWidth="1"/>
    <col min="6" max="6" width="10.140625" style="12" bestFit="1" customWidth="1"/>
    <col min="7" max="7" width="10.7109375" style="12" bestFit="1" customWidth="1"/>
    <col min="8" max="8" width="12.7109375" style="12" bestFit="1" customWidth="1"/>
    <col min="9" max="9" width="9.42578125" style="12" customWidth="1"/>
    <col min="10" max="10" width="11" style="12" customWidth="1"/>
    <col min="11" max="11" width="13.28515625" style="12" customWidth="1"/>
    <col min="12" max="12" width="11.28515625" style="12" customWidth="1"/>
    <col min="13" max="16384" width="11.42578125" style="6"/>
  </cols>
  <sheetData>
    <row r="1" spans="1:12" ht="48" customHeight="1" x14ac:dyDescent="0.2">
      <c r="A1" s="41" t="s">
        <v>425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x14ac:dyDescent="0.2">
      <c r="A2" s="46" t="s">
        <v>0</v>
      </c>
      <c r="B2" s="46" t="s">
        <v>1</v>
      </c>
      <c r="C2" s="46" t="s">
        <v>2</v>
      </c>
      <c r="D2" s="46" t="s">
        <v>3</v>
      </c>
      <c r="E2" s="44" t="s">
        <v>4</v>
      </c>
      <c r="F2" s="44" t="s">
        <v>7</v>
      </c>
      <c r="G2" s="44" t="s">
        <v>5</v>
      </c>
      <c r="H2" s="44" t="s">
        <v>6</v>
      </c>
      <c r="I2" s="7" t="s">
        <v>8</v>
      </c>
      <c r="J2" s="44" t="s">
        <v>12</v>
      </c>
      <c r="K2" s="44" t="s">
        <v>10</v>
      </c>
      <c r="L2" s="44" t="s">
        <v>11</v>
      </c>
    </row>
    <row r="3" spans="1:12" x14ac:dyDescent="0.2">
      <c r="A3" s="47"/>
      <c r="B3" s="47"/>
      <c r="C3" s="47"/>
      <c r="D3" s="47"/>
      <c r="E3" s="45"/>
      <c r="F3" s="45"/>
      <c r="G3" s="45"/>
      <c r="H3" s="45"/>
      <c r="I3" s="14" t="s">
        <v>9</v>
      </c>
      <c r="J3" s="45"/>
      <c r="K3" s="45"/>
      <c r="L3" s="45"/>
    </row>
    <row r="4" spans="1:12" s="10" customFormat="1" ht="13.5" x14ac:dyDescent="0.25">
      <c r="A4" s="8">
        <v>1</v>
      </c>
      <c r="B4" s="15" t="s">
        <v>13</v>
      </c>
      <c r="C4" s="16" t="s">
        <v>63</v>
      </c>
      <c r="D4" s="8" t="s">
        <v>113</v>
      </c>
      <c r="E4" s="8">
        <v>1</v>
      </c>
      <c r="F4" s="8">
        <v>2</v>
      </c>
      <c r="G4" s="8">
        <v>130</v>
      </c>
      <c r="H4" s="8">
        <v>3881</v>
      </c>
      <c r="I4" s="8" t="s">
        <v>114</v>
      </c>
      <c r="J4" s="8">
        <v>8</v>
      </c>
      <c r="K4" s="8">
        <f>155+68</f>
        <v>223</v>
      </c>
      <c r="L4" s="8"/>
    </row>
    <row r="5" spans="1:12" s="10" customFormat="1" ht="13.5" x14ac:dyDescent="0.25">
      <c r="A5" s="8">
        <v>2</v>
      </c>
      <c r="B5" s="15" t="s">
        <v>14</v>
      </c>
      <c r="C5" s="16" t="s">
        <v>64</v>
      </c>
      <c r="D5" s="8" t="s">
        <v>113</v>
      </c>
      <c r="E5" s="8">
        <v>2</v>
      </c>
      <c r="F5" s="8">
        <v>2</v>
      </c>
      <c r="G5" s="8">
        <v>127</v>
      </c>
      <c r="H5" s="8">
        <f>3068+483</f>
        <v>3551</v>
      </c>
      <c r="I5" s="8" t="s">
        <v>114</v>
      </c>
      <c r="J5" s="8">
        <v>8</v>
      </c>
      <c r="K5" s="8">
        <v>310</v>
      </c>
      <c r="L5" s="8">
        <f>25+80+5+16</f>
        <v>126</v>
      </c>
    </row>
    <row r="6" spans="1:12" s="10" customFormat="1" ht="13.5" x14ac:dyDescent="0.25">
      <c r="A6" s="8">
        <v>3</v>
      </c>
      <c r="B6" s="15" t="s">
        <v>15</v>
      </c>
      <c r="C6" s="16" t="s">
        <v>65</v>
      </c>
      <c r="D6" s="8" t="s">
        <v>113</v>
      </c>
      <c r="E6" s="8">
        <v>3</v>
      </c>
      <c r="F6" s="8">
        <v>2</v>
      </c>
      <c r="G6" s="8">
        <v>196</v>
      </c>
      <c r="H6" s="8">
        <v>5854</v>
      </c>
      <c r="I6" s="8" t="s">
        <v>114</v>
      </c>
      <c r="J6" s="8">
        <v>8</v>
      </c>
      <c r="K6" s="8">
        <v>593</v>
      </c>
      <c r="L6" s="8"/>
    </row>
    <row r="7" spans="1:12" s="10" customFormat="1" ht="13.5" x14ac:dyDescent="0.25">
      <c r="A7" s="8">
        <v>4</v>
      </c>
      <c r="B7" s="15" t="s">
        <v>16</v>
      </c>
      <c r="C7" s="16" t="s">
        <v>66</v>
      </c>
      <c r="D7" s="8" t="s">
        <v>113</v>
      </c>
      <c r="E7" s="8">
        <v>4</v>
      </c>
      <c r="F7" s="8">
        <v>2</v>
      </c>
      <c r="G7" s="8">
        <v>200</v>
      </c>
      <c r="H7" s="8">
        <v>4678</v>
      </c>
      <c r="I7" s="8" t="s">
        <v>114</v>
      </c>
      <c r="J7" s="8">
        <v>4</v>
      </c>
      <c r="K7" s="8">
        <v>615</v>
      </c>
      <c r="L7" s="8">
        <f>169+34</f>
        <v>203</v>
      </c>
    </row>
    <row r="8" spans="1:12" s="10" customFormat="1" ht="13.5" x14ac:dyDescent="0.25">
      <c r="A8" s="8">
        <v>5</v>
      </c>
      <c r="B8" s="15" t="s">
        <v>17</v>
      </c>
      <c r="C8" s="16" t="s">
        <v>67</v>
      </c>
      <c r="D8" s="8" t="s">
        <v>113</v>
      </c>
      <c r="E8" s="8">
        <v>3</v>
      </c>
      <c r="F8" s="8">
        <v>2</v>
      </c>
      <c r="G8" s="8">
        <v>118</v>
      </c>
      <c r="H8" s="8">
        <v>2820</v>
      </c>
      <c r="I8" s="8" t="s">
        <v>114</v>
      </c>
      <c r="J8" s="8">
        <v>4</v>
      </c>
      <c r="K8" s="8">
        <v>519</v>
      </c>
      <c r="L8" s="8">
        <f>215+43</f>
        <v>258</v>
      </c>
    </row>
    <row r="9" spans="1:12" s="10" customFormat="1" ht="13.5" x14ac:dyDescent="0.25">
      <c r="A9" s="8">
        <v>6</v>
      </c>
      <c r="B9" s="15" t="s">
        <v>18</v>
      </c>
      <c r="C9" s="17" t="s">
        <v>68</v>
      </c>
      <c r="D9" s="8" t="s">
        <v>113</v>
      </c>
      <c r="E9" s="8">
        <v>2</v>
      </c>
      <c r="F9" s="8">
        <v>2</v>
      </c>
      <c r="G9" s="8">
        <v>48</v>
      </c>
      <c r="H9" s="8">
        <v>1136</v>
      </c>
      <c r="I9" s="8" t="s">
        <v>114</v>
      </c>
      <c r="J9" s="8">
        <v>4</v>
      </c>
      <c r="K9" s="8">
        <v>210</v>
      </c>
      <c r="L9" s="8"/>
    </row>
    <row r="10" spans="1:12" s="10" customFormat="1" ht="13.5" x14ac:dyDescent="0.25">
      <c r="A10" s="8">
        <v>7</v>
      </c>
      <c r="B10" s="15" t="s">
        <v>19</v>
      </c>
      <c r="C10" s="17" t="s">
        <v>69</v>
      </c>
      <c r="D10" s="8" t="s">
        <v>113</v>
      </c>
      <c r="E10" s="8">
        <v>1</v>
      </c>
      <c r="F10" s="8">
        <v>2</v>
      </c>
      <c r="G10" s="8">
        <v>31</v>
      </c>
      <c r="H10" s="8">
        <v>805</v>
      </c>
      <c r="I10" s="8" t="s">
        <v>114</v>
      </c>
      <c r="J10" s="8">
        <v>4</v>
      </c>
      <c r="K10" s="8">
        <v>158</v>
      </c>
      <c r="L10" s="8"/>
    </row>
    <row r="11" spans="1:12" s="10" customFormat="1" ht="13.5" x14ac:dyDescent="0.25">
      <c r="A11" s="8">
        <v>8</v>
      </c>
      <c r="B11" s="15" t="s">
        <v>20</v>
      </c>
      <c r="C11" s="17" t="s">
        <v>70</v>
      </c>
      <c r="D11" s="8" t="s">
        <v>113</v>
      </c>
      <c r="E11" s="8">
        <v>3</v>
      </c>
      <c r="F11" s="8">
        <v>2</v>
      </c>
      <c r="G11" s="8">
        <v>56</v>
      </c>
      <c r="H11" s="8">
        <v>1293</v>
      </c>
      <c r="I11" s="8" t="s">
        <v>114</v>
      </c>
      <c r="J11" s="8">
        <v>8</v>
      </c>
      <c r="K11" s="8">
        <v>656</v>
      </c>
      <c r="L11" s="8">
        <f>50+10+50+10+29+6</f>
        <v>155</v>
      </c>
    </row>
    <row r="12" spans="1:12" s="10" customFormat="1" ht="13.5" x14ac:dyDescent="0.25">
      <c r="A12" s="8">
        <v>9</v>
      </c>
      <c r="B12" s="15" t="s">
        <v>21</v>
      </c>
      <c r="C12" s="16" t="s">
        <v>71</v>
      </c>
      <c r="D12" s="8" t="s">
        <v>113</v>
      </c>
      <c r="E12" s="8">
        <v>5</v>
      </c>
      <c r="F12" s="8">
        <v>2</v>
      </c>
      <c r="G12" s="8">
        <v>86</v>
      </c>
      <c r="H12" s="8">
        <v>2223</v>
      </c>
      <c r="I12" s="8" t="s">
        <v>114</v>
      </c>
      <c r="J12" s="8">
        <v>4</v>
      </c>
      <c r="K12" s="8">
        <v>618</v>
      </c>
      <c r="L12" s="8">
        <f>140+28+78+16+54+11</f>
        <v>327</v>
      </c>
    </row>
    <row r="13" spans="1:12" s="10" customFormat="1" ht="13.5" x14ac:dyDescent="0.25">
      <c r="A13" s="8">
        <v>10</v>
      </c>
      <c r="B13" s="15" t="s">
        <v>22</v>
      </c>
      <c r="C13" s="17" t="s">
        <v>72</v>
      </c>
      <c r="D13" s="8" t="s">
        <v>113</v>
      </c>
      <c r="E13" s="8">
        <v>2</v>
      </c>
      <c r="F13" s="8">
        <v>2</v>
      </c>
      <c r="G13" s="8">
        <v>59</v>
      </c>
      <c r="H13" s="8">
        <v>1678</v>
      </c>
      <c r="I13" s="8" t="s">
        <v>114</v>
      </c>
      <c r="J13" s="8">
        <v>8</v>
      </c>
      <c r="K13" s="8">
        <v>277</v>
      </c>
      <c r="L13" s="8"/>
    </row>
    <row r="14" spans="1:12" s="10" customFormat="1" ht="13.5" x14ac:dyDescent="0.25">
      <c r="A14" s="8">
        <v>11</v>
      </c>
      <c r="B14" s="15" t="s">
        <v>23</v>
      </c>
      <c r="C14" s="17" t="s">
        <v>73</v>
      </c>
      <c r="D14" s="8" t="s">
        <v>113</v>
      </c>
      <c r="E14" s="8">
        <v>2</v>
      </c>
      <c r="F14" s="8">
        <v>2</v>
      </c>
      <c r="G14" s="8">
        <v>37</v>
      </c>
      <c r="H14" s="8">
        <v>881</v>
      </c>
      <c r="I14" s="8" t="s">
        <v>114</v>
      </c>
      <c r="J14" s="8">
        <v>4</v>
      </c>
      <c r="K14" s="8">
        <v>123</v>
      </c>
      <c r="L14" s="8">
        <f>99+20</f>
        <v>119</v>
      </c>
    </row>
    <row r="15" spans="1:12" s="10" customFormat="1" ht="13.5" x14ac:dyDescent="0.25">
      <c r="A15" s="8">
        <v>12</v>
      </c>
      <c r="B15" s="15" t="s">
        <v>24</v>
      </c>
      <c r="C15" s="17" t="s">
        <v>74</v>
      </c>
      <c r="D15" s="8" t="s">
        <v>113</v>
      </c>
      <c r="E15" s="8">
        <v>3</v>
      </c>
      <c r="F15" s="8">
        <v>2</v>
      </c>
      <c r="G15" s="8">
        <v>46</v>
      </c>
      <c r="H15" s="8">
        <v>909</v>
      </c>
      <c r="I15" s="8" t="s">
        <v>114</v>
      </c>
      <c r="J15" s="8">
        <v>2</v>
      </c>
      <c r="K15" s="8">
        <v>385</v>
      </c>
      <c r="L15" s="8">
        <v>340</v>
      </c>
    </row>
    <row r="16" spans="1:12" s="10" customFormat="1" ht="13.5" x14ac:dyDescent="0.25">
      <c r="A16" s="8">
        <v>13</v>
      </c>
      <c r="B16" s="15" t="s">
        <v>25</v>
      </c>
      <c r="C16" s="16" t="s">
        <v>75</v>
      </c>
      <c r="D16" s="8" t="s">
        <v>113</v>
      </c>
      <c r="E16" s="8">
        <v>2</v>
      </c>
      <c r="F16" s="8">
        <v>2</v>
      </c>
      <c r="G16" s="8">
        <v>39</v>
      </c>
      <c r="H16" s="8">
        <v>960</v>
      </c>
      <c r="I16" s="8" t="s">
        <v>114</v>
      </c>
      <c r="J16" s="8">
        <v>2</v>
      </c>
      <c r="K16" s="8">
        <v>451</v>
      </c>
      <c r="L16" s="8"/>
    </row>
    <row r="17" spans="1:12" s="10" customFormat="1" ht="13.5" x14ac:dyDescent="0.25">
      <c r="A17" s="8">
        <v>14</v>
      </c>
      <c r="B17" s="15" t="s">
        <v>26</v>
      </c>
      <c r="C17" s="17" t="s">
        <v>76</v>
      </c>
      <c r="D17" s="8" t="s">
        <v>113</v>
      </c>
      <c r="E17" s="8">
        <v>3</v>
      </c>
      <c r="F17" s="8">
        <v>2</v>
      </c>
      <c r="G17" s="8">
        <v>39</v>
      </c>
      <c r="H17" s="8">
        <v>961</v>
      </c>
      <c r="I17" s="8" t="s">
        <v>114</v>
      </c>
      <c r="J17" s="8">
        <v>2</v>
      </c>
      <c r="K17" s="8">
        <v>231</v>
      </c>
      <c r="L17" s="8"/>
    </row>
    <row r="18" spans="1:12" s="10" customFormat="1" ht="13.5" x14ac:dyDescent="0.25">
      <c r="A18" s="8">
        <v>15</v>
      </c>
      <c r="B18" s="15" t="s">
        <v>27</v>
      </c>
      <c r="C18" s="17" t="s">
        <v>77</v>
      </c>
      <c r="D18" s="8" t="s">
        <v>113</v>
      </c>
      <c r="E18" s="8">
        <v>6</v>
      </c>
      <c r="F18" s="8">
        <v>2</v>
      </c>
      <c r="G18" s="8">
        <v>97</v>
      </c>
      <c r="H18" s="8">
        <v>2142</v>
      </c>
      <c r="I18" s="8" t="s">
        <v>114</v>
      </c>
      <c r="J18" s="8">
        <v>8</v>
      </c>
      <c r="K18" s="8">
        <v>282</v>
      </c>
      <c r="L18" s="8">
        <f>25+5+18+4+29+30+6+73+349+70</f>
        <v>609</v>
      </c>
    </row>
    <row r="19" spans="1:12" s="10" customFormat="1" ht="13.5" x14ac:dyDescent="0.25">
      <c r="A19" s="8">
        <v>16</v>
      </c>
      <c r="B19" s="15" t="s">
        <v>28</v>
      </c>
      <c r="C19" s="17" t="s">
        <v>78</v>
      </c>
      <c r="D19" s="8" t="s">
        <v>113</v>
      </c>
      <c r="E19" s="8">
        <v>1</v>
      </c>
      <c r="F19" s="8">
        <v>1</v>
      </c>
      <c r="G19" s="8">
        <v>9</v>
      </c>
      <c r="H19" s="8">
        <v>212</v>
      </c>
      <c r="I19" s="8" t="s">
        <v>114</v>
      </c>
      <c r="J19" s="8">
        <v>2</v>
      </c>
      <c r="K19" s="8">
        <v>43</v>
      </c>
      <c r="L19" s="8"/>
    </row>
    <row r="20" spans="1:12" s="10" customFormat="1" ht="13.5" x14ac:dyDescent="0.25">
      <c r="A20" s="8">
        <v>17</v>
      </c>
      <c r="B20" s="15" t="s">
        <v>29</v>
      </c>
      <c r="C20" s="17" t="s">
        <v>79</v>
      </c>
      <c r="D20" s="8" t="s">
        <v>113</v>
      </c>
      <c r="E20" s="8">
        <v>4</v>
      </c>
      <c r="F20" s="8">
        <v>2</v>
      </c>
      <c r="G20" s="8">
        <v>97</v>
      </c>
      <c r="H20" s="8">
        <v>2691</v>
      </c>
      <c r="I20" s="8" t="s">
        <v>114</v>
      </c>
      <c r="J20" s="8">
        <v>4</v>
      </c>
      <c r="K20" s="8">
        <v>470</v>
      </c>
      <c r="L20" s="8">
        <f>146+29+29+6+161+32+26+5</f>
        <v>434</v>
      </c>
    </row>
    <row r="21" spans="1:12" s="10" customFormat="1" ht="13.5" x14ac:dyDescent="0.25">
      <c r="A21" s="8">
        <v>18</v>
      </c>
      <c r="B21" s="15" t="s">
        <v>30</v>
      </c>
      <c r="C21" s="17" t="s">
        <v>80</v>
      </c>
      <c r="D21" s="8" t="s">
        <v>113</v>
      </c>
      <c r="E21" s="8">
        <v>5</v>
      </c>
      <c r="F21" s="8">
        <v>1</v>
      </c>
      <c r="G21" s="8">
        <v>17</v>
      </c>
      <c r="H21" s="8">
        <v>293</v>
      </c>
      <c r="I21" s="8" t="s">
        <v>114</v>
      </c>
      <c r="J21" s="8">
        <v>2</v>
      </c>
      <c r="K21" s="8">
        <v>84</v>
      </c>
      <c r="L21" s="8"/>
    </row>
    <row r="22" spans="1:12" s="10" customFormat="1" ht="13.5" x14ac:dyDescent="0.25">
      <c r="A22" s="8">
        <v>19</v>
      </c>
      <c r="B22" s="15" t="s">
        <v>31</v>
      </c>
      <c r="C22" s="17" t="s">
        <v>81</v>
      </c>
      <c r="D22" s="8" t="s">
        <v>113</v>
      </c>
      <c r="E22" s="8">
        <v>2</v>
      </c>
      <c r="F22" s="8">
        <v>1</v>
      </c>
      <c r="G22" s="8">
        <v>21</v>
      </c>
      <c r="H22" s="8">
        <v>390</v>
      </c>
      <c r="I22" s="8" t="s">
        <v>114</v>
      </c>
      <c r="J22" s="8">
        <v>2</v>
      </c>
      <c r="K22" s="8">
        <v>78</v>
      </c>
      <c r="L22" s="8"/>
    </row>
    <row r="23" spans="1:12" s="10" customFormat="1" ht="13.5" x14ac:dyDescent="0.25">
      <c r="A23" s="8">
        <v>20</v>
      </c>
      <c r="B23" s="15" t="s">
        <v>32</v>
      </c>
      <c r="C23" s="9" t="s">
        <v>82</v>
      </c>
      <c r="D23" s="8" t="s">
        <v>113</v>
      </c>
      <c r="E23" s="8">
        <v>1</v>
      </c>
      <c r="F23" s="8">
        <v>1</v>
      </c>
      <c r="G23" s="8">
        <v>18</v>
      </c>
      <c r="H23" s="8">
        <v>378</v>
      </c>
      <c r="I23" s="8" t="s">
        <v>114</v>
      </c>
      <c r="J23" s="8">
        <v>2</v>
      </c>
      <c r="K23" s="8">
        <v>183</v>
      </c>
      <c r="L23" s="8"/>
    </row>
    <row r="24" spans="1:12" s="10" customFormat="1" ht="13.5" x14ac:dyDescent="0.25">
      <c r="A24" s="8">
        <v>21</v>
      </c>
      <c r="B24" s="15" t="s">
        <v>33</v>
      </c>
      <c r="C24" s="17" t="s">
        <v>83</v>
      </c>
      <c r="D24" s="8" t="s">
        <v>113</v>
      </c>
      <c r="E24" s="8">
        <v>2</v>
      </c>
      <c r="F24" s="8">
        <v>2</v>
      </c>
      <c r="G24" s="8">
        <v>28</v>
      </c>
      <c r="H24" s="8">
        <v>606</v>
      </c>
      <c r="I24" s="8" t="s">
        <v>114</v>
      </c>
      <c r="J24" s="8">
        <v>2</v>
      </c>
      <c r="K24" s="8">
        <v>93</v>
      </c>
      <c r="L24" s="8"/>
    </row>
    <row r="25" spans="1:12" s="10" customFormat="1" ht="13.5" x14ac:dyDescent="0.25">
      <c r="A25" s="8">
        <v>22</v>
      </c>
      <c r="B25" s="15" t="s">
        <v>34</v>
      </c>
      <c r="C25" s="17" t="s">
        <v>84</v>
      </c>
      <c r="D25" s="8" t="s">
        <v>113</v>
      </c>
      <c r="E25" s="8">
        <v>3</v>
      </c>
      <c r="F25" s="8">
        <v>2</v>
      </c>
      <c r="G25" s="8">
        <v>39</v>
      </c>
      <c r="H25" s="8">
        <v>915</v>
      </c>
      <c r="I25" s="8" t="s">
        <v>114</v>
      </c>
      <c r="J25" s="8">
        <v>2</v>
      </c>
      <c r="K25" s="8">
        <v>106</v>
      </c>
      <c r="L25" s="8"/>
    </row>
    <row r="26" spans="1:12" s="10" customFormat="1" ht="13.5" x14ac:dyDescent="0.25">
      <c r="A26" s="8">
        <v>23</v>
      </c>
      <c r="B26" s="15" t="s">
        <v>35</v>
      </c>
      <c r="C26" s="17" t="s">
        <v>85</v>
      </c>
      <c r="D26" s="8" t="s">
        <v>113</v>
      </c>
      <c r="E26" s="8">
        <v>1</v>
      </c>
      <c r="F26" s="8">
        <v>1</v>
      </c>
      <c r="G26" s="8">
        <v>15</v>
      </c>
      <c r="H26" s="8">
        <v>360</v>
      </c>
      <c r="I26" s="8" t="s">
        <v>115</v>
      </c>
      <c r="J26" s="8"/>
      <c r="K26" s="8">
        <v>63</v>
      </c>
      <c r="L26" s="8">
        <v>30</v>
      </c>
    </row>
    <row r="27" spans="1:12" s="10" customFormat="1" ht="13.5" x14ac:dyDescent="0.25">
      <c r="A27" s="8">
        <v>24</v>
      </c>
      <c r="B27" s="15" t="s">
        <v>36</v>
      </c>
      <c r="C27" s="17" t="s">
        <v>86</v>
      </c>
      <c r="D27" s="8" t="s">
        <v>113</v>
      </c>
      <c r="E27" s="8">
        <v>3</v>
      </c>
      <c r="F27" s="8">
        <v>1</v>
      </c>
      <c r="G27" s="8">
        <v>25</v>
      </c>
      <c r="H27" s="8">
        <v>484</v>
      </c>
      <c r="I27" s="8" t="s">
        <v>114</v>
      </c>
      <c r="J27" s="8">
        <v>2</v>
      </c>
      <c r="K27" s="8">
        <v>106</v>
      </c>
      <c r="L27" s="8"/>
    </row>
    <row r="28" spans="1:12" s="10" customFormat="1" ht="13.5" x14ac:dyDescent="0.25">
      <c r="A28" s="8">
        <v>25</v>
      </c>
      <c r="B28" s="15" t="s">
        <v>37</v>
      </c>
      <c r="C28" s="17" t="s">
        <v>87</v>
      </c>
      <c r="D28" s="8" t="s">
        <v>113</v>
      </c>
      <c r="E28" s="8">
        <v>5</v>
      </c>
      <c r="F28" s="8">
        <v>1</v>
      </c>
      <c r="G28" s="8">
        <v>35</v>
      </c>
      <c r="H28" s="8">
        <v>722</v>
      </c>
      <c r="I28" s="8" t="s">
        <v>114</v>
      </c>
      <c r="J28" s="8">
        <v>2</v>
      </c>
      <c r="K28" s="8">
        <v>152</v>
      </c>
      <c r="L28" s="8"/>
    </row>
    <row r="29" spans="1:12" s="10" customFormat="1" ht="13.5" x14ac:dyDescent="0.25">
      <c r="A29" s="8">
        <v>26</v>
      </c>
      <c r="B29" s="15" t="s">
        <v>38</v>
      </c>
      <c r="C29" s="17" t="s">
        <v>88</v>
      </c>
      <c r="D29" s="8" t="s">
        <v>113</v>
      </c>
      <c r="E29" s="8">
        <v>5</v>
      </c>
      <c r="F29" s="8">
        <v>1</v>
      </c>
      <c r="G29" s="8">
        <v>16</v>
      </c>
      <c r="H29" s="8">
        <v>236</v>
      </c>
      <c r="I29" s="8" t="s">
        <v>114</v>
      </c>
      <c r="J29" s="8">
        <v>2</v>
      </c>
      <c r="K29" s="8">
        <v>108</v>
      </c>
      <c r="L29" s="8"/>
    </row>
    <row r="30" spans="1:12" s="10" customFormat="1" ht="13.5" x14ac:dyDescent="0.25">
      <c r="A30" s="8">
        <v>27</v>
      </c>
      <c r="B30" s="15" t="s">
        <v>39</v>
      </c>
      <c r="C30" s="17" t="s">
        <v>89</v>
      </c>
      <c r="D30" s="8" t="s">
        <v>113</v>
      </c>
      <c r="E30" s="8">
        <v>2</v>
      </c>
      <c r="F30" s="8">
        <v>1</v>
      </c>
      <c r="G30" s="8">
        <v>23</v>
      </c>
      <c r="H30" s="8">
        <v>470</v>
      </c>
      <c r="I30" s="8" t="s">
        <v>114</v>
      </c>
      <c r="J30" s="8">
        <v>2</v>
      </c>
      <c r="K30" s="8">
        <v>84</v>
      </c>
      <c r="L30" s="8">
        <f>42+106+8+21</f>
        <v>177</v>
      </c>
    </row>
    <row r="31" spans="1:12" s="10" customFormat="1" ht="13.5" x14ac:dyDescent="0.25">
      <c r="A31" s="8">
        <v>28</v>
      </c>
      <c r="B31" s="15" t="s">
        <v>40</v>
      </c>
      <c r="C31" s="17" t="s">
        <v>90</v>
      </c>
      <c r="D31" s="8" t="s">
        <v>113</v>
      </c>
      <c r="E31" s="8">
        <v>4</v>
      </c>
      <c r="F31" s="8">
        <v>1</v>
      </c>
      <c r="G31" s="8">
        <v>14</v>
      </c>
      <c r="H31" s="8">
        <v>209</v>
      </c>
      <c r="I31" s="8" t="s">
        <v>114</v>
      </c>
      <c r="J31" s="8">
        <v>2</v>
      </c>
      <c r="K31" s="8">
        <v>63</v>
      </c>
      <c r="L31" s="8"/>
    </row>
    <row r="32" spans="1:12" s="10" customFormat="1" ht="13.5" x14ac:dyDescent="0.25">
      <c r="A32" s="8">
        <v>29</v>
      </c>
      <c r="B32" s="15" t="s">
        <v>41</v>
      </c>
      <c r="C32" s="17" t="s">
        <v>91</v>
      </c>
      <c r="D32" s="8" t="s">
        <v>113</v>
      </c>
      <c r="E32" s="8">
        <v>3</v>
      </c>
      <c r="F32" s="8">
        <v>1</v>
      </c>
      <c r="G32" s="8">
        <v>12</v>
      </c>
      <c r="H32" s="8">
        <v>149</v>
      </c>
      <c r="I32" s="8" t="s">
        <v>114</v>
      </c>
      <c r="J32" s="8">
        <v>2</v>
      </c>
      <c r="K32" s="8">
        <v>45</v>
      </c>
      <c r="L32" s="8"/>
    </row>
    <row r="33" spans="1:12" s="10" customFormat="1" ht="13.5" x14ac:dyDescent="0.25">
      <c r="A33" s="8">
        <v>30</v>
      </c>
      <c r="B33" s="15" t="s">
        <v>42</v>
      </c>
      <c r="C33" s="17" t="s">
        <v>92</v>
      </c>
      <c r="D33" s="8" t="s">
        <v>113</v>
      </c>
      <c r="E33" s="8">
        <v>4</v>
      </c>
      <c r="F33" s="8">
        <v>1</v>
      </c>
      <c r="G33" s="8">
        <v>25</v>
      </c>
      <c r="H33" s="8">
        <v>417</v>
      </c>
      <c r="I33" s="8" t="s">
        <v>114</v>
      </c>
      <c r="J33" s="8">
        <v>2</v>
      </c>
      <c r="K33" s="8">
        <v>95</v>
      </c>
      <c r="L33" s="8"/>
    </row>
    <row r="34" spans="1:12" s="10" customFormat="1" ht="13.5" x14ac:dyDescent="0.25">
      <c r="A34" s="8">
        <v>31</v>
      </c>
      <c r="B34" s="15" t="s">
        <v>43</v>
      </c>
      <c r="C34" s="16" t="s">
        <v>93</v>
      </c>
      <c r="D34" s="8" t="s">
        <v>113</v>
      </c>
      <c r="E34" s="8">
        <v>3</v>
      </c>
      <c r="F34" s="8">
        <v>1</v>
      </c>
      <c r="G34" s="8">
        <v>16</v>
      </c>
      <c r="H34" s="8">
        <v>237</v>
      </c>
      <c r="I34" s="8" t="s">
        <v>114</v>
      </c>
      <c r="J34" s="8">
        <v>2</v>
      </c>
      <c r="K34" s="8">
        <v>53</v>
      </c>
      <c r="L34" s="8"/>
    </row>
    <row r="35" spans="1:12" s="10" customFormat="1" ht="13.5" x14ac:dyDescent="0.25">
      <c r="A35" s="8">
        <v>32</v>
      </c>
      <c r="B35" s="15" t="s">
        <v>44</v>
      </c>
      <c r="C35" s="17" t="s">
        <v>94</v>
      </c>
      <c r="D35" s="8" t="s">
        <v>113</v>
      </c>
      <c r="E35" s="8">
        <v>5</v>
      </c>
      <c r="F35" s="8">
        <v>1</v>
      </c>
      <c r="G35" s="8">
        <v>44</v>
      </c>
      <c r="H35" s="8">
        <v>959</v>
      </c>
      <c r="I35" s="8" t="s">
        <v>114</v>
      </c>
      <c r="J35" s="8">
        <v>4</v>
      </c>
      <c r="K35" s="8">
        <v>133</v>
      </c>
      <c r="L35" s="8">
        <f>19+153+31</f>
        <v>203</v>
      </c>
    </row>
    <row r="36" spans="1:12" s="10" customFormat="1" ht="13.5" x14ac:dyDescent="0.25">
      <c r="A36" s="8">
        <v>33</v>
      </c>
      <c r="B36" s="15" t="s">
        <v>45</v>
      </c>
      <c r="C36" s="17" t="s">
        <v>95</v>
      </c>
      <c r="D36" s="8" t="s">
        <v>113</v>
      </c>
      <c r="E36" s="8">
        <v>5</v>
      </c>
      <c r="F36" s="8">
        <v>1</v>
      </c>
      <c r="G36" s="8">
        <v>23</v>
      </c>
      <c r="H36" s="8">
        <v>377</v>
      </c>
      <c r="I36" s="8" t="s">
        <v>114</v>
      </c>
      <c r="J36" s="8">
        <v>2</v>
      </c>
      <c r="K36" s="8">
        <v>102</v>
      </c>
      <c r="L36" s="8"/>
    </row>
    <row r="37" spans="1:12" s="10" customFormat="1" ht="13.5" x14ac:dyDescent="0.25">
      <c r="A37" s="8">
        <v>34</v>
      </c>
      <c r="B37" s="15" t="s">
        <v>46</v>
      </c>
      <c r="C37" s="17" t="s">
        <v>96</v>
      </c>
      <c r="D37" s="8" t="s">
        <v>113</v>
      </c>
      <c r="E37" s="8">
        <v>5</v>
      </c>
      <c r="F37" s="8">
        <v>2</v>
      </c>
      <c r="G37" s="8">
        <v>36</v>
      </c>
      <c r="H37" s="8">
        <v>756</v>
      </c>
      <c r="I37" s="8" t="s">
        <v>114</v>
      </c>
      <c r="J37" s="8">
        <v>2</v>
      </c>
      <c r="K37" s="8">
        <v>121</v>
      </c>
      <c r="L37" s="8"/>
    </row>
    <row r="38" spans="1:12" s="10" customFormat="1" ht="13.5" x14ac:dyDescent="0.25">
      <c r="A38" s="8">
        <v>35</v>
      </c>
      <c r="B38" s="15" t="s">
        <v>47</v>
      </c>
      <c r="C38" s="17" t="s">
        <v>97</v>
      </c>
      <c r="D38" s="8" t="s">
        <v>113</v>
      </c>
      <c r="E38" s="8">
        <v>6</v>
      </c>
      <c r="F38" s="8">
        <v>1</v>
      </c>
      <c r="G38" s="8">
        <v>57</v>
      </c>
      <c r="H38" s="8">
        <v>1346</v>
      </c>
      <c r="I38" s="8" t="s">
        <v>114</v>
      </c>
      <c r="J38" s="8">
        <v>2</v>
      </c>
      <c r="K38" s="8">
        <v>284</v>
      </c>
      <c r="L38" s="8">
        <f>100+20+210+42+50+10</f>
        <v>432</v>
      </c>
    </row>
    <row r="39" spans="1:12" s="10" customFormat="1" ht="13.5" x14ac:dyDescent="0.25">
      <c r="A39" s="8">
        <v>36</v>
      </c>
      <c r="B39" s="15" t="s">
        <v>48</v>
      </c>
      <c r="C39" s="17" t="s">
        <v>98</v>
      </c>
      <c r="D39" s="8" t="s">
        <v>113</v>
      </c>
      <c r="E39" s="8">
        <v>4</v>
      </c>
      <c r="F39" s="8">
        <v>1</v>
      </c>
      <c r="G39" s="8">
        <v>16</v>
      </c>
      <c r="H39" s="8">
        <v>264</v>
      </c>
      <c r="I39" s="8" t="s">
        <v>114</v>
      </c>
      <c r="J39" s="8">
        <v>2</v>
      </c>
      <c r="K39" s="8">
        <v>72</v>
      </c>
      <c r="L39" s="8"/>
    </row>
    <row r="40" spans="1:12" s="10" customFormat="1" ht="13.5" x14ac:dyDescent="0.25">
      <c r="A40" s="8">
        <v>37</v>
      </c>
      <c r="B40" s="15" t="s">
        <v>49</v>
      </c>
      <c r="C40" s="17" t="s">
        <v>99</v>
      </c>
      <c r="D40" s="8" t="s">
        <v>113</v>
      </c>
      <c r="E40" s="8">
        <v>1</v>
      </c>
      <c r="F40" s="8">
        <v>1</v>
      </c>
      <c r="G40" s="8">
        <v>29</v>
      </c>
      <c r="H40" s="8">
        <v>621</v>
      </c>
      <c r="I40" s="8" t="s">
        <v>114</v>
      </c>
      <c r="J40" s="8">
        <v>2</v>
      </c>
      <c r="K40" s="8">
        <v>118</v>
      </c>
      <c r="L40" s="8">
        <f>167+33</f>
        <v>200</v>
      </c>
    </row>
    <row r="41" spans="1:12" s="10" customFormat="1" ht="13.5" x14ac:dyDescent="0.25">
      <c r="A41" s="8">
        <v>38</v>
      </c>
      <c r="B41" s="15" t="s">
        <v>50</v>
      </c>
      <c r="C41" s="16" t="s">
        <v>100</v>
      </c>
      <c r="D41" s="8" t="s">
        <v>113</v>
      </c>
      <c r="E41" s="8">
        <v>3</v>
      </c>
      <c r="F41" s="8">
        <v>1</v>
      </c>
      <c r="G41" s="8">
        <v>44</v>
      </c>
      <c r="H41" s="8">
        <v>1132</v>
      </c>
      <c r="I41" s="8" t="s">
        <v>114</v>
      </c>
      <c r="J41" s="8">
        <v>4</v>
      </c>
      <c r="K41" s="8">
        <v>158</v>
      </c>
      <c r="L41" s="8"/>
    </row>
    <row r="42" spans="1:12" s="10" customFormat="1" ht="13.5" x14ac:dyDescent="0.25">
      <c r="A42" s="8">
        <v>39</v>
      </c>
      <c r="B42" s="15" t="s">
        <v>51</v>
      </c>
      <c r="C42" s="17" t="s">
        <v>101</v>
      </c>
      <c r="D42" s="8" t="s">
        <v>113</v>
      </c>
      <c r="E42" s="8">
        <v>11</v>
      </c>
      <c r="F42" s="8">
        <v>1</v>
      </c>
      <c r="G42" s="8">
        <v>49</v>
      </c>
      <c r="H42" s="8">
        <v>972</v>
      </c>
      <c r="I42" s="8" t="s">
        <v>114</v>
      </c>
      <c r="J42" s="8">
        <v>2</v>
      </c>
      <c r="K42" s="8">
        <f>148+63</f>
        <v>211</v>
      </c>
      <c r="L42" s="8"/>
    </row>
    <row r="43" spans="1:12" s="10" customFormat="1" ht="13.5" x14ac:dyDescent="0.25">
      <c r="A43" s="8">
        <v>40</v>
      </c>
      <c r="B43" s="15" t="s">
        <v>52</v>
      </c>
      <c r="C43" s="17" t="s">
        <v>102</v>
      </c>
      <c r="D43" s="8" t="s">
        <v>113</v>
      </c>
      <c r="E43" s="8">
        <v>4</v>
      </c>
      <c r="F43" s="8">
        <v>1</v>
      </c>
      <c r="G43" s="8">
        <v>13</v>
      </c>
      <c r="H43" s="8">
        <v>215</v>
      </c>
      <c r="I43" s="8" t="s">
        <v>114</v>
      </c>
      <c r="J43" s="8">
        <v>2</v>
      </c>
      <c r="K43" s="8">
        <v>59</v>
      </c>
      <c r="L43" s="8"/>
    </row>
    <row r="44" spans="1:12" s="10" customFormat="1" ht="13.5" x14ac:dyDescent="0.25">
      <c r="A44" s="8">
        <v>41</v>
      </c>
      <c r="B44" s="15" t="s">
        <v>53</v>
      </c>
      <c r="C44" s="17" t="s">
        <v>103</v>
      </c>
      <c r="D44" s="8" t="s">
        <v>113</v>
      </c>
      <c r="E44" s="8">
        <v>3</v>
      </c>
      <c r="F44" s="8">
        <v>1</v>
      </c>
      <c r="G44" s="8">
        <v>23</v>
      </c>
      <c r="H44" s="8">
        <v>425</v>
      </c>
      <c r="I44" s="8" t="s">
        <v>114</v>
      </c>
      <c r="J44" s="8">
        <v>2</v>
      </c>
      <c r="K44" s="8">
        <v>187</v>
      </c>
      <c r="L44" s="8"/>
    </row>
    <row r="45" spans="1:12" s="10" customFormat="1" ht="13.5" x14ac:dyDescent="0.25">
      <c r="A45" s="8">
        <v>42</v>
      </c>
      <c r="B45" s="15" t="s">
        <v>54</v>
      </c>
      <c r="C45" s="17" t="s">
        <v>104</v>
      </c>
      <c r="D45" s="8" t="s">
        <v>113</v>
      </c>
      <c r="E45" s="8">
        <v>1</v>
      </c>
      <c r="F45" s="8">
        <v>2</v>
      </c>
      <c r="G45" s="8">
        <v>30</v>
      </c>
      <c r="H45" s="8">
        <v>425</v>
      </c>
      <c r="I45" s="8" t="s">
        <v>114</v>
      </c>
      <c r="J45" s="8">
        <v>2</v>
      </c>
      <c r="K45" s="8">
        <v>79</v>
      </c>
      <c r="L45" s="8"/>
    </row>
    <row r="46" spans="1:12" s="10" customFormat="1" ht="13.5" x14ac:dyDescent="0.25">
      <c r="A46" s="8">
        <v>43</v>
      </c>
      <c r="B46" s="15" t="s">
        <v>55</v>
      </c>
      <c r="C46" s="17" t="s">
        <v>105</v>
      </c>
      <c r="D46" s="8" t="s">
        <v>113</v>
      </c>
      <c r="E46" s="8">
        <v>1</v>
      </c>
      <c r="F46" s="8">
        <v>2</v>
      </c>
      <c r="G46" s="8">
        <v>138</v>
      </c>
      <c r="H46" s="8">
        <v>3948</v>
      </c>
      <c r="I46" s="8" t="s">
        <v>114</v>
      </c>
      <c r="J46" s="8">
        <v>8</v>
      </c>
      <c r="K46" s="8">
        <v>242</v>
      </c>
      <c r="L46" s="8"/>
    </row>
    <row r="47" spans="1:12" s="10" customFormat="1" ht="13.5" x14ac:dyDescent="0.25">
      <c r="A47" s="8">
        <v>44</v>
      </c>
      <c r="B47" s="15" t="s">
        <v>56</v>
      </c>
      <c r="C47" s="17" t="s">
        <v>106</v>
      </c>
      <c r="D47" s="8" t="s">
        <v>113</v>
      </c>
      <c r="E47" s="8">
        <v>1</v>
      </c>
      <c r="F47" s="8">
        <v>1</v>
      </c>
      <c r="G47" s="8">
        <v>33</v>
      </c>
      <c r="H47" s="8">
        <v>905</v>
      </c>
      <c r="I47" s="8" t="s">
        <v>114</v>
      </c>
      <c r="J47" s="8">
        <v>2</v>
      </c>
      <c r="K47" s="8">
        <v>106</v>
      </c>
      <c r="L47" s="8"/>
    </row>
    <row r="48" spans="1:12" s="10" customFormat="1" ht="13.5" x14ac:dyDescent="0.25">
      <c r="A48" s="8">
        <v>45</v>
      </c>
      <c r="B48" s="15" t="s">
        <v>57</v>
      </c>
      <c r="C48" s="17" t="s">
        <v>107</v>
      </c>
      <c r="D48" s="8" t="s">
        <v>113</v>
      </c>
      <c r="E48" s="8">
        <v>1</v>
      </c>
      <c r="F48" s="8">
        <v>2</v>
      </c>
      <c r="G48" s="8">
        <v>33</v>
      </c>
      <c r="H48" s="8">
        <v>910</v>
      </c>
      <c r="I48" s="8" t="s">
        <v>114</v>
      </c>
      <c r="J48" s="8">
        <v>2</v>
      </c>
      <c r="K48" s="8">
        <v>156</v>
      </c>
      <c r="L48" s="8"/>
    </row>
    <row r="49" spans="1:12" s="10" customFormat="1" ht="13.5" x14ac:dyDescent="0.25">
      <c r="A49" s="8">
        <v>46</v>
      </c>
      <c r="B49" s="15" t="s">
        <v>58</v>
      </c>
      <c r="C49" s="17" t="s">
        <v>108</v>
      </c>
      <c r="D49" s="8" t="s">
        <v>113</v>
      </c>
      <c r="E49" s="8">
        <v>3</v>
      </c>
      <c r="F49" s="8">
        <v>2</v>
      </c>
      <c r="G49" s="8">
        <v>75</v>
      </c>
      <c r="H49" s="8">
        <v>3005</v>
      </c>
      <c r="I49" s="8" t="s">
        <v>114</v>
      </c>
      <c r="J49" s="8">
        <v>2</v>
      </c>
      <c r="K49" s="8">
        <v>548</v>
      </c>
      <c r="L49" s="8"/>
    </row>
    <row r="50" spans="1:12" s="10" customFormat="1" ht="27" x14ac:dyDescent="0.25">
      <c r="A50" s="8">
        <v>47</v>
      </c>
      <c r="B50" s="18" t="s">
        <v>59</v>
      </c>
      <c r="C50" s="17" t="s">
        <v>111</v>
      </c>
      <c r="D50" s="8" t="s">
        <v>113</v>
      </c>
      <c r="E50" s="8">
        <v>1</v>
      </c>
      <c r="F50" s="8">
        <v>1</v>
      </c>
      <c r="G50" s="8"/>
      <c r="H50" s="8">
        <v>992</v>
      </c>
      <c r="I50" s="8" t="s">
        <v>114</v>
      </c>
      <c r="J50" s="8">
        <v>8</v>
      </c>
      <c r="K50" s="8">
        <v>200</v>
      </c>
      <c r="L50" s="8"/>
    </row>
    <row r="51" spans="1:12" s="10" customFormat="1" ht="13.5" x14ac:dyDescent="0.25">
      <c r="A51" s="8">
        <v>48</v>
      </c>
      <c r="B51" s="18" t="s">
        <v>60</v>
      </c>
      <c r="C51" s="17" t="s">
        <v>112</v>
      </c>
      <c r="D51" s="8" t="s">
        <v>113</v>
      </c>
      <c r="E51" s="8">
        <v>1</v>
      </c>
      <c r="F51" s="8">
        <v>1</v>
      </c>
      <c r="G51" s="8">
        <v>14</v>
      </c>
      <c r="H51" s="8">
        <v>561</v>
      </c>
      <c r="I51" s="8" t="s">
        <v>114</v>
      </c>
      <c r="J51" s="8">
        <v>2</v>
      </c>
      <c r="K51" s="8">
        <v>20</v>
      </c>
      <c r="L51" s="8"/>
    </row>
    <row r="52" spans="1:12" s="10" customFormat="1" ht="13.5" x14ac:dyDescent="0.25">
      <c r="A52" s="8">
        <v>49</v>
      </c>
      <c r="B52" s="19" t="s">
        <v>61</v>
      </c>
      <c r="C52" s="17" t="s">
        <v>109</v>
      </c>
      <c r="D52" s="8" t="s">
        <v>113</v>
      </c>
      <c r="E52" s="8">
        <v>1</v>
      </c>
      <c r="F52" s="8">
        <v>1</v>
      </c>
      <c r="G52" s="8">
        <v>27</v>
      </c>
      <c r="H52" s="8">
        <v>742</v>
      </c>
      <c r="I52" s="8" t="s">
        <v>114</v>
      </c>
      <c r="J52" s="8">
        <v>2</v>
      </c>
      <c r="K52" s="8">
        <v>185</v>
      </c>
      <c r="L52" s="8"/>
    </row>
    <row r="53" spans="1:12" s="10" customFormat="1" ht="27" x14ac:dyDescent="0.25">
      <c r="A53" s="8">
        <v>50</v>
      </c>
      <c r="B53" s="18" t="s">
        <v>62</v>
      </c>
      <c r="C53" s="17" t="s">
        <v>110</v>
      </c>
      <c r="D53" s="8" t="s">
        <v>113</v>
      </c>
      <c r="E53" s="8">
        <v>1</v>
      </c>
      <c r="F53" s="8">
        <v>1</v>
      </c>
      <c r="G53" s="8">
        <v>13</v>
      </c>
      <c r="H53" s="8">
        <v>282</v>
      </c>
      <c r="I53" s="8" t="s">
        <v>116</v>
      </c>
      <c r="J53" s="8">
        <v>2</v>
      </c>
      <c r="K53" s="8">
        <v>45</v>
      </c>
      <c r="L53" s="8">
        <v>60</v>
      </c>
    </row>
    <row r="54" spans="1:12" x14ac:dyDescent="0.2">
      <c r="A54" s="11"/>
      <c r="E54" s="13">
        <f>+SUM(E4:E53)</f>
        <v>148</v>
      </c>
      <c r="F54" s="13">
        <f>+SUM(F4:F53)</f>
        <v>73</v>
      </c>
      <c r="G54" s="13">
        <f>+SUM(G4:G53)</f>
        <v>2416</v>
      </c>
      <c r="H54" s="13">
        <f>+SUM(H4:H53)</f>
        <v>61378</v>
      </c>
      <c r="I54" s="13"/>
      <c r="J54" s="13"/>
      <c r="K54" s="13">
        <f>+SUM(K4:K53)</f>
        <v>10503</v>
      </c>
      <c r="L54" s="13">
        <f>+SUM(L4:L53)</f>
        <v>3673</v>
      </c>
    </row>
  </sheetData>
  <mergeCells count="12">
    <mergeCell ref="A1:L1"/>
    <mergeCell ref="G2:G3"/>
    <mergeCell ref="H2:H3"/>
    <mergeCell ref="K2:K3"/>
    <mergeCell ref="L2:L3"/>
    <mergeCell ref="J2:J3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sqref="I4:I15">
      <formula1>"SI, NO"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zoomScaleNormal="100" workbookViewId="0">
      <selection activeCell="F20" sqref="F20"/>
    </sheetView>
  </sheetViews>
  <sheetFormatPr baseColWidth="10" defaultRowHeight="15" x14ac:dyDescent="0.25"/>
  <cols>
    <col min="1" max="1" width="4.5703125" customWidth="1"/>
    <col min="2" max="2" width="55.140625" bestFit="1" customWidth="1"/>
    <col min="3" max="3" width="45.7109375" customWidth="1"/>
    <col min="4" max="4" width="10.5703125" customWidth="1"/>
    <col min="5" max="5" width="7.7109375" style="3" customWidth="1"/>
    <col min="6" max="6" width="38.85546875" customWidth="1"/>
    <col min="7" max="7" width="10.7109375" style="3" customWidth="1"/>
    <col min="8" max="8" width="12.7109375" style="3" customWidth="1"/>
    <col min="9" max="9" width="22.85546875" style="3" customWidth="1"/>
    <col min="10" max="10" width="32.85546875" bestFit="1" customWidth="1"/>
    <col min="11" max="11" width="15.42578125" bestFit="1" customWidth="1"/>
    <col min="12" max="12" width="8.85546875" bestFit="1" customWidth="1"/>
  </cols>
  <sheetData>
    <row r="1" spans="1:12" ht="48" customHeight="1" x14ac:dyDescent="0.25">
      <c r="A1" s="49" t="s">
        <v>425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0</v>
      </c>
      <c r="B2" s="51" t="s">
        <v>1</v>
      </c>
      <c r="C2" s="51" t="s">
        <v>2</v>
      </c>
      <c r="D2" s="51" t="s">
        <v>3</v>
      </c>
      <c r="E2" s="48" t="s">
        <v>4</v>
      </c>
      <c r="F2" s="48" t="s">
        <v>7</v>
      </c>
      <c r="G2" s="48" t="s">
        <v>5</v>
      </c>
      <c r="H2" s="48" t="s">
        <v>6</v>
      </c>
      <c r="I2" s="4" t="s">
        <v>8</v>
      </c>
      <c r="J2" s="48" t="s">
        <v>12</v>
      </c>
      <c r="K2" s="48" t="s">
        <v>10</v>
      </c>
      <c r="L2" s="48" t="s">
        <v>11</v>
      </c>
    </row>
    <row r="3" spans="1:12" x14ac:dyDescent="0.25">
      <c r="A3" s="51"/>
      <c r="B3" s="51"/>
      <c r="C3" s="51"/>
      <c r="D3" s="51"/>
      <c r="E3" s="48"/>
      <c r="F3" s="48"/>
      <c r="G3" s="48"/>
      <c r="H3" s="48"/>
      <c r="I3" s="4" t="s">
        <v>9</v>
      </c>
      <c r="J3" s="48"/>
      <c r="K3" s="48"/>
      <c r="L3" s="48"/>
    </row>
    <row r="4" spans="1:12" x14ac:dyDescent="0.25">
      <c r="A4" s="1">
        <v>1</v>
      </c>
      <c r="B4" s="20" t="s">
        <v>117</v>
      </c>
      <c r="C4" s="2" t="s">
        <v>118</v>
      </c>
      <c r="D4" s="2" t="s">
        <v>119</v>
      </c>
      <c r="E4" s="1">
        <v>2</v>
      </c>
      <c r="F4" s="2" t="s">
        <v>120</v>
      </c>
      <c r="G4" s="1">
        <v>28</v>
      </c>
      <c r="H4" s="21">
        <v>634</v>
      </c>
      <c r="I4" s="1" t="s">
        <v>114</v>
      </c>
      <c r="J4" s="2" t="s">
        <v>121</v>
      </c>
      <c r="K4" s="2">
        <v>20</v>
      </c>
      <c r="L4" s="2">
        <v>70</v>
      </c>
    </row>
    <row r="5" spans="1:12" x14ac:dyDescent="0.25">
      <c r="A5" s="1">
        <v>2</v>
      </c>
      <c r="B5" s="20" t="s">
        <v>122</v>
      </c>
      <c r="C5" s="2" t="s">
        <v>123</v>
      </c>
      <c r="D5" s="2" t="s">
        <v>119</v>
      </c>
      <c r="E5" s="1">
        <v>4</v>
      </c>
      <c r="F5" s="2" t="s">
        <v>120</v>
      </c>
      <c r="G5" s="1">
        <v>18</v>
      </c>
      <c r="H5" s="21">
        <v>418</v>
      </c>
      <c r="I5" s="1" t="s">
        <v>114</v>
      </c>
      <c r="J5" s="2" t="s">
        <v>121</v>
      </c>
      <c r="K5" s="2">
        <v>20</v>
      </c>
      <c r="L5" s="2">
        <v>60</v>
      </c>
    </row>
    <row r="6" spans="1:12" x14ac:dyDescent="0.25">
      <c r="A6" s="1">
        <v>3</v>
      </c>
      <c r="B6" s="20" t="s">
        <v>124</v>
      </c>
      <c r="C6" s="2" t="s">
        <v>125</v>
      </c>
      <c r="D6" s="2" t="s">
        <v>119</v>
      </c>
      <c r="E6" s="1">
        <v>6</v>
      </c>
      <c r="F6" s="2" t="s">
        <v>126</v>
      </c>
      <c r="G6" s="1">
        <v>10</v>
      </c>
      <c r="H6" s="21">
        <v>744</v>
      </c>
      <c r="I6" s="1" t="s">
        <v>114</v>
      </c>
      <c r="J6" s="2" t="s">
        <v>121</v>
      </c>
      <c r="K6" s="2">
        <v>40</v>
      </c>
      <c r="L6" s="2">
        <v>70</v>
      </c>
    </row>
    <row r="7" spans="1:12" x14ac:dyDescent="0.25">
      <c r="A7" s="1">
        <v>4</v>
      </c>
      <c r="B7" s="20" t="s">
        <v>127</v>
      </c>
      <c r="C7" s="2" t="s">
        <v>128</v>
      </c>
      <c r="D7" s="2" t="s">
        <v>119</v>
      </c>
      <c r="E7" s="1">
        <v>7</v>
      </c>
      <c r="F7" s="2" t="s">
        <v>126</v>
      </c>
      <c r="G7" s="1">
        <v>12</v>
      </c>
      <c r="H7" s="21">
        <v>879</v>
      </c>
      <c r="I7" s="1" t="s">
        <v>114</v>
      </c>
      <c r="J7" s="2" t="s">
        <v>121</v>
      </c>
      <c r="K7" s="2">
        <v>30</v>
      </c>
      <c r="L7" s="2">
        <v>70</v>
      </c>
    </row>
    <row r="8" spans="1:12" x14ac:dyDescent="0.25">
      <c r="A8" s="1">
        <v>5</v>
      </c>
      <c r="B8" s="20" t="s">
        <v>129</v>
      </c>
      <c r="C8" s="2" t="s">
        <v>130</v>
      </c>
      <c r="D8" s="2" t="s">
        <v>119</v>
      </c>
      <c r="E8" s="1">
        <v>3</v>
      </c>
      <c r="F8" s="2" t="s">
        <v>126</v>
      </c>
      <c r="G8" s="1">
        <v>31</v>
      </c>
      <c r="H8" s="21">
        <v>953</v>
      </c>
      <c r="I8" s="1" t="s">
        <v>114</v>
      </c>
      <c r="J8" s="2" t="s">
        <v>121</v>
      </c>
      <c r="K8" s="2">
        <v>67</v>
      </c>
      <c r="L8" s="2">
        <v>100</v>
      </c>
    </row>
    <row r="9" spans="1:12" x14ac:dyDescent="0.25">
      <c r="A9" s="1">
        <v>6</v>
      </c>
      <c r="B9" s="20" t="s">
        <v>131</v>
      </c>
      <c r="C9" s="2" t="s">
        <v>132</v>
      </c>
      <c r="D9" s="2" t="s">
        <v>119</v>
      </c>
      <c r="E9" s="1">
        <v>1</v>
      </c>
      <c r="F9" s="2" t="s">
        <v>126</v>
      </c>
      <c r="G9" s="1">
        <v>15</v>
      </c>
      <c r="H9" s="21">
        <v>352</v>
      </c>
      <c r="I9" s="1" t="s">
        <v>114</v>
      </c>
      <c r="J9" s="2" t="s">
        <v>121</v>
      </c>
      <c r="K9" s="2">
        <v>40</v>
      </c>
      <c r="L9" s="2">
        <v>60</v>
      </c>
    </row>
    <row r="10" spans="1:12" x14ac:dyDescent="0.25">
      <c r="A10" s="1">
        <v>7</v>
      </c>
      <c r="B10" s="20" t="s">
        <v>133</v>
      </c>
      <c r="C10" s="2" t="s">
        <v>134</v>
      </c>
      <c r="D10" s="2" t="s">
        <v>119</v>
      </c>
      <c r="E10" s="1">
        <v>1</v>
      </c>
      <c r="F10" s="2" t="s">
        <v>135</v>
      </c>
      <c r="G10" s="1">
        <v>48</v>
      </c>
      <c r="H10" s="21">
        <v>1522</v>
      </c>
      <c r="I10" s="1" t="s">
        <v>114</v>
      </c>
      <c r="J10" s="2" t="s">
        <v>136</v>
      </c>
      <c r="K10" s="2">
        <v>68</v>
      </c>
      <c r="L10" s="2">
        <v>150</v>
      </c>
    </row>
    <row r="11" spans="1:12" x14ac:dyDescent="0.25">
      <c r="A11" s="1">
        <v>8</v>
      </c>
      <c r="B11" s="20" t="s">
        <v>137</v>
      </c>
      <c r="C11" s="2" t="s">
        <v>138</v>
      </c>
      <c r="D11" s="2" t="s">
        <v>119</v>
      </c>
      <c r="E11" s="1">
        <v>1</v>
      </c>
      <c r="F11" s="2" t="s">
        <v>139</v>
      </c>
      <c r="G11" s="1">
        <v>63</v>
      </c>
      <c r="H11" s="21">
        <v>2036</v>
      </c>
      <c r="I11" s="1" t="s">
        <v>114</v>
      </c>
      <c r="J11" s="2" t="s">
        <v>136</v>
      </c>
      <c r="K11" s="2">
        <v>55</v>
      </c>
      <c r="L11" s="2">
        <v>270</v>
      </c>
    </row>
    <row r="12" spans="1:12" x14ac:dyDescent="0.25">
      <c r="A12" s="1">
        <v>9</v>
      </c>
      <c r="B12" s="20" t="s">
        <v>140</v>
      </c>
      <c r="C12" s="2" t="s">
        <v>141</v>
      </c>
      <c r="D12" s="2" t="s">
        <v>119</v>
      </c>
      <c r="E12" s="1">
        <v>4</v>
      </c>
      <c r="F12" s="2" t="s">
        <v>120</v>
      </c>
      <c r="G12" s="1">
        <v>23</v>
      </c>
      <c r="H12" s="21">
        <v>551</v>
      </c>
      <c r="I12" s="1" t="s">
        <v>114</v>
      </c>
      <c r="J12" s="2" t="s">
        <v>142</v>
      </c>
      <c r="K12" s="2">
        <v>57</v>
      </c>
      <c r="L12" s="2">
        <v>70</v>
      </c>
    </row>
    <row r="13" spans="1:12" x14ac:dyDescent="0.25">
      <c r="A13" s="1">
        <v>10</v>
      </c>
      <c r="B13" s="20" t="s">
        <v>143</v>
      </c>
      <c r="C13" s="2" t="s">
        <v>144</v>
      </c>
      <c r="D13" s="2" t="s">
        <v>119</v>
      </c>
      <c r="E13" s="1">
        <v>1</v>
      </c>
      <c r="F13" s="2" t="s">
        <v>145</v>
      </c>
      <c r="G13" s="1">
        <v>68</v>
      </c>
      <c r="H13" s="21">
        <v>2146</v>
      </c>
      <c r="I13" s="1" t="s">
        <v>114</v>
      </c>
      <c r="J13" s="2" t="s">
        <v>146</v>
      </c>
      <c r="K13" s="2">
        <v>70</v>
      </c>
      <c r="L13" s="2">
        <v>300</v>
      </c>
    </row>
    <row r="14" spans="1:12" x14ac:dyDescent="0.25">
      <c r="A14" s="1">
        <v>11</v>
      </c>
      <c r="B14" s="20" t="s">
        <v>147</v>
      </c>
      <c r="C14" s="2" t="s">
        <v>148</v>
      </c>
      <c r="D14" s="2" t="s">
        <v>119</v>
      </c>
      <c r="E14" s="1">
        <v>8</v>
      </c>
      <c r="F14" s="2" t="s">
        <v>145</v>
      </c>
      <c r="G14" s="1">
        <v>76</v>
      </c>
      <c r="H14" s="21">
        <v>2081</v>
      </c>
      <c r="I14" s="1" t="s">
        <v>114</v>
      </c>
      <c r="J14" s="2" t="s">
        <v>146</v>
      </c>
      <c r="K14" s="2">
        <v>59</v>
      </c>
      <c r="L14" s="2">
        <v>149</v>
      </c>
    </row>
    <row r="15" spans="1:12" x14ac:dyDescent="0.25">
      <c r="A15" s="1">
        <v>12</v>
      </c>
      <c r="B15" s="20" t="s">
        <v>149</v>
      </c>
      <c r="C15" s="2" t="s">
        <v>150</v>
      </c>
      <c r="D15" s="2" t="s">
        <v>119</v>
      </c>
      <c r="E15" s="1">
        <v>10</v>
      </c>
      <c r="F15" s="2" t="s">
        <v>151</v>
      </c>
      <c r="G15" s="1">
        <v>38</v>
      </c>
      <c r="H15" s="21">
        <v>773</v>
      </c>
      <c r="I15" s="1" t="s">
        <v>114</v>
      </c>
      <c r="J15" s="2" t="s">
        <v>121</v>
      </c>
      <c r="K15" s="2">
        <v>59</v>
      </c>
      <c r="L15" s="2">
        <v>80</v>
      </c>
    </row>
    <row r="16" spans="1:12" x14ac:dyDescent="0.25">
      <c r="A16" s="1">
        <v>13</v>
      </c>
      <c r="B16" s="20" t="s">
        <v>152</v>
      </c>
      <c r="C16" s="2" t="s">
        <v>153</v>
      </c>
      <c r="D16" s="2" t="s">
        <v>119</v>
      </c>
      <c r="E16" s="1">
        <v>4</v>
      </c>
      <c r="F16" s="2" t="s">
        <v>151</v>
      </c>
      <c r="G16" s="1">
        <v>51</v>
      </c>
      <c r="H16" s="21">
        <v>1135</v>
      </c>
      <c r="I16" s="1" t="s">
        <v>114</v>
      </c>
      <c r="J16" s="2" t="s">
        <v>121</v>
      </c>
      <c r="K16" s="2">
        <v>30</v>
      </c>
      <c r="L16" s="2">
        <v>90</v>
      </c>
    </row>
    <row r="17" spans="1:12" x14ac:dyDescent="0.25">
      <c r="A17" s="1">
        <v>14</v>
      </c>
      <c r="B17" s="20" t="s">
        <v>154</v>
      </c>
      <c r="C17" s="2" t="s">
        <v>155</v>
      </c>
      <c r="D17" s="2" t="s">
        <v>119</v>
      </c>
      <c r="E17" s="1">
        <v>4</v>
      </c>
      <c r="F17" s="2" t="s">
        <v>156</v>
      </c>
      <c r="G17" s="1">
        <v>84</v>
      </c>
      <c r="H17" s="21">
        <v>2240</v>
      </c>
      <c r="I17" s="1" t="s">
        <v>114</v>
      </c>
      <c r="J17" s="2" t="s">
        <v>146</v>
      </c>
      <c r="K17" s="2">
        <v>55</v>
      </c>
      <c r="L17" s="2">
        <v>83</v>
      </c>
    </row>
    <row r="18" spans="1:12" x14ac:dyDescent="0.25">
      <c r="A18" s="1">
        <v>15</v>
      </c>
      <c r="B18" s="20" t="s">
        <v>157</v>
      </c>
      <c r="C18" s="2" t="s">
        <v>158</v>
      </c>
      <c r="D18" s="2" t="s">
        <v>119</v>
      </c>
      <c r="E18" s="1">
        <v>4</v>
      </c>
      <c r="F18" s="2" t="s">
        <v>135</v>
      </c>
      <c r="G18" s="1">
        <v>22</v>
      </c>
      <c r="H18" s="21">
        <v>495</v>
      </c>
      <c r="I18" s="1" t="s">
        <v>114</v>
      </c>
      <c r="J18" s="2" t="s">
        <v>121</v>
      </c>
      <c r="K18" s="2">
        <v>30</v>
      </c>
      <c r="L18" s="2">
        <v>70</v>
      </c>
    </row>
    <row r="19" spans="1:12" x14ac:dyDescent="0.25">
      <c r="A19" s="1">
        <v>16</v>
      </c>
      <c r="B19" s="20" t="s">
        <v>159</v>
      </c>
      <c r="C19" s="2" t="s">
        <v>160</v>
      </c>
      <c r="D19" s="2" t="s">
        <v>119</v>
      </c>
      <c r="E19" s="1">
        <v>3</v>
      </c>
      <c r="F19" s="2" t="s">
        <v>161</v>
      </c>
      <c r="G19" s="1">
        <v>70</v>
      </c>
      <c r="H19" s="21">
        <v>1906</v>
      </c>
      <c r="I19" s="1" t="s">
        <v>114</v>
      </c>
      <c r="J19" s="2" t="s">
        <v>146</v>
      </c>
      <c r="K19" s="2">
        <v>67</v>
      </c>
      <c r="L19" s="2">
        <v>150</v>
      </c>
    </row>
    <row r="20" spans="1:12" x14ac:dyDescent="0.25">
      <c r="A20" s="1">
        <v>17</v>
      </c>
      <c r="B20" s="20" t="s">
        <v>162</v>
      </c>
      <c r="C20" s="2" t="s">
        <v>163</v>
      </c>
      <c r="D20" s="2" t="s">
        <v>119</v>
      </c>
      <c r="E20" s="1">
        <v>4</v>
      </c>
      <c r="F20" s="2" t="s">
        <v>164</v>
      </c>
      <c r="G20" s="1">
        <v>110</v>
      </c>
      <c r="H20" s="21">
        <v>3757</v>
      </c>
      <c r="I20" s="1" t="s">
        <v>114</v>
      </c>
      <c r="J20" s="2" t="s">
        <v>165</v>
      </c>
      <c r="K20" s="2">
        <v>65</v>
      </c>
      <c r="L20" s="2">
        <v>308</v>
      </c>
    </row>
    <row r="21" spans="1:12" x14ac:dyDescent="0.25">
      <c r="A21" s="1">
        <v>18</v>
      </c>
      <c r="B21" s="20" t="s">
        <v>166</v>
      </c>
      <c r="C21" s="2" t="s">
        <v>167</v>
      </c>
      <c r="D21" s="2" t="s">
        <v>119</v>
      </c>
      <c r="E21" s="1">
        <v>5</v>
      </c>
      <c r="F21" s="2" t="s">
        <v>156</v>
      </c>
      <c r="G21" s="1">
        <v>41</v>
      </c>
      <c r="H21" s="21">
        <v>1071</v>
      </c>
      <c r="I21" s="1" t="s">
        <v>114</v>
      </c>
      <c r="J21" s="2" t="s">
        <v>146</v>
      </c>
      <c r="K21" s="2">
        <v>69</v>
      </c>
      <c r="L21" s="2">
        <v>100</v>
      </c>
    </row>
    <row r="22" spans="1:12" x14ac:dyDescent="0.25">
      <c r="A22" s="1">
        <v>19</v>
      </c>
      <c r="B22" s="20" t="s">
        <v>168</v>
      </c>
      <c r="C22" s="2" t="s">
        <v>169</v>
      </c>
      <c r="D22" s="2" t="s">
        <v>119</v>
      </c>
      <c r="E22" s="1">
        <v>1</v>
      </c>
      <c r="F22" s="2" t="s">
        <v>151</v>
      </c>
      <c r="G22" s="1">
        <v>22</v>
      </c>
      <c r="H22" s="21">
        <v>782</v>
      </c>
      <c r="I22" s="1" t="s">
        <v>114</v>
      </c>
      <c r="J22" s="2" t="s">
        <v>146</v>
      </c>
      <c r="K22" s="2">
        <v>55</v>
      </c>
      <c r="L22" s="2">
        <v>60</v>
      </c>
    </row>
    <row r="23" spans="1:12" x14ac:dyDescent="0.25">
      <c r="A23" s="1">
        <v>20</v>
      </c>
      <c r="B23" s="20" t="s">
        <v>170</v>
      </c>
      <c r="C23" s="2" t="s">
        <v>171</v>
      </c>
      <c r="D23" s="2" t="s">
        <v>119</v>
      </c>
      <c r="E23" s="1">
        <v>9</v>
      </c>
      <c r="F23" s="2" t="s">
        <v>151</v>
      </c>
      <c r="G23" s="1">
        <v>25</v>
      </c>
      <c r="H23" s="21">
        <v>594</v>
      </c>
      <c r="I23" s="1" t="s">
        <v>114</v>
      </c>
      <c r="J23" s="2" t="s">
        <v>142</v>
      </c>
      <c r="K23" s="2">
        <v>31</v>
      </c>
      <c r="L23" s="2">
        <v>60</v>
      </c>
    </row>
    <row r="24" spans="1:12" x14ac:dyDescent="0.25">
      <c r="A24" s="1">
        <v>21</v>
      </c>
      <c r="B24" s="20" t="s">
        <v>172</v>
      </c>
      <c r="C24" s="2" t="s">
        <v>173</v>
      </c>
      <c r="D24" s="2" t="s">
        <v>119</v>
      </c>
      <c r="E24" s="1">
        <v>4</v>
      </c>
      <c r="F24" s="2" t="s">
        <v>145</v>
      </c>
      <c r="G24" s="1">
        <v>74</v>
      </c>
      <c r="H24" s="21">
        <v>1657</v>
      </c>
      <c r="I24" s="1" t="s">
        <v>114</v>
      </c>
      <c r="J24" s="2" t="s">
        <v>136</v>
      </c>
      <c r="K24" s="2">
        <v>85</v>
      </c>
      <c r="L24" s="2">
        <v>130</v>
      </c>
    </row>
    <row r="25" spans="1:12" x14ac:dyDescent="0.25">
      <c r="A25" s="1">
        <v>22</v>
      </c>
      <c r="B25" s="20" t="s">
        <v>174</v>
      </c>
      <c r="C25" s="2" t="s">
        <v>175</v>
      </c>
      <c r="D25" s="2" t="s">
        <v>119</v>
      </c>
      <c r="E25" s="1">
        <v>2</v>
      </c>
      <c r="F25" s="2" t="s">
        <v>176</v>
      </c>
      <c r="G25" s="1">
        <v>30</v>
      </c>
      <c r="H25" s="21">
        <v>908</v>
      </c>
      <c r="I25" s="1" t="s">
        <v>114</v>
      </c>
      <c r="J25" s="2" t="s">
        <v>136</v>
      </c>
      <c r="K25" s="2">
        <v>50</v>
      </c>
      <c r="L25" s="2">
        <v>90</v>
      </c>
    </row>
    <row r="26" spans="1:12" x14ac:dyDescent="0.25">
      <c r="A26" s="1">
        <v>23</v>
      </c>
      <c r="B26" s="20" t="s">
        <v>177</v>
      </c>
      <c r="C26" s="2" t="s">
        <v>178</v>
      </c>
      <c r="D26" s="2" t="s">
        <v>119</v>
      </c>
      <c r="E26" s="1">
        <v>5</v>
      </c>
      <c r="F26" s="2" t="s">
        <v>179</v>
      </c>
      <c r="G26" s="1">
        <v>117</v>
      </c>
      <c r="H26" s="21">
        <v>2708</v>
      </c>
      <c r="I26" s="1" t="s">
        <v>114</v>
      </c>
      <c r="J26" s="2" t="s">
        <v>146</v>
      </c>
      <c r="K26" s="2">
        <v>65</v>
      </c>
      <c r="L26" s="2">
        <v>240</v>
      </c>
    </row>
    <row r="27" spans="1:12" x14ac:dyDescent="0.25">
      <c r="A27" s="1">
        <v>24</v>
      </c>
      <c r="B27" s="20" t="s">
        <v>180</v>
      </c>
      <c r="C27" s="2" t="s">
        <v>181</v>
      </c>
      <c r="D27" s="2" t="s">
        <v>119</v>
      </c>
      <c r="E27" s="1">
        <v>5</v>
      </c>
      <c r="F27" s="2" t="s">
        <v>182</v>
      </c>
      <c r="G27" s="1">
        <v>69</v>
      </c>
      <c r="H27" s="21">
        <v>1917</v>
      </c>
      <c r="I27" s="1" t="s">
        <v>114</v>
      </c>
      <c r="J27" s="2" t="s">
        <v>146</v>
      </c>
      <c r="K27" s="2">
        <v>72</v>
      </c>
      <c r="L27" s="2">
        <v>120</v>
      </c>
    </row>
    <row r="28" spans="1:12" x14ac:dyDescent="0.25">
      <c r="A28" s="1">
        <v>25</v>
      </c>
      <c r="B28" s="20" t="s">
        <v>183</v>
      </c>
      <c r="C28" s="2" t="s">
        <v>184</v>
      </c>
      <c r="D28" s="2" t="s">
        <v>119</v>
      </c>
      <c r="E28" s="1">
        <v>6</v>
      </c>
      <c r="F28" s="2" t="s">
        <v>182</v>
      </c>
      <c r="G28" s="1">
        <v>36</v>
      </c>
      <c r="H28" s="21">
        <v>943</v>
      </c>
      <c r="I28" s="1" t="s">
        <v>114</v>
      </c>
      <c r="J28" s="2" t="s">
        <v>136</v>
      </c>
      <c r="K28" s="2">
        <v>57</v>
      </c>
      <c r="L28" s="2">
        <v>80</v>
      </c>
    </row>
    <row r="29" spans="1:12" x14ac:dyDescent="0.25">
      <c r="A29" s="1">
        <v>26</v>
      </c>
      <c r="B29" s="20" t="s">
        <v>185</v>
      </c>
      <c r="C29" s="2" t="s">
        <v>186</v>
      </c>
      <c r="D29" s="2" t="s">
        <v>119</v>
      </c>
      <c r="E29" s="1">
        <v>1</v>
      </c>
      <c r="F29" s="2" t="s">
        <v>145</v>
      </c>
      <c r="G29" s="1">
        <v>39</v>
      </c>
      <c r="H29" s="21">
        <v>1434</v>
      </c>
      <c r="I29" s="1" t="s">
        <v>114</v>
      </c>
      <c r="J29" s="2" t="s">
        <v>146</v>
      </c>
      <c r="K29" s="2">
        <v>115</v>
      </c>
      <c r="L29" s="2">
        <v>92</v>
      </c>
    </row>
    <row r="30" spans="1:12" x14ac:dyDescent="0.25">
      <c r="A30" s="1">
        <v>27</v>
      </c>
      <c r="B30" s="20" t="s">
        <v>187</v>
      </c>
      <c r="C30" s="2" t="s">
        <v>188</v>
      </c>
      <c r="D30" s="2" t="s">
        <v>119</v>
      </c>
      <c r="E30" s="1">
        <v>8</v>
      </c>
      <c r="F30" s="2" t="s">
        <v>156</v>
      </c>
      <c r="G30" s="1">
        <v>15</v>
      </c>
      <c r="H30" s="21">
        <v>815</v>
      </c>
      <c r="I30" s="1" t="s">
        <v>114</v>
      </c>
      <c r="J30" s="2" t="s">
        <v>121</v>
      </c>
      <c r="K30" s="2">
        <v>47</v>
      </c>
      <c r="L30" s="2">
        <v>70</v>
      </c>
    </row>
    <row r="31" spans="1:12" x14ac:dyDescent="0.25">
      <c r="A31" s="1">
        <v>28</v>
      </c>
      <c r="B31" s="20" t="s">
        <v>189</v>
      </c>
      <c r="C31" s="2" t="s">
        <v>190</v>
      </c>
      <c r="D31" s="2" t="s">
        <v>119</v>
      </c>
      <c r="E31" s="1">
        <v>4</v>
      </c>
      <c r="F31" s="2" t="s">
        <v>176</v>
      </c>
      <c r="G31" s="1">
        <v>14</v>
      </c>
      <c r="H31" s="21">
        <v>498</v>
      </c>
      <c r="I31" s="1" t="s">
        <v>114</v>
      </c>
      <c r="J31" s="2" t="s">
        <v>121</v>
      </c>
      <c r="K31" s="2">
        <v>41</v>
      </c>
      <c r="L31" s="2">
        <v>60</v>
      </c>
    </row>
    <row r="32" spans="1:12" x14ac:dyDescent="0.25">
      <c r="A32" s="1">
        <v>29</v>
      </c>
      <c r="B32" s="20" t="s">
        <v>191</v>
      </c>
      <c r="C32" s="2" t="s">
        <v>192</v>
      </c>
      <c r="D32" s="2" t="s">
        <v>119</v>
      </c>
      <c r="E32" s="1">
        <v>2</v>
      </c>
      <c r="F32" s="2" t="s">
        <v>156</v>
      </c>
      <c r="G32" s="1">
        <v>91</v>
      </c>
      <c r="H32" s="21">
        <v>2798</v>
      </c>
      <c r="I32" s="1" t="s">
        <v>114</v>
      </c>
      <c r="J32" s="2" t="s">
        <v>136</v>
      </c>
      <c r="K32" s="2">
        <v>51</v>
      </c>
      <c r="L32" s="2">
        <v>250</v>
      </c>
    </row>
    <row r="33" spans="1:12" x14ac:dyDescent="0.25">
      <c r="A33" s="1">
        <v>30</v>
      </c>
      <c r="B33" s="20" t="s">
        <v>193</v>
      </c>
      <c r="C33" s="2" t="s">
        <v>194</v>
      </c>
      <c r="D33" s="2" t="s">
        <v>119</v>
      </c>
      <c r="E33" s="1">
        <v>1</v>
      </c>
      <c r="F33" s="2" t="s">
        <v>182</v>
      </c>
      <c r="G33" s="1">
        <v>53</v>
      </c>
      <c r="H33" s="21">
        <v>1592</v>
      </c>
      <c r="I33" s="1" t="s">
        <v>114</v>
      </c>
      <c r="J33" s="2" t="s">
        <v>146</v>
      </c>
      <c r="K33" s="2">
        <v>61</v>
      </c>
      <c r="L33" s="2">
        <v>132</v>
      </c>
    </row>
    <row r="34" spans="1:12" x14ac:dyDescent="0.25">
      <c r="A34" s="1">
        <v>31</v>
      </c>
      <c r="B34" s="20" t="s">
        <v>195</v>
      </c>
      <c r="C34" s="2" t="s">
        <v>196</v>
      </c>
      <c r="D34" s="2" t="s">
        <v>119</v>
      </c>
      <c r="E34" s="1">
        <v>8</v>
      </c>
      <c r="F34" s="2" t="s">
        <v>151</v>
      </c>
      <c r="G34" s="1">
        <v>32</v>
      </c>
      <c r="H34" s="21">
        <v>1043</v>
      </c>
      <c r="I34" s="1" t="s">
        <v>114</v>
      </c>
      <c r="J34" s="2" t="s">
        <v>121</v>
      </c>
      <c r="K34" s="2">
        <v>70</v>
      </c>
      <c r="L34" s="2">
        <v>70</v>
      </c>
    </row>
    <row r="35" spans="1:12" x14ac:dyDescent="0.25">
      <c r="A35" s="1">
        <v>32</v>
      </c>
      <c r="B35" s="20" t="s">
        <v>197</v>
      </c>
      <c r="C35" s="2" t="s">
        <v>198</v>
      </c>
      <c r="D35" s="2" t="s">
        <v>119</v>
      </c>
      <c r="E35" s="1">
        <v>3</v>
      </c>
      <c r="F35" s="2" t="s">
        <v>156</v>
      </c>
      <c r="G35" s="1">
        <v>54</v>
      </c>
      <c r="H35" s="21">
        <v>1675</v>
      </c>
      <c r="I35" s="1" t="s">
        <v>114</v>
      </c>
      <c r="J35" s="2" t="s">
        <v>146</v>
      </c>
      <c r="K35" s="2">
        <v>62</v>
      </c>
      <c r="L35" s="2">
        <v>120</v>
      </c>
    </row>
    <row r="36" spans="1:12" x14ac:dyDescent="0.25">
      <c r="A36" s="1">
        <v>33</v>
      </c>
      <c r="B36" s="20" t="s">
        <v>199</v>
      </c>
      <c r="C36" s="2" t="s">
        <v>200</v>
      </c>
      <c r="D36" s="2" t="s">
        <v>119</v>
      </c>
      <c r="E36" s="1">
        <v>10</v>
      </c>
      <c r="F36" s="2" t="s">
        <v>156</v>
      </c>
      <c r="G36" s="1">
        <v>28</v>
      </c>
      <c r="H36" s="21">
        <v>1476</v>
      </c>
      <c r="I36" s="1" t="s">
        <v>114</v>
      </c>
      <c r="J36" s="2" t="s">
        <v>121</v>
      </c>
      <c r="K36" s="2">
        <v>69</v>
      </c>
      <c r="L36" s="2">
        <v>80</v>
      </c>
    </row>
    <row r="37" spans="1:12" x14ac:dyDescent="0.25">
      <c r="A37" s="1">
        <v>34</v>
      </c>
      <c r="B37" s="20" t="s">
        <v>201</v>
      </c>
      <c r="C37" s="2" t="s">
        <v>202</v>
      </c>
      <c r="D37" s="2" t="s">
        <v>119</v>
      </c>
      <c r="E37" s="1">
        <v>5</v>
      </c>
      <c r="F37" s="2" t="s">
        <v>156</v>
      </c>
      <c r="G37" s="1">
        <v>69</v>
      </c>
      <c r="H37" s="21">
        <v>1617</v>
      </c>
      <c r="I37" s="1" t="s">
        <v>114</v>
      </c>
      <c r="J37" s="2" t="s">
        <v>121</v>
      </c>
      <c r="K37" s="2">
        <v>66</v>
      </c>
      <c r="L37" s="2">
        <v>140</v>
      </c>
    </row>
    <row r="38" spans="1:12" x14ac:dyDescent="0.25">
      <c r="A38" s="1">
        <v>35</v>
      </c>
      <c r="B38" s="20" t="s">
        <v>203</v>
      </c>
      <c r="C38" s="2" t="s">
        <v>204</v>
      </c>
      <c r="D38" s="2" t="s">
        <v>119</v>
      </c>
      <c r="E38" s="1">
        <v>1</v>
      </c>
      <c r="F38" s="2" t="s">
        <v>156</v>
      </c>
      <c r="G38" s="1">
        <v>56</v>
      </c>
      <c r="H38" s="21">
        <v>1937</v>
      </c>
      <c r="I38" s="1" t="s">
        <v>114</v>
      </c>
      <c r="J38" s="2" t="s">
        <v>146</v>
      </c>
      <c r="K38" s="2">
        <v>110</v>
      </c>
      <c r="L38" s="2">
        <v>95</v>
      </c>
    </row>
    <row r="39" spans="1:12" x14ac:dyDescent="0.25">
      <c r="A39" s="1">
        <v>36</v>
      </c>
      <c r="B39" s="20" t="s">
        <v>205</v>
      </c>
      <c r="C39" s="2" t="s">
        <v>206</v>
      </c>
      <c r="D39" s="2" t="s">
        <v>119</v>
      </c>
      <c r="E39" s="1">
        <v>2</v>
      </c>
      <c r="F39" s="2" t="s">
        <v>145</v>
      </c>
      <c r="G39" s="1">
        <v>54</v>
      </c>
      <c r="H39" s="21">
        <v>1609</v>
      </c>
      <c r="I39" s="1" t="s">
        <v>114</v>
      </c>
      <c r="J39" s="2" t="s">
        <v>146</v>
      </c>
      <c r="K39" s="2">
        <v>70</v>
      </c>
      <c r="L39" s="2">
        <v>150</v>
      </c>
    </row>
    <row r="40" spans="1:12" x14ac:dyDescent="0.25">
      <c r="A40" s="1">
        <v>37</v>
      </c>
      <c r="B40" s="20" t="s">
        <v>207</v>
      </c>
      <c r="C40" s="2" t="s">
        <v>208</v>
      </c>
      <c r="D40" s="2" t="s">
        <v>119</v>
      </c>
      <c r="E40" s="1">
        <v>5</v>
      </c>
      <c r="F40" s="2" t="s">
        <v>156</v>
      </c>
      <c r="G40" s="1">
        <v>104</v>
      </c>
      <c r="H40" s="21">
        <v>3747</v>
      </c>
      <c r="I40" s="1" t="s">
        <v>114</v>
      </c>
      <c r="J40" s="2" t="s">
        <v>136</v>
      </c>
      <c r="K40" s="2">
        <v>64</v>
      </c>
      <c r="L40" s="2">
        <v>170</v>
      </c>
    </row>
    <row r="41" spans="1:12" x14ac:dyDescent="0.25">
      <c r="A41" s="1">
        <v>38</v>
      </c>
      <c r="B41" s="20" t="s">
        <v>209</v>
      </c>
      <c r="C41" s="2" t="s">
        <v>210</v>
      </c>
      <c r="D41" s="2" t="s">
        <v>119</v>
      </c>
      <c r="E41" s="1">
        <v>8</v>
      </c>
      <c r="F41" s="2" t="s">
        <v>211</v>
      </c>
      <c r="G41" s="1">
        <v>16</v>
      </c>
      <c r="H41" s="21">
        <v>615</v>
      </c>
      <c r="I41" s="1" t="s">
        <v>114</v>
      </c>
      <c r="J41" s="2" t="s">
        <v>142</v>
      </c>
      <c r="K41" s="2">
        <v>55</v>
      </c>
      <c r="L41" s="2">
        <v>60</v>
      </c>
    </row>
    <row r="42" spans="1:12" x14ac:dyDescent="0.25">
      <c r="A42" s="1">
        <v>39</v>
      </c>
      <c r="B42" s="20" t="s">
        <v>212</v>
      </c>
      <c r="C42" s="2" t="s">
        <v>213</v>
      </c>
      <c r="D42" s="2" t="s">
        <v>119</v>
      </c>
      <c r="E42" s="1">
        <v>1</v>
      </c>
      <c r="F42" s="2" t="s">
        <v>145</v>
      </c>
      <c r="G42" s="1">
        <v>75</v>
      </c>
      <c r="H42" s="21">
        <v>2104</v>
      </c>
      <c r="I42" s="1" t="s">
        <v>114</v>
      </c>
      <c r="J42" s="2" t="s">
        <v>165</v>
      </c>
      <c r="K42" s="2">
        <v>120</v>
      </c>
      <c r="L42" s="2">
        <v>210</v>
      </c>
    </row>
    <row r="43" spans="1:12" x14ac:dyDescent="0.25">
      <c r="A43" s="1">
        <v>40</v>
      </c>
      <c r="B43" s="20" t="s">
        <v>214</v>
      </c>
      <c r="C43" s="2" t="s">
        <v>215</v>
      </c>
      <c r="D43" s="2" t="s">
        <v>119</v>
      </c>
      <c r="E43" s="1">
        <v>1</v>
      </c>
      <c r="F43" s="2" t="s">
        <v>176</v>
      </c>
      <c r="G43" s="1">
        <v>3</v>
      </c>
      <c r="H43" s="21">
        <v>187</v>
      </c>
      <c r="I43" s="1" t="s">
        <v>114</v>
      </c>
      <c r="J43" s="2" t="s">
        <v>121</v>
      </c>
      <c r="K43" s="2">
        <v>50</v>
      </c>
      <c r="L43" s="2">
        <v>0</v>
      </c>
    </row>
    <row r="44" spans="1:12" x14ac:dyDescent="0.25">
      <c r="A44" s="1">
        <v>41</v>
      </c>
      <c r="B44" s="20" t="s">
        <v>216</v>
      </c>
      <c r="C44" s="2" t="s">
        <v>217</v>
      </c>
      <c r="D44" s="2" t="s">
        <v>119</v>
      </c>
      <c r="E44" s="1">
        <v>4</v>
      </c>
      <c r="F44" s="2" t="s">
        <v>218</v>
      </c>
      <c r="G44" s="1">
        <v>11</v>
      </c>
      <c r="H44" s="21">
        <v>542</v>
      </c>
      <c r="I44" s="1" t="s">
        <v>114</v>
      </c>
      <c r="J44" s="2" t="s">
        <v>121</v>
      </c>
      <c r="K44" s="2">
        <v>10</v>
      </c>
      <c r="L44" s="2">
        <v>60</v>
      </c>
    </row>
    <row r="45" spans="1:12" x14ac:dyDescent="0.25">
      <c r="A45" s="1">
        <v>42</v>
      </c>
      <c r="B45" s="20" t="s">
        <v>219</v>
      </c>
      <c r="C45" s="2" t="s">
        <v>220</v>
      </c>
      <c r="D45" s="2" t="s">
        <v>119</v>
      </c>
      <c r="E45" s="1">
        <v>9</v>
      </c>
      <c r="F45" s="2" t="s">
        <v>156</v>
      </c>
      <c r="G45" s="1">
        <v>45</v>
      </c>
      <c r="H45" s="21">
        <v>1099</v>
      </c>
      <c r="I45" s="1" t="s">
        <v>114</v>
      </c>
      <c r="J45" s="2" t="s">
        <v>121</v>
      </c>
      <c r="K45" s="2">
        <v>56</v>
      </c>
      <c r="L45" s="2">
        <v>120</v>
      </c>
    </row>
    <row r="46" spans="1:12" x14ac:dyDescent="0.25">
      <c r="A46" s="1">
        <v>43</v>
      </c>
      <c r="B46" s="20" t="s">
        <v>221</v>
      </c>
      <c r="C46" s="2" t="s">
        <v>222</v>
      </c>
      <c r="D46" s="2" t="s">
        <v>119</v>
      </c>
      <c r="E46" s="1">
        <v>1</v>
      </c>
      <c r="F46" s="2" t="s">
        <v>156</v>
      </c>
      <c r="G46" s="1">
        <v>48</v>
      </c>
      <c r="H46" s="21">
        <v>1593</v>
      </c>
      <c r="I46" s="1" t="s">
        <v>114</v>
      </c>
      <c r="J46" s="2" t="s">
        <v>146</v>
      </c>
      <c r="K46" s="2">
        <v>70</v>
      </c>
      <c r="L46" s="2">
        <v>150</v>
      </c>
    </row>
    <row r="47" spans="1:12" x14ac:dyDescent="0.25">
      <c r="A47" s="1">
        <v>44</v>
      </c>
      <c r="B47" s="20" t="s">
        <v>223</v>
      </c>
      <c r="C47" s="2" t="s">
        <v>224</v>
      </c>
      <c r="D47" s="2" t="s">
        <v>119</v>
      </c>
      <c r="E47" s="1">
        <v>11</v>
      </c>
      <c r="F47" s="2" t="s">
        <v>156</v>
      </c>
      <c r="G47" s="1">
        <v>31</v>
      </c>
      <c r="H47" s="21">
        <v>1080</v>
      </c>
      <c r="I47" s="1" t="s">
        <v>114</v>
      </c>
      <c r="J47" s="2" t="s">
        <v>142</v>
      </c>
      <c r="K47" s="2">
        <v>72</v>
      </c>
      <c r="L47" s="2">
        <v>80</v>
      </c>
    </row>
    <row r="48" spans="1:12" x14ac:dyDescent="0.25">
      <c r="A48" s="1">
        <v>45</v>
      </c>
      <c r="B48" s="20" t="s">
        <v>225</v>
      </c>
      <c r="C48" s="2" t="s">
        <v>226</v>
      </c>
      <c r="D48" s="2" t="s">
        <v>119</v>
      </c>
      <c r="E48" s="1">
        <v>7</v>
      </c>
      <c r="F48" s="2" t="s">
        <v>156</v>
      </c>
      <c r="G48" s="1">
        <v>51</v>
      </c>
      <c r="H48" s="21">
        <v>1317</v>
      </c>
      <c r="I48" s="1" t="s">
        <v>114</v>
      </c>
      <c r="J48" s="2" t="s">
        <v>121</v>
      </c>
      <c r="K48" s="2">
        <v>68</v>
      </c>
      <c r="L48" s="2">
        <v>120</v>
      </c>
    </row>
    <row r="49" spans="1:12" x14ac:dyDescent="0.25">
      <c r="A49" s="1">
        <v>46</v>
      </c>
      <c r="B49" s="20" t="s">
        <v>227</v>
      </c>
      <c r="C49" s="2" t="s">
        <v>228</v>
      </c>
      <c r="D49" s="2" t="s">
        <v>119</v>
      </c>
      <c r="E49" s="1">
        <v>2</v>
      </c>
      <c r="F49" s="2" t="s">
        <v>156</v>
      </c>
      <c r="G49" s="1">
        <v>78</v>
      </c>
      <c r="H49" s="21">
        <v>2465</v>
      </c>
      <c r="I49" s="1" t="s">
        <v>114</v>
      </c>
      <c r="J49" s="2" t="s">
        <v>136</v>
      </c>
      <c r="K49" s="2">
        <v>85</v>
      </c>
      <c r="L49" s="2">
        <v>200</v>
      </c>
    </row>
    <row r="50" spans="1:12" x14ac:dyDescent="0.25">
      <c r="A50" s="1">
        <v>47</v>
      </c>
      <c r="B50" s="20" t="s">
        <v>229</v>
      </c>
      <c r="C50" s="2" t="s">
        <v>230</v>
      </c>
      <c r="D50" s="2" t="s">
        <v>119</v>
      </c>
      <c r="E50" s="1">
        <v>4</v>
      </c>
      <c r="F50" s="2" t="s">
        <v>156</v>
      </c>
      <c r="G50" s="1">
        <v>54</v>
      </c>
      <c r="H50" s="21">
        <v>1760</v>
      </c>
      <c r="I50" s="1" t="s">
        <v>114</v>
      </c>
      <c r="J50" s="2" t="s">
        <v>136</v>
      </c>
      <c r="K50" s="2">
        <v>61</v>
      </c>
      <c r="L50" s="2">
        <v>59</v>
      </c>
    </row>
    <row r="51" spans="1:12" x14ac:dyDescent="0.25">
      <c r="A51" s="1">
        <v>48</v>
      </c>
      <c r="B51" s="20" t="s">
        <v>231</v>
      </c>
      <c r="C51" s="2" t="s">
        <v>232</v>
      </c>
      <c r="D51" s="2" t="s">
        <v>119</v>
      </c>
      <c r="E51" s="1">
        <v>2</v>
      </c>
      <c r="F51" s="2" t="s">
        <v>156</v>
      </c>
      <c r="G51" s="1">
        <v>33</v>
      </c>
      <c r="H51" s="21">
        <v>889</v>
      </c>
      <c r="I51" s="1" t="s">
        <v>114</v>
      </c>
      <c r="J51" s="2" t="s">
        <v>121</v>
      </c>
      <c r="K51" s="2">
        <v>60</v>
      </c>
      <c r="L51" s="2">
        <v>90</v>
      </c>
    </row>
    <row r="52" spans="1:12" x14ac:dyDescent="0.25">
      <c r="A52" s="1">
        <v>49</v>
      </c>
      <c r="B52" s="20" t="s">
        <v>233</v>
      </c>
      <c r="C52" s="2" t="s">
        <v>234</v>
      </c>
      <c r="D52" s="2" t="s">
        <v>119</v>
      </c>
      <c r="E52" s="1">
        <v>4</v>
      </c>
      <c r="F52" s="2" t="s">
        <v>156</v>
      </c>
      <c r="G52" s="1">
        <v>33</v>
      </c>
      <c r="H52" s="21">
        <v>860</v>
      </c>
      <c r="I52" s="1" t="s">
        <v>114</v>
      </c>
      <c r="J52" s="2" t="s">
        <v>121</v>
      </c>
      <c r="K52" s="2">
        <v>40</v>
      </c>
      <c r="L52" s="2">
        <v>80</v>
      </c>
    </row>
    <row r="53" spans="1:12" x14ac:dyDescent="0.25">
      <c r="A53" s="1">
        <v>50</v>
      </c>
      <c r="B53" s="20" t="s">
        <v>235</v>
      </c>
      <c r="C53" s="2" t="s">
        <v>236</v>
      </c>
      <c r="D53" s="2" t="s">
        <v>119</v>
      </c>
      <c r="E53" s="1">
        <v>16</v>
      </c>
      <c r="F53" s="2" t="s">
        <v>156</v>
      </c>
      <c r="G53" s="1">
        <v>15</v>
      </c>
      <c r="H53" s="21">
        <v>1009</v>
      </c>
      <c r="I53" s="1" t="s">
        <v>114</v>
      </c>
      <c r="J53" s="2" t="s">
        <v>121</v>
      </c>
      <c r="K53" s="2">
        <v>50</v>
      </c>
      <c r="L53" s="2">
        <v>60</v>
      </c>
    </row>
    <row r="54" spans="1:12" x14ac:dyDescent="0.25">
      <c r="A54" s="1">
        <v>51</v>
      </c>
      <c r="B54" s="20" t="s">
        <v>237</v>
      </c>
      <c r="C54" s="2" t="s">
        <v>238</v>
      </c>
      <c r="D54" s="2" t="s">
        <v>119</v>
      </c>
      <c r="E54" s="1">
        <v>1</v>
      </c>
      <c r="F54" s="2" t="s">
        <v>156</v>
      </c>
      <c r="G54" s="1">
        <v>19</v>
      </c>
      <c r="H54" s="21">
        <v>501</v>
      </c>
      <c r="I54" s="1" t="s">
        <v>114</v>
      </c>
      <c r="J54" s="2" t="s">
        <v>121</v>
      </c>
      <c r="K54" s="2">
        <v>62</v>
      </c>
      <c r="L54" s="2">
        <v>60</v>
      </c>
    </row>
    <row r="55" spans="1:12" x14ac:dyDescent="0.25">
      <c r="A55" s="1">
        <v>52</v>
      </c>
      <c r="B55" s="20" t="s">
        <v>239</v>
      </c>
      <c r="C55" s="2" t="s">
        <v>240</v>
      </c>
      <c r="D55" s="2" t="s">
        <v>119</v>
      </c>
      <c r="E55" s="1">
        <v>5</v>
      </c>
      <c r="F55" s="2" t="s">
        <v>151</v>
      </c>
      <c r="G55" s="1">
        <v>25</v>
      </c>
      <c r="H55" s="21">
        <v>620</v>
      </c>
      <c r="I55" s="1" t="s">
        <v>114</v>
      </c>
      <c r="J55" s="2" t="s">
        <v>121</v>
      </c>
      <c r="K55" s="2">
        <v>57</v>
      </c>
      <c r="L55" s="2">
        <v>60</v>
      </c>
    </row>
    <row r="56" spans="1:12" x14ac:dyDescent="0.25">
      <c r="A56" s="1">
        <v>53</v>
      </c>
      <c r="B56" s="20" t="s">
        <v>241</v>
      </c>
      <c r="C56" s="2" t="s">
        <v>242</v>
      </c>
      <c r="D56" s="2" t="s">
        <v>119</v>
      </c>
      <c r="E56" s="1">
        <v>1</v>
      </c>
      <c r="F56" s="2" t="s">
        <v>243</v>
      </c>
      <c r="G56" s="1">
        <v>48</v>
      </c>
      <c r="H56" s="21">
        <v>1260</v>
      </c>
      <c r="I56" s="1" t="s">
        <v>114</v>
      </c>
      <c r="J56" s="2" t="s">
        <v>136</v>
      </c>
      <c r="K56" s="2">
        <v>101</v>
      </c>
      <c r="L56" s="2">
        <v>107</v>
      </c>
    </row>
    <row r="57" spans="1:12" x14ac:dyDescent="0.25">
      <c r="A57" s="1">
        <v>54</v>
      </c>
      <c r="B57" s="20" t="s">
        <v>244</v>
      </c>
      <c r="C57" s="2" t="s">
        <v>245</v>
      </c>
      <c r="D57" s="2" t="s">
        <v>119</v>
      </c>
      <c r="E57" s="1">
        <v>1</v>
      </c>
      <c r="F57" s="2" t="s">
        <v>145</v>
      </c>
      <c r="G57" s="1">
        <v>67</v>
      </c>
      <c r="H57" s="21">
        <v>2360</v>
      </c>
      <c r="I57" s="1" t="s">
        <v>114</v>
      </c>
      <c r="J57" s="2" t="s">
        <v>146</v>
      </c>
      <c r="K57" s="2">
        <v>115</v>
      </c>
      <c r="L57" s="2">
        <v>204</v>
      </c>
    </row>
    <row r="58" spans="1:12" x14ac:dyDescent="0.25">
      <c r="A58" s="1">
        <v>55</v>
      </c>
      <c r="B58" s="20" t="s">
        <v>246</v>
      </c>
      <c r="C58" s="2" t="s">
        <v>247</v>
      </c>
      <c r="D58" s="2" t="s">
        <v>119</v>
      </c>
      <c r="E58" s="1">
        <v>3</v>
      </c>
      <c r="F58" s="2" t="s">
        <v>248</v>
      </c>
      <c r="G58" s="1">
        <v>66</v>
      </c>
      <c r="H58" s="21">
        <v>1612</v>
      </c>
      <c r="I58" s="1" t="s">
        <v>114</v>
      </c>
      <c r="J58" s="2" t="s">
        <v>146</v>
      </c>
      <c r="K58" s="2">
        <v>78</v>
      </c>
      <c r="L58" s="2">
        <v>172</v>
      </c>
    </row>
    <row r="59" spans="1:12" x14ac:dyDescent="0.25">
      <c r="A59" s="1">
        <v>56</v>
      </c>
      <c r="B59" s="20" t="s">
        <v>249</v>
      </c>
      <c r="C59" s="2" t="s">
        <v>250</v>
      </c>
      <c r="D59" s="2" t="s">
        <v>119</v>
      </c>
      <c r="E59" s="1">
        <v>9</v>
      </c>
      <c r="F59" s="2" t="s">
        <v>156</v>
      </c>
      <c r="G59" s="1">
        <v>45</v>
      </c>
      <c r="H59" s="21">
        <v>1437</v>
      </c>
      <c r="I59" s="1" t="s">
        <v>114</v>
      </c>
      <c r="J59" s="2" t="s">
        <v>121</v>
      </c>
      <c r="K59" s="2">
        <v>56</v>
      </c>
      <c r="L59" s="2">
        <v>60</v>
      </c>
    </row>
    <row r="60" spans="1:12" x14ac:dyDescent="0.25">
      <c r="A60" s="1">
        <v>57</v>
      </c>
      <c r="B60" s="20" t="s">
        <v>251</v>
      </c>
      <c r="C60" s="2" t="s">
        <v>252</v>
      </c>
      <c r="D60" s="2" t="s">
        <v>119</v>
      </c>
      <c r="E60" s="1">
        <v>3</v>
      </c>
      <c r="F60" s="2" t="s">
        <v>151</v>
      </c>
      <c r="G60" s="1">
        <v>18</v>
      </c>
      <c r="H60" s="21">
        <v>378</v>
      </c>
      <c r="I60" s="1" t="s">
        <v>114</v>
      </c>
      <c r="J60" s="2" t="s">
        <v>121</v>
      </c>
      <c r="K60" s="2">
        <v>30</v>
      </c>
      <c r="L60" s="2">
        <v>60</v>
      </c>
    </row>
    <row r="61" spans="1:12" x14ac:dyDescent="0.25">
      <c r="A61" s="1">
        <v>58</v>
      </c>
      <c r="B61" s="20" t="s">
        <v>253</v>
      </c>
      <c r="C61" s="2" t="s">
        <v>254</v>
      </c>
      <c r="D61" s="2" t="s">
        <v>119</v>
      </c>
      <c r="E61" s="1">
        <v>4</v>
      </c>
      <c r="F61" s="2" t="s">
        <v>156</v>
      </c>
      <c r="G61" s="1">
        <v>138</v>
      </c>
      <c r="H61" s="21">
        <v>4449</v>
      </c>
      <c r="I61" s="1" t="s">
        <v>114</v>
      </c>
      <c r="J61" s="2" t="s">
        <v>165</v>
      </c>
      <c r="K61" s="2">
        <v>60</v>
      </c>
      <c r="L61" s="2">
        <v>150</v>
      </c>
    </row>
    <row r="62" spans="1:12" x14ac:dyDescent="0.25">
      <c r="A62" s="1">
        <v>59</v>
      </c>
      <c r="B62" s="20" t="s">
        <v>255</v>
      </c>
      <c r="C62" s="2" t="s">
        <v>256</v>
      </c>
      <c r="D62" s="2" t="s">
        <v>119</v>
      </c>
      <c r="E62" s="1">
        <v>2</v>
      </c>
      <c r="F62" s="2" t="s">
        <v>156</v>
      </c>
      <c r="G62" s="1">
        <v>57</v>
      </c>
      <c r="H62" s="21">
        <v>1820</v>
      </c>
      <c r="I62" s="1" t="s">
        <v>114</v>
      </c>
      <c r="J62" s="2" t="s">
        <v>136</v>
      </c>
      <c r="K62" s="2">
        <v>55</v>
      </c>
      <c r="L62" s="2">
        <v>0</v>
      </c>
    </row>
    <row r="63" spans="1:12" x14ac:dyDescent="0.25">
      <c r="A63" s="1">
        <v>60</v>
      </c>
      <c r="B63" s="20" t="s">
        <v>257</v>
      </c>
      <c r="C63" s="2" t="s">
        <v>258</v>
      </c>
      <c r="D63" s="2" t="s">
        <v>119</v>
      </c>
      <c r="E63" s="1">
        <v>3</v>
      </c>
      <c r="F63" s="2" t="s">
        <v>156</v>
      </c>
      <c r="G63" s="1">
        <v>93</v>
      </c>
      <c r="H63" s="21">
        <v>3437</v>
      </c>
      <c r="I63" s="1" t="s">
        <v>114</v>
      </c>
      <c r="J63" s="2" t="s">
        <v>136</v>
      </c>
      <c r="K63" s="2">
        <v>65</v>
      </c>
      <c r="L63" s="2">
        <v>0</v>
      </c>
    </row>
    <row r="64" spans="1:12" x14ac:dyDescent="0.25">
      <c r="A64" s="1">
        <v>61</v>
      </c>
      <c r="B64" s="2"/>
      <c r="C64" s="2"/>
      <c r="D64" s="2"/>
      <c r="E64" s="22">
        <f>SUM(E4:E63)</f>
        <v>256</v>
      </c>
      <c r="F64" s="2"/>
      <c r="G64" s="23">
        <f t="shared" ref="G64:H64" si="0">SUM(G4:G63)</f>
        <v>2859</v>
      </c>
      <c r="H64" s="24">
        <f t="shared" si="0"/>
        <v>86837</v>
      </c>
      <c r="I64" s="1"/>
      <c r="J64" s="2"/>
      <c r="K64" s="24">
        <f t="shared" ref="K64:L64" si="1">SUM(K4:K63)</f>
        <v>3618</v>
      </c>
      <c r="L64" s="24">
        <f t="shared" si="1"/>
        <v>6621</v>
      </c>
    </row>
    <row r="65" spans="1:12" x14ac:dyDescent="0.25">
      <c r="A65" s="1">
        <v>62</v>
      </c>
      <c r="B65" s="2"/>
      <c r="C65" s="2"/>
      <c r="D65" s="2"/>
      <c r="E65" s="1"/>
      <c r="F65" s="2"/>
      <c r="G65" s="1"/>
      <c r="H65" s="1"/>
      <c r="I65" s="1"/>
      <c r="J65" s="2"/>
      <c r="K65" s="2"/>
      <c r="L65" s="2"/>
    </row>
    <row r="66" spans="1:12" x14ac:dyDescent="0.25">
      <c r="A66" s="1">
        <v>63</v>
      </c>
      <c r="B66" s="2"/>
      <c r="C66" s="2"/>
      <c r="D66" s="2"/>
      <c r="E66" s="1"/>
      <c r="F66" s="2"/>
      <c r="G66" s="1"/>
      <c r="H66" s="1"/>
      <c r="I66" s="1"/>
      <c r="J66" s="2"/>
      <c r="K66" s="2"/>
      <c r="L66" s="2"/>
    </row>
    <row r="67" spans="1:12" x14ac:dyDescent="0.25">
      <c r="A67" s="1">
        <v>64</v>
      </c>
      <c r="B67" s="2" t="s">
        <v>259</v>
      </c>
      <c r="C67" s="2"/>
      <c r="D67" s="2"/>
      <c r="E67" s="1"/>
      <c r="F67" s="2"/>
      <c r="G67" s="1"/>
      <c r="H67" s="1"/>
      <c r="I67" s="1"/>
      <c r="J67" s="2"/>
      <c r="K67" s="2"/>
      <c r="L67" s="2"/>
    </row>
    <row r="68" spans="1:12" x14ac:dyDescent="0.25">
      <c r="A68" s="1">
        <v>65</v>
      </c>
      <c r="B68" s="2" t="s">
        <v>260</v>
      </c>
      <c r="C68" s="2"/>
      <c r="D68" s="2"/>
      <c r="E68" s="1"/>
      <c r="F68" s="2"/>
      <c r="G68" s="1"/>
      <c r="H68" s="1"/>
      <c r="I68" s="1"/>
      <c r="J68" s="2"/>
      <c r="K68" s="2"/>
      <c r="L68" s="2"/>
    </row>
    <row r="69" spans="1:12" x14ac:dyDescent="0.25">
      <c r="A69" s="1">
        <v>66</v>
      </c>
      <c r="B69" s="2" t="s">
        <v>261</v>
      </c>
      <c r="C69" s="2"/>
      <c r="D69" s="2"/>
      <c r="E69" s="1"/>
      <c r="F69" s="2"/>
      <c r="G69" s="1"/>
      <c r="H69" s="1"/>
      <c r="I69" s="1"/>
      <c r="J69" s="2"/>
      <c r="K69" s="2"/>
      <c r="L69" s="2"/>
    </row>
    <row r="70" spans="1:12" x14ac:dyDescent="0.25">
      <c r="A70" s="1">
        <v>67</v>
      </c>
      <c r="B70" s="2"/>
      <c r="C70" s="2"/>
      <c r="D70" s="2"/>
      <c r="E70" s="1"/>
      <c r="F70" s="2"/>
      <c r="G70" s="1"/>
      <c r="H70" s="1"/>
      <c r="I70" s="1"/>
      <c r="J70" s="2"/>
      <c r="K70" s="2"/>
      <c r="L70" s="2"/>
    </row>
    <row r="71" spans="1:12" x14ac:dyDescent="0.25">
      <c r="A71" s="1">
        <v>68</v>
      </c>
      <c r="B71" s="2"/>
      <c r="C71" s="2"/>
      <c r="D71" s="2"/>
      <c r="E71" s="1"/>
      <c r="F71" s="2"/>
      <c r="G71" s="1"/>
      <c r="H71" s="1"/>
      <c r="I71" s="1"/>
      <c r="J71" s="2"/>
      <c r="K71" s="2"/>
      <c r="L71" s="2"/>
    </row>
    <row r="72" spans="1:12" x14ac:dyDescent="0.25">
      <c r="A72" s="1">
        <v>69</v>
      </c>
      <c r="B72" s="2"/>
      <c r="C72" s="2"/>
      <c r="D72" s="2"/>
      <c r="E72" s="1"/>
      <c r="F72" s="2"/>
      <c r="G72" s="1"/>
      <c r="H72" s="1"/>
      <c r="I72" s="1"/>
      <c r="J72" s="2"/>
      <c r="K72" s="2"/>
      <c r="L72" s="2"/>
    </row>
    <row r="73" spans="1:12" x14ac:dyDescent="0.25">
      <c r="A73" s="1">
        <v>70</v>
      </c>
      <c r="B73" s="2"/>
      <c r="C73" s="2"/>
      <c r="D73" s="2"/>
      <c r="E73" s="1"/>
      <c r="F73" s="2"/>
      <c r="G73" s="1"/>
      <c r="H73" s="1"/>
      <c r="I73" s="1"/>
      <c r="J73" s="2"/>
      <c r="K73" s="2"/>
      <c r="L73" s="2"/>
    </row>
  </sheetData>
  <mergeCells count="12"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J2:J3"/>
  </mergeCells>
  <dataValidations count="1">
    <dataValidation type="list" allowBlank="1" showInputMessage="1" showErrorMessage="1" sqref="I4:I73">
      <formula1>"SI, NO"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I47" sqref="I47"/>
    </sheetView>
  </sheetViews>
  <sheetFormatPr baseColWidth="10" defaultRowHeight="16.5" x14ac:dyDescent="0.3"/>
  <cols>
    <col min="1" max="1" width="4.5703125" style="35" customWidth="1"/>
    <col min="2" max="2" width="46" style="35" bestFit="1" customWidth="1"/>
    <col min="3" max="3" width="23.28515625" style="35" customWidth="1"/>
    <col min="4" max="4" width="12.42578125" style="35" customWidth="1"/>
    <col min="5" max="5" width="7.7109375" style="35" customWidth="1"/>
    <col min="6" max="6" width="10.140625" style="35" customWidth="1"/>
    <col min="7" max="7" width="10.7109375" style="35" customWidth="1"/>
    <col min="8" max="8" width="12.7109375" style="33" customWidth="1"/>
    <col min="9" max="9" width="22.85546875" style="35" customWidth="1"/>
    <col min="10" max="10" width="17.140625" style="35" customWidth="1"/>
    <col min="11" max="11" width="15.42578125" style="35" customWidth="1"/>
    <col min="12" max="12" width="8.7109375" style="35" customWidth="1"/>
    <col min="13" max="13" width="11.42578125" style="35"/>
    <col min="14" max="14" width="5" style="35" customWidth="1"/>
    <col min="15" max="15" width="33" style="35" customWidth="1"/>
    <col min="16" max="16384" width="11.42578125" style="35"/>
  </cols>
  <sheetData>
    <row r="1" spans="1:12" ht="48" customHeight="1" x14ac:dyDescent="0.3">
      <c r="A1" s="53" t="s">
        <v>426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3">
      <c r="A2" s="55" t="s">
        <v>0</v>
      </c>
      <c r="B2" s="55" t="s">
        <v>1</v>
      </c>
      <c r="C2" s="55" t="s">
        <v>2</v>
      </c>
      <c r="D2" s="55" t="s">
        <v>3</v>
      </c>
      <c r="E2" s="52" t="s">
        <v>4</v>
      </c>
      <c r="F2" s="52" t="s">
        <v>7</v>
      </c>
      <c r="G2" s="56" t="s">
        <v>5</v>
      </c>
      <c r="H2" s="52" t="s">
        <v>6</v>
      </c>
      <c r="I2" s="26" t="s">
        <v>8</v>
      </c>
      <c r="J2" s="52" t="s">
        <v>12</v>
      </c>
      <c r="K2" s="52" t="s">
        <v>10</v>
      </c>
      <c r="L2" s="52" t="s">
        <v>11</v>
      </c>
    </row>
    <row r="3" spans="1:12" x14ac:dyDescent="0.3">
      <c r="A3" s="55"/>
      <c r="B3" s="55"/>
      <c r="C3" s="55"/>
      <c r="D3" s="55"/>
      <c r="E3" s="52"/>
      <c r="F3" s="52"/>
      <c r="G3" s="56"/>
      <c r="H3" s="52"/>
      <c r="I3" s="26" t="s">
        <v>9</v>
      </c>
      <c r="J3" s="52"/>
      <c r="K3" s="52"/>
      <c r="L3" s="52"/>
    </row>
    <row r="4" spans="1:12" x14ac:dyDescent="0.3">
      <c r="A4" s="33">
        <v>1</v>
      </c>
      <c r="B4" s="35" t="s">
        <v>262</v>
      </c>
      <c r="C4" s="35" t="s">
        <v>263</v>
      </c>
      <c r="D4" s="33" t="s">
        <v>264</v>
      </c>
      <c r="E4" s="33">
        <v>2</v>
      </c>
      <c r="F4" s="33">
        <v>2</v>
      </c>
      <c r="G4" s="5"/>
      <c r="H4" s="33">
        <v>3536</v>
      </c>
      <c r="I4" s="33" t="s">
        <v>114</v>
      </c>
      <c r="J4" s="33" t="s">
        <v>265</v>
      </c>
      <c r="K4" s="33">
        <v>386</v>
      </c>
      <c r="L4" s="33">
        <v>0</v>
      </c>
    </row>
    <row r="5" spans="1:12" x14ac:dyDescent="0.3">
      <c r="A5" s="33">
        <v>2</v>
      </c>
      <c r="B5" s="35" t="s">
        <v>266</v>
      </c>
      <c r="C5" s="35" t="s">
        <v>267</v>
      </c>
      <c r="D5" s="33" t="s">
        <v>264</v>
      </c>
      <c r="E5" s="33">
        <v>2</v>
      </c>
      <c r="F5" s="33">
        <v>2</v>
      </c>
      <c r="G5" s="5"/>
      <c r="H5" s="33">
        <v>2006</v>
      </c>
      <c r="I5" s="33" t="s">
        <v>114</v>
      </c>
      <c r="J5" s="33" t="s">
        <v>268</v>
      </c>
      <c r="K5" s="33">
        <v>176</v>
      </c>
      <c r="L5" s="33">
        <v>0</v>
      </c>
    </row>
    <row r="6" spans="1:12" x14ac:dyDescent="0.3">
      <c r="A6" s="33">
        <v>3</v>
      </c>
      <c r="B6" s="35" t="s">
        <v>269</v>
      </c>
      <c r="C6" s="35" t="s">
        <v>270</v>
      </c>
      <c r="D6" s="33" t="s">
        <v>264</v>
      </c>
      <c r="E6" s="33">
        <v>1</v>
      </c>
      <c r="F6" s="33">
        <v>3</v>
      </c>
      <c r="G6" s="5"/>
      <c r="H6" s="33">
        <v>1244</v>
      </c>
      <c r="I6" s="33" t="s">
        <v>114</v>
      </c>
      <c r="J6" s="33" t="s">
        <v>271</v>
      </c>
      <c r="K6" s="33">
        <v>125</v>
      </c>
      <c r="L6" s="33">
        <v>0</v>
      </c>
    </row>
    <row r="7" spans="1:12" x14ac:dyDescent="0.3">
      <c r="A7" s="33">
        <v>4</v>
      </c>
      <c r="B7" s="35" t="s">
        <v>272</v>
      </c>
      <c r="C7" s="35" t="s">
        <v>273</v>
      </c>
      <c r="D7" s="33" t="s">
        <v>264</v>
      </c>
      <c r="E7" s="33">
        <v>0</v>
      </c>
      <c r="F7" s="33">
        <v>3</v>
      </c>
      <c r="G7" s="5"/>
      <c r="H7" s="33">
        <v>2447</v>
      </c>
      <c r="I7" s="33" t="s">
        <v>114</v>
      </c>
      <c r="J7" s="33" t="s">
        <v>268</v>
      </c>
      <c r="K7" s="33">
        <v>151</v>
      </c>
      <c r="L7" s="33">
        <v>0</v>
      </c>
    </row>
    <row r="8" spans="1:12" x14ac:dyDescent="0.3">
      <c r="A8" s="33">
        <v>5</v>
      </c>
      <c r="B8" s="35" t="s">
        <v>274</v>
      </c>
      <c r="C8" s="35" t="s">
        <v>275</v>
      </c>
      <c r="D8" s="33" t="s">
        <v>264</v>
      </c>
      <c r="E8" s="33">
        <v>3</v>
      </c>
      <c r="F8" s="33">
        <v>4</v>
      </c>
      <c r="G8" s="5"/>
      <c r="H8" s="33">
        <v>3256</v>
      </c>
      <c r="I8" s="33" t="s">
        <v>114</v>
      </c>
      <c r="J8" s="33" t="s">
        <v>265</v>
      </c>
      <c r="K8" s="33">
        <v>356</v>
      </c>
      <c r="L8" s="33">
        <v>0</v>
      </c>
    </row>
    <row r="9" spans="1:12" x14ac:dyDescent="0.3">
      <c r="A9" s="33">
        <v>6</v>
      </c>
      <c r="B9" s="35" t="s">
        <v>276</v>
      </c>
      <c r="C9" s="35" t="s">
        <v>277</v>
      </c>
      <c r="D9" s="33" t="s">
        <v>264</v>
      </c>
      <c r="E9" s="33">
        <v>2</v>
      </c>
      <c r="F9" s="33">
        <v>3</v>
      </c>
      <c r="G9" s="5"/>
      <c r="H9" s="33">
        <v>2651</v>
      </c>
      <c r="I9" s="33" t="s">
        <v>114</v>
      </c>
      <c r="J9" s="33" t="s">
        <v>278</v>
      </c>
      <c r="K9" s="33">
        <v>130</v>
      </c>
      <c r="L9" s="33">
        <v>0</v>
      </c>
    </row>
    <row r="10" spans="1:12" x14ac:dyDescent="0.3">
      <c r="A10" s="33">
        <v>7</v>
      </c>
      <c r="B10" s="35" t="s">
        <v>279</v>
      </c>
      <c r="C10" s="35" t="s">
        <v>280</v>
      </c>
      <c r="D10" s="33" t="s">
        <v>264</v>
      </c>
      <c r="E10" s="33">
        <v>3</v>
      </c>
      <c r="F10" s="33">
        <v>2</v>
      </c>
      <c r="G10" s="5"/>
      <c r="H10" s="33">
        <v>3063</v>
      </c>
      <c r="I10" s="33" t="s">
        <v>114</v>
      </c>
      <c r="J10" s="33" t="s">
        <v>268</v>
      </c>
      <c r="K10" s="33">
        <v>268</v>
      </c>
      <c r="L10" s="33">
        <v>0</v>
      </c>
    </row>
    <row r="11" spans="1:12" x14ac:dyDescent="0.3">
      <c r="A11" s="33">
        <v>8</v>
      </c>
      <c r="B11" s="35" t="s">
        <v>281</v>
      </c>
      <c r="C11" s="35" t="s">
        <v>282</v>
      </c>
      <c r="D11" s="33" t="s">
        <v>264</v>
      </c>
      <c r="E11" s="33">
        <v>1</v>
      </c>
      <c r="F11" s="33">
        <v>2</v>
      </c>
      <c r="G11" s="5"/>
      <c r="H11" s="33">
        <v>1809</v>
      </c>
      <c r="I11" s="33" t="s">
        <v>114</v>
      </c>
      <c r="J11" s="33" t="s">
        <v>268</v>
      </c>
      <c r="K11" s="33">
        <v>238</v>
      </c>
      <c r="L11" s="33">
        <v>0</v>
      </c>
    </row>
    <row r="12" spans="1:12" x14ac:dyDescent="0.3">
      <c r="A12" s="33">
        <v>9</v>
      </c>
      <c r="B12" s="35" t="s">
        <v>283</v>
      </c>
      <c r="C12" s="35" t="s">
        <v>284</v>
      </c>
      <c r="D12" s="33" t="s">
        <v>264</v>
      </c>
      <c r="E12" s="33">
        <v>1</v>
      </c>
      <c r="F12" s="33">
        <v>3</v>
      </c>
      <c r="G12" s="5"/>
      <c r="H12" s="33">
        <v>2332</v>
      </c>
      <c r="I12" s="33" t="s">
        <v>114</v>
      </c>
      <c r="J12" s="33" t="s">
        <v>268</v>
      </c>
      <c r="K12" s="33">
        <v>236</v>
      </c>
      <c r="L12" s="33">
        <v>0</v>
      </c>
    </row>
    <row r="13" spans="1:12" x14ac:dyDescent="0.3">
      <c r="A13" s="33">
        <v>10</v>
      </c>
      <c r="B13" s="35" t="s">
        <v>285</v>
      </c>
      <c r="C13" s="35" t="s">
        <v>286</v>
      </c>
      <c r="D13" s="33" t="s">
        <v>264</v>
      </c>
      <c r="E13" s="33">
        <v>1</v>
      </c>
      <c r="F13" s="33">
        <v>3</v>
      </c>
      <c r="G13" s="5"/>
      <c r="H13" s="33">
        <v>2281</v>
      </c>
      <c r="I13" s="33" t="s">
        <v>114</v>
      </c>
      <c r="J13" s="33" t="s">
        <v>278</v>
      </c>
      <c r="K13" s="33">
        <v>114</v>
      </c>
      <c r="L13" s="33">
        <v>0</v>
      </c>
    </row>
    <row r="14" spans="1:12" x14ac:dyDescent="0.3">
      <c r="A14" s="33">
        <v>11</v>
      </c>
      <c r="B14" s="35" t="s">
        <v>287</v>
      </c>
      <c r="C14" s="35" t="s">
        <v>288</v>
      </c>
      <c r="D14" s="33" t="s">
        <v>264</v>
      </c>
      <c r="E14" s="33">
        <v>0</v>
      </c>
      <c r="F14" s="33">
        <v>3</v>
      </c>
      <c r="G14" s="5"/>
      <c r="H14" s="33">
        <v>2799</v>
      </c>
      <c r="I14" s="33" t="s">
        <v>114</v>
      </c>
      <c r="J14" s="33" t="s">
        <v>268</v>
      </c>
      <c r="K14" s="33">
        <v>177</v>
      </c>
      <c r="L14" s="33">
        <v>0</v>
      </c>
    </row>
    <row r="15" spans="1:12" x14ac:dyDescent="0.3">
      <c r="A15" s="33">
        <v>12</v>
      </c>
      <c r="B15" s="35" t="s">
        <v>289</v>
      </c>
      <c r="C15" s="35" t="s">
        <v>290</v>
      </c>
      <c r="D15" s="33" t="s">
        <v>264</v>
      </c>
      <c r="E15" s="33">
        <v>3</v>
      </c>
      <c r="F15" s="33">
        <v>3</v>
      </c>
      <c r="G15" s="5"/>
      <c r="H15" s="33">
        <v>3284</v>
      </c>
      <c r="I15" s="33" t="s">
        <v>114</v>
      </c>
      <c r="J15" s="33" t="s">
        <v>268</v>
      </c>
      <c r="K15" s="33">
        <v>321</v>
      </c>
      <c r="L15" s="33">
        <v>0</v>
      </c>
    </row>
    <row r="16" spans="1:12" x14ac:dyDescent="0.3">
      <c r="A16" s="33">
        <v>13</v>
      </c>
      <c r="B16" s="35" t="s">
        <v>291</v>
      </c>
      <c r="C16" s="35" t="s">
        <v>292</v>
      </c>
      <c r="D16" s="33" t="s">
        <v>264</v>
      </c>
      <c r="E16" s="33">
        <v>1</v>
      </c>
      <c r="F16" s="33">
        <v>3</v>
      </c>
      <c r="G16" s="5"/>
      <c r="H16" s="33">
        <v>2175</v>
      </c>
      <c r="I16" s="33" t="s">
        <v>114</v>
      </c>
      <c r="J16" s="33" t="s">
        <v>271</v>
      </c>
      <c r="K16" s="33">
        <v>136</v>
      </c>
      <c r="L16" s="33">
        <v>0</v>
      </c>
    </row>
    <row r="17" spans="1:12" x14ac:dyDescent="0.3">
      <c r="A17" s="33">
        <v>14</v>
      </c>
      <c r="B17" s="35" t="s">
        <v>293</v>
      </c>
      <c r="C17" s="35" t="s">
        <v>294</v>
      </c>
      <c r="D17" s="33" t="s">
        <v>264</v>
      </c>
      <c r="E17" s="33">
        <v>1</v>
      </c>
      <c r="F17" s="33">
        <v>2</v>
      </c>
      <c r="G17" s="5"/>
      <c r="H17" s="33">
        <v>2060</v>
      </c>
      <c r="I17" s="33" t="s">
        <v>114</v>
      </c>
      <c r="J17" s="33" t="s">
        <v>295</v>
      </c>
      <c r="K17" s="33">
        <v>60</v>
      </c>
      <c r="L17" s="33">
        <v>0</v>
      </c>
    </row>
    <row r="18" spans="1:12" x14ac:dyDescent="0.3">
      <c r="A18" s="33">
        <v>15</v>
      </c>
      <c r="B18" s="35" t="s">
        <v>296</v>
      </c>
      <c r="C18" s="35" t="s">
        <v>297</v>
      </c>
      <c r="D18" s="33" t="s">
        <v>264</v>
      </c>
      <c r="E18" s="33">
        <v>1</v>
      </c>
      <c r="F18" s="33">
        <v>3</v>
      </c>
      <c r="G18" s="5"/>
      <c r="H18" s="33">
        <v>1601</v>
      </c>
      <c r="I18" s="33" t="s">
        <v>114</v>
      </c>
      <c r="J18" s="33" t="s">
        <v>271</v>
      </c>
      <c r="K18" s="33">
        <v>144</v>
      </c>
      <c r="L18" s="33">
        <v>0</v>
      </c>
    </row>
    <row r="19" spans="1:12" x14ac:dyDescent="0.3">
      <c r="A19" s="33">
        <v>16</v>
      </c>
      <c r="B19" s="35" t="s">
        <v>298</v>
      </c>
      <c r="C19" s="35" t="s">
        <v>299</v>
      </c>
      <c r="D19" s="33" t="s">
        <v>264</v>
      </c>
      <c r="E19" s="33">
        <v>1</v>
      </c>
      <c r="F19" s="33">
        <v>4</v>
      </c>
      <c r="G19" s="5"/>
      <c r="H19" s="33">
        <v>2431</v>
      </c>
      <c r="I19" s="33" t="s">
        <v>114</v>
      </c>
      <c r="J19" s="33" t="s">
        <v>271</v>
      </c>
      <c r="K19" s="33">
        <v>163</v>
      </c>
      <c r="L19" s="33">
        <v>0</v>
      </c>
    </row>
    <row r="20" spans="1:12" x14ac:dyDescent="0.3">
      <c r="A20" s="33">
        <v>17</v>
      </c>
      <c r="B20" s="35" t="s">
        <v>300</v>
      </c>
      <c r="C20" s="35" t="s">
        <v>301</v>
      </c>
      <c r="D20" s="33" t="s">
        <v>264</v>
      </c>
      <c r="E20" s="33">
        <v>1</v>
      </c>
      <c r="F20" s="33">
        <v>2</v>
      </c>
      <c r="G20" s="5"/>
      <c r="H20" s="33">
        <v>2344</v>
      </c>
      <c r="I20" s="33" t="s">
        <v>114</v>
      </c>
      <c r="J20" s="33" t="s">
        <v>268</v>
      </c>
      <c r="K20" s="33">
        <v>237</v>
      </c>
      <c r="L20" s="33">
        <v>0</v>
      </c>
    </row>
    <row r="21" spans="1:12" x14ac:dyDescent="0.3">
      <c r="A21" s="33">
        <v>18</v>
      </c>
      <c r="B21" s="35" t="s">
        <v>302</v>
      </c>
      <c r="C21" s="35" t="s">
        <v>303</v>
      </c>
      <c r="D21" s="33" t="s">
        <v>264</v>
      </c>
      <c r="E21" s="33">
        <v>2</v>
      </c>
      <c r="F21" s="33">
        <v>2</v>
      </c>
      <c r="G21" s="5"/>
      <c r="H21" s="33">
        <v>3215</v>
      </c>
      <c r="I21" s="33" t="s">
        <v>114</v>
      </c>
      <c r="J21" s="33" t="s">
        <v>265</v>
      </c>
      <c r="K21" s="33">
        <v>325</v>
      </c>
      <c r="L21" s="33">
        <v>0</v>
      </c>
    </row>
    <row r="22" spans="1:12" x14ac:dyDescent="0.3">
      <c r="A22" s="33">
        <v>19</v>
      </c>
      <c r="B22" s="35" t="s">
        <v>304</v>
      </c>
      <c r="C22" s="35" t="s">
        <v>305</v>
      </c>
      <c r="D22" s="33" t="s">
        <v>264</v>
      </c>
      <c r="E22" s="33">
        <v>2</v>
      </c>
      <c r="F22" s="33">
        <v>2</v>
      </c>
      <c r="G22" s="5"/>
      <c r="H22" s="33">
        <v>3142</v>
      </c>
      <c r="I22" s="33" t="s">
        <v>114</v>
      </c>
      <c r="J22" s="33" t="s">
        <v>268</v>
      </c>
      <c r="K22" s="33">
        <v>182</v>
      </c>
      <c r="L22" s="33">
        <v>0</v>
      </c>
    </row>
    <row r="23" spans="1:12" x14ac:dyDescent="0.3">
      <c r="A23" s="33">
        <v>20</v>
      </c>
      <c r="B23" s="35" t="s">
        <v>306</v>
      </c>
      <c r="C23" s="35" t="s">
        <v>307</v>
      </c>
      <c r="D23" s="33" t="s">
        <v>264</v>
      </c>
      <c r="E23" s="33">
        <v>2</v>
      </c>
      <c r="F23" s="33">
        <v>3</v>
      </c>
      <c r="G23" s="5"/>
      <c r="H23" s="33">
        <v>3197</v>
      </c>
      <c r="I23" s="33" t="s">
        <v>114</v>
      </c>
      <c r="J23" s="33" t="s">
        <v>268</v>
      </c>
      <c r="K23" s="33">
        <v>281</v>
      </c>
      <c r="L23" s="33">
        <v>0</v>
      </c>
    </row>
    <row r="24" spans="1:12" x14ac:dyDescent="0.3">
      <c r="A24" s="33">
        <v>21</v>
      </c>
      <c r="B24" s="35" t="s">
        <v>308</v>
      </c>
      <c r="C24" s="35" t="s">
        <v>309</v>
      </c>
      <c r="D24" s="33" t="s">
        <v>264</v>
      </c>
      <c r="E24" s="33">
        <v>1</v>
      </c>
      <c r="F24" s="33">
        <v>3</v>
      </c>
      <c r="G24" s="5"/>
      <c r="H24" s="33">
        <v>4003</v>
      </c>
      <c r="I24" s="33" t="s">
        <v>114</v>
      </c>
      <c r="J24" s="33" t="s">
        <v>268</v>
      </c>
      <c r="K24" s="33">
        <v>301</v>
      </c>
      <c r="L24" s="33">
        <v>0</v>
      </c>
    </row>
    <row r="25" spans="1:12" x14ac:dyDescent="0.3">
      <c r="A25" s="33">
        <v>22</v>
      </c>
      <c r="B25" s="35" t="s">
        <v>310</v>
      </c>
      <c r="C25" s="35" t="s">
        <v>311</v>
      </c>
      <c r="D25" s="33" t="s">
        <v>264</v>
      </c>
      <c r="E25" s="33">
        <v>1</v>
      </c>
      <c r="F25" s="33">
        <v>3</v>
      </c>
      <c r="G25" s="5"/>
      <c r="H25" s="33">
        <v>3670</v>
      </c>
      <c r="I25" s="33" t="s">
        <v>114</v>
      </c>
      <c r="J25" s="33" t="s">
        <v>268</v>
      </c>
      <c r="K25" s="33">
        <v>246</v>
      </c>
      <c r="L25" s="33">
        <v>0</v>
      </c>
    </row>
    <row r="26" spans="1:12" x14ac:dyDescent="0.3">
      <c r="A26" s="33">
        <v>23</v>
      </c>
      <c r="B26" s="35" t="s">
        <v>312</v>
      </c>
      <c r="C26" s="35" t="s">
        <v>313</v>
      </c>
      <c r="D26" s="33" t="s">
        <v>264</v>
      </c>
      <c r="E26" s="33">
        <v>0</v>
      </c>
      <c r="F26" s="33">
        <v>2</v>
      </c>
      <c r="G26" s="5"/>
      <c r="H26" s="33">
        <v>1749</v>
      </c>
      <c r="I26" s="33" t="s">
        <v>114</v>
      </c>
      <c r="J26" s="33" t="s">
        <v>271</v>
      </c>
      <c r="K26" s="33">
        <v>115</v>
      </c>
      <c r="L26" s="33">
        <v>0</v>
      </c>
    </row>
    <row r="27" spans="1:12" x14ac:dyDescent="0.3">
      <c r="A27" s="33">
        <v>24</v>
      </c>
      <c r="B27" s="35" t="s">
        <v>314</v>
      </c>
      <c r="C27" s="35" t="s">
        <v>315</v>
      </c>
      <c r="D27" s="33" t="s">
        <v>264</v>
      </c>
      <c r="E27" s="33">
        <v>3</v>
      </c>
      <c r="F27" s="33">
        <v>2</v>
      </c>
      <c r="G27" s="5"/>
      <c r="H27" s="33">
        <v>645</v>
      </c>
      <c r="I27" s="33" t="s">
        <v>114</v>
      </c>
      <c r="J27" s="33" t="s">
        <v>316</v>
      </c>
      <c r="K27" s="33">
        <v>96</v>
      </c>
      <c r="L27" s="33">
        <v>0</v>
      </c>
    </row>
    <row r="28" spans="1:12" x14ac:dyDescent="0.3">
      <c r="A28" s="33">
        <v>25</v>
      </c>
      <c r="B28" s="35" t="s">
        <v>317</v>
      </c>
      <c r="C28" s="35" t="s">
        <v>318</v>
      </c>
      <c r="D28" s="33" t="s">
        <v>264</v>
      </c>
      <c r="E28" s="33">
        <v>2</v>
      </c>
      <c r="F28" s="33">
        <v>1</v>
      </c>
      <c r="G28" s="5"/>
      <c r="H28" s="33">
        <v>800</v>
      </c>
      <c r="I28" s="33" t="s">
        <v>114</v>
      </c>
      <c r="J28" s="33" t="s">
        <v>316</v>
      </c>
      <c r="K28" s="33">
        <v>80</v>
      </c>
      <c r="L28" s="33">
        <v>0</v>
      </c>
    </row>
    <row r="29" spans="1:12" x14ac:dyDescent="0.3">
      <c r="A29" s="33">
        <v>26</v>
      </c>
      <c r="B29" s="35" t="s">
        <v>319</v>
      </c>
      <c r="C29" s="35" t="s">
        <v>320</v>
      </c>
      <c r="D29" s="33" t="s">
        <v>264</v>
      </c>
      <c r="E29" s="33">
        <v>8</v>
      </c>
      <c r="F29" s="33">
        <v>2</v>
      </c>
      <c r="G29" s="5"/>
      <c r="H29" s="33">
        <v>908</v>
      </c>
      <c r="I29" s="33" t="s">
        <v>114</v>
      </c>
      <c r="J29" s="33" t="s">
        <v>316</v>
      </c>
      <c r="K29" s="33">
        <v>171</v>
      </c>
      <c r="L29" s="33">
        <v>0</v>
      </c>
    </row>
    <row r="30" spans="1:12" x14ac:dyDescent="0.3">
      <c r="A30" s="33">
        <v>27</v>
      </c>
      <c r="B30" s="35" t="s">
        <v>321</v>
      </c>
      <c r="C30" s="35" t="s">
        <v>322</v>
      </c>
      <c r="D30" s="33" t="s">
        <v>264</v>
      </c>
      <c r="E30" s="33">
        <v>4</v>
      </c>
      <c r="F30" s="33">
        <v>1</v>
      </c>
      <c r="G30" s="5"/>
      <c r="H30" s="33">
        <v>957</v>
      </c>
      <c r="I30" s="33" t="s">
        <v>114</v>
      </c>
      <c r="J30" s="33" t="s">
        <v>316</v>
      </c>
      <c r="K30" s="33">
        <v>125</v>
      </c>
      <c r="L30" s="33">
        <v>0</v>
      </c>
    </row>
    <row r="31" spans="1:12" x14ac:dyDescent="0.3">
      <c r="A31" s="33">
        <v>28</v>
      </c>
      <c r="B31" s="35" t="s">
        <v>323</v>
      </c>
      <c r="C31" s="35" t="s">
        <v>324</v>
      </c>
      <c r="D31" s="33" t="s">
        <v>264</v>
      </c>
      <c r="E31" s="33">
        <v>3</v>
      </c>
      <c r="F31" s="33">
        <v>2</v>
      </c>
      <c r="G31" s="5"/>
      <c r="H31" s="33">
        <v>871</v>
      </c>
      <c r="I31" s="33" t="s">
        <v>114</v>
      </c>
      <c r="J31" s="33" t="s">
        <v>316</v>
      </c>
      <c r="K31" s="33">
        <v>239</v>
      </c>
      <c r="L31" s="33">
        <v>0</v>
      </c>
    </row>
    <row r="32" spans="1:12" x14ac:dyDescent="0.3">
      <c r="A32" s="33">
        <v>29</v>
      </c>
      <c r="B32" s="35" t="s">
        <v>325</v>
      </c>
      <c r="C32" s="35" t="s">
        <v>326</v>
      </c>
      <c r="D32" s="33" t="s">
        <v>264</v>
      </c>
      <c r="E32" s="33">
        <v>2</v>
      </c>
      <c r="F32" s="33">
        <v>1</v>
      </c>
      <c r="G32" s="5"/>
      <c r="H32" s="33">
        <v>295</v>
      </c>
      <c r="I32" s="33" t="s">
        <v>114</v>
      </c>
      <c r="J32" s="33" t="s">
        <v>316</v>
      </c>
      <c r="K32" s="33">
        <v>89</v>
      </c>
      <c r="L32" s="33">
        <v>0</v>
      </c>
    </row>
    <row r="33" spans="1:12" x14ac:dyDescent="0.3">
      <c r="A33" s="33">
        <v>30</v>
      </c>
      <c r="B33" s="35" t="s">
        <v>327</v>
      </c>
      <c r="C33" s="35" t="s">
        <v>328</v>
      </c>
      <c r="D33" s="33" t="s">
        <v>264</v>
      </c>
      <c r="E33" s="33">
        <v>3</v>
      </c>
      <c r="F33" s="33">
        <v>3</v>
      </c>
      <c r="G33" s="5"/>
      <c r="H33" s="33">
        <v>993</v>
      </c>
      <c r="I33" s="33" t="s">
        <v>114</v>
      </c>
      <c r="J33" s="33" t="s">
        <v>316</v>
      </c>
      <c r="K33" s="33">
        <v>115</v>
      </c>
      <c r="L33" s="33">
        <v>0</v>
      </c>
    </row>
    <row r="34" spans="1:12" x14ac:dyDescent="0.3">
      <c r="A34" s="33">
        <v>31</v>
      </c>
      <c r="B34" s="35" t="s">
        <v>329</v>
      </c>
      <c r="C34" s="35" t="s">
        <v>330</v>
      </c>
      <c r="D34" s="33" t="s">
        <v>264</v>
      </c>
      <c r="E34" s="33">
        <v>3</v>
      </c>
      <c r="F34" s="33">
        <v>2</v>
      </c>
      <c r="G34" s="5"/>
      <c r="H34" s="33">
        <v>1061</v>
      </c>
      <c r="I34" s="33" t="s">
        <v>114</v>
      </c>
      <c r="J34" s="33" t="s">
        <v>316</v>
      </c>
      <c r="K34" s="33">
        <v>166</v>
      </c>
      <c r="L34" s="33">
        <v>0</v>
      </c>
    </row>
    <row r="35" spans="1:12" x14ac:dyDescent="0.3">
      <c r="A35" s="33">
        <v>32</v>
      </c>
      <c r="B35" s="35" t="s">
        <v>331</v>
      </c>
      <c r="C35" s="35" t="s">
        <v>332</v>
      </c>
      <c r="D35" s="33" t="s">
        <v>264</v>
      </c>
      <c r="E35" s="33">
        <v>1</v>
      </c>
      <c r="F35" s="33">
        <v>3</v>
      </c>
      <c r="G35" s="5"/>
      <c r="H35" s="33">
        <v>1473</v>
      </c>
      <c r="I35" s="33" t="s">
        <v>114</v>
      </c>
      <c r="J35" s="33" t="s">
        <v>316</v>
      </c>
      <c r="K35" s="33">
        <v>160</v>
      </c>
      <c r="L35" s="33">
        <v>0</v>
      </c>
    </row>
    <row r="36" spans="1:12" x14ac:dyDescent="0.3">
      <c r="A36" s="33">
        <v>33</v>
      </c>
      <c r="B36" s="35" t="s">
        <v>333</v>
      </c>
      <c r="C36" s="35" t="s">
        <v>334</v>
      </c>
      <c r="D36" s="33" t="s">
        <v>264</v>
      </c>
      <c r="E36" s="33">
        <v>9</v>
      </c>
      <c r="F36" s="33">
        <v>4</v>
      </c>
      <c r="G36" s="5"/>
      <c r="H36" s="33">
        <v>1789</v>
      </c>
      <c r="I36" s="33" t="s">
        <v>114</v>
      </c>
      <c r="J36" s="33" t="s">
        <v>316</v>
      </c>
      <c r="K36" s="33">
        <v>187</v>
      </c>
      <c r="L36" s="33">
        <v>0</v>
      </c>
    </row>
    <row r="37" spans="1:12" x14ac:dyDescent="0.3">
      <c r="A37" s="33">
        <v>34</v>
      </c>
      <c r="B37" s="35" t="s">
        <v>335</v>
      </c>
      <c r="C37" s="35" t="s">
        <v>336</v>
      </c>
      <c r="D37" s="33" t="s">
        <v>264</v>
      </c>
      <c r="E37" s="33">
        <v>2</v>
      </c>
      <c r="F37" s="33">
        <v>1</v>
      </c>
      <c r="G37" s="5"/>
      <c r="H37" s="33">
        <v>381</v>
      </c>
      <c r="I37" s="33" t="s">
        <v>114</v>
      </c>
      <c r="J37" s="33" t="s">
        <v>316</v>
      </c>
      <c r="K37" s="33">
        <v>64</v>
      </c>
      <c r="L37" s="33">
        <v>0</v>
      </c>
    </row>
    <row r="38" spans="1:12" x14ac:dyDescent="0.3">
      <c r="A38" s="33">
        <v>35</v>
      </c>
      <c r="B38" s="35" t="s">
        <v>337</v>
      </c>
      <c r="C38" s="35" t="s">
        <v>338</v>
      </c>
      <c r="D38" s="33" t="s">
        <v>264</v>
      </c>
      <c r="E38" s="33">
        <v>4</v>
      </c>
      <c r="F38" s="33">
        <v>1</v>
      </c>
      <c r="G38" s="5"/>
      <c r="H38" s="33">
        <v>100</v>
      </c>
      <c r="I38" s="33" t="s">
        <v>114</v>
      </c>
      <c r="J38" s="33" t="s">
        <v>316</v>
      </c>
      <c r="K38" s="33">
        <v>35</v>
      </c>
      <c r="L38" s="33">
        <v>0</v>
      </c>
    </row>
    <row r="39" spans="1:12" x14ac:dyDescent="0.3">
      <c r="A39" s="33">
        <v>36</v>
      </c>
      <c r="B39" s="35" t="s">
        <v>339</v>
      </c>
      <c r="C39" s="35" t="s">
        <v>340</v>
      </c>
      <c r="D39" s="33" t="s">
        <v>264</v>
      </c>
      <c r="E39" s="33">
        <v>3</v>
      </c>
      <c r="F39" s="33">
        <v>1</v>
      </c>
      <c r="G39" s="5"/>
      <c r="H39" s="33">
        <v>113</v>
      </c>
      <c r="I39" s="33" t="s">
        <v>114</v>
      </c>
      <c r="J39" s="33" t="s">
        <v>316</v>
      </c>
      <c r="K39" s="33">
        <v>40</v>
      </c>
      <c r="L39" s="33">
        <v>0</v>
      </c>
    </row>
    <row r="40" spans="1:12" x14ac:dyDescent="0.3">
      <c r="A40" s="33">
        <v>37</v>
      </c>
      <c r="B40" s="35" t="s">
        <v>341</v>
      </c>
      <c r="C40" s="35" t="s">
        <v>342</v>
      </c>
      <c r="D40" s="33" t="s">
        <v>264</v>
      </c>
      <c r="E40" s="33">
        <v>5</v>
      </c>
      <c r="F40" s="33">
        <v>1</v>
      </c>
      <c r="G40" s="5"/>
      <c r="H40" s="33">
        <v>187</v>
      </c>
      <c r="I40" s="33" t="s">
        <v>114</v>
      </c>
      <c r="J40" s="33" t="s">
        <v>316</v>
      </c>
      <c r="K40" s="33">
        <v>35</v>
      </c>
      <c r="L40" s="33">
        <v>0</v>
      </c>
    </row>
    <row r="41" spans="1:12" x14ac:dyDescent="0.3">
      <c r="A41" s="33">
        <v>38</v>
      </c>
      <c r="E41" s="37">
        <f>SUM(E4:E40)</f>
        <v>84</v>
      </c>
      <c r="F41" s="37">
        <f>SUM(F4:F40)</f>
        <v>87</v>
      </c>
      <c r="G41" s="38"/>
      <c r="H41" s="37">
        <f>SUM(H4:H40)</f>
        <v>70868</v>
      </c>
      <c r="K41" s="37">
        <f>SUM(K4:K40)</f>
        <v>6470</v>
      </c>
      <c r="L41" s="37">
        <f>SUM(L4:L40)</f>
        <v>0</v>
      </c>
    </row>
  </sheetData>
  <mergeCells count="12"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J2:J3"/>
  </mergeCells>
  <dataValidations count="1">
    <dataValidation type="list" allowBlank="1" showInputMessage="1" showErrorMessage="1" sqref="I4:I41">
      <formula1>"SI, NO"</formula1>
    </dataValidation>
  </dataValidation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workbookViewId="0">
      <selection activeCell="H14" sqref="H14"/>
    </sheetView>
  </sheetViews>
  <sheetFormatPr baseColWidth="10" defaultRowHeight="16.5" x14ac:dyDescent="0.3"/>
  <cols>
    <col min="1" max="1" width="4.5703125" style="25" customWidth="1"/>
    <col min="2" max="2" width="74.5703125" style="36" customWidth="1"/>
    <col min="3" max="3" width="34.140625" style="25" customWidth="1"/>
    <col min="4" max="4" width="17.5703125" style="25" customWidth="1"/>
    <col min="5" max="5" width="7.7109375" style="25" bestFit="1" customWidth="1"/>
    <col min="6" max="6" width="10.5703125" style="25" bestFit="1" customWidth="1"/>
    <col min="7" max="7" width="10.7109375" style="25" bestFit="1" customWidth="1"/>
    <col min="8" max="8" width="12.7109375" style="25" bestFit="1" customWidth="1"/>
    <col min="9" max="9" width="22.85546875" style="25" bestFit="1" customWidth="1"/>
    <col min="10" max="10" width="17.140625" style="25" customWidth="1"/>
    <col min="11" max="11" width="11.140625" style="25" customWidth="1"/>
    <col min="12" max="12" width="8.7109375" style="25" customWidth="1"/>
    <col min="13" max="16384" width="11.42578125" style="25"/>
  </cols>
  <sheetData>
    <row r="1" spans="1:12" ht="48" customHeight="1" x14ac:dyDescent="0.3">
      <c r="A1" s="57" t="s">
        <v>425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35" customFormat="1" x14ac:dyDescent="0.3">
      <c r="A2" s="55" t="s">
        <v>0</v>
      </c>
      <c r="B2" s="59" t="s">
        <v>1</v>
      </c>
      <c r="C2" s="55" t="s">
        <v>2</v>
      </c>
      <c r="D2" s="55" t="s">
        <v>3</v>
      </c>
      <c r="E2" s="52" t="s">
        <v>4</v>
      </c>
      <c r="F2" s="52" t="s">
        <v>7</v>
      </c>
      <c r="G2" s="52" t="s">
        <v>5</v>
      </c>
      <c r="H2" s="52" t="s">
        <v>6</v>
      </c>
      <c r="I2" s="26" t="s">
        <v>8</v>
      </c>
      <c r="J2" s="52" t="s">
        <v>12</v>
      </c>
      <c r="K2" s="52" t="s">
        <v>10</v>
      </c>
      <c r="L2" s="52" t="s">
        <v>11</v>
      </c>
    </row>
    <row r="3" spans="1:12" s="35" customFormat="1" x14ac:dyDescent="0.3">
      <c r="A3" s="55"/>
      <c r="B3" s="59"/>
      <c r="C3" s="55"/>
      <c r="D3" s="55"/>
      <c r="E3" s="52"/>
      <c r="F3" s="52"/>
      <c r="G3" s="52"/>
      <c r="H3" s="52"/>
      <c r="I3" s="26" t="s">
        <v>9</v>
      </c>
      <c r="J3" s="52"/>
      <c r="K3" s="52"/>
      <c r="L3" s="52"/>
    </row>
    <row r="4" spans="1:12" s="35" customFormat="1" ht="15" customHeight="1" x14ac:dyDescent="0.3">
      <c r="A4" s="33">
        <v>1</v>
      </c>
      <c r="B4" s="39" t="s">
        <v>343</v>
      </c>
      <c r="C4" s="40" t="s">
        <v>344</v>
      </c>
      <c r="D4" s="33" t="s">
        <v>345</v>
      </c>
      <c r="E4" s="33">
        <v>4</v>
      </c>
      <c r="F4" s="33">
        <v>2</v>
      </c>
      <c r="G4" s="33">
        <v>158</v>
      </c>
      <c r="H4" s="33">
        <v>5447</v>
      </c>
      <c r="I4" s="33" t="s">
        <v>114</v>
      </c>
      <c r="J4" s="33" t="s">
        <v>271</v>
      </c>
      <c r="K4" s="33">
        <v>200</v>
      </c>
      <c r="L4" s="33"/>
    </row>
    <row r="5" spans="1:12" s="35" customFormat="1" ht="15" customHeight="1" x14ac:dyDescent="0.3">
      <c r="A5" s="33">
        <v>2</v>
      </c>
      <c r="B5" s="39" t="s">
        <v>346</v>
      </c>
      <c r="C5" s="40" t="s">
        <v>347</v>
      </c>
      <c r="D5" s="33" t="s">
        <v>345</v>
      </c>
      <c r="E5" s="33">
        <v>2</v>
      </c>
      <c r="F5" s="33">
        <v>2</v>
      </c>
      <c r="G5" s="33">
        <v>58</v>
      </c>
      <c r="H5" s="33">
        <v>2192</v>
      </c>
      <c r="I5" s="33" t="s">
        <v>116</v>
      </c>
      <c r="J5" s="33" t="s">
        <v>271</v>
      </c>
      <c r="K5" s="33">
        <v>117</v>
      </c>
      <c r="L5" s="33"/>
    </row>
    <row r="6" spans="1:12" s="35" customFormat="1" ht="15" customHeight="1" x14ac:dyDescent="0.3">
      <c r="A6" s="33">
        <v>3</v>
      </c>
      <c r="B6" s="39" t="s">
        <v>348</v>
      </c>
      <c r="C6" s="40" t="s">
        <v>349</v>
      </c>
      <c r="D6" s="33" t="s">
        <v>345</v>
      </c>
      <c r="E6" s="33">
        <v>6</v>
      </c>
      <c r="F6" s="33">
        <v>2</v>
      </c>
      <c r="G6" s="33"/>
      <c r="H6" s="33">
        <v>2139</v>
      </c>
      <c r="I6" s="33" t="s">
        <v>114</v>
      </c>
      <c r="J6" s="33" t="s">
        <v>271</v>
      </c>
      <c r="K6" s="33">
        <v>169</v>
      </c>
      <c r="L6" s="33"/>
    </row>
    <row r="7" spans="1:12" s="35" customFormat="1" ht="15" customHeight="1" x14ac:dyDescent="0.3">
      <c r="A7" s="33">
        <v>4</v>
      </c>
      <c r="B7" s="39" t="s">
        <v>350</v>
      </c>
      <c r="C7" s="40" t="s">
        <v>351</v>
      </c>
      <c r="D7" s="33" t="s">
        <v>345</v>
      </c>
      <c r="E7" s="33">
        <v>6</v>
      </c>
      <c r="F7" s="33">
        <v>2</v>
      </c>
      <c r="G7" s="33"/>
      <c r="H7" s="33">
        <v>4434</v>
      </c>
      <c r="I7" s="33" t="s">
        <v>114</v>
      </c>
      <c r="J7" s="33" t="s">
        <v>271</v>
      </c>
      <c r="K7" s="33">
        <v>156</v>
      </c>
      <c r="L7" s="33"/>
    </row>
    <row r="8" spans="1:12" s="35" customFormat="1" ht="15" customHeight="1" x14ac:dyDescent="0.3">
      <c r="A8" s="33">
        <v>5</v>
      </c>
      <c r="B8" s="39" t="s">
        <v>352</v>
      </c>
      <c r="C8" s="40" t="s">
        <v>353</v>
      </c>
      <c r="D8" s="33" t="s">
        <v>345</v>
      </c>
      <c r="E8" s="33">
        <v>8</v>
      </c>
      <c r="F8" s="33">
        <v>2</v>
      </c>
      <c r="G8" s="33"/>
      <c r="H8" s="33">
        <v>5262</v>
      </c>
      <c r="I8" s="33" t="s">
        <v>114</v>
      </c>
      <c r="J8" s="33" t="s">
        <v>271</v>
      </c>
      <c r="K8" s="33">
        <v>105</v>
      </c>
      <c r="L8" s="33"/>
    </row>
    <row r="9" spans="1:12" s="35" customFormat="1" ht="15" customHeight="1" x14ac:dyDescent="0.3">
      <c r="A9" s="33">
        <v>6</v>
      </c>
      <c r="B9" s="39" t="s">
        <v>354</v>
      </c>
      <c r="C9" s="40" t="s">
        <v>355</v>
      </c>
      <c r="D9" s="33" t="s">
        <v>345</v>
      </c>
      <c r="E9" s="33">
        <v>2</v>
      </c>
      <c r="F9" s="33">
        <v>2</v>
      </c>
      <c r="G9" s="33"/>
      <c r="H9" s="33">
        <v>1180</v>
      </c>
      <c r="I9" s="33" t="s">
        <v>114</v>
      </c>
      <c r="J9" s="33" t="s">
        <v>271</v>
      </c>
      <c r="K9" s="33">
        <v>101</v>
      </c>
      <c r="L9" s="33"/>
    </row>
    <row r="10" spans="1:12" s="35" customFormat="1" ht="15" customHeight="1" x14ac:dyDescent="0.3">
      <c r="A10" s="33">
        <v>7</v>
      </c>
      <c r="B10" s="39" t="s">
        <v>356</v>
      </c>
      <c r="C10" s="40" t="s">
        <v>357</v>
      </c>
      <c r="D10" s="33" t="s">
        <v>345</v>
      </c>
      <c r="E10" s="33">
        <v>1</v>
      </c>
      <c r="F10" s="33">
        <v>2</v>
      </c>
      <c r="G10" s="33"/>
      <c r="H10" s="33">
        <v>714</v>
      </c>
      <c r="I10" s="33" t="s">
        <v>114</v>
      </c>
      <c r="J10" s="33" t="s">
        <v>271</v>
      </c>
      <c r="K10" s="33">
        <v>100</v>
      </c>
      <c r="L10" s="33"/>
    </row>
    <row r="11" spans="1:12" s="35" customFormat="1" ht="15" customHeight="1" x14ac:dyDescent="0.3">
      <c r="A11" s="33">
        <v>8</v>
      </c>
      <c r="B11" s="39" t="s">
        <v>358</v>
      </c>
      <c r="C11" s="40" t="s">
        <v>359</v>
      </c>
      <c r="D11" s="33" t="s">
        <v>345</v>
      </c>
      <c r="E11" s="33">
        <v>3</v>
      </c>
      <c r="F11" s="33">
        <v>2</v>
      </c>
      <c r="G11" s="33"/>
      <c r="H11" s="33">
        <v>1647</v>
      </c>
      <c r="I11" s="33" t="s">
        <v>114</v>
      </c>
      <c r="J11" s="33" t="s">
        <v>271</v>
      </c>
      <c r="K11" s="33">
        <v>179</v>
      </c>
      <c r="L11" s="33"/>
    </row>
    <row r="12" spans="1:12" s="35" customFormat="1" ht="15" customHeight="1" x14ac:dyDescent="0.3">
      <c r="A12" s="33">
        <v>9</v>
      </c>
      <c r="B12" s="39" t="s">
        <v>360</v>
      </c>
      <c r="C12" s="40" t="s">
        <v>361</v>
      </c>
      <c r="D12" s="33" t="s">
        <v>345</v>
      </c>
      <c r="E12" s="33">
        <v>2</v>
      </c>
      <c r="F12" s="33">
        <v>2</v>
      </c>
      <c r="G12" s="33"/>
      <c r="H12" s="33">
        <v>751</v>
      </c>
      <c r="I12" s="33" t="s">
        <v>114</v>
      </c>
      <c r="J12" s="33" t="s">
        <v>271</v>
      </c>
      <c r="K12" s="33">
        <v>94</v>
      </c>
      <c r="L12" s="33"/>
    </row>
    <row r="13" spans="1:12" s="35" customFormat="1" ht="15" customHeight="1" x14ac:dyDescent="0.3">
      <c r="A13" s="33">
        <v>10</v>
      </c>
      <c r="B13" s="39" t="s">
        <v>362</v>
      </c>
      <c r="C13" s="40" t="s">
        <v>363</v>
      </c>
      <c r="D13" s="33" t="s">
        <v>345</v>
      </c>
      <c r="E13" s="33">
        <v>4</v>
      </c>
      <c r="F13" s="33">
        <v>2</v>
      </c>
      <c r="G13" s="33"/>
      <c r="H13" s="33">
        <v>1789</v>
      </c>
      <c r="I13" s="33" t="s">
        <v>114</v>
      </c>
      <c r="J13" s="33" t="s">
        <v>271</v>
      </c>
      <c r="K13" s="33">
        <v>102</v>
      </c>
      <c r="L13" s="33"/>
    </row>
    <row r="14" spans="1:12" s="35" customFormat="1" ht="15" customHeight="1" x14ac:dyDescent="0.3">
      <c r="A14" s="33">
        <v>11</v>
      </c>
      <c r="B14" s="39" t="s">
        <v>364</v>
      </c>
      <c r="C14" s="40" t="s">
        <v>365</v>
      </c>
      <c r="D14" s="33" t="s">
        <v>345</v>
      </c>
      <c r="E14" s="33">
        <v>2</v>
      </c>
      <c r="F14" s="33">
        <v>2</v>
      </c>
      <c r="G14" s="33"/>
      <c r="H14" s="33">
        <v>725</v>
      </c>
      <c r="I14" s="33" t="s">
        <v>114</v>
      </c>
      <c r="J14" s="33" t="s">
        <v>271</v>
      </c>
      <c r="K14" s="33">
        <v>97</v>
      </c>
      <c r="L14" s="33"/>
    </row>
    <row r="15" spans="1:12" s="35" customFormat="1" ht="15" customHeight="1" x14ac:dyDescent="0.3">
      <c r="A15" s="33">
        <v>12</v>
      </c>
      <c r="B15" s="39" t="s">
        <v>366</v>
      </c>
      <c r="C15" s="40" t="s">
        <v>367</v>
      </c>
      <c r="D15" s="33" t="s">
        <v>345</v>
      </c>
      <c r="E15" s="33">
        <v>1</v>
      </c>
      <c r="F15" s="33">
        <v>2</v>
      </c>
      <c r="G15" s="33"/>
      <c r="H15" s="33">
        <v>872</v>
      </c>
      <c r="I15" s="33" t="s">
        <v>114</v>
      </c>
      <c r="J15" s="33" t="s">
        <v>271</v>
      </c>
      <c r="K15" s="33">
        <v>90</v>
      </c>
      <c r="L15" s="33"/>
    </row>
    <row r="16" spans="1:12" s="35" customFormat="1" ht="15" customHeight="1" x14ac:dyDescent="0.3">
      <c r="A16" s="33">
        <v>13</v>
      </c>
      <c r="B16" s="39" t="s">
        <v>368</v>
      </c>
      <c r="C16" s="40" t="s">
        <v>369</v>
      </c>
      <c r="D16" s="33" t="s">
        <v>345</v>
      </c>
      <c r="E16" s="33">
        <v>1</v>
      </c>
      <c r="F16" s="33">
        <v>2</v>
      </c>
      <c r="G16" s="33"/>
      <c r="H16" s="33">
        <v>1310</v>
      </c>
      <c r="I16" s="33" t="s">
        <v>114</v>
      </c>
      <c r="J16" s="33" t="s">
        <v>271</v>
      </c>
      <c r="K16" s="33">
        <v>113</v>
      </c>
      <c r="L16" s="33"/>
    </row>
    <row r="17" spans="1:12" s="35" customFormat="1" ht="15" customHeight="1" x14ac:dyDescent="0.3">
      <c r="A17" s="33">
        <v>14</v>
      </c>
      <c r="B17" s="39" t="s">
        <v>370</v>
      </c>
      <c r="C17" s="40" t="s">
        <v>371</v>
      </c>
      <c r="D17" s="33" t="s">
        <v>345</v>
      </c>
      <c r="E17" s="33">
        <v>3</v>
      </c>
      <c r="F17" s="33">
        <v>2</v>
      </c>
      <c r="G17" s="33"/>
      <c r="H17" s="33">
        <v>2194</v>
      </c>
      <c r="I17" s="33" t="s">
        <v>114</v>
      </c>
      <c r="J17" s="33" t="s">
        <v>271</v>
      </c>
      <c r="K17" s="33">
        <v>101</v>
      </c>
      <c r="L17" s="33"/>
    </row>
    <row r="18" spans="1:12" s="35" customFormat="1" ht="15" customHeight="1" x14ac:dyDescent="0.3">
      <c r="A18" s="33">
        <v>15</v>
      </c>
      <c r="B18" s="39" t="s">
        <v>372</v>
      </c>
      <c r="C18" s="40" t="s">
        <v>373</v>
      </c>
      <c r="D18" s="33" t="s">
        <v>345</v>
      </c>
      <c r="E18" s="33">
        <v>1</v>
      </c>
      <c r="F18" s="33">
        <v>2</v>
      </c>
      <c r="G18" s="33"/>
      <c r="H18" s="33">
        <v>817</v>
      </c>
      <c r="I18" s="33" t="s">
        <v>114</v>
      </c>
      <c r="J18" s="33" t="s">
        <v>271</v>
      </c>
      <c r="K18" s="33">
        <v>86</v>
      </c>
      <c r="L18" s="33"/>
    </row>
    <row r="19" spans="1:12" s="35" customFormat="1" ht="15" customHeight="1" x14ac:dyDescent="0.3">
      <c r="A19" s="33">
        <v>16</v>
      </c>
      <c r="B19" s="39" t="s">
        <v>374</v>
      </c>
      <c r="C19" s="40" t="s">
        <v>375</v>
      </c>
      <c r="D19" s="33" t="s">
        <v>345</v>
      </c>
      <c r="E19" s="33">
        <v>2</v>
      </c>
      <c r="F19" s="33">
        <v>2</v>
      </c>
      <c r="G19" s="33"/>
      <c r="H19" s="33">
        <v>303</v>
      </c>
      <c r="I19" s="33" t="s">
        <v>114</v>
      </c>
      <c r="J19" s="33" t="s">
        <v>271</v>
      </c>
      <c r="K19" s="33">
        <v>100</v>
      </c>
      <c r="L19" s="33"/>
    </row>
    <row r="20" spans="1:12" s="35" customFormat="1" ht="15" customHeight="1" x14ac:dyDescent="0.3">
      <c r="A20" s="33">
        <v>17</v>
      </c>
      <c r="B20" s="39" t="s">
        <v>376</v>
      </c>
      <c r="C20" s="40" t="s">
        <v>377</v>
      </c>
      <c r="D20" s="33" t="s">
        <v>345</v>
      </c>
      <c r="E20" s="33">
        <v>1</v>
      </c>
      <c r="F20" s="33">
        <v>2</v>
      </c>
      <c r="G20" s="33"/>
      <c r="H20" s="33">
        <v>622</v>
      </c>
      <c r="I20" s="33" t="s">
        <v>114</v>
      </c>
      <c r="J20" s="33" t="s">
        <v>271</v>
      </c>
      <c r="K20" s="33">
        <v>55</v>
      </c>
      <c r="L20" s="33"/>
    </row>
    <row r="21" spans="1:12" s="35" customFormat="1" ht="15" customHeight="1" x14ac:dyDescent="0.3">
      <c r="A21" s="33">
        <v>18</v>
      </c>
      <c r="B21" s="39" t="s">
        <v>378</v>
      </c>
      <c r="C21" s="40" t="s">
        <v>379</v>
      </c>
      <c r="D21" s="33" t="s">
        <v>345</v>
      </c>
      <c r="E21" s="33">
        <v>6</v>
      </c>
      <c r="F21" s="33">
        <v>2</v>
      </c>
      <c r="G21" s="33"/>
      <c r="H21" s="33">
        <v>1294</v>
      </c>
      <c r="I21" s="33" t="s">
        <v>114</v>
      </c>
      <c r="J21" s="33" t="s">
        <v>271</v>
      </c>
      <c r="K21" s="33">
        <v>105</v>
      </c>
      <c r="L21" s="33"/>
    </row>
    <row r="22" spans="1:12" s="35" customFormat="1" ht="15" customHeight="1" x14ac:dyDescent="0.3">
      <c r="A22" s="33">
        <v>19</v>
      </c>
      <c r="B22" s="39" t="s">
        <v>380</v>
      </c>
      <c r="C22" s="40" t="s">
        <v>381</v>
      </c>
      <c r="D22" s="33" t="s">
        <v>345</v>
      </c>
      <c r="E22" s="33">
        <v>4</v>
      </c>
      <c r="F22" s="33">
        <v>2</v>
      </c>
      <c r="G22" s="33"/>
      <c r="H22" s="33">
        <v>509</v>
      </c>
      <c r="I22" s="33" t="s">
        <v>114</v>
      </c>
      <c r="J22" s="33" t="s">
        <v>271</v>
      </c>
      <c r="K22" s="33">
        <v>116</v>
      </c>
      <c r="L22" s="33"/>
    </row>
    <row r="23" spans="1:12" s="35" customFormat="1" ht="15" customHeight="1" x14ac:dyDescent="0.3">
      <c r="A23" s="33">
        <v>20</v>
      </c>
      <c r="B23" s="39" t="s">
        <v>382</v>
      </c>
      <c r="C23" s="40" t="s">
        <v>383</v>
      </c>
      <c r="D23" s="33" t="s">
        <v>345</v>
      </c>
      <c r="E23" s="33">
        <v>5</v>
      </c>
      <c r="F23" s="33">
        <v>2</v>
      </c>
      <c r="G23" s="33"/>
      <c r="H23" s="33">
        <v>1471</v>
      </c>
      <c r="I23" s="33" t="s">
        <v>114</v>
      </c>
      <c r="J23" s="33" t="s">
        <v>271</v>
      </c>
      <c r="K23" s="33">
        <v>79</v>
      </c>
      <c r="L23" s="33"/>
    </row>
    <row r="24" spans="1:12" s="35" customFormat="1" ht="15" customHeight="1" x14ac:dyDescent="0.3">
      <c r="A24" s="33">
        <v>21</v>
      </c>
      <c r="B24" s="39" t="s">
        <v>321</v>
      </c>
      <c r="C24" s="40" t="s">
        <v>384</v>
      </c>
      <c r="D24" s="33" t="s">
        <v>345</v>
      </c>
      <c r="E24" s="33">
        <v>1</v>
      </c>
      <c r="F24" s="33">
        <v>2</v>
      </c>
      <c r="G24" s="33"/>
      <c r="H24" s="33">
        <v>2047</v>
      </c>
      <c r="I24" s="33" t="s">
        <v>114</v>
      </c>
      <c r="J24" s="33" t="s">
        <v>271</v>
      </c>
      <c r="K24" s="33">
        <v>128</v>
      </c>
      <c r="L24" s="33"/>
    </row>
    <row r="25" spans="1:12" s="35" customFormat="1" ht="15" customHeight="1" x14ac:dyDescent="0.3">
      <c r="A25" s="33">
        <v>22</v>
      </c>
      <c r="B25" s="39" t="s">
        <v>385</v>
      </c>
      <c r="C25" s="40" t="s">
        <v>386</v>
      </c>
      <c r="D25" s="33" t="s">
        <v>345</v>
      </c>
      <c r="E25" s="33">
        <v>4</v>
      </c>
      <c r="F25" s="33">
        <v>2</v>
      </c>
      <c r="G25" s="33"/>
      <c r="H25" s="33">
        <v>1697</v>
      </c>
      <c r="I25" s="33" t="s">
        <v>114</v>
      </c>
      <c r="J25" s="33" t="s">
        <v>271</v>
      </c>
      <c r="K25" s="33">
        <v>156</v>
      </c>
      <c r="L25" s="33"/>
    </row>
    <row r="26" spans="1:12" s="35" customFormat="1" ht="15" customHeight="1" x14ac:dyDescent="0.3">
      <c r="A26" s="33">
        <v>23</v>
      </c>
      <c r="B26" s="39" t="s">
        <v>387</v>
      </c>
      <c r="C26" s="40" t="s">
        <v>388</v>
      </c>
      <c r="D26" s="33" t="s">
        <v>345</v>
      </c>
      <c r="E26" s="33">
        <v>3</v>
      </c>
      <c r="F26" s="33">
        <v>2</v>
      </c>
      <c r="G26" s="33"/>
      <c r="H26" s="33">
        <v>2526</v>
      </c>
      <c r="I26" s="33" t="s">
        <v>114</v>
      </c>
      <c r="J26" s="33" t="s">
        <v>271</v>
      </c>
      <c r="K26" s="33">
        <v>105</v>
      </c>
      <c r="L26" s="33"/>
    </row>
    <row r="27" spans="1:12" s="35" customFormat="1" ht="15" customHeight="1" x14ac:dyDescent="0.3">
      <c r="A27" s="33">
        <v>24</v>
      </c>
      <c r="B27" s="39" t="s">
        <v>389</v>
      </c>
      <c r="C27" s="40" t="s">
        <v>390</v>
      </c>
      <c r="D27" s="33" t="s">
        <v>345</v>
      </c>
      <c r="E27" s="33">
        <v>1</v>
      </c>
      <c r="F27" s="33">
        <v>2</v>
      </c>
      <c r="G27" s="33"/>
      <c r="H27" s="33">
        <v>837</v>
      </c>
      <c r="I27" s="33" t="s">
        <v>114</v>
      </c>
      <c r="J27" s="33" t="s">
        <v>271</v>
      </c>
      <c r="K27" s="33">
        <v>70</v>
      </c>
      <c r="L27" s="33"/>
    </row>
    <row r="28" spans="1:12" s="35" customFormat="1" ht="15" customHeight="1" x14ac:dyDescent="0.3">
      <c r="A28" s="33">
        <v>25</v>
      </c>
      <c r="B28" s="39" t="s">
        <v>391</v>
      </c>
      <c r="C28" s="40" t="s">
        <v>392</v>
      </c>
      <c r="D28" s="33" t="s">
        <v>345</v>
      </c>
      <c r="E28" s="33">
        <v>1</v>
      </c>
      <c r="F28" s="33">
        <v>2</v>
      </c>
      <c r="G28" s="33"/>
      <c r="H28" s="33">
        <v>384</v>
      </c>
      <c r="I28" s="33" t="s">
        <v>114</v>
      </c>
      <c r="J28" s="33" t="s">
        <v>271</v>
      </c>
      <c r="K28" s="33">
        <v>80</v>
      </c>
      <c r="L28" s="33"/>
    </row>
    <row r="29" spans="1:12" s="35" customFormat="1" ht="15" customHeight="1" x14ac:dyDescent="0.3">
      <c r="A29" s="33">
        <v>26</v>
      </c>
      <c r="B29" s="39" t="s">
        <v>393</v>
      </c>
      <c r="C29" s="40" t="s">
        <v>394</v>
      </c>
      <c r="D29" s="33" t="s">
        <v>345</v>
      </c>
      <c r="E29" s="33">
        <v>3</v>
      </c>
      <c r="F29" s="33">
        <v>2</v>
      </c>
      <c r="G29" s="33"/>
      <c r="H29" s="33">
        <v>2625</v>
      </c>
      <c r="I29" s="33" t="s">
        <v>114</v>
      </c>
      <c r="J29" s="33" t="s">
        <v>271</v>
      </c>
      <c r="K29" s="33">
        <v>138</v>
      </c>
      <c r="L29" s="33"/>
    </row>
    <row r="30" spans="1:12" s="35" customFormat="1" ht="15" customHeight="1" x14ac:dyDescent="0.3">
      <c r="A30" s="33">
        <v>27</v>
      </c>
      <c r="B30" s="39" t="s">
        <v>395</v>
      </c>
      <c r="C30" s="40" t="s">
        <v>396</v>
      </c>
      <c r="D30" s="33" t="s">
        <v>345</v>
      </c>
      <c r="E30" s="33">
        <v>2</v>
      </c>
      <c r="F30" s="33">
        <v>2</v>
      </c>
      <c r="G30" s="33"/>
      <c r="H30" s="33">
        <v>1360</v>
      </c>
      <c r="I30" s="33" t="s">
        <v>114</v>
      </c>
      <c r="J30" s="33" t="s">
        <v>271</v>
      </c>
      <c r="K30" s="33">
        <v>100</v>
      </c>
      <c r="L30" s="33"/>
    </row>
    <row r="31" spans="1:12" s="35" customFormat="1" ht="15" customHeight="1" x14ac:dyDescent="0.3">
      <c r="A31" s="33">
        <v>28</v>
      </c>
      <c r="B31" s="39" t="s">
        <v>397</v>
      </c>
      <c r="C31" s="40" t="s">
        <v>398</v>
      </c>
      <c r="D31" s="33" t="s">
        <v>345</v>
      </c>
      <c r="E31" s="33">
        <v>1</v>
      </c>
      <c r="F31" s="33">
        <v>2</v>
      </c>
      <c r="G31" s="33"/>
      <c r="H31" s="33">
        <v>1647</v>
      </c>
      <c r="I31" s="33" t="s">
        <v>114</v>
      </c>
      <c r="J31" s="33" t="s">
        <v>271</v>
      </c>
      <c r="K31" s="33">
        <v>102</v>
      </c>
      <c r="L31" s="33"/>
    </row>
    <row r="32" spans="1:12" s="35" customFormat="1" ht="15" customHeight="1" x14ac:dyDescent="0.3">
      <c r="A32" s="33">
        <v>31</v>
      </c>
      <c r="B32" s="39" t="s">
        <v>399</v>
      </c>
      <c r="C32" s="40" t="s">
        <v>400</v>
      </c>
      <c r="D32" s="33" t="s">
        <v>345</v>
      </c>
      <c r="E32" s="33">
        <v>1</v>
      </c>
      <c r="F32" s="33">
        <v>2</v>
      </c>
      <c r="G32" s="33"/>
      <c r="H32" s="33">
        <v>1310</v>
      </c>
      <c r="I32" s="33" t="s">
        <v>114</v>
      </c>
      <c r="J32" s="33" t="s">
        <v>271</v>
      </c>
      <c r="K32" s="33">
        <v>105</v>
      </c>
      <c r="L32" s="33"/>
    </row>
    <row r="33" spans="1:12" s="35" customFormat="1" ht="15" customHeight="1" x14ac:dyDescent="0.3">
      <c r="A33" s="33">
        <v>32</v>
      </c>
      <c r="B33" s="39" t="s">
        <v>401</v>
      </c>
      <c r="C33" s="40" t="s">
        <v>402</v>
      </c>
      <c r="D33" s="33" t="s">
        <v>345</v>
      </c>
      <c r="E33" s="33">
        <v>3</v>
      </c>
      <c r="F33" s="33">
        <v>2</v>
      </c>
      <c r="G33" s="33"/>
      <c r="H33" s="33">
        <v>4162</v>
      </c>
      <c r="I33" s="33" t="s">
        <v>114</v>
      </c>
      <c r="J33" s="33" t="s">
        <v>271</v>
      </c>
      <c r="K33" s="33">
        <v>124</v>
      </c>
      <c r="L33" s="33"/>
    </row>
    <row r="34" spans="1:12" s="35" customFormat="1" ht="15" customHeight="1" x14ac:dyDescent="0.3">
      <c r="A34" s="33">
        <v>33</v>
      </c>
      <c r="B34" s="39" t="s">
        <v>403</v>
      </c>
      <c r="C34" s="40" t="s">
        <v>404</v>
      </c>
      <c r="D34" s="33" t="s">
        <v>345</v>
      </c>
      <c r="E34" s="33">
        <v>1</v>
      </c>
      <c r="F34" s="33">
        <v>2</v>
      </c>
      <c r="G34" s="33"/>
      <c r="H34" s="33">
        <v>1512</v>
      </c>
      <c r="I34" s="33" t="s">
        <v>114</v>
      </c>
      <c r="J34" s="33" t="s">
        <v>271</v>
      </c>
      <c r="K34" s="33">
        <v>165</v>
      </c>
      <c r="L34" s="33"/>
    </row>
    <row r="35" spans="1:12" s="35" customFormat="1" ht="15" customHeight="1" x14ac:dyDescent="0.3">
      <c r="A35" s="33">
        <v>34</v>
      </c>
      <c r="B35" s="39" t="s">
        <v>405</v>
      </c>
      <c r="C35" s="40" t="s">
        <v>406</v>
      </c>
      <c r="D35" s="33" t="s">
        <v>345</v>
      </c>
      <c r="E35" s="33">
        <v>4</v>
      </c>
      <c r="F35" s="33">
        <v>2</v>
      </c>
      <c r="G35" s="33"/>
      <c r="H35" s="33">
        <v>1351</v>
      </c>
      <c r="I35" s="33" t="s">
        <v>114</v>
      </c>
      <c r="J35" s="33" t="s">
        <v>271</v>
      </c>
      <c r="K35" s="33">
        <v>142</v>
      </c>
      <c r="L35" s="33"/>
    </row>
    <row r="36" spans="1:12" s="35" customFormat="1" ht="15" customHeight="1" x14ac:dyDescent="0.3">
      <c r="A36" s="33">
        <v>35</v>
      </c>
      <c r="B36" s="39" t="s">
        <v>407</v>
      </c>
      <c r="C36" s="40" t="s">
        <v>408</v>
      </c>
      <c r="D36" s="33" t="s">
        <v>345</v>
      </c>
      <c r="E36" s="33">
        <v>1</v>
      </c>
      <c r="F36" s="33">
        <v>2</v>
      </c>
      <c r="G36" s="33"/>
      <c r="H36" s="33">
        <v>947</v>
      </c>
      <c r="I36" s="33" t="s">
        <v>114</v>
      </c>
      <c r="J36" s="33" t="s">
        <v>271</v>
      </c>
      <c r="K36" s="33">
        <v>110</v>
      </c>
      <c r="L36" s="33"/>
    </row>
    <row r="37" spans="1:12" s="35" customFormat="1" ht="15" customHeight="1" x14ac:dyDescent="0.3">
      <c r="A37" s="33">
        <v>36</v>
      </c>
      <c r="B37" s="39" t="s">
        <v>409</v>
      </c>
      <c r="C37" s="40" t="s">
        <v>410</v>
      </c>
      <c r="D37" s="33" t="s">
        <v>345</v>
      </c>
      <c r="E37" s="33">
        <v>1</v>
      </c>
      <c r="F37" s="33">
        <v>2</v>
      </c>
      <c r="G37" s="33"/>
      <c r="H37" s="33"/>
      <c r="I37" s="33" t="s">
        <v>114</v>
      </c>
      <c r="J37" s="33" t="s">
        <v>271</v>
      </c>
      <c r="K37" s="33">
        <v>101</v>
      </c>
      <c r="L37" s="33"/>
    </row>
    <row r="38" spans="1:12" s="35" customFormat="1" ht="15" customHeight="1" x14ac:dyDescent="0.3">
      <c r="A38" s="33">
        <v>37</v>
      </c>
      <c r="B38" s="39" t="s">
        <v>411</v>
      </c>
      <c r="C38" s="40" t="s">
        <v>412</v>
      </c>
      <c r="D38" s="33" t="s">
        <v>345</v>
      </c>
      <c r="E38" s="33">
        <v>3</v>
      </c>
      <c r="F38" s="33">
        <v>2</v>
      </c>
      <c r="G38" s="33"/>
      <c r="H38" s="33"/>
      <c r="I38" s="33" t="s">
        <v>114</v>
      </c>
      <c r="J38" s="33" t="s">
        <v>271</v>
      </c>
      <c r="K38" s="33">
        <v>120</v>
      </c>
      <c r="L38" s="33"/>
    </row>
    <row r="39" spans="1:12" s="35" customFormat="1" ht="15" customHeight="1" x14ac:dyDescent="0.3">
      <c r="A39" s="33">
        <v>38</v>
      </c>
      <c r="B39" s="39" t="s">
        <v>413</v>
      </c>
      <c r="C39" s="40" t="s">
        <v>414</v>
      </c>
      <c r="D39" s="33" t="s">
        <v>345</v>
      </c>
      <c r="E39" s="33">
        <v>1</v>
      </c>
      <c r="F39" s="33">
        <v>2</v>
      </c>
      <c r="G39" s="33">
        <v>31</v>
      </c>
      <c r="H39" s="33"/>
      <c r="I39" s="33" t="s">
        <v>114</v>
      </c>
      <c r="J39" s="33" t="s">
        <v>271</v>
      </c>
      <c r="K39" s="33">
        <v>119</v>
      </c>
      <c r="L39" s="33"/>
    </row>
    <row r="40" spans="1:12" s="35" customFormat="1" ht="15" customHeight="1" x14ac:dyDescent="0.3">
      <c r="A40" s="33">
        <v>39</v>
      </c>
      <c r="B40" s="39" t="s">
        <v>415</v>
      </c>
      <c r="C40" s="40" t="s">
        <v>416</v>
      </c>
      <c r="D40" s="33" t="s">
        <v>345</v>
      </c>
      <c r="E40" s="33">
        <v>3</v>
      </c>
      <c r="F40" s="33">
        <v>2</v>
      </c>
      <c r="G40" s="33"/>
      <c r="H40" s="33"/>
      <c r="I40" s="33" t="s">
        <v>114</v>
      </c>
      <c r="J40" s="33" t="s">
        <v>271</v>
      </c>
      <c r="K40" s="33">
        <v>100</v>
      </c>
      <c r="L40" s="33"/>
    </row>
    <row r="41" spans="1:12" s="35" customFormat="1" ht="15" customHeight="1" x14ac:dyDescent="0.3">
      <c r="A41" s="33">
        <v>40</v>
      </c>
      <c r="B41" s="39" t="s">
        <v>417</v>
      </c>
      <c r="C41" s="40" t="s">
        <v>418</v>
      </c>
      <c r="D41" s="33" t="s">
        <v>345</v>
      </c>
      <c r="E41" s="33">
        <v>5</v>
      </c>
      <c r="F41" s="33">
        <v>2</v>
      </c>
      <c r="G41" s="33"/>
      <c r="H41" s="33"/>
      <c r="I41" s="33" t="s">
        <v>114</v>
      </c>
      <c r="J41" s="33" t="s">
        <v>271</v>
      </c>
      <c r="K41" s="33">
        <v>119</v>
      </c>
      <c r="L41" s="33"/>
    </row>
    <row r="42" spans="1:12" s="35" customFormat="1" ht="15" customHeight="1" x14ac:dyDescent="0.3">
      <c r="A42" s="33">
        <v>41</v>
      </c>
      <c r="B42" s="39" t="s">
        <v>419</v>
      </c>
      <c r="C42" s="40" t="s">
        <v>420</v>
      </c>
      <c r="D42" s="33" t="s">
        <v>345</v>
      </c>
      <c r="E42" s="33">
        <v>1</v>
      </c>
      <c r="F42" s="33">
        <v>2</v>
      </c>
      <c r="G42" s="33"/>
      <c r="H42" s="33"/>
      <c r="I42" s="33" t="s">
        <v>114</v>
      </c>
      <c r="J42" s="33" t="s">
        <v>271</v>
      </c>
      <c r="K42" s="33">
        <v>142</v>
      </c>
      <c r="L42" s="33"/>
    </row>
    <row r="43" spans="1:12" s="35" customFormat="1" ht="15" customHeight="1" x14ac:dyDescent="0.3">
      <c r="A43" s="33">
        <v>42</v>
      </c>
      <c r="B43" s="39" t="s">
        <v>421</v>
      </c>
      <c r="C43" s="40" t="s">
        <v>422</v>
      </c>
      <c r="D43" s="33" t="s">
        <v>345</v>
      </c>
      <c r="E43" s="33">
        <v>1</v>
      </c>
      <c r="F43" s="33">
        <v>2</v>
      </c>
      <c r="G43" s="33"/>
      <c r="H43" s="33">
        <v>1847</v>
      </c>
      <c r="I43" s="33" t="s">
        <v>114</v>
      </c>
      <c r="J43" s="33" t="s">
        <v>271</v>
      </c>
      <c r="K43" s="33">
        <v>105</v>
      </c>
      <c r="L43" s="33"/>
    </row>
    <row r="44" spans="1:12" s="35" customFormat="1" ht="15" customHeight="1" x14ac:dyDescent="0.3">
      <c r="A44" s="33">
        <v>43</v>
      </c>
      <c r="B44" s="39" t="s">
        <v>423</v>
      </c>
      <c r="C44" s="40" t="s">
        <v>424</v>
      </c>
      <c r="D44" s="33" t="s">
        <v>345</v>
      </c>
      <c r="E44" s="33">
        <v>1</v>
      </c>
      <c r="F44" s="33">
        <v>2</v>
      </c>
      <c r="G44" s="33"/>
      <c r="H44" s="33">
        <v>534</v>
      </c>
      <c r="I44" s="33" t="s">
        <v>114</v>
      </c>
      <c r="J44" s="33" t="s">
        <v>271</v>
      </c>
      <c r="K44" s="33">
        <v>100</v>
      </c>
      <c r="L44" s="33"/>
    </row>
    <row r="45" spans="1:12" x14ac:dyDescent="0.3">
      <c r="A45" s="27">
        <v>44</v>
      </c>
      <c r="B45" s="28"/>
      <c r="C45" s="29"/>
      <c r="D45" s="29"/>
      <c r="E45" s="30">
        <f>+SUM(E4:E44)</f>
        <v>106</v>
      </c>
      <c r="F45" s="30"/>
      <c r="G45" s="31">
        <f>+SUM(G4:G44)</f>
        <v>247</v>
      </c>
      <c r="H45" s="32">
        <f>+SUM(H4:H44)</f>
        <v>60458</v>
      </c>
      <c r="I45" s="30"/>
      <c r="J45" s="30"/>
      <c r="K45" s="30">
        <f>+SUM(K4:K44)</f>
        <v>4696</v>
      </c>
      <c r="L45" s="30">
        <f>+SUM(L4:L44)</f>
        <v>0</v>
      </c>
    </row>
    <row r="46" spans="1:12" x14ac:dyDescent="0.3">
      <c r="A46" s="33">
        <v>45</v>
      </c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x14ac:dyDescent="0.3">
      <c r="A47" s="33">
        <v>46</v>
      </c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3">
      <c r="A48" s="33">
        <v>47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x14ac:dyDescent="0.3">
      <c r="A49" s="33">
        <v>48</v>
      </c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3">
      <c r="A50" s="33">
        <v>49</v>
      </c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3">
      <c r="A51" s="33">
        <v>50</v>
      </c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3">
      <c r="A52" s="33">
        <v>51</v>
      </c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2" x14ac:dyDescent="0.3">
      <c r="A53" s="33">
        <v>52</v>
      </c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 x14ac:dyDescent="0.3">
      <c r="A54" s="33">
        <v>53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2" x14ac:dyDescent="0.3">
      <c r="A55" s="33">
        <v>54</v>
      </c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2" x14ac:dyDescent="0.3">
      <c r="A56" s="33">
        <v>55</v>
      </c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2" x14ac:dyDescent="0.3">
      <c r="A57" s="33">
        <v>56</v>
      </c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1:12" x14ac:dyDescent="0.3">
      <c r="A58" s="33">
        <v>57</v>
      </c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12" x14ac:dyDescent="0.3">
      <c r="A59" s="33">
        <v>58</v>
      </c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1:12" x14ac:dyDescent="0.3">
      <c r="A60" s="33">
        <v>59</v>
      </c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spans="1:12" x14ac:dyDescent="0.3">
      <c r="A61" s="33">
        <v>60</v>
      </c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spans="1:12" x14ac:dyDescent="0.3">
      <c r="A62" s="33">
        <v>61</v>
      </c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1:12" x14ac:dyDescent="0.3">
      <c r="A63" s="33">
        <v>62</v>
      </c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1:12" x14ac:dyDescent="0.3">
      <c r="A64" s="33">
        <v>63</v>
      </c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5"/>
    </row>
    <row r="65" spans="1:12" x14ac:dyDescent="0.3">
      <c r="A65" s="33">
        <v>64</v>
      </c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1:12" x14ac:dyDescent="0.3">
      <c r="A66" s="33">
        <v>65</v>
      </c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2" x14ac:dyDescent="0.3">
      <c r="A67" s="33">
        <v>66</v>
      </c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 x14ac:dyDescent="0.3">
      <c r="A68" s="33">
        <v>67</v>
      </c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1:12" x14ac:dyDescent="0.3">
      <c r="A69" s="33">
        <v>68</v>
      </c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35"/>
    </row>
    <row r="70" spans="1:12" x14ac:dyDescent="0.3">
      <c r="A70" s="33">
        <v>69</v>
      </c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 x14ac:dyDescent="0.3">
      <c r="A71" s="33">
        <v>70</v>
      </c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35"/>
    </row>
  </sheetData>
  <mergeCells count="12"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J2:J3"/>
  </mergeCells>
  <dataValidations count="1">
    <dataValidation type="list" allowBlank="1" showInputMessage="1" showErrorMessage="1" sqref="I4:I71">
      <formula1>"SI, NO"</formula1>
    </dataValidation>
  </dataValidations>
  <pageMargins left="0.7" right="0.7" top="0.75" bottom="0.75" header="0.3" footer="0.3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Pasto</vt:lpstr>
      <vt:lpstr>Montería</vt:lpstr>
      <vt:lpstr>Valledupar</vt:lpstr>
      <vt:lpstr>Bucaramanga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Garcia Parrado</dc:creator>
  <cp:lastModifiedBy>RODRIGO LOZANO SUAZA</cp:lastModifiedBy>
  <dcterms:created xsi:type="dcterms:W3CDTF">2015-03-03T23:22:26Z</dcterms:created>
  <dcterms:modified xsi:type="dcterms:W3CDTF">2015-07-01T13:32:32Z</dcterms:modified>
</cp:coreProperties>
</file>