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omez\Documents\SENA - SUCRE\ARCHIVO Y BIBLIOTECA LA GALLERA\CONSULTORÍA\"/>
    </mc:Choice>
  </mc:AlternateContent>
  <bookViews>
    <workbookView xWindow="-120" yWindow="-120" windowWidth="20730" windowHeight="11160"/>
  </bookViews>
  <sheets>
    <sheet name="Consultoria Archivo y bibliotec" sheetId="2" r:id="rId1"/>
    <sheet name="modelo" sheetId="1" state="hidden" r:id="rId2"/>
  </sheets>
  <calcPr calcId="152511"/>
</workbook>
</file>

<file path=xl/calcChain.xml><?xml version="1.0" encoding="utf-8"?>
<calcChain xmlns="http://schemas.openxmlformats.org/spreadsheetml/2006/main">
  <c r="G14" i="1" l="1"/>
  <c r="G15" i="1"/>
  <c r="G16" i="1" s="1"/>
  <c r="G13" i="1"/>
  <c r="E7" i="1"/>
  <c r="F7" i="1" s="1"/>
  <c r="G17" i="1" l="1"/>
  <c r="G19" i="1" s="1"/>
  <c r="G20" i="1" l="1"/>
  <c r="G21" i="1" s="1"/>
  <c r="G24" i="1"/>
  <c r="K24" i="1" s="1"/>
</calcChain>
</file>

<file path=xl/sharedStrings.xml><?xml version="1.0" encoding="utf-8"?>
<sst xmlns="http://schemas.openxmlformats.org/spreadsheetml/2006/main" count="42" uniqueCount="34">
  <si>
    <t>DESCRIPCIÓN</t>
  </si>
  <si>
    <t>VALOR TOTAL</t>
  </si>
  <si>
    <t>VALOR OFERTADO</t>
  </si>
  <si>
    <t xml:space="preserve">En porcentaje </t>
  </si>
  <si>
    <t xml:space="preserve">Expresado en Pesos </t>
  </si>
  <si>
    <t>Administración</t>
  </si>
  <si>
    <t> % -</t>
  </si>
  <si>
    <t xml:space="preserve">Imprevistos </t>
  </si>
  <si>
    <t>Utilidad</t>
  </si>
  <si>
    <t>% -</t>
  </si>
  <si>
    <t>A</t>
  </si>
  <si>
    <t>B</t>
  </si>
  <si>
    <t>DESCUENTO EXPRESADO EN PESOS</t>
  </si>
  <si>
    <t>COSTO DIRECTO (ANTES DE  AIU)</t>
  </si>
  <si>
    <t>VALOR COSTOS INDIRECTOS</t>
  </si>
  <si>
    <t xml:space="preserve"> VALOR TOTAL DE LA OFERTA ( Etapa I + Etapa II)</t>
  </si>
  <si>
    <t>2. ETAPA II.  REFORZAMIENTO ESTRUCTURAL Y REHABILITACION DE LAS EDIFICACIONES 
(Acorde a lo priorizado por el SENA)</t>
  </si>
  <si>
    <t>PRESUPUESTO ESTIMADO ETAPA II</t>
  </si>
  <si>
    <t>VALOR OFERTADO ETAPA II  (COSTO DIRECTO + COSTO INDIRECTO)</t>
  </si>
  <si>
    <t>C = (B-A)</t>
  </si>
  <si>
    <t>C/B EXPRESADO EN %</t>
  </si>
  <si>
    <t>VALOR ANTES DE IVA</t>
  </si>
  <si>
    <t>IVA (19%)</t>
  </si>
  <si>
    <t>Iva sobre la utilidad</t>
  </si>
  <si>
    <t xml:space="preserve">(*)PORCENTAJE DE DESCUENTO OFERTADO PRECIOS UNITARIOS ETAPA II (%) </t>
  </si>
  <si>
    <t>FORMATO No. 4 PROPUESTA ECONOMICA</t>
  </si>
  <si>
    <t>1. ETAPA I. REVISIÓN, AJUSTE, ACTUALIZACIÓN, COMPLEMENTACIÓN Y ELABORACIÓN DE ESTUDIOS Y DISEÑOS, OBTENCIÓN DE LICENCIAS Y PERMISOS REQUERIDOS</t>
  </si>
  <si>
    <t>VALOR DE LA ETAPA REVISIÓN, AJUSTE, ACTUALIZACIÓN, COMPLEMENTACIÓN Y ELABORACIÓN DE ESTUDIOS Y DISEÑOS, OBTENCIÓN DE LICENCIAS Y PERMISOS REQUERIDOS</t>
  </si>
  <si>
    <t>CONSTRUCCIÓN DEL REFORZAMIENTO ESTRUCTURAL Y REHABILITACION DE ÁREAS DEL BLOQUE 1, BLOQUE 15, BLOQUE 16, BLOQUE 24 Y BLOQUE 64 DEL CENTRO DE BIOTECNOLOGIA AGROPECUARIA DEL SENA, UBICADO EN EL MUNICIPIO DE MOSQUERA, DEPARTAMENTO DEL CUNDINAMARCA, INCLUYENDO LA REVISIÓN, AJUSTE Y ACTUALIZACIÓN DE ESTUDIOS Y DISEÑOS ENTREGADOS POR EL SENA, Y LA ELABORACION DE ESTUDIOS Y DISEÑOS COMPLEMENTARIOS PARA LA OBRA</t>
  </si>
  <si>
    <t>dos mil doscientos ochenta y dos millones novecientos cincuenta y tres mil setecientos cincuenta y dos pesos mda/legal</t>
  </si>
  <si>
    <t xml:space="preserve">"ESTUDIOS TÉCNICOS Y DISEÑOS PARA LA CONSTRUCCIÓN DE INFRAESTRUCTURA NUEVA PARA BIBLIOTECA Y ARCHIVO EN LA SEDE LA GALLERA, DEL CENTRO DE LA INNOVACIÓN, LA TECNOLOGÍA Y LOS SERVICIOS, UBICADO EN EL MUNICIPIO DE SINCELEJO DEPARTAMENTO DE SUCRE". </t>
  </si>
  <si>
    <t>ELABORACIÓN DE ESTUDIOS Y DISEÑOS, OBTENCIÓN DE LICENCIAS Y PERMISOS REQUERIDOS</t>
  </si>
  <si>
    <t>VALOR DE LA ELABORACIÓN DE ESTUDIOS Y DISEÑOS, OBTENCIÓN DE LICENCIAS Y PERMISOS REQUERIDOS</t>
  </si>
  <si>
    <t xml:space="preserve"> VALOR TOTAL DE LA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</si>
</sst>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\ #,##0;[Red]\-&quot;$&quot;\ #,##0"/>
    <numFmt numFmtId="8" formatCode="&quot;$&quot;\ #,##0.00;[Red]\-&quot;$&quot;\ #,##0.0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0.0000000"/>
    <numFmt numFmtId="168" formatCode="_ * #,##0.0000_ ;_ * \-#,##0.0000_ ;_ * &quot;-&quot;??_ ;_ @_ "/>
    <numFmt numFmtId="169" formatCode="_-[$$-2C0A]\ * #,##0.00_-;\-[$$-2C0A]\ * #,##0.00_-;_-[$$-2C0A]\ * &quot;-&quot;??_-;_-@_-"/>
    <numFmt numFmtId="170" formatCode="_-&quot;$&quot;\ * #,##0.00_-;\-&quot;$&quot;\ * #,##0.00_-;_-&quot;$&quot;\ * &quot;-&quot;_-;_-@_-"/>
    <numFmt numFmtId="171" formatCode="&quot;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78"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44" fontId="0" fillId="0" borderId="0" xfId="3" applyFont="1"/>
    <xf numFmtId="44" fontId="0" fillId="0" borderId="0" xfId="0" applyNumberFormat="1"/>
    <xf numFmtId="169" fontId="5" fillId="0" borderId="14" xfId="5" applyNumberFormat="1" applyFont="1" applyFill="1" applyBorder="1" applyAlignment="1" applyProtection="1">
      <alignment vertical="center"/>
      <protection locked="0"/>
    </xf>
    <xf numFmtId="170" fontId="3" fillId="0" borderId="12" xfId="1" applyNumberFormat="1" applyFont="1" applyFill="1" applyBorder="1" applyAlignment="1">
      <alignment horizontal="right" vertical="center" wrapText="1"/>
    </xf>
    <xf numFmtId="170" fontId="2" fillId="0" borderId="12" xfId="0" applyNumberFormat="1" applyFont="1" applyFill="1" applyBorder="1" applyAlignment="1">
      <alignment horizontal="center" vertical="center" wrapText="1"/>
    </xf>
    <xf numFmtId="171" fontId="3" fillId="0" borderId="12" xfId="0" applyNumberFormat="1" applyFont="1" applyFill="1" applyBorder="1" applyAlignment="1">
      <alignment horizontal="right" vertical="center" wrapText="1"/>
    </xf>
    <xf numFmtId="8" fontId="2" fillId="0" borderId="10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7" fillId="0" borderId="0" xfId="0" applyNumberFormat="1" applyFont="1" applyAlignment="1">
      <alignment horizontal="center" vertical="center" readingOrder="1"/>
    </xf>
    <xf numFmtId="171" fontId="0" fillId="0" borderId="0" xfId="0" applyNumberFormat="1"/>
    <xf numFmtId="44" fontId="0" fillId="0" borderId="0" xfId="3" applyNumberFormat="1" applyFont="1"/>
    <xf numFmtId="10" fontId="0" fillId="0" borderId="0" xfId="0" applyNumberFormat="1"/>
    <xf numFmtId="0" fontId="2" fillId="4" borderId="2" xfId="0" applyFont="1" applyFill="1" applyBorder="1" applyAlignment="1">
      <alignment horizontal="center" vertical="center" wrapText="1"/>
    </xf>
    <xf numFmtId="8" fontId="2" fillId="0" borderId="12" xfId="0" applyNumberFormat="1" applyFont="1" applyFill="1" applyBorder="1" applyAlignment="1">
      <alignment horizontal="right" vertical="center" wrapText="1"/>
    </xf>
    <xf numFmtId="6" fontId="2" fillId="0" borderId="10" xfId="0" applyNumberFormat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right" vertical="center" wrapText="1"/>
    </xf>
    <xf numFmtId="8" fontId="0" fillId="0" borderId="0" xfId="3" applyNumberFormat="1" applyFont="1"/>
    <xf numFmtId="43" fontId="0" fillId="0" borderId="0" xfId="19" applyFont="1"/>
    <xf numFmtId="8" fontId="0" fillId="0" borderId="0" xfId="0" applyNumberFormat="1"/>
    <xf numFmtId="171" fontId="0" fillId="0" borderId="0" xfId="0" applyNumberFormat="1" applyAlignment="1">
      <alignment vertical="center"/>
    </xf>
    <xf numFmtId="171" fontId="3" fillId="0" borderId="15" xfId="0" applyNumberFormat="1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0" fillId="0" borderId="0" xfId="0" applyNumberFormat="1"/>
    <xf numFmtId="8" fontId="2" fillId="6" borderId="1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8" fillId="0" borderId="1" xfId="0" quotePrefix="1" applyFont="1" applyBorder="1" applyAlignment="1" applyProtection="1">
      <alignment horizontal="left" vertical="top" wrapText="1"/>
      <protection hidden="1"/>
    </xf>
    <xf numFmtId="0" fontId="9" fillId="0" borderId="2" xfId="0" applyFont="1" applyBorder="1" applyAlignment="1" applyProtection="1">
      <alignment horizontal="left" vertical="top" wrapText="1"/>
      <protection hidden="1"/>
    </xf>
    <xf numFmtId="0" fontId="9" fillId="0" borderId="10" xfId="0" applyFont="1" applyBorder="1" applyAlignment="1" applyProtection="1">
      <alignment horizontal="left" vertical="top" wrapText="1"/>
      <protection hidden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71" fontId="0" fillId="0" borderId="12" xfId="0" applyNumberFormat="1" applyBorder="1" applyAlignment="1">
      <alignment vertical="center"/>
    </xf>
    <xf numFmtId="44" fontId="0" fillId="0" borderId="12" xfId="3" applyFont="1" applyBorder="1" applyAlignment="1">
      <alignment horizontal="center" vertical="center"/>
    </xf>
  </cellXfs>
  <cellStyles count="21">
    <cellStyle name="Millares" xfId="19" builtinId="3"/>
    <cellStyle name="Millares [0] 2" xfId="6"/>
    <cellStyle name="Millares 2" xfId="7"/>
    <cellStyle name="Millares 3" xfId="8"/>
    <cellStyle name="Millares 4" xfId="9"/>
    <cellStyle name="Millares 5" xfId="5"/>
    <cellStyle name="Millares 6" xfId="20"/>
    <cellStyle name="Moneda" xfId="3" builtinId="4"/>
    <cellStyle name="Moneda [0]" xfId="1" builtinId="7"/>
    <cellStyle name="Moneda 2" xfId="11"/>
    <cellStyle name="Moneda 3" xfId="10"/>
    <cellStyle name="Normal" xfId="0" builtinId="0"/>
    <cellStyle name="Normal 2" xfId="12"/>
    <cellStyle name="Normal 3" xfId="13"/>
    <cellStyle name="Normal 4" xfId="14"/>
    <cellStyle name="Normal 4 2" xfId="15"/>
    <cellStyle name="Normal 5" xfId="4"/>
    <cellStyle name="Porcentaje" xfId="2" builtinId="5"/>
    <cellStyle name="Porcentaje 2" xfId="17"/>
    <cellStyle name="Porcentaje 3" xfId="16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4"/>
  <sheetViews>
    <sheetView tabSelected="1" workbookViewId="0">
      <selection activeCell="B7" sqref="B7:D7"/>
    </sheetView>
  </sheetViews>
  <sheetFormatPr baseColWidth="10" defaultRowHeight="15" outlineLevelRow="1" x14ac:dyDescent="0.25"/>
  <cols>
    <col min="1" max="1" width="1.7109375" customWidth="1"/>
    <col min="4" max="4" width="20" customWidth="1"/>
    <col min="5" max="6" width="22.28515625" customWidth="1"/>
    <col min="7" max="7" width="27.140625" customWidth="1"/>
    <col min="8" max="8" width="4" customWidth="1"/>
    <col min="9" max="10" width="18.42578125" customWidth="1"/>
    <col min="11" max="11" width="19" customWidth="1"/>
    <col min="12" max="13" width="20" customWidth="1"/>
  </cols>
  <sheetData>
    <row r="1" spans="2:13" ht="8.25" customHeight="1" thickBot="1" x14ac:dyDescent="0.3"/>
    <row r="2" spans="2:13" ht="75.75" customHeight="1" thickBot="1" x14ac:dyDescent="0.3">
      <c r="B2" s="49" t="s">
        <v>30</v>
      </c>
      <c r="C2" s="50"/>
      <c r="D2" s="50"/>
      <c r="E2" s="50"/>
      <c r="F2" s="50"/>
      <c r="G2" s="51"/>
    </row>
    <row r="3" spans="2:13" ht="6.75" customHeight="1" x14ac:dyDescent="0.25">
      <c r="B3" s="52"/>
      <c r="C3" s="53"/>
      <c r="D3" s="53"/>
      <c r="E3" s="53"/>
      <c r="F3" s="53"/>
      <c r="G3" s="54"/>
    </row>
    <row r="4" spans="2:13" ht="21" customHeight="1" thickBot="1" x14ac:dyDescent="0.3">
      <c r="B4" s="55" t="s">
        <v>25</v>
      </c>
      <c r="C4" s="56"/>
      <c r="D4" s="56"/>
      <c r="E4" s="56"/>
      <c r="F4" s="56"/>
      <c r="G4" s="57"/>
    </row>
    <row r="5" spans="2:13" ht="31.5" customHeight="1" thickBot="1" x14ac:dyDescent="0.3">
      <c r="B5" s="58" t="s">
        <v>31</v>
      </c>
      <c r="C5" s="59"/>
      <c r="D5" s="59"/>
      <c r="E5" s="59"/>
      <c r="F5" s="59"/>
      <c r="G5" s="60"/>
      <c r="K5" s="39"/>
    </row>
    <row r="6" spans="2:13" ht="24.75" customHeight="1" thickBot="1" x14ac:dyDescent="0.3">
      <c r="B6" s="61" t="s">
        <v>0</v>
      </c>
      <c r="C6" s="62"/>
      <c r="D6" s="63"/>
      <c r="E6" s="38" t="s">
        <v>21</v>
      </c>
      <c r="F6" s="37" t="s">
        <v>22</v>
      </c>
      <c r="G6" s="2" t="s">
        <v>1</v>
      </c>
      <c r="J6" s="25"/>
      <c r="K6" s="39"/>
    </row>
    <row r="7" spans="2:13" ht="57.75" customHeight="1" thickBot="1" x14ac:dyDescent="0.3">
      <c r="B7" s="47" t="s">
        <v>32</v>
      </c>
      <c r="C7" s="48"/>
      <c r="D7" s="48"/>
      <c r="E7" s="21"/>
      <c r="F7" s="76"/>
      <c r="G7" s="77"/>
      <c r="I7" s="16"/>
      <c r="J7" s="16"/>
      <c r="K7" s="16"/>
      <c r="L7" s="17"/>
      <c r="M7" s="25"/>
    </row>
    <row r="8" spans="2:13" ht="8.25" customHeight="1" thickBot="1" x14ac:dyDescent="0.3">
      <c r="B8" s="41"/>
      <c r="C8" s="42"/>
      <c r="D8" s="42"/>
      <c r="E8" s="42"/>
      <c r="F8" s="42"/>
      <c r="G8" s="43"/>
    </row>
    <row r="9" spans="2:13" ht="14.25" customHeight="1" outlineLevel="1" thickBot="1" x14ac:dyDescent="0.3">
      <c r="B9" s="10"/>
      <c r="C9" s="11"/>
      <c r="D9" s="11"/>
      <c r="E9" s="12"/>
      <c r="F9" s="12"/>
      <c r="G9" s="14"/>
      <c r="J9" s="33"/>
      <c r="K9" s="34"/>
    </row>
    <row r="10" spans="2:13" ht="23.25" customHeight="1" thickBot="1" x14ac:dyDescent="0.3">
      <c r="B10" s="44" t="s">
        <v>33</v>
      </c>
      <c r="C10" s="45"/>
      <c r="D10" s="45"/>
      <c r="E10" s="45"/>
      <c r="F10" s="46"/>
      <c r="G10" s="40"/>
    </row>
    <row r="11" spans="2:13" x14ac:dyDescent="0.25">
      <c r="J11" s="16"/>
      <c r="K11" s="17"/>
    </row>
    <row r="12" spans="2:13" x14ac:dyDescent="0.25">
      <c r="G12" s="16"/>
    </row>
    <row r="14" spans="2:13" x14ac:dyDescent="0.25">
      <c r="G14" s="17"/>
    </row>
  </sheetData>
  <mergeCells count="8">
    <mergeCell ref="B8:G8"/>
    <mergeCell ref="B10:F10"/>
    <mergeCell ref="B7:D7"/>
    <mergeCell ref="B2:G2"/>
    <mergeCell ref="B3:G3"/>
    <mergeCell ref="B4:G4"/>
    <mergeCell ref="B5:G5"/>
    <mergeCell ref="B6:D6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workbookViewId="0">
      <selection activeCell="I11" sqref="I11"/>
    </sheetView>
  </sheetViews>
  <sheetFormatPr baseColWidth="10" defaultRowHeight="15" x14ac:dyDescent="0.25"/>
  <cols>
    <col min="1" max="1" width="1.7109375" customWidth="1"/>
    <col min="4" max="4" width="20" customWidth="1"/>
    <col min="5" max="6" width="22.28515625" customWidth="1"/>
    <col min="7" max="7" width="27.140625" customWidth="1"/>
    <col min="8" max="8" width="1.42578125" customWidth="1"/>
    <col min="9" max="10" width="18.42578125" customWidth="1"/>
    <col min="11" max="11" width="19" customWidth="1"/>
    <col min="12" max="13" width="20" customWidth="1"/>
  </cols>
  <sheetData>
    <row r="1" spans="2:13" ht="7.5" customHeight="1" thickBot="1" x14ac:dyDescent="0.3"/>
    <row r="2" spans="2:13" ht="75.75" customHeight="1" thickBot="1" x14ac:dyDescent="0.3">
      <c r="B2" s="49" t="s">
        <v>28</v>
      </c>
      <c r="C2" s="50"/>
      <c r="D2" s="50"/>
      <c r="E2" s="50"/>
      <c r="F2" s="50"/>
      <c r="G2" s="51"/>
    </row>
    <row r="3" spans="2:13" ht="6.75" customHeight="1" x14ac:dyDescent="0.25">
      <c r="B3" s="52"/>
      <c r="C3" s="53"/>
      <c r="D3" s="53"/>
      <c r="E3" s="53"/>
      <c r="F3" s="53"/>
      <c r="G3" s="54"/>
    </row>
    <row r="4" spans="2:13" ht="21" customHeight="1" thickBot="1" x14ac:dyDescent="0.3">
      <c r="B4" s="55" t="s">
        <v>25</v>
      </c>
      <c r="C4" s="56"/>
      <c r="D4" s="56"/>
      <c r="E4" s="56"/>
      <c r="F4" s="56"/>
      <c r="G4" s="57"/>
    </row>
    <row r="5" spans="2:13" ht="31.5" customHeight="1" thickBot="1" x14ac:dyDescent="0.3">
      <c r="B5" s="58" t="s">
        <v>26</v>
      </c>
      <c r="C5" s="59"/>
      <c r="D5" s="59"/>
      <c r="E5" s="59"/>
      <c r="F5" s="59"/>
      <c r="G5" s="60"/>
    </row>
    <row r="6" spans="2:13" ht="24.75" customHeight="1" thickBot="1" x14ac:dyDescent="0.3">
      <c r="B6" s="61" t="s">
        <v>0</v>
      </c>
      <c r="C6" s="62"/>
      <c r="D6" s="63"/>
      <c r="E6" s="13" t="s">
        <v>21</v>
      </c>
      <c r="F6" s="28" t="s">
        <v>22</v>
      </c>
      <c r="G6" s="2" t="s">
        <v>1</v>
      </c>
      <c r="J6" s="25"/>
    </row>
    <row r="7" spans="2:13" ht="57.75" customHeight="1" thickBot="1" x14ac:dyDescent="0.3">
      <c r="B7" s="47" t="s">
        <v>27</v>
      </c>
      <c r="C7" s="48"/>
      <c r="D7" s="48"/>
      <c r="E7" s="21">
        <f>+ROUND(G7/1.19,0)</f>
        <v>182339218</v>
      </c>
      <c r="F7" s="35">
        <f>+E7*19%</f>
        <v>34644451.420000002</v>
      </c>
      <c r="G7" s="36">
        <v>216983670</v>
      </c>
      <c r="I7" s="16"/>
      <c r="J7" s="16"/>
      <c r="K7" s="16"/>
      <c r="L7" s="17"/>
      <c r="M7" s="25"/>
    </row>
    <row r="8" spans="2:13" ht="8.25" customHeight="1" thickBot="1" x14ac:dyDescent="0.3">
      <c r="B8" s="41"/>
      <c r="C8" s="42"/>
      <c r="D8" s="42"/>
      <c r="E8" s="42"/>
      <c r="F8" s="42"/>
      <c r="G8" s="43"/>
    </row>
    <row r="9" spans="2:13" ht="30" customHeight="1" thickBot="1" x14ac:dyDescent="0.3">
      <c r="B9" s="58" t="s">
        <v>16</v>
      </c>
      <c r="C9" s="59"/>
      <c r="D9" s="59"/>
      <c r="E9" s="59"/>
      <c r="F9" s="59"/>
      <c r="G9" s="75"/>
    </row>
    <row r="10" spans="2:13" ht="22.5" customHeight="1" thickBot="1" x14ac:dyDescent="0.3">
      <c r="B10" s="41" t="s">
        <v>0</v>
      </c>
      <c r="C10" s="42"/>
      <c r="D10" s="42"/>
      <c r="E10" s="42"/>
      <c r="F10" s="70"/>
      <c r="G10" s="1" t="s">
        <v>2</v>
      </c>
    </row>
    <row r="11" spans="2:13" ht="20.25" customHeight="1" thickBot="1" x14ac:dyDescent="0.3">
      <c r="B11" s="61" t="s">
        <v>13</v>
      </c>
      <c r="C11" s="62"/>
      <c r="D11" s="62"/>
      <c r="E11" s="62"/>
      <c r="F11" s="63"/>
      <c r="G11" s="18">
        <v>1562410597</v>
      </c>
    </row>
    <row r="12" spans="2:13" ht="21.75" customHeight="1" thickBot="1" x14ac:dyDescent="0.3">
      <c r="B12" s="4"/>
      <c r="C12" s="5"/>
      <c r="D12" s="5"/>
      <c r="E12" s="6"/>
      <c r="F12" s="2" t="s">
        <v>3</v>
      </c>
      <c r="G12" s="2" t="s">
        <v>4</v>
      </c>
    </row>
    <row r="13" spans="2:13" ht="18.75" customHeight="1" thickBot="1" x14ac:dyDescent="0.3">
      <c r="B13" s="71" t="s">
        <v>5</v>
      </c>
      <c r="C13" s="74"/>
      <c r="D13" s="71" t="s">
        <v>6</v>
      </c>
      <c r="E13" s="74"/>
      <c r="F13" s="15">
        <v>0.25279651093676386</v>
      </c>
      <c r="G13" s="19">
        <f>+ROUND($G$11*F13,0)</f>
        <v>394971948</v>
      </c>
      <c r="I13">
        <v>394971948</v>
      </c>
      <c r="K13" s="26"/>
      <c r="L13" s="27"/>
    </row>
    <row r="14" spans="2:13" ht="18.75" customHeight="1" thickBot="1" x14ac:dyDescent="0.3">
      <c r="B14" s="71" t="s">
        <v>7</v>
      </c>
      <c r="C14" s="72"/>
      <c r="D14" s="73" t="s">
        <v>6</v>
      </c>
      <c r="E14" s="74"/>
      <c r="F14" s="15">
        <v>0.01</v>
      </c>
      <c r="G14" s="19">
        <f t="shared" ref="G14:G15" si="0">+ROUND($G$11*F14,0)</f>
        <v>15624106</v>
      </c>
      <c r="I14">
        <v>15624106</v>
      </c>
    </row>
    <row r="15" spans="2:13" ht="18.75" customHeight="1" thickBot="1" x14ac:dyDescent="0.3">
      <c r="B15" s="71" t="s">
        <v>8</v>
      </c>
      <c r="C15" s="72"/>
      <c r="D15" s="73" t="s">
        <v>9</v>
      </c>
      <c r="E15" s="74"/>
      <c r="F15" s="15">
        <v>0.05</v>
      </c>
      <c r="G15" s="19">
        <f t="shared" si="0"/>
        <v>78120530</v>
      </c>
      <c r="I15">
        <v>78120530</v>
      </c>
      <c r="L15" s="24"/>
    </row>
    <row r="16" spans="2:13" ht="18.75" customHeight="1" thickBot="1" x14ac:dyDescent="0.3">
      <c r="B16" s="71" t="s">
        <v>23</v>
      </c>
      <c r="C16" s="72"/>
      <c r="D16" s="73" t="s">
        <v>9</v>
      </c>
      <c r="E16" s="74"/>
      <c r="F16" s="15">
        <v>0.19</v>
      </c>
      <c r="G16" s="19">
        <f>+ROUND(G15*F16,0)</f>
        <v>14842901</v>
      </c>
      <c r="I16">
        <v>14842901</v>
      </c>
      <c r="K16" s="17"/>
      <c r="L16" s="24"/>
    </row>
    <row r="17" spans="2:13" ht="24.75" customHeight="1" thickBot="1" x14ac:dyDescent="0.3">
      <c r="B17" s="61" t="s">
        <v>14</v>
      </c>
      <c r="C17" s="62"/>
      <c r="D17" s="62"/>
      <c r="E17" s="62"/>
      <c r="F17" s="62"/>
      <c r="G17" s="20">
        <f>+SUM(G13:G16)</f>
        <v>503559485</v>
      </c>
      <c r="K17" s="32"/>
      <c r="L17" s="23"/>
    </row>
    <row r="18" spans="2:13" ht="10.5" customHeight="1" thickBot="1" x14ac:dyDescent="0.3">
      <c r="B18" s="7"/>
      <c r="C18" s="8"/>
      <c r="D18" s="8"/>
      <c r="E18" s="3"/>
      <c r="F18" s="3"/>
      <c r="G18" s="1"/>
    </row>
    <row r="19" spans="2:13" ht="26.25" customHeight="1" thickBot="1" x14ac:dyDescent="0.3">
      <c r="B19" s="61" t="s">
        <v>18</v>
      </c>
      <c r="C19" s="62"/>
      <c r="D19" s="62"/>
      <c r="E19" s="63"/>
      <c r="F19" s="2" t="s">
        <v>10</v>
      </c>
      <c r="G19" s="29">
        <f>+G11+G17</f>
        <v>2065970082</v>
      </c>
      <c r="I19" s="16">
        <v>206597008</v>
      </c>
      <c r="J19">
        <v>2065970082</v>
      </c>
      <c r="K19" s="17"/>
      <c r="L19" s="33"/>
    </row>
    <row r="20" spans="2:13" ht="24.75" customHeight="1" thickBot="1" x14ac:dyDescent="0.3">
      <c r="B20" s="61" t="s">
        <v>17</v>
      </c>
      <c r="C20" s="62"/>
      <c r="D20" s="62"/>
      <c r="E20" s="63"/>
      <c r="F20" s="2" t="s">
        <v>11</v>
      </c>
      <c r="G20" s="29">
        <f>+G19*G22</f>
        <v>206597008.20000002</v>
      </c>
      <c r="I20">
        <v>2065970082</v>
      </c>
      <c r="K20" s="16">
        <v>195285303</v>
      </c>
    </row>
    <row r="21" spans="2:13" ht="24.75" customHeight="1" thickBot="1" x14ac:dyDescent="0.3">
      <c r="B21" s="67" t="s">
        <v>12</v>
      </c>
      <c r="C21" s="68"/>
      <c r="D21" s="68"/>
      <c r="E21" s="69"/>
      <c r="F21" s="9" t="s">
        <v>19</v>
      </c>
      <c r="G21" s="30">
        <f>ROUND(G19-G20,0)</f>
        <v>1859373074</v>
      </c>
      <c r="I21">
        <v>1859373074</v>
      </c>
      <c r="K21" s="34"/>
    </row>
    <row r="22" spans="2:13" ht="22.5" customHeight="1" thickBot="1" x14ac:dyDescent="0.3">
      <c r="B22" s="67" t="s">
        <v>24</v>
      </c>
      <c r="C22" s="68"/>
      <c r="D22" s="68"/>
      <c r="E22" s="69"/>
      <c r="F22" s="9" t="s">
        <v>20</v>
      </c>
      <c r="G22" s="31">
        <v>0.1</v>
      </c>
      <c r="K22" s="17">
        <v>2054658377</v>
      </c>
    </row>
    <row r="23" spans="2:13" ht="10.5" customHeight="1" thickBot="1" x14ac:dyDescent="0.3">
      <c r="B23" s="10"/>
      <c r="C23" s="11"/>
      <c r="D23" s="11"/>
      <c r="E23" s="12"/>
      <c r="F23" s="12"/>
      <c r="G23" s="14"/>
    </row>
    <row r="24" spans="2:13" ht="23.25" customHeight="1" thickBot="1" x14ac:dyDescent="0.3">
      <c r="B24" s="44" t="s">
        <v>15</v>
      </c>
      <c r="C24" s="45"/>
      <c r="D24" s="45"/>
      <c r="E24" s="45"/>
      <c r="F24" s="46"/>
      <c r="G24" s="22">
        <f>+G7+G19</f>
        <v>2282953752</v>
      </c>
      <c r="I24">
        <v>2282953752</v>
      </c>
      <c r="J24" s="33">
        <v>228295375</v>
      </c>
      <c r="K24" s="34">
        <f>ROUND(G24-J24,0)</f>
        <v>2054658377</v>
      </c>
    </row>
    <row r="25" spans="2:13" ht="15.75" thickBot="1" x14ac:dyDescent="0.3"/>
    <row r="26" spans="2:13" ht="15.75" thickBot="1" x14ac:dyDescent="0.3">
      <c r="I26" s="64" t="s">
        <v>29</v>
      </c>
      <c r="J26" s="65"/>
      <c r="K26" s="65"/>
      <c r="L26" s="65"/>
      <c r="M26" s="66"/>
    </row>
  </sheetData>
  <mergeCells count="25">
    <mergeCell ref="B11:F11"/>
    <mergeCell ref="B6:D6"/>
    <mergeCell ref="B7:D7"/>
    <mergeCell ref="B16:C16"/>
    <mergeCell ref="D16:E16"/>
    <mergeCell ref="B8:G8"/>
    <mergeCell ref="B9:G9"/>
    <mergeCell ref="B13:C13"/>
    <mergeCell ref="B14:C14"/>
    <mergeCell ref="B15:C15"/>
    <mergeCell ref="D13:E13"/>
    <mergeCell ref="D14:E14"/>
    <mergeCell ref="D15:E15"/>
    <mergeCell ref="B2:G2"/>
    <mergeCell ref="B3:G3"/>
    <mergeCell ref="B4:G4"/>
    <mergeCell ref="B5:G5"/>
    <mergeCell ref="B10:F10"/>
    <mergeCell ref="I26:M26"/>
    <mergeCell ref="B22:E22"/>
    <mergeCell ref="B24:F24"/>
    <mergeCell ref="B17:F17"/>
    <mergeCell ref="B20:E20"/>
    <mergeCell ref="B19:E19"/>
    <mergeCell ref="B21:E21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C27B4DD0558B439E3873614333AFDE" ma:contentTypeVersion="7" ma:contentTypeDescription="Crear nuevo documento." ma:contentTypeScope="" ma:versionID="993ff4c9d2433608755c57554d070036">
  <xsd:schema xmlns:xsd="http://www.w3.org/2001/XMLSchema" xmlns:xs="http://www.w3.org/2001/XMLSchema" xmlns:p="http://schemas.microsoft.com/office/2006/metadata/properties" xmlns:ns2="78cfc7a8-1033-4564-837f-55f01b0cc775" targetNamespace="http://schemas.microsoft.com/office/2006/metadata/properties" ma:root="true" ma:fieldsID="5ea8e28c311b95f634c11306a94f44b6" ns2:_="">
    <xsd:import namespace="78cfc7a8-1033-4564-837f-55f01b0cc7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fc7a8-1033-4564-837f-55f01b0cc7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FDC528-05D0-4398-8D45-E5AF000742E1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703ac7a9-cb03-4bf5-8dbc-9fd8f3978264"/>
    <ds:schemaRef ds:uri="http://purl.org/dc/terms/"/>
    <ds:schemaRef ds:uri="http://schemas.openxmlformats.org/package/2006/metadata/core-properties"/>
    <ds:schemaRef ds:uri="http://purl.org/dc/dcmitype/"/>
    <ds:schemaRef ds:uri="c5cc6fe4-7bae-4ad8-983a-e5236bfbe65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E1F20CE-CC31-4CD2-89A1-7AEC23C0A5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cfc7a8-1033-4564-837f-55f01b0cc7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A22DC4-151B-4E44-B950-E902CA512D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Consultoria Archivo y bibliotec</vt:lpstr>
      <vt:lpstr>modelo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RODRIGUEZ DELGADO</dc:creator>
  <cp:lastModifiedBy>MARIA CAMILA GOMEZ RUBIANO</cp:lastModifiedBy>
  <cp:lastPrinted>2020-08-20T18:42:29Z</cp:lastPrinted>
  <dcterms:created xsi:type="dcterms:W3CDTF">2019-09-26T15:13:24Z</dcterms:created>
  <dcterms:modified xsi:type="dcterms:W3CDTF">2021-08-24T20:27:39Z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0x010100DEC27B4DD0558B439E3873614333AFDE</vt:lpwstr>
  </property>
</Properties>
</file>