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LOZADA\Documents\CONVENIO SDC\ANEXOS CONVOCATORIA\Anexo 3 Formato de Propuesta Economica\"/>
    </mc:Choice>
  </mc:AlternateContent>
  <bookViews>
    <workbookView xWindow="0" yWindow="0" windowWidth="28800" windowHeight="11835" activeTab="3"/>
  </bookViews>
  <sheets>
    <sheet name="PTO PILONA 10" sheetId="1" r:id="rId1"/>
    <sheet name="PTO PILONA 20" sheetId="2" r:id="rId2"/>
    <sheet name="PTO MUSEO" sheetId="3" r:id="rId3"/>
    <sheet name="PTO GALERIA" sheetId="4" r:id="rId4"/>
    <sheet name="Hoja5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'PTO GALERIA'!$A$7:$H$240</definedName>
    <definedName name="_xlnm._FilterDatabase" localSheetId="2" hidden="1">'PTO MUSEO'!$A$7:$H$375</definedName>
    <definedName name="_xlnm._FilterDatabase" localSheetId="0" hidden="1">'PTO PILONA 10'!$A$8:$H$379</definedName>
    <definedName name="_xlnm._FilterDatabase" localSheetId="1" hidden="1">'PTO PILONA 20'!$A$7:$H$382</definedName>
    <definedName name="_Order1" hidden="1">255</definedName>
    <definedName name="_Order2" hidden="1">255</definedName>
    <definedName name="A" localSheetId="3">[1]COMPRA!#REF!</definedName>
    <definedName name="A" localSheetId="2">[1]COMPRA!#REF!</definedName>
    <definedName name="A" localSheetId="0">[1]COMPRA!#REF!</definedName>
    <definedName name="A" localSheetId="1">[1]COMPRA!#REF!</definedName>
    <definedName name="A">[1]COMPRA!#REF!</definedName>
    <definedName name="A_IMPRESIÓN_IM" localSheetId="3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_nuevo" localSheetId="3">#REF!</definedName>
    <definedName name="A_nuevo" localSheetId="2">#REF!</definedName>
    <definedName name="A_nuevo" localSheetId="0">#REF!</definedName>
    <definedName name="A_nuevo" localSheetId="1">#REF!</definedName>
    <definedName name="A_nuevo">#REF!</definedName>
    <definedName name="AA" localSheetId="3" hidden="1">{#N/A,#N/A,TRUE,"INGENIERIA";#N/A,#N/A,TRUE,"COMPRAS";#N/A,#N/A,TRUE,"DIRECCION";#N/A,#N/A,TRUE,"RESUMEN"}</definedName>
    <definedName name="AA" localSheetId="2" hidden="1">{#N/A,#N/A,TRUE,"INGENIERIA";#N/A,#N/A,TRUE,"COMPRAS";#N/A,#N/A,TRUE,"DIRECCION";#N/A,#N/A,TRUE,"RESUMEN"}</definedName>
    <definedName name="AA" localSheetId="1" hidden="1">{#N/A,#N/A,TRUE,"INGENIERIA";#N/A,#N/A,TRUE,"COMPRAS";#N/A,#N/A,TRUE,"DIRECCION";#N/A,#N/A,TRUE,"RESUMEN"}</definedName>
    <definedName name="AA" hidden="1">{#N/A,#N/A,TRUE,"INGENIERIA";#N/A,#N/A,TRUE,"COMPRAS";#N/A,#N/A,TRUE,"DIRECCION";#N/A,#N/A,TRUE,"RESUMEN"}</definedName>
    <definedName name="AAa" localSheetId="3">#REF!</definedName>
    <definedName name="AAa" localSheetId="2">#REF!</definedName>
    <definedName name="AAa" localSheetId="0">#REF!</definedName>
    <definedName name="AAa" localSheetId="1">#REF!</definedName>
    <definedName name="AAa">#REF!</definedName>
    <definedName name="aaaa" localSheetId="3">#REF!</definedName>
    <definedName name="aaaa" localSheetId="2">#REF!</definedName>
    <definedName name="aaaa" localSheetId="0">#REF!</definedName>
    <definedName name="aaaa" localSheetId="1">#REF!</definedName>
    <definedName name="aaaa">#REF!</definedName>
    <definedName name="AAAAAAA" localSheetId="3">[1]COMPRA!#REF!</definedName>
    <definedName name="AAAAAAA" localSheetId="2">[1]COMPRA!#REF!</definedName>
    <definedName name="AAAAAAA" localSheetId="0">[1]COMPRA!#REF!</definedName>
    <definedName name="AAAAAAA" localSheetId="1">[1]COMPRA!#REF!</definedName>
    <definedName name="AAAAAAA">[1]COMPRA!#REF!</definedName>
    <definedName name="absc" localSheetId="3">[2]!absc</definedName>
    <definedName name="absc" localSheetId="2">[2]!absc</definedName>
    <definedName name="absc" localSheetId="0">[2]!absc</definedName>
    <definedName name="absc" localSheetId="1">[2]!absc</definedName>
    <definedName name="absc">[2]!absc</definedName>
    <definedName name="AD" localSheetId="3">#REF!</definedName>
    <definedName name="AD" localSheetId="2">#REF!</definedName>
    <definedName name="AD" localSheetId="0">#REF!</definedName>
    <definedName name="AD" localSheetId="1">#REF!</definedName>
    <definedName name="AD">#REF!</definedName>
    <definedName name="aiu" localSheetId="3">#REF!</definedName>
    <definedName name="aiu" localSheetId="2">#REF!</definedName>
    <definedName name="aiu" localSheetId="0">#REF!</definedName>
    <definedName name="aiu" localSheetId="1">#REF!</definedName>
    <definedName name="aiu">#REF!</definedName>
    <definedName name="aqw" localSheetId="3">#REF!</definedName>
    <definedName name="aqw" localSheetId="2">#REF!</definedName>
    <definedName name="aqw" localSheetId="0">#REF!</definedName>
    <definedName name="aqw" localSheetId="1">#REF!</definedName>
    <definedName name="aqw">#REF!</definedName>
    <definedName name="_xlnm.Extract" localSheetId="3">#REF!</definedName>
    <definedName name="_xlnm.Extract" localSheetId="2">#REF!</definedName>
    <definedName name="_xlnm.Extract" localSheetId="0">#REF!</definedName>
    <definedName name="_xlnm.Extract" localSheetId="1">#REF!</definedName>
    <definedName name="_xlnm.Extract">#REF!</definedName>
    <definedName name="_xlnm.Print_Area" localSheetId="0">'PTO PILONA 10'!$A$1:$H$385</definedName>
    <definedName name="_xlnm.Print_Area" localSheetId="1">'PTO PILONA 20'!$A$1:$H$382</definedName>
    <definedName name="asaws" localSheetId="3">#REF!</definedName>
    <definedName name="asaws" localSheetId="2">#REF!</definedName>
    <definedName name="asaws" localSheetId="0">#REF!</definedName>
    <definedName name="asaws" localSheetId="1">#REF!</definedName>
    <definedName name="asaws">#REF!</definedName>
    <definedName name="B" localSheetId="3">#REF!</definedName>
    <definedName name="B" localSheetId="2">#REF!</definedName>
    <definedName name="B" localSheetId="0">#REF!</definedName>
    <definedName name="B" localSheetId="1">#REF!</definedName>
    <definedName name="B">#REF!</definedName>
    <definedName name="bASE" localSheetId="3">#REF!</definedName>
    <definedName name="bASE" localSheetId="2">#REF!</definedName>
    <definedName name="bASE" localSheetId="0">#REF!</definedName>
    <definedName name="bASE" localSheetId="1">#REF!</definedName>
    <definedName name="bASE">#REF!</definedName>
    <definedName name="Base_datos_IM" localSheetId="3">#REF!</definedName>
    <definedName name="Base_datos_IM" localSheetId="2">#REF!</definedName>
    <definedName name="Base_datos_IM" localSheetId="0">#REF!</definedName>
    <definedName name="Base_datos_IM" localSheetId="1">#REF!</definedName>
    <definedName name="Base_datos_IM">#REF!</definedName>
    <definedName name="BASE_DE_DATOS" localSheetId="3">#REF!</definedName>
    <definedName name="BASE_DE_DATOS" localSheetId="2">#REF!</definedName>
    <definedName name="BASE_DE_DATOS" localSheetId="0">#REF!</definedName>
    <definedName name="BASE_DE_DATOS" localSheetId="1">#REF!</definedName>
    <definedName name="BASE_DE_DATOS">#REF!</definedName>
    <definedName name="_xlnm.Database" localSheetId="3">#REF!</definedName>
    <definedName name="_xlnm.Database" localSheetId="2">#REF!</definedName>
    <definedName name="_xlnm.Database" localSheetId="0">#REF!</definedName>
    <definedName name="_xlnm.Database" localSheetId="1">#REF!</definedName>
    <definedName name="_xlnm.Database">#REF!</definedName>
    <definedName name="bI" localSheetId="3">#REF!</definedName>
    <definedName name="bI" localSheetId="2">#REF!</definedName>
    <definedName name="bI" localSheetId="0">#REF!</definedName>
    <definedName name="bI" localSheetId="1">#REF!</definedName>
    <definedName name="bI">#REF!</definedName>
    <definedName name="biq" localSheetId="3">#REF!</definedName>
    <definedName name="biq" localSheetId="2">#REF!</definedName>
    <definedName name="biq" localSheetId="0">#REF!</definedName>
    <definedName name="biq" localSheetId="1">#REF!</definedName>
    <definedName name="biq">#REF!</definedName>
    <definedName name="CALCULO" localSheetId="3">#REF!</definedName>
    <definedName name="CALCULO" localSheetId="2">#REF!</definedName>
    <definedName name="CALCULO" localSheetId="0">#REF!</definedName>
    <definedName name="CALCULO" localSheetId="1">#REF!</definedName>
    <definedName name="CALCULO">#REF!</definedName>
    <definedName name="CANTDS">[3]Modelo!$J$7:$J$10,[3]Modelo!$J$13:$J$27,[3]Modelo!$J$30:$J$33,[3]Modelo!$J$36:$J$40</definedName>
    <definedName name="CNT_M">[3]Modelo!$H$13:$H$27</definedName>
    <definedName name="COPIA1" localSheetId="3">#REF!</definedName>
    <definedName name="COPIA1" localSheetId="2">#REF!</definedName>
    <definedName name="COPIA1" localSheetId="0">#REF!</definedName>
    <definedName name="COPIA1" localSheetId="1">#REF!</definedName>
    <definedName name="COPIA1">#REF!</definedName>
    <definedName name="COPIA2" localSheetId="3">#REF!</definedName>
    <definedName name="COPIA2" localSheetId="2">#REF!</definedName>
    <definedName name="COPIA2" localSheetId="0">#REF!</definedName>
    <definedName name="COPIA2" localSheetId="1">#REF!</definedName>
    <definedName name="COPIA2">#REF!</definedName>
    <definedName name="CRIT1" localSheetId="3">#REF!</definedName>
    <definedName name="CRIT1" localSheetId="2">#REF!</definedName>
    <definedName name="CRIT1" localSheetId="0">#REF!</definedName>
    <definedName name="CRIT1" localSheetId="1">#REF!</definedName>
    <definedName name="CRIT1">#REF!</definedName>
    <definedName name="Criteria" localSheetId="3">#REF!</definedName>
    <definedName name="Criteria" localSheetId="2">#REF!</definedName>
    <definedName name="Criteria" localSheetId="0">#REF!</definedName>
    <definedName name="Criteria" localSheetId="1">#REF!</definedName>
    <definedName name="Criteria">#REF!</definedName>
    <definedName name="_xlnm.Criteria" localSheetId="3">#REF!</definedName>
    <definedName name="_xlnm.Criteria" localSheetId="2">#REF!</definedName>
    <definedName name="_xlnm.Criteria" localSheetId="0">#REF!</definedName>
    <definedName name="_xlnm.Criteria" localSheetId="1">#REF!</definedName>
    <definedName name="_xlnm.Criteria">#REF!</definedName>
    <definedName name="Criterios_IM" localSheetId="3">#REF!</definedName>
    <definedName name="Criterios_IM" localSheetId="2">#REF!</definedName>
    <definedName name="Criterios_IM" localSheetId="0">#REF!</definedName>
    <definedName name="Criterios_IM" localSheetId="1">#REF!</definedName>
    <definedName name="Criterios_IM">#REF!</definedName>
    <definedName name="cuad2">[4]Cuadrillas!$A$11:$I$75</definedName>
    <definedName name="Cuadrillas">[5]Cuadrillas!$A$11:$I$75</definedName>
    <definedName name="D">[6]basicos!$A$1:$D$44</definedName>
    <definedName name="Database" localSheetId="3">#REF!</definedName>
    <definedName name="Database" localSheetId="2">#REF!</definedName>
    <definedName name="Database" localSheetId="0">#REF!</definedName>
    <definedName name="Database" localSheetId="1">#REF!</definedName>
    <definedName name="Database">#REF!</definedName>
    <definedName name="des" localSheetId="3">#REF!</definedName>
    <definedName name="des" localSheetId="2">#REF!</definedName>
    <definedName name="des" localSheetId="0">#REF!</definedName>
    <definedName name="des" localSheetId="1">#REF!</definedName>
    <definedName name="des">#REF!</definedName>
    <definedName name="Descrip_cuadrillas">[5]Cuadrillas!$A$15:$A$75</definedName>
    <definedName name="Descrip_equipos">[5]Equ!$A$15:$A$101</definedName>
    <definedName name="Descrip_transporte">[5]Trans!$A$16:$A$63</definedName>
    <definedName name="Descripción">[5]Mat!$A$9:$A$1192</definedName>
    <definedName name="DF">[6]basicos!$A$149:$F$161</definedName>
    <definedName name="Equipos">[5]Equ!$A$11:$G$101</definedName>
    <definedName name="EQUIPOS_SYS">[7]basicos!$A$1:$D$44</definedName>
    <definedName name="ET_DSC">[3]Modelo!$P$2</definedName>
    <definedName name="ET_IMO">[3]Modelo!$O$44</definedName>
    <definedName name="ET_IND">[3]Modelo!$O$42</definedName>
    <definedName name="Extracción_IM" localSheetId="3">#REF!</definedName>
    <definedName name="Extracción_IM" localSheetId="2">#REF!</definedName>
    <definedName name="Extracción_IM" localSheetId="0">#REF!</definedName>
    <definedName name="Extracción_IM" localSheetId="1">#REF!</definedName>
    <definedName name="Extracción_IM">#REF!</definedName>
    <definedName name="Extract" localSheetId="3">#REF!</definedName>
    <definedName name="Extract" localSheetId="2">#REF!</definedName>
    <definedName name="Extract" localSheetId="0">#REF!</definedName>
    <definedName name="Extract" localSheetId="1">#REF!</definedName>
    <definedName name="Extract">#REF!</definedName>
    <definedName name="factor" localSheetId="3">#REF!</definedName>
    <definedName name="factor" localSheetId="2">#REF!</definedName>
    <definedName name="factor" localSheetId="0">#REF!</definedName>
    <definedName name="factor" localSheetId="1">#REF!</definedName>
    <definedName name="factor">#REF!</definedName>
    <definedName name="FFF" localSheetId="3">#REF!</definedName>
    <definedName name="FFF" localSheetId="2">#REF!</definedName>
    <definedName name="FFF" localSheetId="0">#REF!</definedName>
    <definedName name="FFF" localSheetId="1">#REF!</definedName>
    <definedName name="FFF">#REF!</definedName>
    <definedName name="ffff" localSheetId="3">#REF!</definedName>
    <definedName name="ffff" localSheetId="2">#REF!</definedName>
    <definedName name="ffff" localSheetId="0">#REF!</definedName>
    <definedName name="ffff" localSheetId="1">#REF!</definedName>
    <definedName name="ffff">#REF!</definedName>
    <definedName name="fgfgf" localSheetId="3">#REF!</definedName>
    <definedName name="fgfgf" localSheetId="2">#REF!</definedName>
    <definedName name="fgfgf" localSheetId="0">#REF!</definedName>
    <definedName name="fgfgf" localSheetId="1">#REF!</definedName>
    <definedName name="fgfgf">#REF!</definedName>
    <definedName name="impresion" localSheetId="3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nf" localSheetId="3">#REF!</definedName>
    <definedName name="inf" localSheetId="2">#REF!</definedName>
    <definedName name="inf" localSheetId="0">#REF!</definedName>
    <definedName name="inf" localSheetId="1">#REF!</definedName>
    <definedName name="inf">#REF!</definedName>
    <definedName name="INV_11">'[8]PR 1'!$A$2:$N$655</definedName>
    <definedName name="ITEM" localSheetId="3">#REF!</definedName>
    <definedName name="ITEM" localSheetId="2">#REF!</definedName>
    <definedName name="ITEM" localSheetId="0">#REF!</definedName>
    <definedName name="ITEM" localSheetId="1">#REF!</definedName>
    <definedName name="ITEM">#REF!</definedName>
    <definedName name="List_cuadrillas">[5]Salarios!$D$8:$P$8</definedName>
    <definedName name="LISTA_DE_UNITARIOS" localSheetId="3">'[9]LISTA DE UNITARIOS'!#REF!</definedName>
    <definedName name="LISTA_DE_UNITARIOS" localSheetId="2">'[9]LISTA DE UNITARIOS'!#REF!</definedName>
    <definedName name="LISTA_DE_UNITARIOS" localSheetId="0">'[9]LISTA DE UNITARIOS'!#REF!</definedName>
    <definedName name="LISTA_DE_UNITARIOS" localSheetId="1">'[9]LISTA DE UNITARIOS'!#REF!</definedName>
    <definedName name="LISTA_DE_UNITARIOS">'[9]LISTA DE UNITARIOS'!#REF!</definedName>
    <definedName name="lo" localSheetId="3">#REF!</definedName>
    <definedName name="lo" localSheetId="2">#REF!</definedName>
    <definedName name="lo" localSheetId="0">#REF!</definedName>
    <definedName name="lo" localSheetId="1">#REF!</definedName>
    <definedName name="lo">#REF!</definedName>
    <definedName name="LORENa" localSheetId="3">#REF!</definedName>
    <definedName name="LORENa" localSheetId="2">#REF!</definedName>
    <definedName name="LORENa" localSheetId="0">#REF!</definedName>
    <definedName name="LORENa" localSheetId="1">#REF!</definedName>
    <definedName name="LORENa">#REF!</definedName>
    <definedName name="M.DE.OBRA">[7]basicos!$A$47:$D$61</definedName>
    <definedName name="MACO" localSheetId="3">#REF!</definedName>
    <definedName name="MACO" localSheetId="2">#REF!</definedName>
    <definedName name="MACO" localSheetId="0">#REF!</definedName>
    <definedName name="MACO" localSheetId="1">#REF!</definedName>
    <definedName name="MACO">#REF!</definedName>
    <definedName name="mafe" localSheetId="3">#REF!</definedName>
    <definedName name="mafe" localSheetId="2">#REF!</definedName>
    <definedName name="mafe" localSheetId="0">#REF!</definedName>
    <definedName name="mafe" localSheetId="1">#REF!</definedName>
    <definedName name="mafe">#REF!</definedName>
    <definedName name="Materiales">[5]Mat!$A$8:$G$1192</definedName>
    <definedName name="nuevo" localSheetId="3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nuevo" localSheetId="2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nuevo" localSheetId="1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nuevo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PA" localSheetId="3">[5]PRESUPUESTO!#REF!</definedName>
    <definedName name="PA" localSheetId="2">[5]PRESUPUESTO!#REF!</definedName>
    <definedName name="PA" localSheetId="0">[5]PRESUPUESTO!#REF!</definedName>
    <definedName name="PA" localSheetId="1">[5]PRESUPUESTO!#REF!</definedName>
    <definedName name="PA">[5]PRESUPUESTO!#REF!</definedName>
    <definedName name="PB" localSheetId="3">[5]PRESUPUESTO!#REF!</definedName>
    <definedName name="PB" localSheetId="2">[5]PRESUPUESTO!#REF!</definedName>
    <definedName name="PB" localSheetId="0">[5]PRESUPUESTO!#REF!</definedName>
    <definedName name="PB" localSheetId="1">[5]PRESUPUESTO!#REF!</definedName>
    <definedName name="PB">[5]PRESUPUESTO!#REF!</definedName>
    <definedName name="PC" localSheetId="3">[5]PRESUPUESTO!#REF!</definedName>
    <definedName name="PC" localSheetId="2">[5]PRESUPUESTO!#REF!</definedName>
    <definedName name="PC" localSheetId="0">[5]PRESUPUESTO!#REF!</definedName>
    <definedName name="PC" localSheetId="1">[5]PRESUPUESTO!#REF!</definedName>
    <definedName name="PC">[5]PRESUPUESTO!#REF!</definedName>
    <definedName name="PE" localSheetId="3">[5]PRESUPUESTO!#REF!</definedName>
    <definedName name="PE" localSheetId="2">[5]PRESUPUESTO!#REF!</definedName>
    <definedName name="PE" localSheetId="0">[5]PRESUPUESTO!#REF!</definedName>
    <definedName name="PE" localSheetId="1">[5]PRESUPUESTO!#REF!</definedName>
    <definedName name="PE">[5]PRESUPUESTO!#REF!</definedName>
    <definedName name="PL" localSheetId="3">[5]PRESUPUESTO!#REF!</definedName>
    <definedName name="PL" localSheetId="2">[5]PRESUPUESTO!#REF!</definedName>
    <definedName name="PL" localSheetId="0">[5]PRESUPUESTO!#REF!</definedName>
    <definedName name="PL" localSheetId="1">[5]PRESUPUESTO!#REF!</definedName>
    <definedName name="PL">[5]PRESUPUESTO!#REF!</definedName>
    <definedName name="pñ" localSheetId="3">[5]PRESUPUESTO!#REF!</definedName>
    <definedName name="pñ" localSheetId="2">[5]PRESUPUESTO!#REF!</definedName>
    <definedName name="pñ" localSheetId="0">[5]PRESUPUESTO!#REF!</definedName>
    <definedName name="pñ" localSheetId="1">[5]PRESUPUESTO!#REF!</definedName>
    <definedName name="pñ">[5]PRESUPUESTO!#REF!</definedName>
    <definedName name="po" localSheetId="3">[5]PRESUPUESTO!#REF!</definedName>
    <definedName name="po" localSheetId="2">[5]PRESUPUESTO!#REF!</definedName>
    <definedName name="po" localSheetId="0">[5]PRESUPUESTO!#REF!</definedName>
    <definedName name="po" localSheetId="1">[5]PRESUPUESTO!#REF!</definedName>
    <definedName name="po">[5]PRESUPUESTO!#REF!</definedName>
    <definedName name="PRESUP">[3]PRES!$A:$E</definedName>
    <definedName name="PRESUPUESTO">[10]Pres_Com!$A$7:$G$275</definedName>
    <definedName name="PresupuestoCCI90F">[11]Pres_CDI90!$B$8:$H$576</definedName>
    <definedName name="Print_Area_MI" localSheetId="3">#REF!</definedName>
    <definedName name="Print_Area_MI" localSheetId="2">#REF!</definedName>
    <definedName name="Print_Area_MI" localSheetId="0">#REF!</definedName>
    <definedName name="Print_Area_MI" localSheetId="1">#REF!</definedName>
    <definedName name="Print_Area_MI">#REF!</definedName>
    <definedName name="qwe" localSheetId="3">#REF!</definedName>
    <definedName name="qwe" localSheetId="2">#REF!</definedName>
    <definedName name="qwe" localSheetId="0">#REF!</definedName>
    <definedName name="qwe" localSheetId="1">#REF!</definedName>
    <definedName name="qwe">#REF!</definedName>
    <definedName name="REAJUSTE" localSheetId="3">#REF!</definedName>
    <definedName name="REAJUSTE" localSheetId="2">#REF!</definedName>
    <definedName name="REAJUSTE" localSheetId="0">#REF!</definedName>
    <definedName name="REAJUSTE" localSheetId="1">#REF!</definedName>
    <definedName name="REAJUSTE">#REF!</definedName>
    <definedName name="REAJUSTES" localSheetId="3">#REF!</definedName>
    <definedName name="REAJUSTES" localSheetId="2">#REF!</definedName>
    <definedName name="REAJUSTES" localSheetId="0">#REF!</definedName>
    <definedName name="REAJUSTES" localSheetId="1">#REF!</definedName>
    <definedName name="REAJUSTES">#REF!</definedName>
    <definedName name="SA" localSheetId="3">[5]PRESUPUESTO!#REF!</definedName>
    <definedName name="SA" localSheetId="2">[5]PRESUPUESTO!#REF!</definedName>
    <definedName name="SA" localSheetId="0">[5]PRESUPUESTO!#REF!</definedName>
    <definedName name="SA" localSheetId="1">[5]PRESUPUESTO!#REF!</definedName>
    <definedName name="SA">[5]PRESUPUESTO!#REF!</definedName>
    <definedName name="Salarios">[5]Salarios!$A$8:$P$17</definedName>
    <definedName name="SALID1" localSheetId="3">#REF!</definedName>
    <definedName name="SALID1" localSheetId="2">#REF!</definedName>
    <definedName name="SALID1" localSheetId="0">#REF!</definedName>
    <definedName name="SALID1" localSheetId="1">#REF!</definedName>
    <definedName name="SALID1">#REF!</definedName>
    <definedName name="SB" localSheetId="3">[5]PRESUPUESTO!#REF!</definedName>
    <definedName name="SB" localSheetId="2">[5]PRESUPUESTO!#REF!</definedName>
    <definedName name="SB" localSheetId="0">[5]PRESUPUESTO!#REF!</definedName>
    <definedName name="SB" localSheetId="1">[5]PRESUPUESTO!#REF!</definedName>
    <definedName name="SB">[5]PRESUPUESTO!#REF!</definedName>
    <definedName name="SC" localSheetId="3">[5]PRESUPUESTO!#REF!</definedName>
    <definedName name="SC" localSheetId="2">[5]PRESUPUESTO!#REF!</definedName>
    <definedName name="SC" localSheetId="0">[5]PRESUPUESTO!#REF!</definedName>
    <definedName name="SC" localSheetId="1">[5]PRESUPUESTO!#REF!</definedName>
    <definedName name="SC">[5]PRESUPUESTO!#REF!</definedName>
    <definedName name="SDG">[6]basicos!$A$149:$F$161</definedName>
    <definedName name="SE" localSheetId="3">[5]PRESUPUESTO!#REF!</definedName>
    <definedName name="SE" localSheetId="2">[5]PRESUPUESTO!#REF!</definedName>
    <definedName name="SE" localSheetId="0">[5]PRESUPUESTO!#REF!</definedName>
    <definedName name="SE" localSheetId="1">[5]PRESUPUESTO!#REF!</definedName>
    <definedName name="SE">[5]PRESUPUESTO!#REF!</definedName>
    <definedName name="SL" localSheetId="3">[5]PRESUPUESTO!#REF!</definedName>
    <definedName name="SL" localSheetId="2">[5]PRESUPUESTO!#REF!</definedName>
    <definedName name="SL" localSheetId="0">[5]PRESUPUESTO!#REF!</definedName>
    <definedName name="SL" localSheetId="1">[5]PRESUPUESTO!#REF!</definedName>
    <definedName name="SL">[5]PRESUPUESTO!#REF!</definedName>
    <definedName name="SUBTOTAL" localSheetId="3">#REF!</definedName>
    <definedName name="SUBTOTAL" localSheetId="2">#REF!</definedName>
    <definedName name="SUBTOTAL" localSheetId="0">#REF!</definedName>
    <definedName name="SUBTOTAL" localSheetId="1">#REF!</definedName>
    <definedName name="SUBTOTAL">#REF!</definedName>
    <definedName name="TA" localSheetId="3">[5]PRESUPUESTO!#REF!</definedName>
    <definedName name="TA" localSheetId="2">[5]PRESUPUESTO!#REF!</definedName>
    <definedName name="TA" localSheetId="0">[5]PRESUPUESTO!#REF!</definedName>
    <definedName name="TA" localSheetId="1">[5]PRESUPUESTO!#REF!</definedName>
    <definedName name="TA">[5]PRESUPUESTO!#REF!</definedName>
    <definedName name="TB" localSheetId="3">[5]PRESUPUESTO!#REF!</definedName>
    <definedName name="TB" localSheetId="2">[5]PRESUPUESTO!#REF!</definedName>
    <definedName name="TB" localSheetId="0">[5]PRESUPUESTO!#REF!</definedName>
    <definedName name="TB" localSheetId="1">[5]PRESUPUESTO!#REF!</definedName>
    <definedName name="TB">[5]PRESUPUESTO!#REF!</definedName>
    <definedName name="TC" localSheetId="3">[5]PRESUPUESTO!#REF!</definedName>
    <definedName name="TC" localSheetId="2">[5]PRESUPUESTO!#REF!</definedName>
    <definedName name="TC" localSheetId="0">[5]PRESUPUESTO!#REF!</definedName>
    <definedName name="TC" localSheetId="1">[5]PRESUPUESTO!#REF!</definedName>
    <definedName name="TC">[5]PRESUPUESTO!#REF!</definedName>
    <definedName name="TE" localSheetId="3">[5]PRESUPUESTO!#REF!</definedName>
    <definedName name="TE" localSheetId="2">[5]PRESUPUESTO!#REF!</definedName>
    <definedName name="TE" localSheetId="0">[5]PRESUPUESTO!#REF!</definedName>
    <definedName name="TE" localSheetId="1">[5]PRESUPUESTO!#REF!</definedName>
    <definedName name="TE">[5]PRESUPUESTO!#REF!</definedName>
    <definedName name="titu" localSheetId="3">#REF!</definedName>
    <definedName name="titu" localSheetId="2">#REF!</definedName>
    <definedName name="titu" localSheetId="0">#REF!</definedName>
    <definedName name="titu" localSheetId="1">#REF!</definedName>
    <definedName name="titu">#REF!</definedName>
    <definedName name="titu2" localSheetId="3">#REF!</definedName>
    <definedName name="titu2" localSheetId="2">#REF!</definedName>
    <definedName name="titu2" localSheetId="0">#REF!</definedName>
    <definedName name="titu2" localSheetId="1">#REF!</definedName>
    <definedName name="titu2">#REF!</definedName>
    <definedName name="TL" localSheetId="3">[5]PRESUPUESTO!#REF!</definedName>
    <definedName name="TL" localSheetId="2">[5]PRESUPUESTO!#REF!</definedName>
    <definedName name="TL" localSheetId="0">[5]PRESUPUESTO!#REF!</definedName>
    <definedName name="TL" localSheetId="1">[5]PRESUPUESTO!#REF!</definedName>
    <definedName name="TL">[5]PRESUPUESTO!#REF!</definedName>
    <definedName name="TRANSPORI" localSheetId="3" hidden="1">{#N/A,#N/A,TRUE,"INGENIERIA";#N/A,#N/A,TRUE,"COMPRAS";#N/A,#N/A,TRUE,"DIRECCION";#N/A,#N/A,TRUE,"RESUMEN"}</definedName>
    <definedName name="TRANSPORI" localSheetId="2" hidden="1">{#N/A,#N/A,TRUE,"INGENIERIA";#N/A,#N/A,TRUE,"COMPRAS";#N/A,#N/A,TRUE,"DIRECCION";#N/A,#N/A,TRUE,"RESUMEN"}</definedName>
    <definedName name="TRANSPORI" localSheetId="1" hidden="1">{#N/A,#N/A,TRUE,"INGENIERIA";#N/A,#N/A,TRUE,"COMPRAS";#N/A,#N/A,TRUE,"DIRECCION";#N/A,#N/A,TRUE,"RESUMEN"}</definedName>
    <definedName name="TRANSPORI" hidden="1">{#N/A,#N/A,TRUE,"INGENIERIA";#N/A,#N/A,TRUE,"COMPRAS";#N/A,#N/A,TRUE,"DIRECCION";#N/A,#N/A,TRUE,"RESUMEN"}</definedName>
    <definedName name="Transporte">[5]Trans!$A$12:$I$63</definedName>
    <definedName name="TRANSPORTES">[7]basicos!$A$149:$F$161</definedName>
    <definedName name="TTA" localSheetId="3">[5]PRESUPUESTO!#REF!</definedName>
    <definedName name="TTA" localSheetId="2">[5]PRESUPUESTO!#REF!</definedName>
    <definedName name="TTA" localSheetId="0">[5]PRESUPUESTO!#REF!</definedName>
    <definedName name="TTA" localSheetId="1">[5]PRESUPUESTO!#REF!</definedName>
    <definedName name="TTA">[5]PRESUPUESTO!#REF!</definedName>
    <definedName name="TTB" localSheetId="3">[5]PRESUPUESTO!#REF!</definedName>
    <definedName name="TTB" localSheetId="2">[5]PRESUPUESTO!#REF!</definedName>
    <definedName name="TTB" localSheetId="0">[5]PRESUPUESTO!#REF!</definedName>
    <definedName name="TTB" localSheetId="1">[5]PRESUPUESTO!#REF!</definedName>
    <definedName name="TTB">[5]PRESUPUESTO!#REF!</definedName>
    <definedName name="TTC" localSheetId="3">[5]PRESUPUESTO!#REF!</definedName>
    <definedName name="TTC" localSheetId="2">[5]PRESUPUESTO!#REF!</definedName>
    <definedName name="TTC" localSheetId="0">[5]PRESUPUESTO!#REF!</definedName>
    <definedName name="TTC" localSheetId="1">[5]PRESUPUESTO!#REF!</definedName>
    <definedName name="TTC">[5]PRESUPUESTO!#REF!</definedName>
    <definedName name="TTE" localSheetId="3">[5]PRESUPUESTO!#REF!</definedName>
    <definedName name="TTE" localSheetId="2">[5]PRESUPUESTO!#REF!</definedName>
    <definedName name="TTE" localSheetId="0">[5]PRESUPUESTO!#REF!</definedName>
    <definedName name="TTE" localSheetId="1">[5]PRESUPUESTO!#REF!</definedName>
    <definedName name="TTE">[5]PRESUPUESTO!#REF!</definedName>
    <definedName name="TTL" localSheetId="3">[5]PRESUPUESTO!#REF!</definedName>
    <definedName name="TTL" localSheetId="2">[5]PRESUPUESTO!#REF!</definedName>
    <definedName name="TTL" localSheetId="0">[5]PRESUPUESTO!#REF!</definedName>
    <definedName name="TTL" localSheetId="1">[5]PRESUPUESTO!#REF!</definedName>
    <definedName name="TTL">[5]PRESUPUESTO!#REF!</definedName>
    <definedName name="UNDS">[3]UNDS!$A:$B</definedName>
    <definedName name="USO_RADIO" localSheetId="3">#REF!</definedName>
    <definedName name="USO_RADIO" localSheetId="2">#REF!</definedName>
    <definedName name="USO_RADIO" localSheetId="0">#REF!</definedName>
    <definedName name="USO_RADIO" localSheetId="1">#REF!</definedName>
    <definedName name="USO_RADIO">#REF!</definedName>
    <definedName name="UUUU" localSheetId="3">#REF!</definedName>
    <definedName name="UUUU" localSheetId="2">#REF!</definedName>
    <definedName name="UUUU" localSheetId="0">#REF!</definedName>
    <definedName name="UUUU" localSheetId="1">#REF!</definedName>
    <definedName name="UUUU">#REF!</definedName>
    <definedName name="valor1" localSheetId="3">#REF!</definedName>
    <definedName name="valor1" localSheetId="2">#REF!</definedName>
    <definedName name="valor1" localSheetId="0">#REF!</definedName>
    <definedName name="valor1" localSheetId="1">#REF!</definedName>
    <definedName name="valor1">#REF!</definedName>
    <definedName name="VALOR1222" localSheetId="3">#REF!</definedName>
    <definedName name="VALOR1222" localSheetId="2">#REF!</definedName>
    <definedName name="VALOR1222" localSheetId="0">#REF!</definedName>
    <definedName name="VALOR1222" localSheetId="1">#REF!</definedName>
    <definedName name="VALOR1222">#REF!</definedName>
    <definedName name="valor2" localSheetId="3">#REF!</definedName>
    <definedName name="valor2" localSheetId="2">#REF!</definedName>
    <definedName name="valor2" localSheetId="0">#REF!</definedName>
    <definedName name="valor2" localSheetId="1">#REF!</definedName>
    <definedName name="valor2">#REF!</definedName>
    <definedName name="VALOR3" localSheetId="3">#REF!</definedName>
    <definedName name="VALOR3" localSheetId="2">#REF!</definedName>
    <definedName name="VALOR3" localSheetId="0">#REF!</definedName>
    <definedName name="VALOR3" localSheetId="1">#REF!</definedName>
    <definedName name="VALOR3">#REF!</definedName>
    <definedName name="VALOR55" localSheetId="3">#REF!</definedName>
    <definedName name="VALOR55" localSheetId="2">#REF!</definedName>
    <definedName name="VALOR55" localSheetId="0">#REF!</definedName>
    <definedName name="VALOR55" localSheetId="1">#REF!</definedName>
    <definedName name="VALOR55">#REF!</definedName>
    <definedName name="vvv" localSheetId="3">#REF!</definedName>
    <definedName name="vvv" localSheetId="2">#REF!</definedName>
    <definedName name="vvv" localSheetId="0">#REF!</definedName>
    <definedName name="vvv" localSheetId="1">#REF!</definedName>
    <definedName name="vvv">#REF!</definedName>
    <definedName name="W" localSheetId="3">#REF!</definedName>
    <definedName name="W" localSheetId="2">#REF!</definedName>
    <definedName name="W" localSheetId="0">#REF!</definedName>
    <definedName name="W" localSheetId="1">#REF!</definedName>
    <definedName name="W">#REF!</definedName>
    <definedName name="wrn.FORMATOS." localSheetId="3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localSheetId="2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localSheetId="1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RENCIA." localSheetId="3" hidden="1">{#N/A,#N/A,TRUE,"INGENIERIA";#N/A,#N/A,TRUE,"COMPRAS";#N/A,#N/A,TRUE,"DIRECCION";#N/A,#N/A,TRUE,"RESUMEN"}</definedName>
    <definedName name="wrn.GERENCIA." localSheetId="2" hidden="1">{#N/A,#N/A,TRUE,"INGENIERIA";#N/A,#N/A,TRUE,"COMPRAS";#N/A,#N/A,TRUE,"DIRECCION";#N/A,#N/A,TRUE,"RESUMEN"}</definedName>
    <definedName name="wrn.GERENCIA." localSheetId="1" hidden="1">{#N/A,#N/A,TRUE,"INGENIERIA";#N/A,#N/A,TRUE,"COMPRAS";#N/A,#N/A,TRUE,"DIRECCION";#N/A,#N/A,TRUE,"RESUMEN"}</definedName>
    <definedName name="wrn.GERENCIA." hidden="1">{#N/A,#N/A,TRUE,"INGENIERIA";#N/A,#N/A,TRUE,"COMPRAS";#N/A,#N/A,TRUE,"DIRECCION";#N/A,#N/A,TRUE,"RESUMEN"}</definedName>
    <definedName name="wWW" localSheetId="3">#REF!</definedName>
    <definedName name="wWW" localSheetId="2">#REF!</definedName>
    <definedName name="wWW" localSheetId="0">#REF!</definedName>
    <definedName name="wWW" localSheetId="1">#REF!</definedName>
    <definedName name="wWW">#REF!</definedName>
    <definedName name="wwwwwww" localSheetId="3">#REF!</definedName>
    <definedName name="wwwwwww" localSheetId="2">#REF!</definedName>
    <definedName name="wwwwwww" localSheetId="0">#REF!</definedName>
    <definedName name="wwwwwww" localSheetId="1">#REF!</definedName>
    <definedName name="wwwwwww">#REF!</definedName>
    <definedName name="x" localSheetId="3">#REF!</definedName>
    <definedName name="x" localSheetId="2">#REF!</definedName>
    <definedName name="x" localSheetId="0">#REF!</definedName>
    <definedName name="x" localSheetId="1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8" i="3" l="1"/>
  <c r="G339" i="3"/>
  <c r="G340" i="3"/>
  <c r="G341" i="3"/>
  <c r="G342" i="3"/>
  <c r="G343" i="3"/>
  <c r="G344" i="3"/>
  <c r="G337" i="3"/>
  <c r="G371" i="1" l="1"/>
  <c r="G372" i="1"/>
  <c r="G373" i="1"/>
  <c r="G240" i="4" l="1"/>
  <c r="E239" i="4"/>
  <c r="G239" i="4" s="1"/>
  <c r="G238" i="4" s="1"/>
  <c r="G236" i="4"/>
  <c r="G235" i="4"/>
  <c r="G234" i="4"/>
  <c r="G233" i="4"/>
  <c r="G232" i="4"/>
  <c r="G231" i="4"/>
  <c r="G230" i="4" s="1"/>
  <c r="G228" i="4"/>
  <c r="G227" i="4"/>
  <c r="G226" i="4"/>
  <c r="G225" i="4"/>
  <c r="G224" i="4"/>
  <c r="G223" i="4"/>
  <c r="G222" i="4"/>
  <c r="G221" i="4"/>
  <c r="G219" i="4"/>
  <c r="G218" i="4"/>
  <c r="G217" i="4"/>
  <c r="G216" i="4"/>
  <c r="G215" i="4"/>
  <c r="G214" i="4"/>
  <c r="G213" i="4"/>
  <c r="G212" i="4"/>
  <c r="G209" i="4"/>
  <c r="G208" i="4"/>
  <c r="G207" i="4"/>
  <c r="G206" i="4"/>
  <c r="G205" i="4"/>
  <c r="G204" i="4"/>
  <c r="G203" i="4"/>
  <c r="G201" i="4"/>
  <c r="G200" i="4"/>
  <c r="G199" i="4"/>
  <c r="G198" i="4"/>
  <c r="G197" i="4"/>
  <c r="G196" i="4"/>
  <c r="G195" i="4"/>
  <c r="G194" i="4"/>
  <c r="G192" i="4"/>
  <c r="G191" i="4"/>
  <c r="G190" i="4"/>
  <c r="G187" i="4"/>
  <c r="G186" i="4"/>
  <c r="G185" i="4"/>
  <c r="G183" i="4"/>
  <c r="G182" i="4"/>
  <c r="G181" i="4"/>
  <c r="G180" i="4"/>
  <c r="G177" i="4"/>
  <c r="G176" i="4"/>
  <c r="E175" i="4"/>
  <c r="G175" i="4" s="1"/>
  <c r="G173" i="4"/>
  <c r="G172" i="4"/>
  <c r="G171" i="4"/>
  <c r="G170" i="4"/>
  <c r="G169" i="4"/>
  <c r="G168" i="4"/>
  <c r="G167" i="4"/>
  <c r="G166" i="4"/>
  <c r="G165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6" i="4"/>
  <c r="G145" i="4"/>
  <c r="G144" i="4"/>
  <c r="G143" i="4"/>
  <c r="G142" i="4"/>
  <c r="G141" i="4"/>
  <c r="G140" i="4"/>
  <c r="G139" i="4"/>
  <c r="G138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16" i="4"/>
  <c r="G115" i="4"/>
  <c r="G114" i="4"/>
  <c r="G113" i="4"/>
  <c r="G112" i="4"/>
  <c r="G111" i="4"/>
  <c r="G110" i="4"/>
  <c r="G109" i="4"/>
  <c r="G108" i="4"/>
  <c r="G107" i="4"/>
  <c r="G106" i="4"/>
  <c r="G102" i="4"/>
  <c r="G101" i="4"/>
  <c r="G100" i="4"/>
  <c r="G99" i="4"/>
  <c r="G97" i="4"/>
  <c r="G96" i="4"/>
  <c r="G95" i="4"/>
  <c r="G94" i="4"/>
  <c r="G92" i="4"/>
  <c r="G91" i="4"/>
  <c r="G90" i="4"/>
  <c r="G88" i="4"/>
  <c r="G87" i="4"/>
  <c r="G86" i="4"/>
  <c r="G85" i="4"/>
  <c r="G84" i="4"/>
  <c r="G83" i="4"/>
  <c r="G82" i="4"/>
  <c r="G81" i="4"/>
  <c r="G80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4" i="4"/>
  <c r="G63" i="4"/>
  <c r="G62" i="4"/>
  <c r="G61" i="4"/>
  <c r="G60" i="4"/>
  <c r="G59" i="4"/>
  <c r="G58" i="4"/>
  <c r="G57" i="4" s="1"/>
  <c r="G54" i="4"/>
  <c r="G53" i="4"/>
  <c r="G52" i="4"/>
  <c r="G51" i="4"/>
  <c r="E50" i="4"/>
  <c r="G50" i="4" s="1"/>
  <c r="G47" i="4"/>
  <c r="G46" i="4"/>
  <c r="G45" i="4"/>
  <c r="G44" i="4"/>
  <c r="G43" i="4"/>
  <c r="G42" i="4"/>
  <c r="G41" i="4"/>
  <c r="G38" i="4"/>
  <c r="G37" i="4"/>
  <c r="G36" i="4"/>
  <c r="G33" i="4"/>
  <c r="G32" i="4"/>
  <c r="G31" i="4"/>
  <c r="G30" i="4"/>
  <c r="G29" i="4"/>
  <c r="G28" i="4"/>
  <c r="G27" i="4"/>
  <c r="G26" i="4"/>
  <c r="G23" i="4"/>
  <c r="G22" i="4"/>
  <c r="G21" i="4"/>
  <c r="G20" i="4"/>
  <c r="G19" i="4"/>
  <c r="G18" i="4"/>
  <c r="G17" i="4"/>
  <c r="G15" i="4"/>
  <c r="G14" i="4"/>
  <c r="G13" i="4"/>
  <c r="G12" i="4"/>
  <c r="G11" i="4"/>
  <c r="G10" i="4"/>
  <c r="G9" i="4"/>
  <c r="G375" i="3"/>
  <c r="G374" i="3"/>
  <c r="G373" i="3"/>
  <c r="G372" i="3"/>
  <c r="G371" i="3"/>
  <c r="G368" i="3"/>
  <c r="G367" i="3" s="1"/>
  <c r="G366" i="3"/>
  <c r="G365" i="3"/>
  <c r="G362" i="3"/>
  <c r="G361" i="3"/>
  <c r="G360" i="3"/>
  <c r="G359" i="3"/>
  <c r="G358" i="3"/>
  <c r="G357" i="3"/>
  <c r="G354" i="3"/>
  <c r="G353" i="3"/>
  <c r="G352" i="3"/>
  <c r="G351" i="3"/>
  <c r="G350" i="3"/>
  <c r="G349" i="3"/>
  <c r="G348" i="3"/>
  <c r="G336" i="3"/>
  <c r="G335" i="3"/>
  <c r="G334" i="3"/>
  <c r="E331" i="3"/>
  <c r="G331" i="3" s="1"/>
  <c r="E330" i="3"/>
  <c r="G330" i="3" s="1"/>
  <c r="G327" i="3"/>
  <c r="G326" i="3"/>
  <c r="G325" i="3"/>
  <c r="G324" i="3"/>
  <c r="G323" i="3"/>
  <c r="G322" i="3"/>
  <c r="G321" i="3"/>
  <c r="G320" i="3"/>
  <c r="G317" i="3"/>
  <c r="G316" i="3" s="1"/>
  <c r="G314" i="3"/>
  <c r="G313" i="3" s="1"/>
  <c r="G311" i="3"/>
  <c r="G310" i="3" s="1"/>
  <c r="G308" i="3"/>
  <c r="G307" i="3"/>
  <c r="G306" i="3"/>
  <c r="G305" i="3"/>
  <c r="G304" i="3"/>
  <c r="G301" i="3"/>
  <c r="G300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0" i="3"/>
  <c r="G259" i="3"/>
  <c r="G258" i="3"/>
  <c r="G257" i="3"/>
  <c r="G256" i="3"/>
  <c r="G255" i="3"/>
  <c r="G254" i="3"/>
  <c r="G253" i="3"/>
  <c r="G250" i="3"/>
  <c r="G249" i="3"/>
  <c r="G248" i="3"/>
  <c r="G247" i="3"/>
  <c r="G246" i="3"/>
  <c r="G245" i="3"/>
  <c r="G244" i="3"/>
  <c r="G243" i="3"/>
  <c r="G241" i="3"/>
  <c r="G240" i="3"/>
  <c r="G239" i="3"/>
  <c r="G238" i="3"/>
  <c r="G235" i="3"/>
  <c r="G234" i="3"/>
  <c r="G233" i="3"/>
  <c r="G232" i="3"/>
  <c r="G230" i="3"/>
  <c r="G229" i="3"/>
  <c r="G228" i="3"/>
  <c r="G227" i="3"/>
  <c r="G226" i="3"/>
  <c r="G225" i="3"/>
  <c r="G224" i="3"/>
  <c r="G223" i="3"/>
  <c r="G220" i="3"/>
  <c r="G219" i="3"/>
  <c r="G218" i="3"/>
  <c r="G217" i="3"/>
  <c r="G216" i="3"/>
  <c r="G214" i="3"/>
  <c r="G213" i="3"/>
  <c r="G212" i="3"/>
  <c r="G211" i="3"/>
  <c r="G210" i="3"/>
  <c r="G209" i="3"/>
  <c r="G208" i="3"/>
  <c r="G207" i="3"/>
  <c r="G206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6" i="3"/>
  <c r="G185" i="3"/>
  <c r="G184" i="3"/>
  <c r="G183" i="3"/>
  <c r="G182" i="3"/>
  <c r="G181" i="3"/>
  <c r="G180" i="3"/>
  <c r="G179" i="3"/>
  <c r="G178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59" i="3"/>
  <c r="G58" i="3"/>
  <c r="G57" i="3"/>
  <c r="G56" i="3"/>
  <c r="G55" i="3"/>
  <c r="G54" i="3"/>
  <c r="G53" i="3"/>
  <c r="G50" i="3"/>
  <c r="G49" i="3"/>
  <c r="G48" i="3"/>
  <c r="G47" i="3"/>
  <c r="G46" i="3"/>
  <c r="G45" i="3"/>
  <c r="G44" i="3"/>
  <c r="G43" i="3"/>
  <c r="G42" i="3"/>
  <c r="G41" i="3"/>
  <c r="G38" i="3"/>
  <c r="G37" i="3"/>
  <c r="G36" i="3"/>
  <c r="G35" i="3"/>
  <c r="G32" i="3"/>
  <c r="G31" i="3"/>
  <c r="G30" i="3"/>
  <c r="G29" i="3"/>
  <c r="G28" i="3"/>
  <c r="G27" i="3"/>
  <c r="G26" i="3"/>
  <c r="G25" i="3"/>
  <c r="G22" i="3"/>
  <c r="G21" i="3"/>
  <c r="G20" i="3"/>
  <c r="G19" i="3"/>
  <c r="G18" i="3"/>
  <c r="G17" i="3"/>
  <c r="G15" i="3"/>
  <c r="G14" i="3"/>
  <c r="G13" i="3"/>
  <c r="G12" i="3"/>
  <c r="G11" i="3"/>
  <c r="G10" i="3"/>
  <c r="G9" i="3"/>
  <c r="G374" i="2"/>
  <c r="G371" i="2"/>
  <c r="G370" i="2"/>
  <c r="G369" i="2"/>
  <c r="G368" i="2"/>
  <c r="G365" i="2"/>
  <c r="G364" i="2"/>
  <c r="G363" i="2"/>
  <c r="G362" i="2"/>
  <c r="G361" i="2"/>
  <c r="G358" i="2"/>
  <c r="G357" i="2"/>
  <c r="G356" i="2"/>
  <c r="G355" i="2"/>
  <c r="G354" i="2"/>
  <c r="G353" i="2"/>
  <c r="G352" i="2"/>
  <c r="G351" i="2"/>
  <c r="G350" i="2"/>
  <c r="G349" i="2"/>
  <c r="G346" i="2"/>
  <c r="G345" i="2"/>
  <c r="G344" i="2"/>
  <c r="G343" i="2"/>
  <c r="G342" i="2"/>
  <c r="G341" i="2"/>
  <c r="G340" i="2"/>
  <c r="G338" i="2"/>
  <c r="G337" i="2"/>
  <c r="G334" i="2"/>
  <c r="G333" i="2"/>
  <c r="G330" i="2"/>
  <c r="G329" i="2"/>
  <c r="G328" i="2"/>
  <c r="G327" i="2"/>
  <c r="G326" i="2"/>
  <c r="G325" i="2"/>
  <c r="G324" i="2"/>
  <c r="G323" i="2"/>
  <c r="G320" i="2"/>
  <c r="G319" i="2" s="1"/>
  <c r="G317" i="2"/>
  <c r="G314" i="2"/>
  <c r="G311" i="2"/>
  <c r="G310" i="2"/>
  <c r="G309" i="2"/>
  <c r="G308" i="2"/>
  <c r="G307" i="2"/>
  <c r="G304" i="2"/>
  <c r="G303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4" i="2"/>
  <c r="G263" i="2"/>
  <c r="G262" i="2"/>
  <c r="G261" i="2"/>
  <c r="G260" i="2"/>
  <c r="G259" i="2"/>
  <c r="G258" i="2"/>
  <c r="G257" i="2"/>
  <c r="G255" i="2"/>
  <c r="G254" i="2"/>
  <c r="G253" i="2"/>
  <c r="G252" i="2"/>
  <c r="G251" i="2"/>
  <c r="G250" i="2"/>
  <c r="G249" i="2"/>
  <c r="G248" i="2"/>
  <c r="G246" i="2"/>
  <c r="G245" i="2"/>
  <c r="G244" i="2"/>
  <c r="G241" i="2"/>
  <c r="G240" i="2"/>
  <c r="G239" i="2"/>
  <c r="G238" i="2"/>
  <c r="G236" i="2"/>
  <c r="G235" i="2"/>
  <c r="G234" i="2"/>
  <c r="G233" i="2"/>
  <c r="G232" i="2"/>
  <c r="G231" i="2"/>
  <c r="G230" i="2"/>
  <c r="G229" i="2"/>
  <c r="G228" i="2"/>
  <c r="G225" i="2"/>
  <c r="G224" i="2"/>
  <c r="G223" i="2"/>
  <c r="G222" i="2"/>
  <c r="G220" i="2"/>
  <c r="G219" i="2"/>
  <c r="G218" i="2"/>
  <c r="G217" i="2"/>
  <c r="G216" i="2"/>
  <c r="G215" i="2"/>
  <c r="G214" i="2"/>
  <c r="G213" i="2"/>
  <c r="G212" i="2"/>
  <c r="G211" i="2"/>
  <c r="G210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0" i="2"/>
  <c r="G189" i="2"/>
  <c r="G188" i="2"/>
  <c r="G187" i="2"/>
  <c r="G186" i="2"/>
  <c r="G185" i="2"/>
  <c r="G184" i="2"/>
  <c r="G183" i="2"/>
  <c r="G182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3" i="2"/>
  <c r="G62" i="2"/>
  <c r="G61" i="2"/>
  <c r="G60" i="2"/>
  <c r="G59" i="2"/>
  <c r="G56" i="2"/>
  <c r="G55" i="2"/>
  <c r="G54" i="2"/>
  <c r="G53" i="2"/>
  <c r="G52" i="2"/>
  <c r="G51" i="2"/>
  <c r="G50" i="2"/>
  <c r="G49" i="2"/>
  <c r="G48" i="2"/>
  <c r="G47" i="2"/>
  <c r="G46" i="2"/>
  <c r="G45" i="2"/>
  <c r="G42" i="2"/>
  <c r="G41" i="2"/>
  <c r="G40" i="2"/>
  <c r="G39" i="2"/>
  <c r="G38" i="2"/>
  <c r="G35" i="2"/>
  <c r="G34" i="2"/>
  <c r="G33" i="2"/>
  <c r="G32" i="2"/>
  <c r="G31" i="2"/>
  <c r="G30" i="2"/>
  <c r="G29" i="2"/>
  <c r="G28" i="2"/>
  <c r="G27" i="2"/>
  <c r="G24" i="2"/>
  <c r="G23" i="2"/>
  <c r="G22" i="2"/>
  <c r="G21" i="2"/>
  <c r="G20" i="2"/>
  <c r="G19" i="2"/>
  <c r="G18" i="2"/>
  <c r="G15" i="2"/>
  <c r="G14" i="2"/>
  <c r="G13" i="2"/>
  <c r="G12" i="2"/>
  <c r="G11" i="2"/>
  <c r="G10" i="2"/>
  <c r="G9" i="2"/>
  <c r="G377" i="1"/>
  <c r="G376" i="1"/>
  <c r="G370" i="1"/>
  <c r="G369" i="1" s="1"/>
  <c r="G367" i="1"/>
  <c r="G366" i="1"/>
  <c r="G365" i="1"/>
  <c r="G364" i="1"/>
  <c r="G363" i="1"/>
  <c r="G362" i="1"/>
  <c r="G359" i="1"/>
  <c r="G358" i="1"/>
  <c r="G357" i="1"/>
  <c r="G356" i="1"/>
  <c r="G355" i="1"/>
  <c r="G354" i="1"/>
  <c r="G353" i="1"/>
  <c r="G351" i="1"/>
  <c r="G350" i="1"/>
  <c r="G349" i="1"/>
  <c r="G348" i="1"/>
  <c r="G347" i="1"/>
  <c r="G346" i="1"/>
  <c r="G345" i="1"/>
  <c r="G344" i="1"/>
  <c r="G341" i="1"/>
  <c r="G340" i="1"/>
  <c r="G337" i="1"/>
  <c r="G336" i="1"/>
  <c r="G333" i="1"/>
  <c r="G332" i="1"/>
  <c r="G331" i="1"/>
  <c r="G330" i="1"/>
  <c r="G329" i="1"/>
  <c r="G328" i="1"/>
  <c r="G327" i="1"/>
  <c r="G326" i="1"/>
  <c r="G323" i="1"/>
  <c r="G322" i="1" s="1"/>
  <c r="G320" i="1"/>
  <c r="G319" i="1" s="1"/>
  <c r="G317" i="1"/>
  <c r="G316" i="1" s="1"/>
  <c r="G314" i="1"/>
  <c r="G313" i="1"/>
  <c r="G312" i="1"/>
  <c r="G311" i="1"/>
  <c r="G310" i="1"/>
  <c r="G307" i="1"/>
  <c r="G306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68" i="1"/>
  <c r="G267" i="1"/>
  <c r="G266" i="1"/>
  <c r="G265" i="1"/>
  <c r="G264" i="1"/>
  <c r="G263" i="1"/>
  <c r="G262" i="1"/>
  <c r="G261" i="1"/>
  <c r="G258" i="1"/>
  <c r="G257" i="1"/>
  <c r="G256" i="1"/>
  <c r="G255" i="1"/>
  <c r="G254" i="1"/>
  <c r="G253" i="1"/>
  <c r="G252" i="1"/>
  <c r="G251" i="1"/>
  <c r="G249" i="1"/>
  <c r="G248" i="1"/>
  <c r="G247" i="1"/>
  <c r="G244" i="1"/>
  <c r="G243" i="1"/>
  <c r="G242" i="1"/>
  <c r="G240" i="1"/>
  <c r="G239" i="1"/>
  <c r="G238" i="1"/>
  <c r="G237" i="1"/>
  <c r="G236" i="1"/>
  <c r="G235" i="1"/>
  <c r="G234" i="1"/>
  <c r="G233" i="1"/>
  <c r="G230" i="1"/>
  <c r="G229" i="1"/>
  <c r="G228" i="1"/>
  <c r="G226" i="1"/>
  <c r="G225" i="1"/>
  <c r="G224" i="1"/>
  <c r="G223" i="1"/>
  <c r="G222" i="1"/>
  <c r="G221" i="1"/>
  <c r="G220" i="1"/>
  <c r="G219" i="1"/>
  <c r="G218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8" i="1"/>
  <c r="G197" i="1"/>
  <c r="G196" i="1"/>
  <c r="G195" i="1"/>
  <c r="G194" i="1"/>
  <c r="G193" i="1"/>
  <c r="G192" i="1"/>
  <c r="G191" i="1"/>
  <c r="G190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69" i="1"/>
  <c r="G68" i="1"/>
  <c r="G67" i="1"/>
  <c r="G66" i="1"/>
  <c r="G65" i="1"/>
  <c r="G64" i="1"/>
  <c r="G61" i="1"/>
  <c r="G60" i="1"/>
  <c r="G59" i="1"/>
  <c r="G58" i="1"/>
  <c r="G57" i="1"/>
  <c r="G56" i="1"/>
  <c r="G55" i="1"/>
  <c r="G54" i="1"/>
  <c r="G53" i="1"/>
  <c r="G52" i="1"/>
  <c r="G51" i="1"/>
  <c r="G50" i="1"/>
  <c r="G47" i="1"/>
  <c r="G46" i="1"/>
  <c r="G45" i="1"/>
  <c r="G42" i="1"/>
  <c r="G41" i="1"/>
  <c r="G40" i="1"/>
  <c r="G39" i="1"/>
  <c r="G38" i="1"/>
  <c r="G37" i="1"/>
  <c r="G36" i="1"/>
  <c r="G35" i="1"/>
  <c r="G34" i="1"/>
  <c r="G30" i="1"/>
  <c r="G29" i="1"/>
  <c r="G28" i="1"/>
  <c r="G27" i="1"/>
  <c r="G26" i="1"/>
  <c r="G25" i="1"/>
  <c r="G24" i="1"/>
  <c r="G23" i="1"/>
  <c r="G22" i="1"/>
  <c r="G19" i="1"/>
  <c r="G18" i="1"/>
  <c r="G17" i="1"/>
  <c r="G16" i="1"/>
  <c r="G15" i="1"/>
  <c r="G14" i="1"/>
  <c r="G13" i="1"/>
  <c r="G12" i="1"/>
  <c r="G11" i="1"/>
  <c r="G10" i="1"/>
  <c r="G79" i="4" l="1"/>
  <c r="G65" i="4"/>
  <c r="G189" i="4"/>
  <c r="G299" i="3"/>
  <c r="G333" i="3"/>
  <c r="G375" i="1"/>
  <c r="G35" i="4"/>
  <c r="G193" i="4"/>
  <c r="G364" i="3"/>
  <c r="G262" i="3"/>
  <c r="G347" i="3"/>
  <c r="G370" i="3"/>
  <c r="G231" i="3"/>
  <c r="G252" i="3"/>
  <c r="G319" i="3"/>
  <c r="G356" i="3"/>
  <c r="G24" i="3"/>
  <c r="G40" i="3"/>
  <c r="G237" i="3"/>
  <c r="G303" i="3"/>
  <c r="G336" i="2"/>
  <c r="G348" i="2"/>
  <c r="G227" i="1"/>
  <c r="G305" i="1"/>
  <c r="G343" i="1"/>
  <c r="G270" i="1"/>
  <c r="G250" i="1"/>
  <c r="G232" i="1"/>
  <c r="G217" i="1"/>
  <c r="G209" i="2"/>
  <c r="G58" i="2"/>
  <c r="G243" i="2"/>
  <c r="G211" i="4"/>
  <c r="G8" i="4"/>
  <c r="G98" i="4"/>
  <c r="G17" i="2"/>
  <c r="G37" i="2"/>
  <c r="G367" i="2"/>
  <c r="G302" i="2"/>
  <c r="G63" i="1"/>
  <c r="G260" i="1"/>
  <c r="G246" i="1"/>
  <c r="G335" i="1"/>
  <c r="G150" i="1"/>
  <c r="G44" i="1"/>
  <c r="G71" i="1"/>
  <c r="G171" i="1"/>
  <c r="G325" i="1"/>
  <c r="G199" i="1"/>
  <c r="G189" i="1"/>
  <c r="G352" i="1"/>
  <c r="G16" i="4"/>
  <c r="G93" i="4"/>
  <c r="G147" i="4"/>
  <c r="G89" i="4"/>
  <c r="G105" i="4"/>
  <c r="G137" i="4"/>
  <c r="G164" i="4"/>
  <c r="G179" i="4"/>
  <c r="G184" i="4"/>
  <c r="G40" i="4"/>
  <c r="G49" i="4"/>
  <c r="G25" i="4"/>
  <c r="G120" i="4"/>
  <c r="G174" i="4"/>
  <c r="G220" i="4"/>
  <c r="G202" i="4"/>
  <c r="G16" i="3"/>
  <c r="G205" i="3"/>
  <c r="G329" i="3"/>
  <c r="G177" i="3"/>
  <c r="G215" i="3"/>
  <c r="G34" i="3"/>
  <c r="G137" i="3"/>
  <c r="G8" i="3"/>
  <c r="G187" i="3"/>
  <c r="G52" i="3"/>
  <c r="G242" i="3"/>
  <c r="G60" i="3"/>
  <c r="G158" i="3"/>
  <c r="G222" i="3"/>
  <c r="G65" i="2"/>
  <c r="G332" i="2"/>
  <c r="G26" i="2"/>
  <c r="G360" i="2"/>
  <c r="G163" i="2"/>
  <c r="G8" i="2"/>
  <c r="G44" i="2"/>
  <c r="G316" i="2"/>
  <c r="G247" i="2"/>
  <c r="G143" i="2"/>
  <c r="G339" i="2"/>
  <c r="G237" i="2"/>
  <c r="G266" i="2"/>
  <c r="G322" i="2"/>
  <c r="G373" i="2"/>
  <c r="G191" i="2"/>
  <c r="G227" i="2"/>
  <c r="G306" i="2"/>
  <c r="G181" i="2"/>
  <c r="G221" i="2"/>
  <c r="G313" i="2"/>
  <c r="G256" i="2"/>
  <c r="G21" i="1"/>
  <c r="G339" i="1"/>
  <c r="G33" i="1"/>
  <c r="G49" i="1"/>
  <c r="G9" i="1"/>
  <c r="G241" i="1"/>
  <c r="G309" i="1"/>
  <c r="G361" i="1"/>
  <c r="G56" i="4" l="1"/>
  <c r="G244" i="4" s="1"/>
  <c r="G378" i="2"/>
  <c r="G188" i="1"/>
  <c r="G381" i="1" s="1"/>
  <c r="G136" i="4"/>
  <c r="G176" i="3"/>
  <c r="G378" i="3" s="1"/>
  <c r="G180" i="2"/>
  <c r="G265" i="2"/>
  <c r="G269" i="1"/>
  <c r="G246" i="4" l="1"/>
  <c r="H79" i="4"/>
  <c r="H65" i="4"/>
  <c r="H373" i="1"/>
  <c r="H372" i="1"/>
  <c r="H371" i="1"/>
  <c r="G382" i="1"/>
  <c r="H49" i="1"/>
  <c r="H241" i="1"/>
  <c r="H339" i="1"/>
  <c r="H309" i="1"/>
  <c r="H188" i="1"/>
  <c r="H361" i="1"/>
  <c r="H375" i="1"/>
  <c r="H33" i="1"/>
  <c r="H269" i="1"/>
  <c r="H9" i="1"/>
  <c r="H176" i="3"/>
  <c r="H356" i="1"/>
  <c r="H353" i="1"/>
  <c r="H349" i="1"/>
  <c r="H346" i="1"/>
  <c r="H342" i="1"/>
  <c r="H337" i="1"/>
  <c r="H315" i="1"/>
  <c r="H306" i="1"/>
  <c r="H302" i="1"/>
  <c r="H298" i="1"/>
  <c r="H291" i="1"/>
  <c r="H287" i="1"/>
  <c r="H284" i="1"/>
  <c r="H281" i="1"/>
  <c r="H277" i="1"/>
  <c r="H273" i="1"/>
  <c r="H265" i="1"/>
  <c r="H261" i="1"/>
  <c r="H256" i="1"/>
  <c r="H226" i="1"/>
  <c r="H224" i="1"/>
  <c r="H220" i="1"/>
  <c r="H216" i="1"/>
  <c r="H211" i="1"/>
  <c r="H207" i="1"/>
  <c r="H203" i="1"/>
  <c r="H195" i="1"/>
  <c r="H191" i="1"/>
  <c r="H187" i="1"/>
  <c r="H183" i="1"/>
  <c r="H180" i="1"/>
  <c r="H172" i="1"/>
  <c r="H47" i="1"/>
  <c r="H31" i="1"/>
  <c r="G384" i="1"/>
  <c r="H324" i="1"/>
  <c r="H70" i="1"/>
  <c r="H43" i="1"/>
  <c r="G383" i="1"/>
  <c r="H368" i="1"/>
  <c r="H358" i="1"/>
  <c r="H355" i="1"/>
  <c r="H345" i="1"/>
  <c r="H336" i="1"/>
  <c r="H323" i="1"/>
  <c r="H301" i="1"/>
  <c r="H297" i="1"/>
  <c r="H294" i="1"/>
  <c r="H290" i="1"/>
  <c r="H286" i="1"/>
  <c r="H283" i="1"/>
  <c r="H280" i="1"/>
  <c r="H276" i="1"/>
  <c r="H272" i="1"/>
  <c r="H268" i="1"/>
  <c r="H264" i="1"/>
  <c r="H255" i="1"/>
  <c r="H252" i="1"/>
  <c r="H249" i="1"/>
  <c r="H245" i="1"/>
  <c r="H229" i="1"/>
  <c r="H223" i="1"/>
  <c r="H219" i="1"/>
  <c r="H214" i="1"/>
  <c r="H210" i="1"/>
  <c r="H206" i="1"/>
  <c r="H202" i="1"/>
  <c r="H198" i="1"/>
  <c r="H194" i="1"/>
  <c r="H190" i="1"/>
  <c r="H186" i="1"/>
  <c r="H182" i="1"/>
  <c r="H179" i="1"/>
  <c r="H175" i="1"/>
  <c r="H166" i="1"/>
  <c r="H162" i="1"/>
  <c r="H159" i="1"/>
  <c r="H46" i="1"/>
  <c r="H318" i="1"/>
  <c r="H231" i="1"/>
  <c r="H170" i="1"/>
  <c r="H148" i="1"/>
  <c r="H144" i="1"/>
  <c r="H140" i="1"/>
  <c r="H136" i="1"/>
  <c r="H132" i="1"/>
  <c r="H124" i="1"/>
  <c r="H354" i="1"/>
  <c r="H351" i="1"/>
  <c r="H348" i="1"/>
  <c r="H344" i="1"/>
  <c r="H317" i="1"/>
  <c r="H304" i="1"/>
  <c r="H300" i="1"/>
  <c r="H296" i="1"/>
  <c r="H293" i="1"/>
  <c r="H289" i="1"/>
  <c r="H279" i="1"/>
  <c r="H275" i="1"/>
  <c r="H271" i="1"/>
  <c r="H267" i="1"/>
  <c r="H263" i="1"/>
  <c r="H258" i="1"/>
  <c r="H254" i="1"/>
  <c r="H251" i="1"/>
  <c r="H248" i="1"/>
  <c r="H228" i="1"/>
  <c r="H222" i="1"/>
  <c r="H218" i="1"/>
  <c r="H215" i="1"/>
  <c r="H213" i="1"/>
  <c r="H209" i="1"/>
  <c r="H205" i="1"/>
  <c r="H201" i="1"/>
  <c r="H374" i="1"/>
  <c r="H360" i="1"/>
  <c r="H308" i="1"/>
  <c r="H147" i="1"/>
  <c r="H143" i="1"/>
  <c r="H139" i="1"/>
  <c r="H135" i="1"/>
  <c r="H131" i="1"/>
  <c r="H128" i="1"/>
  <c r="H127" i="1"/>
  <c r="H123" i="1"/>
  <c r="H378" i="1"/>
  <c r="H334" i="1"/>
  <c r="H321" i="1"/>
  <c r="H151" i="1"/>
  <c r="H338" i="1"/>
  <c r="H333" i="1"/>
  <c r="H329" i="1"/>
  <c r="H243" i="1"/>
  <c r="H239" i="1"/>
  <c r="H235" i="1"/>
  <c r="H233" i="1"/>
  <c r="H146" i="1"/>
  <c r="H142" i="1"/>
  <c r="H138" i="1"/>
  <c r="H134" i="1"/>
  <c r="H130" i="1"/>
  <c r="H126" i="1"/>
  <c r="H122" i="1"/>
  <c r="H121" i="1"/>
  <c r="H118" i="1"/>
  <c r="H110" i="1"/>
  <c r="H109" i="1"/>
  <c r="H107" i="1"/>
  <c r="H101" i="1"/>
  <c r="H95" i="1"/>
  <c r="H92" i="1"/>
  <c r="H89" i="1"/>
  <c r="H85" i="1"/>
  <c r="H82" i="1"/>
  <c r="H78" i="1"/>
  <c r="H72" i="1"/>
  <c r="H48" i="1"/>
  <c r="H32" i="1"/>
  <c r="H71" i="1"/>
  <c r="H282" i="1"/>
  <c r="H17" i="1"/>
  <c r="H39" i="1"/>
  <c r="H177" i="1"/>
  <c r="H310" i="1"/>
  <c r="H40" i="1"/>
  <c r="H53" i="1"/>
  <c r="H105" i="1"/>
  <c r="H181" i="1"/>
  <c r="H266" i="1"/>
  <c r="H26" i="1"/>
  <c r="H97" i="1"/>
  <c r="H192" i="1"/>
  <c r="H343" i="1"/>
  <c r="H56" i="1"/>
  <c r="H193" i="1"/>
  <c r="H87" i="1"/>
  <c r="H156" i="1"/>
  <c r="H225" i="1"/>
  <c r="H359" i="1"/>
  <c r="H59" i="1"/>
  <c r="H149" i="1"/>
  <c r="H246" i="1"/>
  <c r="H60" i="1"/>
  <c r="H232" i="1"/>
  <c r="H173" i="1"/>
  <c r="H83" i="1"/>
  <c r="H288" i="1"/>
  <c r="H25" i="1"/>
  <c r="H108" i="1"/>
  <c r="H50" i="1"/>
  <c r="H320" i="1"/>
  <c r="H51" i="1"/>
  <c r="H61" i="1"/>
  <c r="H199" i="1"/>
  <c r="H316" i="1"/>
  <c r="H37" i="1"/>
  <c r="H103" i="1"/>
  <c r="H137" i="1"/>
  <c r="H350" i="1"/>
  <c r="H65" i="1"/>
  <c r="H234" i="1"/>
  <c r="H163" i="1"/>
  <c r="H230" i="1"/>
  <c r="H367" i="1"/>
  <c r="H68" i="1"/>
  <c r="H113" i="1"/>
  <c r="H157" i="1"/>
  <c r="H253" i="1"/>
  <c r="H69" i="1"/>
  <c r="H238" i="1"/>
  <c r="H96" i="1"/>
  <c r="H295" i="1"/>
  <c r="H54" i="1"/>
  <c r="H115" i="1"/>
  <c r="H57" i="1"/>
  <c r="H260" i="1"/>
  <c r="H332" i="1"/>
  <c r="H77" i="1"/>
  <c r="H208" i="1"/>
  <c r="H341" i="1"/>
  <c r="H55" i="1"/>
  <c r="H106" i="1"/>
  <c r="H145" i="1"/>
  <c r="H75" i="1"/>
  <c r="H307" i="1"/>
  <c r="H99" i="1"/>
  <c r="H169" i="1"/>
  <c r="H236" i="1"/>
  <c r="H11" i="1"/>
  <c r="H164" i="1"/>
  <c r="H312" i="1"/>
  <c r="H150" i="1"/>
  <c r="H313" i="1"/>
  <c r="H200" i="1"/>
  <c r="H66" i="1"/>
  <c r="H104" i="1"/>
  <c r="H303" i="1"/>
  <c r="H58" i="1"/>
  <c r="H184" i="1"/>
  <c r="H76" i="1"/>
  <c r="H366" i="1"/>
  <c r="H36" i="1"/>
  <c r="H90" i="1"/>
  <c r="H79" i="1"/>
  <c r="H117" i="1"/>
  <c r="H357" i="1"/>
  <c r="H64" i="1"/>
  <c r="H154" i="1"/>
  <c r="H242" i="1"/>
  <c r="H155" i="1"/>
  <c r="H319" i="1"/>
  <c r="H178" i="1"/>
  <c r="H244" i="1"/>
  <c r="H120" i="1"/>
  <c r="H326" i="1"/>
  <c r="H16" i="1"/>
  <c r="H158" i="1"/>
  <c r="H327" i="1"/>
  <c r="H247" i="1"/>
  <c r="H73" i="1"/>
  <c r="H328" i="1"/>
  <c r="H314" i="1"/>
  <c r="H15" i="1"/>
  <c r="H67" i="1"/>
  <c r="H86" i="1"/>
  <c r="H278" i="1"/>
  <c r="H10" i="1"/>
  <c r="H12" i="1"/>
  <c r="H102" i="1"/>
  <c r="H84" i="1"/>
  <c r="H153" i="1"/>
  <c r="H221" i="1"/>
  <c r="H365" i="1"/>
  <c r="H74" i="1"/>
  <c r="H114" i="1"/>
  <c r="H161" i="1"/>
  <c r="H250" i="1"/>
  <c r="H14" i="1"/>
  <c r="H331" i="1"/>
  <c r="H185" i="1"/>
  <c r="H262" i="1"/>
  <c r="H23" i="1"/>
  <c r="H88" i="1"/>
  <c r="H125" i="1"/>
  <c r="H335" i="1"/>
  <c r="H165" i="1"/>
  <c r="H363" i="1"/>
  <c r="H270" i="1"/>
  <c r="H152" i="1"/>
  <c r="H171" i="1"/>
  <c r="H325" i="1"/>
  <c r="H63" i="1"/>
  <c r="H98" i="1"/>
  <c r="H285" i="1"/>
  <c r="H24" i="1"/>
  <c r="H91" i="1"/>
  <c r="H160" i="1"/>
  <c r="H227" i="1"/>
  <c r="H80" i="1"/>
  <c r="H168" i="1"/>
  <c r="H257" i="1"/>
  <c r="H112" i="1"/>
  <c r="H204" i="1"/>
  <c r="H311" i="1"/>
  <c r="H30" i="1"/>
  <c r="H94" i="1"/>
  <c r="H129" i="1"/>
  <c r="H196" i="1"/>
  <c r="H347" i="1"/>
  <c r="H34" i="1"/>
  <c r="H376" i="1"/>
  <c r="H340" i="1"/>
  <c r="H81" i="1"/>
  <c r="H19" i="1"/>
  <c r="H111" i="1"/>
  <c r="H292" i="1"/>
  <c r="H22" i="1"/>
  <c r="H35" i="1"/>
  <c r="H116" i="1"/>
  <c r="H167" i="1"/>
  <c r="H13" i="1"/>
  <c r="H189" i="1"/>
  <c r="H305" i="1"/>
  <c r="H27" i="1"/>
  <c r="H176" i="1"/>
  <c r="H212" i="1"/>
  <c r="H322" i="1"/>
  <c r="H41" i="1"/>
  <c r="H100" i="1"/>
  <c r="H133" i="1"/>
  <c r="H362" i="1"/>
  <c r="H42" i="1"/>
  <c r="H274" i="1"/>
  <c r="H377" i="1"/>
  <c r="H93" i="1"/>
  <c r="H28" i="1"/>
  <c r="H299" i="1"/>
  <c r="H29" i="1"/>
  <c r="H44" i="1"/>
  <c r="H364" i="1"/>
  <c r="H174" i="1"/>
  <c r="H240" i="1"/>
  <c r="H18" i="1"/>
  <c r="H330" i="1"/>
  <c r="H38" i="1"/>
  <c r="H119" i="1"/>
  <c r="H217" i="1"/>
  <c r="H352" i="1"/>
  <c r="H52" i="1"/>
  <c r="H141" i="1"/>
  <c r="H237" i="1"/>
  <c r="H369" i="1"/>
  <c r="H197" i="1"/>
  <c r="H45" i="1"/>
  <c r="H370" i="1"/>
  <c r="H21" i="1"/>
  <c r="H381" i="1" l="1"/>
  <c r="G385" i="1"/>
  <c r="B3" i="5" s="1"/>
  <c r="D3" i="5" s="1"/>
  <c r="H231" i="4"/>
  <c r="H209" i="4"/>
  <c r="H205" i="4"/>
  <c r="H201" i="4"/>
  <c r="H197" i="4"/>
  <c r="H195" i="4"/>
  <c r="H191" i="4"/>
  <c r="H117" i="4"/>
  <c r="H54" i="4"/>
  <c r="H51" i="4"/>
  <c r="H45" i="4"/>
  <c r="H41" i="4"/>
  <c r="H33" i="4"/>
  <c r="H29" i="4"/>
  <c r="H118" i="4"/>
  <c r="G248" i="4"/>
  <c r="H104" i="4"/>
  <c r="G247" i="4"/>
  <c r="H208" i="4"/>
  <c r="H204" i="4"/>
  <c r="H119" i="4"/>
  <c r="H103" i="4"/>
  <c r="H44" i="4"/>
  <c r="H32" i="4"/>
  <c r="H28" i="4"/>
  <c r="H24" i="4"/>
  <c r="H237" i="4"/>
  <c r="H178" i="4"/>
  <c r="H229" i="4"/>
  <c r="H39" i="4"/>
  <c r="H210" i="4"/>
  <c r="H121" i="4"/>
  <c r="H55" i="4"/>
  <c r="H48" i="4"/>
  <c r="H34" i="4"/>
  <c r="H192" i="4"/>
  <c r="H26" i="4"/>
  <c r="H46" i="4"/>
  <c r="H206" i="4"/>
  <c r="H67" i="4"/>
  <c r="H232" i="4"/>
  <c r="H52" i="4"/>
  <c r="H30" i="4"/>
  <c r="H188" i="4"/>
  <c r="H235" i="4"/>
  <c r="H198" i="4"/>
  <c r="H42" i="4"/>
  <c r="H35" i="4"/>
  <c r="H98" i="4"/>
  <c r="H8" i="4"/>
  <c r="H189" i="4"/>
  <c r="H187" i="4"/>
  <c r="H94" i="4"/>
  <c r="H38" i="4"/>
  <c r="H88" i="4"/>
  <c r="H158" i="4"/>
  <c r="H21" i="4"/>
  <c r="H233" i="4"/>
  <c r="H196" i="4"/>
  <c r="H102" i="4"/>
  <c r="H219" i="4"/>
  <c r="H215" i="4"/>
  <c r="H15" i="4"/>
  <c r="H73" i="4"/>
  <c r="H213" i="4"/>
  <c r="H169" i="4"/>
  <c r="H221" i="4"/>
  <c r="H22" i="4"/>
  <c r="H10" i="4"/>
  <c r="H222" i="4"/>
  <c r="H216" i="4"/>
  <c r="H74" i="4"/>
  <c r="H146" i="4"/>
  <c r="H194" i="4"/>
  <c r="H110" i="4"/>
  <c r="H47" i="4"/>
  <c r="H58" i="4"/>
  <c r="H23" i="4"/>
  <c r="H91" i="4"/>
  <c r="H126" i="4"/>
  <c r="H240" i="4"/>
  <c r="H107" i="4"/>
  <c r="H152" i="4"/>
  <c r="H203" i="4"/>
  <c r="H207" i="4"/>
  <c r="H78" i="4"/>
  <c r="H153" i="4"/>
  <c r="H227" i="4"/>
  <c r="H37" i="4"/>
  <c r="H19" i="4"/>
  <c r="H109" i="4"/>
  <c r="H154" i="4"/>
  <c r="H64" i="4"/>
  <c r="H68" i="4"/>
  <c r="H18" i="4"/>
  <c r="H36" i="4"/>
  <c r="H57" i="4"/>
  <c r="H9" i="4"/>
  <c r="H100" i="4"/>
  <c r="H214" i="4"/>
  <c r="H130" i="4"/>
  <c r="H115" i="4"/>
  <c r="H96" i="4"/>
  <c r="H170" i="4"/>
  <c r="H111" i="4"/>
  <c r="H31" i="4"/>
  <c r="H97" i="4"/>
  <c r="H133" i="4"/>
  <c r="H171" i="4"/>
  <c r="H199" i="4"/>
  <c r="H112" i="4"/>
  <c r="H160" i="4"/>
  <c r="H218" i="4"/>
  <c r="H14" i="4"/>
  <c r="H83" i="4"/>
  <c r="H108" i="4"/>
  <c r="H161" i="4"/>
  <c r="H80" i="4"/>
  <c r="H84" i="4"/>
  <c r="H162" i="4"/>
  <c r="H228" i="4"/>
  <c r="H157" i="4"/>
  <c r="H13" i="4"/>
  <c r="H139" i="4"/>
  <c r="H211" i="4"/>
  <c r="H138" i="4"/>
  <c r="H85" i="4"/>
  <c r="H150" i="4"/>
  <c r="H11" i="4"/>
  <c r="H86" i="4"/>
  <c r="H159" i="4"/>
  <c r="H60" i="4"/>
  <c r="H143" i="4"/>
  <c r="H99" i="4"/>
  <c r="H212" i="4"/>
  <c r="H223" i="4"/>
  <c r="H193" i="4"/>
  <c r="H59" i="4"/>
  <c r="H75" i="4"/>
  <c r="H76" i="4"/>
  <c r="H155" i="4"/>
  <c r="H131" i="4"/>
  <c r="H132" i="4"/>
  <c r="H182" i="4"/>
  <c r="H101" i="4"/>
  <c r="H53" i="4"/>
  <c r="H177" i="4"/>
  <c r="H116" i="4"/>
  <c r="H165" i="4"/>
  <c r="H226" i="4"/>
  <c r="H90" i="4"/>
  <c r="H95" i="4"/>
  <c r="H27" i="4"/>
  <c r="H166" i="4"/>
  <c r="H20" i="4"/>
  <c r="H87" i="4"/>
  <c r="H113" i="4"/>
  <c r="H163" i="4"/>
  <c r="H148" i="4"/>
  <c r="H149" i="4"/>
  <c r="H70" i="4"/>
  <c r="H190" i="4"/>
  <c r="H63" i="4"/>
  <c r="H142" i="4"/>
  <c r="H183" i="4"/>
  <c r="H81" i="4"/>
  <c r="H127" i="4"/>
  <c r="H172" i="4"/>
  <c r="H234" i="4"/>
  <c r="H128" i="4"/>
  <c r="H173" i="4"/>
  <c r="H125" i="4"/>
  <c r="H122" i="4"/>
  <c r="H66" i="4"/>
  <c r="H69" i="4"/>
  <c r="H140" i="4"/>
  <c r="H50" i="4"/>
  <c r="H123" i="4"/>
  <c r="H167" i="4"/>
  <c r="H43" i="4"/>
  <c r="H168" i="4"/>
  <c r="H238" i="4"/>
  <c r="H77" i="4"/>
  <c r="H141" i="4"/>
  <c r="H71" i="4"/>
  <c r="H200" i="4"/>
  <c r="H92" i="4"/>
  <c r="H134" i="4"/>
  <c r="H135" i="4"/>
  <c r="H114" i="4"/>
  <c r="H62" i="4"/>
  <c r="H175" i="4"/>
  <c r="H180" i="4"/>
  <c r="H124" i="4"/>
  <c r="H129" i="4"/>
  <c r="H176" i="4"/>
  <c r="H72" i="4"/>
  <c r="H82" i="4"/>
  <c r="H224" i="4"/>
  <c r="H236" i="4"/>
  <c r="H230" i="4"/>
  <c r="H151" i="4"/>
  <c r="H217" i="4"/>
  <c r="H61" i="4"/>
  <c r="H186" i="4"/>
  <c r="H156" i="4"/>
  <c r="H181" i="4"/>
  <c r="H17" i="4"/>
  <c r="H106" i="4"/>
  <c r="H239" i="4"/>
  <c r="H12" i="4"/>
  <c r="H225" i="4"/>
  <c r="H185" i="4"/>
  <c r="H144" i="4"/>
  <c r="H145" i="4"/>
  <c r="H56" i="4"/>
  <c r="H137" i="4"/>
  <c r="H25" i="4"/>
  <c r="H16" i="4"/>
  <c r="H184" i="4"/>
  <c r="H220" i="4"/>
  <c r="H179" i="4"/>
  <c r="H105" i="4"/>
  <c r="H164" i="4"/>
  <c r="H49" i="4"/>
  <c r="H147" i="4"/>
  <c r="H89" i="4"/>
  <c r="H174" i="4"/>
  <c r="H93" i="4"/>
  <c r="H120" i="4"/>
  <c r="H202" i="4"/>
  <c r="H40" i="4"/>
  <c r="H136" i="4"/>
  <c r="H374" i="3"/>
  <c r="H365" i="3"/>
  <c r="H353" i="3"/>
  <c r="H335" i="3"/>
  <c r="H332" i="3"/>
  <c r="H324" i="3"/>
  <c r="H320" i="3"/>
  <c r="H306" i="3"/>
  <c r="H302" i="3"/>
  <c r="H258" i="3"/>
  <c r="H254" i="3"/>
  <c r="H249" i="3"/>
  <c r="H238" i="3"/>
  <c r="H219" i="3"/>
  <c r="H212" i="3"/>
  <c r="H208" i="3"/>
  <c r="H203" i="3"/>
  <c r="H200" i="3"/>
  <c r="H196" i="3"/>
  <c r="H192" i="3"/>
  <c r="H188" i="3"/>
  <c r="H184" i="3"/>
  <c r="H180" i="3"/>
  <c r="H152" i="3"/>
  <c r="H148" i="3"/>
  <c r="H145" i="3"/>
  <c r="H58" i="3"/>
  <c r="H54" i="3"/>
  <c r="H36" i="3"/>
  <c r="H19" i="3"/>
  <c r="H13" i="3"/>
  <c r="H9" i="3"/>
  <c r="H157" i="3"/>
  <c r="H358" i="3"/>
  <c r="H348" i="3"/>
  <c r="H311" i="3"/>
  <c r="H298" i="3"/>
  <c r="H282" i="3"/>
  <c r="H263" i="3"/>
  <c r="G381" i="3"/>
  <c r="H357" i="3"/>
  <c r="H341" i="3"/>
  <c r="H328" i="3"/>
  <c r="H315" i="3"/>
  <c r="H301" i="3"/>
  <c r="H297" i="3"/>
  <c r="H293" i="3"/>
  <c r="H289" i="3"/>
  <c r="H285" i="3"/>
  <c r="H233" i="3"/>
  <c r="H229" i="3"/>
  <c r="H171" i="3"/>
  <c r="H164" i="3"/>
  <c r="H160" i="3"/>
  <c r="H134" i="3"/>
  <c r="H130" i="3"/>
  <c r="H23" i="3"/>
  <c r="H312" i="3"/>
  <c r="H294" i="3"/>
  <c r="H271" i="3"/>
  <c r="G380" i="3"/>
  <c r="H340" i="3"/>
  <c r="H175" i="3"/>
  <c r="H155" i="3"/>
  <c r="H57" i="3"/>
  <c r="H53" i="3"/>
  <c r="H35" i="3"/>
  <c r="H22" i="3"/>
  <c r="H251" i="3"/>
  <c r="H33" i="3"/>
  <c r="H361" i="3"/>
  <c r="H350" i="3"/>
  <c r="H267" i="3"/>
  <c r="G379" i="3"/>
  <c r="H360" i="3"/>
  <c r="H349" i="3"/>
  <c r="H346" i="3"/>
  <c r="H339" i="3"/>
  <c r="H309" i="3"/>
  <c r="H300" i="3"/>
  <c r="H296" i="3"/>
  <c r="H292" i="3"/>
  <c r="H288" i="3"/>
  <c r="H284" i="3"/>
  <c r="H280" i="3"/>
  <c r="H276" i="3"/>
  <c r="H261" i="3"/>
  <c r="H232" i="3"/>
  <c r="H228" i="3"/>
  <c r="H174" i="3"/>
  <c r="H170" i="3"/>
  <c r="H167" i="3"/>
  <c r="H163" i="3"/>
  <c r="H159" i="3"/>
  <c r="H133" i="3"/>
  <c r="H129" i="3"/>
  <c r="H125" i="3"/>
  <c r="H61" i="3"/>
  <c r="H39" i="3"/>
  <c r="H343" i="3"/>
  <c r="H51" i="3"/>
  <c r="H290" i="3"/>
  <c r="H363" i="3"/>
  <c r="H345" i="3"/>
  <c r="H338" i="3"/>
  <c r="H318" i="3"/>
  <c r="H236" i="3"/>
  <c r="H138" i="3"/>
  <c r="H342" i="3"/>
  <c r="H286" i="3"/>
  <c r="H355" i="3"/>
  <c r="H344" i="3"/>
  <c r="H337" i="3"/>
  <c r="H221" i="3"/>
  <c r="H154" i="3"/>
  <c r="H278" i="3"/>
  <c r="H172" i="3"/>
  <c r="H127" i="3"/>
  <c r="H41" i="3"/>
  <c r="H135" i="3"/>
  <c r="H96" i="3"/>
  <c r="H165" i="3"/>
  <c r="H156" i="3"/>
  <c r="H87" i="3"/>
  <c r="H67" i="3"/>
  <c r="H113" i="3"/>
  <c r="H48" i="3"/>
  <c r="H230" i="3"/>
  <c r="H131" i="3"/>
  <c r="H93" i="3"/>
  <c r="H75" i="3"/>
  <c r="H44" i="3"/>
  <c r="H28" i="3"/>
  <c r="H223" i="3"/>
  <c r="H168" i="3"/>
  <c r="H123" i="3"/>
  <c r="H105" i="3"/>
  <c r="H100" i="3"/>
  <c r="H70" i="3"/>
  <c r="H234" i="3"/>
  <c r="H161" i="3"/>
  <c r="H120" i="3"/>
  <c r="H85" i="3"/>
  <c r="H63" i="3"/>
  <c r="H226" i="3"/>
  <c r="H24" i="3"/>
  <c r="H32" i="3"/>
  <c r="H81" i="3"/>
  <c r="H62" i="3"/>
  <c r="H31" i="3"/>
  <c r="H262" i="3"/>
  <c r="H17" i="3"/>
  <c r="H104" i="3"/>
  <c r="H245" i="3"/>
  <c r="H330" i="3"/>
  <c r="H356" i="3"/>
  <c r="H139" i="3"/>
  <c r="H115" i="3"/>
  <c r="H74" i="3"/>
  <c r="H266" i="3"/>
  <c r="H50" i="3"/>
  <c r="H334" i="3"/>
  <c r="H82" i="3"/>
  <c r="H224" i="3"/>
  <c r="H310" i="3"/>
  <c r="H319" i="3"/>
  <c r="H126" i="3"/>
  <c r="H210" i="3"/>
  <c r="H352" i="3"/>
  <c r="H273" i="3"/>
  <c r="H166" i="3"/>
  <c r="H243" i="3"/>
  <c r="H73" i="3"/>
  <c r="H199" i="3"/>
  <c r="H317" i="3"/>
  <c r="H347" i="3"/>
  <c r="H11" i="3"/>
  <c r="H322" i="3"/>
  <c r="H106" i="3"/>
  <c r="H326" i="3"/>
  <c r="H366" i="3"/>
  <c r="H102" i="3"/>
  <c r="H88" i="3"/>
  <c r="H47" i="3"/>
  <c r="H304" i="3"/>
  <c r="H42" i="3"/>
  <c r="H108" i="3"/>
  <c r="H183" i="3"/>
  <c r="H264" i="3"/>
  <c r="H18" i="3"/>
  <c r="H185" i="3"/>
  <c r="H117" i="3"/>
  <c r="H274" i="3"/>
  <c r="H71" i="3"/>
  <c r="H216" i="3"/>
  <c r="H370" i="3"/>
  <c r="H146" i="3"/>
  <c r="H240" i="3"/>
  <c r="H14" i="3"/>
  <c r="H83" i="3"/>
  <c r="H132" i="3"/>
  <c r="H218" i="3"/>
  <c r="H373" i="3"/>
  <c r="H40" i="3"/>
  <c r="H260" i="3"/>
  <c r="H252" i="3"/>
  <c r="H112" i="3"/>
  <c r="H204" i="3"/>
  <c r="H307" i="3"/>
  <c r="H119" i="3"/>
  <c r="H78" i="3"/>
  <c r="H214" i="3"/>
  <c r="H94" i="3"/>
  <c r="H69" i="3"/>
  <c r="H316" i="3"/>
  <c r="H272" i="3"/>
  <c r="H364" i="3"/>
  <c r="H207" i="3"/>
  <c r="H124" i="3"/>
  <c r="H143" i="3"/>
  <c r="H92" i="3"/>
  <c r="H194" i="3"/>
  <c r="H281" i="3"/>
  <c r="H79" i="3"/>
  <c r="H20" i="3"/>
  <c r="H153" i="3"/>
  <c r="H248" i="3"/>
  <c r="H351" i="3"/>
  <c r="H21" i="3"/>
  <c r="H141" i="3"/>
  <c r="H225" i="3"/>
  <c r="H55" i="3"/>
  <c r="H68" i="3"/>
  <c r="H270" i="3"/>
  <c r="H367" i="3"/>
  <c r="H255" i="3"/>
  <c r="H371" i="3"/>
  <c r="H95" i="3"/>
  <c r="H178" i="3"/>
  <c r="H103" i="3"/>
  <c r="H179" i="3"/>
  <c r="H38" i="3"/>
  <c r="H25" i="3"/>
  <c r="H162" i="3"/>
  <c r="H327" i="3"/>
  <c r="H279" i="3"/>
  <c r="H56" i="3"/>
  <c r="H359" i="3"/>
  <c r="H169" i="3"/>
  <c r="H331" i="3"/>
  <c r="H114" i="3"/>
  <c r="H202" i="3"/>
  <c r="H303" i="3"/>
  <c r="H86" i="3"/>
  <c r="H239" i="3"/>
  <c r="H37" i="3"/>
  <c r="H101" i="3"/>
  <c r="H268" i="3"/>
  <c r="H372" i="3"/>
  <c r="H29" i="3"/>
  <c r="H147" i="3"/>
  <c r="H241" i="3"/>
  <c r="H84" i="3"/>
  <c r="H190" i="3"/>
  <c r="H277" i="3"/>
  <c r="H30" i="3"/>
  <c r="H122" i="3"/>
  <c r="H321" i="3"/>
  <c r="H231" i="3"/>
  <c r="H128" i="3"/>
  <c r="H287" i="3"/>
  <c r="H66" i="3"/>
  <c r="H247" i="3"/>
  <c r="H275" i="3"/>
  <c r="H259" i="3"/>
  <c r="H198" i="3"/>
  <c r="H76" i="3"/>
  <c r="H265" i="3"/>
  <c r="H220" i="3"/>
  <c r="H354" i="3"/>
  <c r="H90" i="3"/>
  <c r="H142" i="3"/>
  <c r="H295" i="3"/>
  <c r="H64" i="3"/>
  <c r="H91" i="3"/>
  <c r="H27" i="3"/>
  <c r="H144" i="3"/>
  <c r="H237" i="3"/>
  <c r="H333" i="3"/>
  <c r="H257" i="3"/>
  <c r="H116" i="3"/>
  <c r="H283" i="3"/>
  <c r="H10" i="3"/>
  <c r="H45" i="3"/>
  <c r="H107" i="3"/>
  <c r="H189" i="3"/>
  <c r="H269" i="3"/>
  <c r="H109" i="3"/>
  <c r="H111" i="3"/>
  <c r="H336" i="3"/>
  <c r="H77" i="3"/>
  <c r="H182" i="3"/>
  <c r="H314" i="3"/>
  <c r="H227" i="3"/>
  <c r="H201" i="3"/>
  <c r="H110" i="3"/>
  <c r="H43" i="3"/>
  <c r="H80" i="3"/>
  <c r="H217" i="3"/>
  <c r="H206" i="3"/>
  <c r="H118" i="3"/>
  <c r="H325" i="3"/>
  <c r="H26" i="3"/>
  <c r="H191" i="3"/>
  <c r="H15" i="3"/>
  <c r="H181" i="3"/>
  <c r="H244" i="3"/>
  <c r="H375" i="3"/>
  <c r="H149" i="3"/>
  <c r="H305" i="3"/>
  <c r="H99" i="3"/>
  <c r="H97" i="3"/>
  <c r="H186" i="3"/>
  <c r="H49" i="3"/>
  <c r="H151" i="3"/>
  <c r="H246" i="3"/>
  <c r="H368" i="3"/>
  <c r="H195" i="3"/>
  <c r="H308" i="3"/>
  <c r="H209" i="3"/>
  <c r="H291" i="3"/>
  <c r="H150" i="3"/>
  <c r="H59" i="3"/>
  <c r="H197" i="3"/>
  <c r="H313" i="3"/>
  <c r="H193" i="3"/>
  <c r="H121" i="3"/>
  <c r="H211" i="3"/>
  <c r="H362" i="3"/>
  <c r="H89" i="3"/>
  <c r="H46" i="3"/>
  <c r="H253" i="3"/>
  <c r="H98" i="3"/>
  <c r="H173" i="3"/>
  <c r="H65" i="3"/>
  <c r="H256" i="3"/>
  <c r="H12" i="3"/>
  <c r="H323" i="3"/>
  <c r="H140" i="3"/>
  <c r="H299" i="3"/>
  <c r="H72" i="3"/>
  <c r="H213" i="3"/>
  <c r="H235" i="3"/>
  <c r="H329" i="3"/>
  <c r="H158" i="3"/>
  <c r="H205" i="3"/>
  <c r="H242" i="3"/>
  <c r="H187" i="3"/>
  <c r="H177" i="3"/>
  <c r="H34" i="3"/>
  <c r="H52" i="3"/>
  <c r="H16" i="3"/>
  <c r="H8" i="3"/>
  <c r="H60" i="3"/>
  <c r="H137" i="3"/>
  <c r="H222" i="3"/>
  <c r="H215" i="3"/>
  <c r="H347" i="2"/>
  <c r="H242" i="2"/>
  <c r="H164" i="2"/>
  <c r="G381" i="2"/>
  <c r="H372" i="2"/>
  <c r="H363" i="2"/>
  <c r="H359" i="2"/>
  <c r="H346" i="2"/>
  <c r="H340" i="2"/>
  <c r="H337" i="2"/>
  <c r="H328" i="2"/>
  <c r="H324" i="2"/>
  <c r="H315" i="2"/>
  <c r="H310" i="2"/>
  <c r="H241" i="2"/>
  <c r="H233" i="2"/>
  <c r="H229" i="2"/>
  <c r="H226" i="2"/>
  <c r="H142" i="2"/>
  <c r="G380" i="2"/>
  <c r="G379" i="2"/>
  <c r="H362" i="2"/>
  <c r="H345" i="2"/>
  <c r="H343" i="2"/>
  <c r="H327" i="2"/>
  <c r="H323" i="2"/>
  <c r="H309" i="2"/>
  <c r="H305" i="2"/>
  <c r="H240" i="2"/>
  <c r="H236" i="2"/>
  <c r="H232" i="2"/>
  <c r="H162" i="2"/>
  <c r="H375" i="2"/>
  <c r="H366" i="2"/>
  <c r="H331" i="2"/>
  <c r="H318" i="2"/>
  <c r="H335" i="2"/>
  <c r="H307" i="2"/>
  <c r="H234" i="2"/>
  <c r="H66" i="2"/>
  <c r="H57" i="2"/>
  <c r="H36" i="2"/>
  <c r="H23" i="2"/>
  <c r="H16" i="2"/>
  <c r="H295" i="2"/>
  <c r="H238" i="2"/>
  <c r="H124" i="2"/>
  <c r="H80" i="2"/>
  <c r="H71" i="2"/>
  <c r="H59" i="2"/>
  <c r="H321" i="2"/>
  <c r="H196" i="2"/>
  <c r="H329" i="2"/>
  <c r="H312" i="2"/>
  <c r="H84" i="2"/>
  <c r="H74" i="2"/>
  <c r="H63" i="2"/>
  <c r="H42" i="2"/>
  <c r="H38" i="2"/>
  <c r="H364" i="2"/>
  <c r="H311" i="2"/>
  <c r="H64" i="2"/>
  <c r="H43" i="2"/>
  <c r="H77" i="2"/>
  <c r="H21" i="2"/>
  <c r="H230" i="2"/>
  <c r="H25" i="2"/>
  <c r="H32" i="2"/>
  <c r="H24" i="2"/>
  <c r="H58" i="2"/>
  <c r="H10" i="2"/>
  <c r="H144" i="2"/>
  <c r="H53" i="2"/>
  <c r="H341" i="2"/>
  <c r="H91" i="2"/>
  <c r="H70" i="2"/>
  <c r="H176" i="2"/>
  <c r="H67" i="2"/>
  <c r="H270" i="2"/>
  <c r="H49" i="2"/>
  <c r="H12" i="2"/>
  <c r="H200" i="2"/>
  <c r="H45" i="2"/>
  <c r="H90" i="2"/>
  <c r="H62" i="2"/>
  <c r="H325" i="2"/>
  <c r="H243" i="2"/>
  <c r="H369" i="2"/>
  <c r="H299" i="2"/>
  <c r="H28" i="2"/>
  <c r="H103" i="2"/>
  <c r="H87" i="2"/>
  <c r="H89" i="2"/>
  <c r="H35" i="2"/>
  <c r="H147" i="2"/>
  <c r="H277" i="2"/>
  <c r="H52" i="2"/>
  <c r="H46" i="2"/>
  <c r="H15" i="2"/>
  <c r="H81" i="2"/>
  <c r="H224" i="2"/>
  <c r="H40" i="2"/>
  <c r="H135" i="2"/>
  <c r="H107" i="2"/>
  <c r="H294" i="2"/>
  <c r="H121" i="2"/>
  <c r="H173" i="2"/>
  <c r="H303" i="2"/>
  <c r="H290" i="2"/>
  <c r="H134" i="2"/>
  <c r="H208" i="2"/>
  <c r="H338" i="2"/>
  <c r="H118" i="2"/>
  <c r="H248" i="2"/>
  <c r="H344" i="2"/>
  <c r="H150" i="2"/>
  <c r="H206" i="2"/>
  <c r="H333" i="2"/>
  <c r="H281" i="2"/>
  <c r="H100" i="2"/>
  <c r="H354" i="2"/>
  <c r="H355" i="2"/>
  <c r="H336" i="2"/>
  <c r="H130" i="2"/>
  <c r="H184" i="2"/>
  <c r="H278" i="2"/>
  <c r="H18" i="2"/>
  <c r="H178" i="2"/>
  <c r="H168" i="2"/>
  <c r="H228" i="2"/>
  <c r="H129" i="2"/>
  <c r="H120" i="2"/>
  <c r="H27" i="2"/>
  <c r="H112" i="2"/>
  <c r="H50" i="2"/>
  <c r="H153" i="2"/>
  <c r="H56" i="2"/>
  <c r="H209" i="2"/>
  <c r="H41" i="2"/>
  <c r="H60" i="2"/>
  <c r="H148" i="2"/>
  <c r="H317" i="2"/>
  <c r="H94" i="2"/>
  <c r="H258" i="2"/>
  <c r="H48" i="2"/>
  <c r="H109" i="2"/>
  <c r="H195" i="2"/>
  <c r="H300" i="2"/>
  <c r="H272" i="2"/>
  <c r="H113" i="2"/>
  <c r="H239" i="2"/>
  <c r="H140" i="2"/>
  <c r="H214" i="2"/>
  <c r="H351" i="2"/>
  <c r="H93" i="2"/>
  <c r="H185" i="2"/>
  <c r="H269" i="2"/>
  <c r="H358" i="2"/>
  <c r="H167" i="2"/>
  <c r="H159" i="2"/>
  <c r="H216" i="2"/>
  <c r="H367" i="2"/>
  <c r="H14" i="2"/>
  <c r="H165" i="2"/>
  <c r="H110" i="2"/>
  <c r="H177" i="2"/>
  <c r="H166" i="2"/>
  <c r="H161" i="2"/>
  <c r="H231" i="2"/>
  <c r="H79" i="2"/>
  <c r="H210" i="2"/>
  <c r="H115" i="2"/>
  <c r="H69" i="2"/>
  <c r="H128" i="2"/>
  <c r="H370" i="2"/>
  <c r="H371" i="2"/>
  <c r="H296" i="2"/>
  <c r="H304" i="2"/>
  <c r="H330" i="2"/>
  <c r="H292" i="2"/>
  <c r="H116" i="2"/>
  <c r="H160" i="2"/>
  <c r="H235" i="2"/>
  <c r="H220" i="2"/>
  <c r="H51" i="2"/>
  <c r="H86" i="2"/>
  <c r="H352" i="2"/>
  <c r="H68" i="2"/>
  <c r="H194" i="2"/>
  <c r="H353" i="2"/>
  <c r="H139" i="2"/>
  <c r="H96" i="2"/>
  <c r="H54" i="2"/>
  <c r="H187" i="2"/>
  <c r="H137" i="2"/>
  <c r="H201" i="2"/>
  <c r="H319" i="2"/>
  <c r="H138" i="2"/>
  <c r="H202" i="2"/>
  <c r="H283" i="2"/>
  <c r="H253" i="2"/>
  <c r="H350" i="2"/>
  <c r="H152" i="2"/>
  <c r="H261" i="2"/>
  <c r="H357" i="2"/>
  <c r="H246" i="2"/>
  <c r="H192" i="2"/>
  <c r="H275" i="2"/>
  <c r="H368" i="2"/>
  <c r="H225" i="2"/>
  <c r="H222" i="2"/>
  <c r="H145" i="2"/>
  <c r="H83" i="2"/>
  <c r="H308" i="2"/>
  <c r="H72" i="2"/>
  <c r="H262" i="2"/>
  <c r="H254" i="2"/>
  <c r="H33" i="2"/>
  <c r="H85" i="2"/>
  <c r="H97" i="2"/>
  <c r="H55" i="2"/>
  <c r="H223" i="2"/>
  <c r="H11" i="2"/>
  <c r="H19" i="2"/>
  <c r="H75" i="2"/>
  <c r="H217" i="2"/>
  <c r="H211" i="2"/>
  <c r="H326" i="2"/>
  <c r="H92" i="2"/>
  <c r="H212" i="2"/>
  <c r="H289" i="2"/>
  <c r="H125" i="2"/>
  <c r="H190" i="2"/>
  <c r="H260" i="2"/>
  <c r="H101" i="2"/>
  <c r="H157" i="2"/>
  <c r="H268" i="2"/>
  <c r="H365" i="2"/>
  <c r="H127" i="2"/>
  <c r="H302" i="2"/>
  <c r="H141" i="2"/>
  <c r="H199" i="2"/>
  <c r="H286" i="2"/>
  <c r="H252" i="2"/>
  <c r="H105" i="2"/>
  <c r="H170" i="2"/>
  <c r="H249" i="2"/>
  <c r="H22" i="2"/>
  <c r="H31" i="2"/>
  <c r="H61" i="2"/>
  <c r="H297" i="2"/>
  <c r="H175" i="2"/>
  <c r="H287" i="2"/>
  <c r="H20" i="2"/>
  <c r="H30" i="2"/>
  <c r="H288" i="2"/>
  <c r="H171" i="2"/>
  <c r="H259" i="2"/>
  <c r="H183" i="2"/>
  <c r="H132" i="2"/>
  <c r="H193" i="2"/>
  <c r="H17" i="2"/>
  <c r="H348" i="2"/>
  <c r="H284" i="2"/>
  <c r="H78" i="2"/>
  <c r="H29" i="2"/>
  <c r="H263" i="2"/>
  <c r="H88" i="2"/>
  <c r="H123" i="2"/>
  <c r="H356" i="2"/>
  <c r="H257" i="2"/>
  <c r="H136" i="2"/>
  <c r="H39" i="2"/>
  <c r="H149" i="2"/>
  <c r="H82" i="2"/>
  <c r="H154" i="2"/>
  <c r="H244" i="2"/>
  <c r="H99" i="2"/>
  <c r="H155" i="2"/>
  <c r="H218" i="2"/>
  <c r="H301" i="2"/>
  <c r="H203" i="2"/>
  <c r="H133" i="2"/>
  <c r="H197" i="2"/>
  <c r="H267" i="2"/>
  <c r="H374" i="2"/>
  <c r="H108" i="2"/>
  <c r="H174" i="2"/>
  <c r="H280" i="2"/>
  <c r="H146" i="2"/>
  <c r="H95" i="2"/>
  <c r="H205" i="2"/>
  <c r="H298" i="2"/>
  <c r="H273" i="2"/>
  <c r="H111" i="2"/>
  <c r="H255" i="2"/>
  <c r="H34" i="2"/>
  <c r="H122" i="2"/>
  <c r="H104" i="2"/>
  <c r="H198" i="2"/>
  <c r="H37" i="2"/>
  <c r="H9" i="2"/>
  <c r="H291" i="2"/>
  <c r="H106" i="2"/>
  <c r="H334" i="2"/>
  <c r="H73" i="2"/>
  <c r="H293" i="2"/>
  <c r="H98" i="2"/>
  <c r="H274" i="2"/>
  <c r="H188" i="2"/>
  <c r="H47" i="2"/>
  <c r="H156" i="2"/>
  <c r="H13" i="2"/>
  <c r="H250" i="2"/>
  <c r="H172" i="2"/>
  <c r="H264" i="2"/>
  <c r="H342" i="2"/>
  <c r="H320" i="2"/>
  <c r="H151" i="2"/>
  <c r="H207" i="2"/>
  <c r="H279" i="2"/>
  <c r="H189" i="2"/>
  <c r="H114" i="2"/>
  <c r="H285" i="2"/>
  <c r="H102" i="2"/>
  <c r="H158" i="2"/>
  <c r="H215" i="2"/>
  <c r="H119" i="2"/>
  <c r="H276" i="2"/>
  <c r="H76" i="2"/>
  <c r="H169" i="2"/>
  <c r="H204" i="2"/>
  <c r="H131" i="2"/>
  <c r="H271" i="2"/>
  <c r="H245" i="2"/>
  <c r="H213" i="2"/>
  <c r="H117" i="2"/>
  <c r="H179" i="2"/>
  <c r="H314" i="2"/>
  <c r="H186" i="2"/>
  <c r="H361" i="2"/>
  <c r="H282" i="2"/>
  <c r="H251" i="2"/>
  <c r="H219" i="2"/>
  <c r="H126" i="2"/>
  <c r="H182" i="2"/>
  <c r="H349" i="2"/>
  <c r="H247" i="2"/>
  <c r="H65" i="2"/>
  <c r="H266" i="2"/>
  <c r="H191" i="2"/>
  <c r="H339" i="2"/>
  <c r="H44" i="2"/>
  <c r="H8" i="2"/>
  <c r="H227" i="2"/>
  <c r="H316" i="2"/>
  <c r="H163" i="2"/>
  <c r="H221" i="2"/>
  <c r="H306" i="2"/>
  <c r="H332" i="2"/>
  <c r="H313" i="2"/>
  <c r="H143" i="2"/>
  <c r="H237" i="2"/>
  <c r="H256" i="2"/>
  <c r="H322" i="2"/>
  <c r="H26" i="2"/>
  <c r="H181" i="2"/>
  <c r="H373" i="2"/>
  <c r="H360" i="2"/>
  <c r="H265" i="2"/>
  <c r="H180" i="2"/>
  <c r="H244" i="4" l="1"/>
  <c r="G382" i="3"/>
  <c r="B5" i="5" s="1"/>
  <c r="D5" i="5" s="1"/>
  <c r="H378" i="2"/>
  <c r="G249" i="4"/>
  <c r="B6" i="5" s="1"/>
  <c r="D6" i="5" s="1"/>
  <c r="G382" i="2"/>
  <c r="B4" i="5" s="1"/>
  <c r="D4" i="5" s="1"/>
  <c r="H378" i="3"/>
  <c r="B7" i="5" l="1"/>
  <c r="D7" i="5" s="1"/>
</calcChain>
</file>

<file path=xl/sharedStrings.xml><?xml version="1.0" encoding="utf-8"?>
<sst xmlns="http://schemas.openxmlformats.org/spreadsheetml/2006/main" count="3316" uniqueCount="770">
  <si>
    <t>PRESUPUESTO PILONA 10</t>
  </si>
  <si>
    <t>ITEM</t>
  </si>
  <si>
    <t>ITEM IDRD</t>
  </si>
  <si>
    <t>DESCRIPCION</t>
  </si>
  <si>
    <t>UNIDAD</t>
  </si>
  <si>
    <t>CANTIDAD</t>
  </si>
  <si>
    <t>VALOR UNITARIO</t>
  </si>
  <si>
    <t>VALOR TOTAL</t>
  </si>
  <si>
    <t>%</t>
  </si>
  <si>
    <t>PRELIMINARES</t>
  </si>
  <si>
    <t>Cerramiento de obra teja de zinc. H= 3.05</t>
  </si>
  <si>
    <t>ml</t>
  </si>
  <si>
    <t>Cerramiento provisional en lona  h=2.20 m</t>
  </si>
  <si>
    <t>Excavacion mecanica en roca -(Estación museo- ver recomendaciones de estudio de suelos)</t>
  </si>
  <si>
    <t>m3</t>
  </si>
  <si>
    <t>Excavacion mecanica en roca -(Estación Pilona 10- ver recomendaciones de estudio de suelos)</t>
  </si>
  <si>
    <t>Excavacion mecanica en roca -(Estación Pilona 20- ver recomendaciones de estudio de suelos)</t>
  </si>
  <si>
    <t>1.10 A</t>
  </si>
  <si>
    <t>Excavacion con equipo en roca para anillo Caisson** -(Estación Pilona 10- ver recomendaciones estructurales)</t>
  </si>
  <si>
    <t>Excavación manual en recebo</t>
  </si>
  <si>
    <t>Demolicion de anillos caisson</t>
  </si>
  <si>
    <t>Relleno - subbase granular - SBG-C</t>
  </si>
  <si>
    <t>Relleno - base granular - Bg1</t>
  </si>
  <si>
    <t>Relleno - en arena para anillos caisson</t>
  </si>
  <si>
    <t>m2</t>
  </si>
  <si>
    <t>Suministro e instalacion de filtro Alveolar 10 o similar</t>
  </si>
  <si>
    <t>Suministro e instalacion de filtro Alveolar Colector o similar</t>
  </si>
  <si>
    <t>Contencion temporal - (sistema con malla tecco g65/4 con pernos pasivos en tres bolillos con separación 2.7 m x 2.7 m) longitud variable, incluye perforación, placa de reparto, tuerca de protección anticorrosión, colocación e inyección de lechada de cemento y perno pasivo</t>
  </si>
  <si>
    <t>Demolicion de pavimento en concreto emax=  18 cm</t>
  </si>
  <si>
    <t>CIMENTACIONES Y EXCAVACIONES</t>
  </si>
  <si>
    <t>Concreto pobre de limpieza e= 0,05 m</t>
  </si>
  <si>
    <t>Concreto ciclopeo 2500 psi ( 60% com -40% piedra)</t>
  </si>
  <si>
    <t>Concreto de 3500 psi (24.5 Mpa) para placa de cimentación</t>
  </si>
  <si>
    <t xml:space="preserve">Concreto de 3500 psi (24.5 Mpa) para vigas de cimentación </t>
  </si>
  <si>
    <t>2.6A</t>
  </si>
  <si>
    <t>Concreto de 3000 psi (21.0Mpa) para muros de contención (construcción por partes - ver planos y recomendaciones estructurales)</t>
  </si>
  <si>
    <t>2.7A</t>
  </si>
  <si>
    <t>Concreto de 3500 psi (24.5 Mpa) para fosos</t>
  </si>
  <si>
    <t>2.8A</t>
  </si>
  <si>
    <t>Anillo contención tipo caisson media luna - e=0.10 dex=1.36- 3000 psi</t>
  </si>
  <si>
    <t>2.9A</t>
  </si>
  <si>
    <t>Acero de refuerzo- 60000 psi (incluye suministro, alambre negro, figuración, amarre, instalación</t>
  </si>
  <si>
    <t>kg</t>
  </si>
  <si>
    <t>2.10A</t>
  </si>
  <si>
    <t>Mallas electrosoldadas</t>
  </si>
  <si>
    <t>ESTRUCTURAS EN CONCRETO</t>
  </si>
  <si>
    <t>Concreto de 3000 psi (21  Mpa) para placas macizas de entrepisos</t>
  </si>
  <si>
    <t>3.1.A</t>
  </si>
  <si>
    <t>Concreto de 3500 psi (24.5  Mpa) para placas macizas de entrepisos</t>
  </si>
  <si>
    <t>Concreto de 3000 psi (21  Mpa) para vigas aereas de entrepiso</t>
  </si>
  <si>
    <t>Concreto de 3000 psi (21  Mpa) para escaleras</t>
  </si>
  <si>
    <t>3.4.A</t>
  </si>
  <si>
    <t>Concreto de 3000 psi (21 Mpa) para  columnas</t>
  </si>
  <si>
    <t>Concreto de 4000 psi (28 Mpa)  impermeabilzado para  tanques</t>
  </si>
  <si>
    <t xml:space="preserve">ELEMENTOS NO ESTRUCTURALES </t>
  </si>
  <si>
    <t>Dinteles 3000 psi acabado a la vista (incluye suministro concreto 3000 psi, formaleta, instalación, y todo lo requerido para la correcta ejecución y recibo a satisfacción. incluye refuerzo) (Promedio 12x20)</t>
  </si>
  <si>
    <t>m</t>
  </si>
  <si>
    <t>Alfajias 3000 psi acabado a la vista con gotero según diseño</t>
  </si>
  <si>
    <t>Viga de remate s=12x15 en concreto f'c=3000 psi.</t>
  </si>
  <si>
    <t>FACHADA FIJA en páneles de acero cold rolled de cal 16. Modulación de 2,29 mt altura x 1,07 mt ancho. Arte estándar CNC LÁSER . Estructura en PTS galvanizado cal 14 con soportes en U adosados a muro con flotación de 200mm. Fijación de panel a tubo con tuerca remache y tornillo botton inoxidables. Pintura electrostática poliester. Acabado rústico. INCLUYE TRANSPORTE E INSTALACIÓN.- Según diseño</t>
  </si>
  <si>
    <t>PISOS</t>
  </si>
  <si>
    <t>Tablon de gres color mocca  formato 30,5 x 30.5</t>
  </si>
  <si>
    <t xml:space="preserve">Tablo de gres -liston o guardaescoba -  color Mocca formato 30,5 x 7,5 </t>
  </si>
  <si>
    <t>Afinado de pisos endurecido</t>
  </si>
  <si>
    <t>Piso Vinilo en rollo. E= 2,0 mm, trafico pesado (color según diseño)</t>
  </si>
  <si>
    <t>5.6A</t>
  </si>
  <si>
    <t>Piso de vinilo  trafico 42 (Comercial pesado)- Línea  Ambienta o similar</t>
  </si>
  <si>
    <t xml:space="preserve">Guardaescoba en MDF sin chaflán </t>
  </si>
  <si>
    <t>Gres sanitario color Mocca con junta epóxica 100 color cocoa  formato 30,5 x 30.5</t>
  </si>
  <si>
    <t>Zócalo sanitario color Mocca o similar</t>
  </si>
  <si>
    <t xml:space="preserve">Afinado de pisos en mortero 1:3 esp variable hasta 0.04 m </t>
  </si>
  <si>
    <t xml:space="preserve">Afinado de pisos en mortero 1:3 impermeabilizado - esp variable hasta 0.04 m </t>
  </si>
  <si>
    <t>Guardaescobas Vinilo Trafico 42</t>
  </si>
  <si>
    <t>Piso de danza flotado conformado por tacos sonoamortiguados, quintuplex de 19mm con acabado en madera tipo guáimaro o granadillo de 20mm.</t>
  </si>
  <si>
    <t>ENCHAPE Y MAMPOSTERIA</t>
  </si>
  <si>
    <t xml:space="preserve"> Enchape cerámico ref. CER.BOUT. METRO Color: Blanco Formato 10x20.</t>
  </si>
  <si>
    <t>Mamposteria -Muros divisorios en bloque #5</t>
  </si>
  <si>
    <t>Muros fachadas - Bloque  CONCRETO REF: SICILIANO 60 X 140 X 390, A LA VISTA</t>
  </si>
  <si>
    <t>Muros fachadas - Chapa CONCRETO REF: SICILIANO 60 X  390, A LA VISTA</t>
  </si>
  <si>
    <t>Impermeabilizacion de jardinera (incluye mortero impermeable y manto bicapa)</t>
  </si>
  <si>
    <t>Muro de acceso al ascensor en superboard 6.0mm</t>
  </si>
  <si>
    <t>INSTALACIONES ELÉCTRICAS</t>
  </si>
  <si>
    <t>7.1</t>
  </si>
  <si>
    <t>SALIDAS ELÉCTRICAS</t>
  </si>
  <si>
    <t>7.1.01</t>
  </si>
  <si>
    <t>Salida para luminaria en techo, en tubo conduit EMT de 3/4", en conductores de cobre 2No12 + 1No14 AWG Tipo PE-HF-FR-LS-CT. Incluye soportes, cajas (con tapa) y accesorios necesarios para completar la salida.</t>
  </si>
  <si>
    <t>UND</t>
  </si>
  <si>
    <t>7.1.02</t>
  </si>
  <si>
    <t>Salida para doble altura en recepción, en tubo conduit EMT de 3/4", en conductores de cobre 2No12 + 1No14 AWG Tipo PE-HF-FR-LS-CT. Incluye soportes, cajas (con tapa) y accesorios necesarios para completar la salida.</t>
  </si>
  <si>
    <t>7.1.03</t>
  </si>
  <si>
    <t>Salida para luminaria de emergencia, en tubo conduit EMT de 3/4", en conductores de cobre 2No12 + 1No14 AWG Tipo PE-HF-FR-LS-CT. Incluye soportes, cajas (con tapa) y accesorios necesarios para completar la salida.</t>
  </si>
  <si>
    <t>7.1.04</t>
  </si>
  <si>
    <t>Derivación de luminaria desde salida eléctrica en cable encauchetado 3x14 AWG con clavija aérea con polo a tierra desde luminaria con toma aérea. Incluyen accesorios.</t>
  </si>
  <si>
    <t>7.1.05</t>
  </si>
  <si>
    <t>Salida para interruptor sencillo en tubo conduit PVC de 3/4", con conductores de cobre 2No12+1No14 AWG Tipo PE-HF-FR-LS-CT. Incluye interruptor, soportes, cajas y accesorios necesarios para completar la salida.</t>
  </si>
  <si>
    <t>7.1.06</t>
  </si>
  <si>
    <t>Salida para interruptor doble en tubo conduit PVC de 3/4", con conductores de cobre 3No12+1No14 AWG Tipo PE-HF-FR-LS-CT. Incluye interruptor, soportes, cajas y accesorios necesarios para completar la salida.</t>
  </si>
  <si>
    <t>7.1.07</t>
  </si>
  <si>
    <t>Salida para interruptor triple en tubo conduit PVC de 3/4", con conductores de cobre 3No12+1No14 AWG Tipo PE-HF-FR-LS-CT. Incluye interruptor, soportes, cajas y accesorios necesarios para completar la salida.</t>
  </si>
  <si>
    <t>7.1.08</t>
  </si>
  <si>
    <t>Salida para interruptor conmutable en tubo conduit PVC de 3/4", con conductores de cobre 3No12+1No14 AWG Tipo PE-HF-FR-LS-CT. Incluye interruptor, soportes, cajas y accesorios necesarios para completar la salida.</t>
  </si>
  <si>
    <t>7.1.10</t>
  </si>
  <si>
    <t>Salida para toma monofásica doble con polo a tierra para red normal, en tubo conduit EMT/PVC de 3/4" y conductores de cobre 2N12+1No14 AWG Tipo PE-HF-FR-LS-CT. Incluye toma, curvas, terminales, uniones, soportes, cajas y accesorios para completar la salida.</t>
  </si>
  <si>
    <t>7.1.11</t>
  </si>
  <si>
    <t>Salida para toma monofásica doble GFCI con polo a tierra para red normal, en tubo conduit EMT/PVC  de 3/4" y conductores de cobre 2N12+1No14 AWG Tipo PE-HF-FR-LS-CT. Incluye toma, curvas, terminales, uniones, soportes, cajas y accesorios para completar la salida.</t>
  </si>
  <si>
    <t>7.1.13</t>
  </si>
  <si>
    <t>Salida para toma monofásica doble con polo a tierra aislado para red regulada, en tubo conduit EMT/PVC de 3/4" y conductores de cobre 2N12+1No12+1No14 AWG Tipo PE-HF-FR-LS-CT. Incluye tomacorriente con polo a tierra asilado grado hospitalario, curvas, terminales, uniones, soportes, cajas y accesorios para completar la salida.</t>
  </si>
  <si>
    <t>7.1.16</t>
  </si>
  <si>
    <t>Salida para toma monofásica doble con polo a tierra para red normal, por canaleta y cable trenzado de cobre 3x12 Tipo PE-HF-FR-LS-CT. Incluye toma monofásica, conectores, empalmes, troquel y demás accesorios para completar la salida.</t>
  </si>
  <si>
    <t>7.1.17</t>
  </si>
  <si>
    <t>Salida para toma monofásica doble con polo a tierra aislado para red regulada, por canaleta y cable trenzado de cobre 3x12 Tipo PE-HF-FR-LS-CT. Incluye tomacorriente con polo a tierra asilado grado hospitalario, conectores, empalmes, troquel y demás accesorios para completar la salida.</t>
  </si>
  <si>
    <t>7.1.18</t>
  </si>
  <si>
    <t>Salida para toma bifásica, en tubo conduit EMT/PVC de 3/4" y conductores de cobre 2N12+1No14 AWG Tipo PE-HF-FR-LS-CT. Incluye toma, curvas, terminales, uniones, soportes, cajas y accesorios para completar la salida.</t>
  </si>
  <si>
    <t>7.2</t>
  </si>
  <si>
    <t>TABLEROS, PROTECCIONES Y MANDOS</t>
  </si>
  <si>
    <t>7.2.01</t>
  </si>
  <si>
    <t>Suministro, montaje y conexión de automático enchufable de 1x20, 1x30, 1x40 o 1x50 amperios.</t>
  </si>
  <si>
    <t>7.2.02</t>
  </si>
  <si>
    <t>Suministro, montaje y conexión de automático enchufable de 2x20, 2x30, 2x40 o 2x50 amperios.</t>
  </si>
  <si>
    <t>7.2.03</t>
  </si>
  <si>
    <t>Suministro, montaje y conexión de automático enchufable de 3x20, 3x30, 3x40 o 3x50 amperios.</t>
  </si>
  <si>
    <t>7.2.04</t>
  </si>
  <si>
    <t>Suministro, montaje y conexión de automático industrial regulable de 20 a 25 amperios.</t>
  </si>
  <si>
    <t>7.2.05</t>
  </si>
  <si>
    <t>Suministro, montaje y conexión de automático industrial regulable de 28 a 40 amperios.</t>
  </si>
  <si>
    <t>7.2.06</t>
  </si>
  <si>
    <t>Suministro, montaje y conexión de automático industrial regulable de 44 a 63 amperios.</t>
  </si>
  <si>
    <t>7.2.07</t>
  </si>
  <si>
    <t>Suministro, montaje y conexión de automático industrial regulable de 64 a 80 amperios.</t>
  </si>
  <si>
    <t>7.2.08</t>
  </si>
  <si>
    <t>Suministro, montaje y conexión de automático industrial regulable de 80 a 100 amperios.</t>
  </si>
  <si>
    <t>7.2.09A</t>
  </si>
  <si>
    <t>Suministro, montaje y conexión de automático industrial regulable de 128 a 160 amperios.</t>
  </si>
  <si>
    <t>7.2.11</t>
  </si>
  <si>
    <t>Suministro, montaje y conexión de automático industrial bifásico regulable de 30 amperios.</t>
  </si>
  <si>
    <t>7.2.12</t>
  </si>
  <si>
    <t>Suministro, montaje y conexión de tablero trifásico con espacio para totalizador de 12 circuitos. Debe disponer de puerta y chapa, barra de neutro y barra de tierra.</t>
  </si>
  <si>
    <t>7.2.13</t>
  </si>
  <si>
    <t>Suministro, montaje y conexión de tablero trifásico con espacio para totalizador de 18 circuitos. Debe disponer de puerta y chapa, barra de neutro y barra de tierra.</t>
  </si>
  <si>
    <t>7.2.14</t>
  </si>
  <si>
    <t>Suministro, montaje y conexión de tablero trifásico con espacio para totalizador de 24 circuitos. Debe disponer de puerta y chapa, barra de neutro y barra de tierra.</t>
  </si>
  <si>
    <t>7.2.15</t>
  </si>
  <si>
    <t>Suministro, montaje y conexión de tablero trifásico con espacio para totalizador de 30 circuitos. Debe disponer de puerta y chapa, barra de neutro y barra de tierra.</t>
  </si>
  <si>
    <t>7.2.17</t>
  </si>
  <si>
    <t>Suministro, montaje y conexión de de caja para instalar automático industrial. Debe disponer de puerta, barra de neutro y barra de tierra.</t>
  </si>
  <si>
    <t>7.2.18</t>
  </si>
  <si>
    <t>Suministro, montaje y conexión de DPS tipo I - 90 KA - para instalar en gabinete de distribución, incluyendo elementos y accesorios de conexión. Las características técnicas se detallan en la memoria de cálculo.</t>
  </si>
  <si>
    <t>7.2.19</t>
  </si>
  <si>
    <t>Suministro, montaje y conexión de DPS tipo II- 30 KA - para instalar en gabinete de distribución, incluyendo elementos y accesorios de conexión. Las características técnicas se detallan en la memoria de cálculo.</t>
  </si>
  <si>
    <t>7.2.20</t>
  </si>
  <si>
    <t>Suministro, montaje y conexión de DPS tipo II- 15 KA - para instalar en gabinete de distribución, incluyendo elementos y accesorios de conexión. Las características técnicas se detallan en la memoria de cálculo.</t>
  </si>
  <si>
    <t>7.2.21</t>
  </si>
  <si>
    <t>Suministro, montaje y conexión de gabinete autosoportado TD-GN, incluyendo barrajes y accesorios para cumplir con lo indicado en el diagrama unifilar. Las características técnicas se detallan en planos, memoria y especificaciones (numeral 5 de este último documento). El tablero debe contar con el certificado de calidad.</t>
  </si>
  <si>
    <t>7.2.23</t>
  </si>
  <si>
    <t>Suministro, montaje y conexión de gabinete autosoportado TDB (Bombas), incluyendo barrajes y accesorios para cumplir con lo indicado en el diagrama unifilar. Las características técnicas se detallan en planos, memoria y especificaciones  (numeral 5 de este último documento). El tablero debe contar con el certificado de calidad.</t>
  </si>
  <si>
    <t>7.3</t>
  </si>
  <si>
    <t>ACOMETIDAS CABLES Y DUCTOS</t>
  </si>
  <si>
    <t>7.3.01</t>
  </si>
  <si>
    <t>Suministro y tendido de acometida trifásica general en conductores de cobre 1(3No2/0F+1No2/0N+1No4T) AWG Tipo PE-HF-FR-LS-CT por tubo. Incluye accesorios para completar la actividad.</t>
  </si>
  <si>
    <t>ML</t>
  </si>
  <si>
    <t>7.3.02A</t>
  </si>
  <si>
    <t>Suministro y tendido de acometida trifásica general en conductores de cobre 1(3No2F+1No2N+1No6T) AWG Tipo PE-HF-FR-LS-CT por tubo. Incluye accesorios para completar la actividad.</t>
  </si>
  <si>
    <t>7.3.03</t>
  </si>
  <si>
    <t>Suministro y tendido de acometida trifásica en conductores de cobre 1(3No4F+1No4N+1No8T) AWG Tipo PE-HF-FR-LS-CT por tubo. Incluye accesorios para completar la actividad.</t>
  </si>
  <si>
    <t>7.3.04</t>
  </si>
  <si>
    <t>Suministro y tendido de acometida trifásica en conductores de cobre 1(3No6F+1No6N+1No8T) AWG Tipo PE-HF-FR-LS-CT por tubo. Incluye accesorios para completar la actividad.</t>
  </si>
  <si>
    <t>7.3.05</t>
  </si>
  <si>
    <t>Suministro y tendido de acometida trifásica en conductores de cobre 1(3No8F+1No8N+1No10T) AWG Tipo PE-HF-FR-LS-CT por tubo. Incluye accesorios para completar la actividad.</t>
  </si>
  <si>
    <t>7.3.07</t>
  </si>
  <si>
    <t>Suministro y tendido de acometida bifásica general en conductores de cobre 1(2No8F+1No8N+1No10T) AWG Tipo PE-HF-FR-LS-CT por tubo. Incluye accesorios para completar la actividad.</t>
  </si>
  <si>
    <t>7.3.11</t>
  </si>
  <si>
    <t>Suministro y tendido de ducto EMT de ¾" necesaria para ejecutar acometidas eléctricas. Incluye cajas, soportes y accesorios.</t>
  </si>
  <si>
    <t>7.3.12</t>
  </si>
  <si>
    <t>Suministro y tendido de ducto EMT de 1" necesaria para ejecutar acometidas eléctricas. Incluye cajas, soportes y accesorios.</t>
  </si>
  <si>
    <t>7.3.13</t>
  </si>
  <si>
    <t>Suministro y tendido de ducto EMT de 1-1/2" necesaria para ejecutar acometidas eléctricas. Incluye cajas, soportes y accesorios.</t>
  </si>
  <si>
    <t>7.3.14</t>
  </si>
  <si>
    <t>Suministro y tendido de ducto EMT de 2" necesaria para ejecutar acometidas eléctricas. Incluye cajas, soportes y accesorios.</t>
  </si>
  <si>
    <t>7.3.17</t>
  </si>
  <si>
    <t>Suministro y tendido de ducto PVC de 1 1/2". Incluye curvas, uniones, boquillas, material de relleno, excavación, compactación y accesorios necesarios para su óptima instalación.</t>
  </si>
  <si>
    <t>7.3.18</t>
  </si>
  <si>
    <t>Suministro y tendido de ducto PVC de 2". Incluye curvas, uniones, boquillas, material de relleno, excavación, compactación y accesorios necesarios para su óptima instalación.</t>
  </si>
  <si>
    <t>7.3.20</t>
  </si>
  <si>
    <t>Suministro y construcción de caja de inspección en mampostería tipo CS274 del O.R, para cableado de acometidas eléctricas. Incluye tapa, marco, contramarco y accesorios.</t>
  </si>
  <si>
    <t>7.3.23</t>
  </si>
  <si>
    <t>Suministro y tendido bandeja portacable tipo ducto 20x10 cm con división para red eléctrica y de comunicaciones. Incluye tapa metálica galvanizada, elementos de soporte, fijación y demás accesorios necesarios para su óptima instalación.</t>
  </si>
  <si>
    <t>7.3.24</t>
  </si>
  <si>
    <t>Suministro y tendido canaleta metálica (tipo ducto) 12x5cm. Incluye elementos de sopote, fijación y demás accesorios necesarios para su óptima instalación.</t>
  </si>
  <si>
    <t>7.4</t>
  </si>
  <si>
    <t>LUMINARIAS</t>
  </si>
  <si>
    <t>7.4.02</t>
  </si>
  <si>
    <t>Suministro, montaje y conexión de Panel LED circular (30 cm diámetro) 24 W 120 V. Incluye accesorios de montaje y conexión. Que responda a los estudios fotométricos de proyecto en sus parámetros físicos, eléctricos, técnicos, fotométricos y de instalación.</t>
  </si>
  <si>
    <t>7.4.03</t>
  </si>
  <si>
    <t>Suministro, montaje y conexión de Panel LED cuadrado (0.60x0.60) 45 W 120 V. Incluye accesorios de conexión, marco de montaje y/o accesorios de descuelgue, amarre y fijación. Que responda a los estudios fotométricos de proyecto en sus parámetros físicos, eléctricos, técnicos, fotométricos y de instalación.</t>
  </si>
  <si>
    <t>7.4.04</t>
  </si>
  <si>
    <t>Suministro, montaje y conexión de luminaria módulo LED rectangular (1.20x0.30) 40 W 120 V. Incluye accesorios de conexión, marco de montaje y/o accesorios de descuelgue, amarre y fijación. Que responda a los estudios fotométricos de proyecto en sus parámetros físicos, eléctricos, técnicos, fotométricos y de instalación.</t>
  </si>
  <si>
    <t>7.4.05</t>
  </si>
  <si>
    <t>Suministro, montaje y conexión de luminaria LED sellada rectangular (1.30x0.14) de descolgar 2x18 W 120 V. Incluye accesorios de conexión, accesorios de descuelgue, amarre y fijación. Que responda a los estudios fotométricos de proyecto en sus parámetros físicos, eléctricos, técnicos, fotométricos y de instalación.</t>
  </si>
  <si>
    <t>7.4.06</t>
  </si>
  <si>
    <t>Suministro, montaje y conexión de luminaria de emergencia LED de 2x16 W 120 V, con 90 minutos de respaldo. Incluye elementos para montaje, y/o fijación. Que responda a los estudios fotométricos de proyecto en sus parámetros físicos, eléctricos, técnicos, fotométricos y de instalación.</t>
  </si>
  <si>
    <t>7.4.07</t>
  </si>
  <si>
    <t>Suministro, montaje y conexión de luminaria LED HIGH BAY (0.604m x 0.320m) de descolgar, 80W - 120 V. Incluye accesorios de conexión, accesorios de descuelgue, amarre y fijación. Que responda a los estudios fotométricos de proyecto en sus parámetros físicos, eléctricos, técnicos, fotométricos y de instalación.</t>
  </si>
  <si>
    <t>7.5</t>
  </si>
  <si>
    <t>SISTEMA DE PUESTA A TIERRA, ATERRAMIENTO Y APANTALLAMIENTO</t>
  </si>
  <si>
    <t>7.5.01</t>
  </si>
  <si>
    <t>Suministro y construcción de caja en mampostería de 30x30x30cm para inspección y medición del sistema de puesta a tierra. Incluye tapa, marco, contramarco.</t>
  </si>
  <si>
    <t>7.5.02</t>
  </si>
  <si>
    <t>Suministro e hincada de varilla de cobre de 2.44 metros x 5/8" para constitución del sistema de puesta a tierra y/o aterramiento.</t>
  </si>
  <si>
    <t>7.5.03</t>
  </si>
  <si>
    <t>Suministro y tendido de cable de cobre desnudo No 2/0 para puesta a tierra de los diferentes sistemas. Incluye excavación, relleno y compactación.</t>
  </si>
  <si>
    <t>7.5.04</t>
  </si>
  <si>
    <t>Suministro y colocación de 120 gramos de soldadura cadweld para unir varilla con cable y/o cable con cable montar y configurar el sistema de puesta a tierra y/o aterramiento.</t>
  </si>
  <si>
    <t>7.5.05</t>
  </si>
  <si>
    <t>Suministro, montaje y conexión de barra de tierra en cobre de 600 mms x 50 mms x 5 mms, para equipotenciar sistemas de puesta tierra general, cuartos de comunicaciones, etc. Incluye aisladores, soportes y demás accesorios para su instalación.</t>
  </si>
  <si>
    <t>7.5.09</t>
  </si>
  <si>
    <t>Suministro y tendido de conductor de cobre desnudo  1T No.2/0 AWG, para continuidad de sistema de comunicaciones entre cuartos técnicos. Incluye conector de compresión y demás elementos necesarios para su montaje, fijación y conexión.</t>
  </si>
  <si>
    <t>7.5.10</t>
  </si>
  <si>
    <t>Suministro y tendido de conductor de cobre desnudo  1T No.6 AWG, para continuidad de sistema de canalización de bandeja portacable. Incluye conector de compresión y demás elementos necesarios para su montaje, fijación y conexión.</t>
  </si>
  <si>
    <t>7.5.11</t>
  </si>
  <si>
    <t>Suministro y tendido de conductor de cobre desnudo  1T No.12AWG, para continuidad de sistema de canalización de canaleta metálica. Incluye elementos necesarios para su montaje, fijación y conexión.</t>
  </si>
  <si>
    <t>7.5.12</t>
  </si>
  <si>
    <t>Medición de resistencia de sistema de puesta a tierra, con prueba de continuidad del mismo, para verificación de cumplimiento de lo valores y parámetro requeridos por la normatividad vigente.</t>
  </si>
  <si>
    <t>7.6</t>
  </si>
  <si>
    <t>INFRAESTRUCTURA PRINCIPAL DE CONEXIÓN</t>
  </si>
  <si>
    <t>7.6.01</t>
  </si>
  <si>
    <t>Suministro, montaje, conexión, instalación, puesta en operación integrada al sistema, de UPS bifásica 4,5 kW efectivos Tipo Rack, In-out 208/120V , 6 min de respaldo (5,0 kVA a FP 0.9). Las características técnicas se detallan en planos, memoria y especificaciones.</t>
  </si>
  <si>
    <t>7.6.06</t>
  </si>
  <si>
    <t>Suministro, montaje y conexión de celda de medida semidirecta en baja tensión. Incluye CT's, medidor electrónico y todos los accesorios y calidades cumpliendo la normatividad del operador de red local (CODENSA AE319).</t>
  </si>
  <si>
    <t>7.6.07A</t>
  </si>
  <si>
    <t>Suministro, montaje y conexión de celda de seccionador (Entrada y/o Salida) en media tensión 15 KV, tecnología en SF6. Incluye fusibles, accesorios y demás elementos y accesorios necesarios para su óptimo funcionamiento, cumpliendo con la normatividad del operador de red local.</t>
  </si>
  <si>
    <t>7.6.08A</t>
  </si>
  <si>
    <t>Suministro, montaje y conexión de celda de protección en media tensión 15 KV, tecnología en SF6. Incluye fusibles, accesorios y demás elementos y accesorios necesarios para su óptimo funcionamiento, cumpliendo con la normatividad del operador de red local.</t>
  </si>
  <si>
    <t>7.6.09A</t>
  </si>
  <si>
    <t>Suministro, montaje y conexión de celda de transformador seco de 45 kVA. Incluye accesorios y calidades cumpliendo la normatividad del operador de red local.</t>
  </si>
  <si>
    <t>7.6.10A</t>
  </si>
  <si>
    <t>Suministro, montaje e instalación de transformador tipo seco de 45 KVA, 11.400 / 208-120 V - Dy5n - 60 Hz - Clase H - factor k≥4. Incluye ruedas, DPS y todos los accesorios, elementos de conexión y calidades para su óptimo funcionamiento y cumpliendo la normatividad del operador de red local.</t>
  </si>
  <si>
    <t>7.6.11A</t>
  </si>
  <si>
    <t>Suministro y tendido subterráneo de cable de Cobre 15 KV XLPE 3No.70 mm² Cu, para interconexión de celdas en M.T., cumpliendo la normatividad del operador de red local. Incluye prueba VLF del cable.</t>
  </si>
  <si>
    <t>7.6.12A</t>
  </si>
  <si>
    <t>Suministro y tendido subterráneo de cable de Cobre 15 KV XLPE 3No.120 mm² Cu, para interconexión de celdas en M.T., cumpliendo la normatividad del operador de red local. Incluye prueba VLF del cable.</t>
  </si>
  <si>
    <t>7.6.12</t>
  </si>
  <si>
    <t>Suministro y montaje de juego (3 un) de premoldeados de media tensión uso interior 15 KV cumpliendo la normatividad del operador de red local.</t>
  </si>
  <si>
    <t>7.6.13</t>
  </si>
  <si>
    <t>7.6.14</t>
  </si>
  <si>
    <t>Suministro y tendido de 4 ductos PVC de 6". Incluye curvas, uniones, boquillas, material de relleno, excavación, compactación y accesorios necesarios para su óptima instalación; de acuerdo a la normatividad del operador de red.</t>
  </si>
  <si>
    <t>7.6.15</t>
  </si>
  <si>
    <t>Suministro y construcción de caja de inspección en mampostería tipo CS276 del O.R, para cableado de acometidas eléctricas. Incluye tapa, marco, contramarco y accesorios.</t>
  </si>
  <si>
    <t>7.6.16</t>
  </si>
  <si>
    <t>Suministro, montaje e instalación de estructura terminal de derivación de circuito de M.T. 11.4 kV, en punto de conexión a la entrada del proyecto. Incluye crucetas, diagonales, pararrayos, cortacircuitos, herrajes y demas accesorios para montaje de la estructura en media tensión; cumpliendo la normativa del operasdor de red (LA220)</t>
  </si>
  <si>
    <t>7.6.17</t>
  </si>
  <si>
    <t>Inspector delegado RETIE y emisión de certificado de recibo a satisfacción de las Redes de Media Tensión.</t>
  </si>
  <si>
    <t>7.6.18</t>
  </si>
  <si>
    <t>Inspector delegado RETIE y emisión de certificado de recibo a satisfacción de la Subestación.</t>
  </si>
  <si>
    <t>7.6.19</t>
  </si>
  <si>
    <t>Inspector delegado RETIE y emisión de certificado de recibo a satisfacción de las instalaciones de uso final.</t>
  </si>
  <si>
    <t>7.6.20</t>
  </si>
  <si>
    <t>Inspector delegado RETILAP y emisión de certificado de recibo a satisfacción de las instalaciones</t>
  </si>
  <si>
    <t>SISTEMA DE COMUNICACIONES - VOZ Y DATOS - VIDEO - SONIDO</t>
  </si>
  <si>
    <t>8.1</t>
  </si>
  <si>
    <t>CABLEADO ESTRUCTURADO</t>
  </si>
  <si>
    <t>8.1.01</t>
  </si>
  <si>
    <t>Suministro y colocación de toma de comunicaciones doble. Incluye jack categoría 6A, face plate angulado, marquilla para toma, troquel y/o caja metálica.</t>
  </si>
  <si>
    <t>8.1.03</t>
  </si>
  <si>
    <t>Suministro y montaje de patch panel de 24 puertos, angulado, para categoría 6A. Incluye 24 jacks categoría 6A, marquillas y demás elementos y accesorios necesarios para su óptime instalación.</t>
  </si>
  <si>
    <t>8.1.04</t>
  </si>
  <si>
    <t>Suministro y montaje de patch cord certificado categoría 6A de tres metros, para puesto de trabajo. Incluye marquillas.</t>
  </si>
  <si>
    <t>8.1.05</t>
  </si>
  <si>
    <t>Suministro y montaje de patch cord certificado categoría 6A de un metro, para rack. Incluye marquillas.</t>
  </si>
  <si>
    <t>8.1.07</t>
  </si>
  <si>
    <t>Suministro y montaje de rack y/o gabinete de montaje en muro de 26 RU, con sistema avanzado de administraciónde cableado, con puerta de cristal curvo de seguridad, paneles laterales desmontables y puerta trasera sólida. Incluye multitoma, barra de tierra, elementos de anclaje al piso y demás accesorios necesarios para su óptima instalación y funcionamiento.</t>
  </si>
  <si>
    <t>8.1.08</t>
  </si>
  <si>
    <t>Suministro y montaje de organizador horizontal para rack.</t>
  </si>
  <si>
    <t>8.1.9</t>
  </si>
  <si>
    <t>Suministro y montaje de organizador vertical, para sistema avanzado de administración de cables 6" x 8" x 7'.</t>
  </si>
  <si>
    <t>8.1.10</t>
  </si>
  <si>
    <t>Suministro y tendido decable S/FTP categoría 6A  LSFRZH</t>
  </si>
  <si>
    <t>8.1.11</t>
  </si>
  <si>
    <t>Certificación de punto lógico en categoría 6A.</t>
  </si>
  <si>
    <t>8.1.12</t>
  </si>
  <si>
    <t>Suministro, montaje e instalación de bandeja de fibra. Incluye enfrentador de conexión, conectores de fibra LC, ponchado de fibra, marquillas de identificación, demás accesorios y elementos necesarios para la conexión de la fibra óptica</t>
  </si>
  <si>
    <t>8.1.14</t>
  </si>
  <si>
    <t>Suministro, montaje y programación de switch de 24 puertos x 10/100/1000 (RJ-45) puertos,PoE, 4 x 1000X SFP, Capa 3, detección automática, MiniGibit para respectiva conexión a fibra, 2 ranuras de módulo de ampliación de puerto.</t>
  </si>
  <si>
    <t>8.1.15</t>
  </si>
  <si>
    <t>Suministro y tendido de ducto EMT de ¾" necesaria para ejecutar salidas de comunicaciones. Incluye cajas, soportes y accesorios, para conformar la salida.</t>
  </si>
  <si>
    <t>8.1.16</t>
  </si>
  <si>
    <t>Suministro y tendido de ducto EMT de 1" necesaria para ejecutar salidas de comunicaciones. Incluye cajas, soportes y accesorios, para conformar la salida.</t>
  </si>
  <si>
    <t>8.1.17</t>
  </si>
  <si>
    <t>Suministro y tendido de fibra óptica multimodo, OM3, 50/150 µm, 12 hilos tipo outdoor, tipo LSZH, para conformación de Backbone de enlace de conexión entre racks de cuartos técnicos de comunicaciones, por canalización.</t>
  </si>
  <si>
    <t>8.1.18</t>
  </si>
  <si>
    <t>Suministro, montaje e instalación de patchcord de fibra LC-LC, 50/150 µm, tipo LSZH, de 3 metros, para enlace de conexión entre bandeja de Fibra y equipos activos. Incluyemarquilla de identificación.</t>
  </si>
  <si>
    <t>8.1.19</t>
  </si>
  <si>
    <t>Configuración, prueba, certificación y puesta en marcha en operación integrada, del sistema de cableado estructurado propuesto. Incluye terminales, ponchad, enfrentadores para expansión, conexión, fungibles, certificación de backbone y programación de equipos activos de la red activa.</t>
  </si>
  <si>
    <t>8.2</t>
  </si>
  <si>
    <t>SISTEMA VIDEO</t>
  </si>
  <si>
    <t>8.3</t>
  </si>
  <si>
    <t>SISTEMA SONIDO</t>
  </si>
  <si>
    <t>SISTEMA DE SEGURIDAD CCTV</t>
  </si>
  <si>
    <t>9.1</t>
  </si>
  <si>
    <t>CCTV</t>
  </si>
  <si>
    <t>9.1.01</t>
  </si>
  <si>
    <t>Suministro y colocación de toma de seguridad/comunicaciones sencilla. Incluye jack categoría 6A, face plate angulado, marquilla para toma y caja metálica.</t>
  </si>
  <si>
    <t>9.1.02</t>
  </si>
  <si>
    <t>9.1.03</t>
  </si>
  <si>
    <t>9.1.04</t>
  </si>
  <si>
    <t>9.1.05</t>
  </si>
  <si>
    <t>Suministro y tendido de cable S/FTP categoría 6A  LSFRZH</t>
  </si>
  <si>
    <t>9.1.06</t>
  </si>
  <si>
    <t>9.1.07</t>
  </si>
  <si>
    <t>9.1.08</t>
  </si>
  <si>
    <t>9.1.10</t>
  </si>
  <si>
    <t>9.1.11</t>
  </si>
  <si>
    <t>Suministro, montaje y conexión de cámara tipo domo, IP, PoE, IR 30 mts, HD 1280 x 720p a tiempo real. Incluye elementos de terminales de conexión, montaje, instalación y demás accesorios necesarios para su óptimo funcionamiento.</t>
  </si>
  <si>
    <t>9.1.12</t>
  </si>
  <si>
    <t>Suministro, montaje y conexión de videograbador digital NVR DE 8 canales. Incluye baterias de respaldo, discos de almacenamiento interno y externo, modulos de conexión y expansión, como los demás elementos de conexión y programación para su óptimo funcionamiento.</t>
  </si>
  <si>
    <t>9.1.13</t>
  </si>
  <si>
    <t>Suminstro, montaje, conexión y programación de consola para sistemas seguridad y vigilancia. Incluye baterias de respaldo, modulos de conexión y expansión, monitores de visualización, como los demás elementos de conexión y programación para su óptimo funcionamiento.</t>
  </si>
  <si>
    <t>9.1.14</t>
  </si>
  <si>
    <t>Suminstro, montaje, conexión y programación de PC dedicado a sistema CCTV. Incluye software, modulos de conexión y expansión, monitor de visualización, como los demás elementos de conexión y programación para su óptimo funcionamiento.</t>
  </si>
  <si>
    <t>9.1.15</t>
  </si>
  <si>
    <t>Suminstro, montaje, conexión y programación de teclado con joystick dedicado para control de video matriz y movimineto de cámaras del sistema CCTV. Incluye modulos de conexión, como los demás elementos de conexión y programación para su óptimo funcionamiento.</t>
  </si>
  <si>
    <t>9.1.16</t>
  </si>
  <si>
    <t>Configuración, prueba, certificación y puesta en marcha en operación integrada, del sistema de seguridad CCTV.</t>
  </si>
  <si>
    <t>INSTALACION HIDROSANITARIA, RED CONTRA INCENDIO Y GAS</t>
  </si>
  <si>
    <t>INSTALACIONES HIDROSANITARIAS</t>
  </si>
  <si>
    <t>10.1.1</t>
  </si>
  <si>
    <t xml:space="preserve">ACOMETIDAS </t>
  </si>
  <si>
    <t>UN</t>
  </si>
  <si>
    <t>10.1.1.9</t>
  </si>
  <si>
    <t xml:space="preserve"> Tubería pvcp 3/4" rde 21 (incluye sum e instal tubería, soldadura, lubricante y accesorios)</t>
  </si>
  <si>
    <t>10.1.1.10</t>
  </si>
  <si>
    <t>Tubería de acero galvanizado  de 3/4" (incluye sum e instal tubería, soldadura, lubricante y accesorios)</t>
  </si>
  <si>
    <t>10.1.1.11</t>
  </si>
  <si>
    <t>Valv. P.D. Roscar R.W. Tipo Pesado 3/4"</t>
  </si>
  <si>
    <t>10.1.1.12</t>
  </si>
  <si>
    <t>Valv. Flotador 3/4"  (tipo pesado)</t>
  </si>
  <si>
    <t>10.1.1.13</t>
  </si>
  <si>
    <t>Cheque Hidro Roscar 3/4"</t>
  </si>
  <si>
    <t>10.1.1.14</t>
  </si>
  <si>
    <t>Pase Pvc-S. 3" Lmax 50 cm</t>
  </si>
  <si>
    <t>10.1.1.15</t>
  </si>
  <si>
    <t>Cajilla con medidor d=3/4". (incluye sum. y montaje de cajilla, plaquetas de identificación de medidor y medidor)</t>
  </si>
  <si>
    <t>10.1.1.16</t>
  </si>
  <si>
    <t>Valv. Antifraude 3/4"</t>
  </si>
  <si>
    <t>10.1.1.17</t>
  </si>
  <si>
    <t>Tubería pvcp 1" rde 21 (incluye sum e instal tubería, soldadura, lubricante y accesorios)</t>
  </si>
  <si>
    <t>10.1.1.18</t>
  </si>
  <si>
    <t>Tubería de acero galvanizado  de 1" (incluye sum e instal tubería, soldadura, lubricante y accesorios)</t>
  </si>
  <si>
    <t>10.1.1.19</t>
  </si>
  <si>
    <t>Valv. P.D. Roscar R.W. Tipo Pesado 1"</t>
  </si>
  <si>
    <t>10.1.1.20</t>
  </si>
  <si>
    <t>Valv. Flotador 1" (tipo pesado)</t>
  </si>
  <si>
    <t>10.1.1.21</t>
  </si>
  <si>
    <t>Cheque Hidro Rosca 1"</t>
  </si>
  <si>
    <t>10.1.1.22</t>
  </si>
  <si>
    <t>Pase Pvc-S. 1 1/2" Lmax 50 cm</t>
  </si>
  <si>
    <t>10.1.1.23</t>
  </si>
  <si>
    <t>Cajilla con medidor d=1". (incluye sum. y montaje de cajilla, plaquetas de identificación de medidor y medidor)</t>
  </si>
  <si>
    <t>10.1.1.24</t>
  </si>
  <si>
    <t>Valv. Antifraude 1"</t>
  </si>
  <si>
    <t>10.1.2</t>
  </si>
  <si>
    <t>CUARTO DE BOMBAS AGUA POTABLE</t>
  </si>
  <si>
    <t>10.1.2.1</t>
  </si>
  <si>
    <t>Tuberia Acero Galv. 3"  (Incluye Sum E Instal Tubería, Soldadura, Lubricante Y Accesorios de fijación)</t>
  </si>
  <si>
    <t>10.1.2.2</t>
  </si>
  <si>
    <t>Tuberia Acero Galv. 21/2"  (Incluye Sum E Instal Tubería, Soldadura, Lubricante Y Accesorios de fijación)</t>
  </si>
  <si>
    <t>10.1.2.3</t>
  </si>
  <si>
    <t>Tuberia Acero Galv. 1"  (Incluye Sum E Instal Tubería, Soldadura, Lubricante Y Accesorios de fijación y union)</t>
  </si>
  <si>
    <t>10.1.2.4</t>
  </si>
  <si>
    <t>Accesorio Ranurado 3"</t>
  </si>
  <si>
    <t>10.1.2.5</t>
  </si>
  <si>
    <t>Accesorio Ranurado 2-1/2"</t>
  </si>
  <si>
    <t>10.1.2.6</t>
  </si>
  <si>
    <t>Acople Ranurado 3"</t>
  </si>
  <si>
    <t>10.1.2.7</t>
  </si>
  <si>
    <t>Acople Ranurado 2-1/2"</t>
  </si>
  <si>
    <t>10.1.2.8</t>
  </si>
  <si>
    <t>Valv. P.D. Roscar R.W. Tipo Pesado 3" O Similar</t>
  </si>
  <si>
    <t>10.1.2.9</t>
  </si>
  <si>
    <t>Valv. P.D. Roscar R.W. Tipo Pesado 2-1/2" O Similar</t>
  </si>
  <si>
    <t>10.1.2.10</t>
  </si>
  <si>
    <t>Valv. P.D. Roscar R.W. Tipo Pesado 1" O Similar</t>
  </si>
  <si>
    <t>10.1.2.11</t>
  </si>
  <si>
    <t>Copa Concentrica A.G 3" X 2-1/2"</t>
  </si>
  <si>
    <t>10.1.2.12</t>
  </si>
  <si>
    <t>Cheque Hidro Roscar 2-1/2"</t>
  </si>
  <si>
    <t>10.1.2.13</t>
  </si>
  <si>
    <t>Junta Flexible De Caucho 3"</t>
  </si>
  <si>
    <t>10.1.2.14</t>
  </si>
  <si>
    <t>Manometros  Glicerina 200 Psi Dial 2.5"</t>
  </si>
  <si>
    <t>10.1.2.15</t>
  </si>
  <si>
    <t xml:space="preserve">Niple pasamuro acero. inox. 360 -  3" </t>
  </si>
  <si>
    <t>10.1.2.16</t>
  </si>
  <si>
    <t>Suministro, montaje e instalacion de equipos red de agua potable
incluye 2 bombas sumergibles caudal= 3.08 lps cdt= 28.44m 
2 hidrocontroladores  - hidroacumulador 100litros</t>
  </si>
  <si>
    <t>10.1.2.17</t>
  </si>
  <si>
    <t>10.1.2.18</t>
  </si>
  <si>
    <t>Suministro, montaje e instalacion de equipos red de agua potable
incluye 2 bombas sumergibles caudal= 4.29 lps cdt= 46.20m 
2 hidrocontroladores  hidroacumulador 100 litros</t>
  </si>
  <si>
    <t>10.1.2.19</t>
  </si>
  <si>
    <t>10.1.2.20</t>
  </si>
  <si>
    <t>BOMBA EYECTORA DE P: 1HP C/U, Q: 8 lps C/U.</t>
  </si>
  <si>
    <t>10.1.3</t>
  </si>
  <si>
    <t>RED GENERAL DE AGUA FRIA PVC-P</t>
  </si>
  <si>
    <t>10.1.3.1</t>
  </si>
  <si>
    <t>Tub. pvc-p rde 21 2-1/2"  (Incluye Sum E Instal Tubería, Soldadura, Lubricante Y Accesorios)</t>
  </si>
  <si>
    <t>10.1.3.2</t>
  </si>
  <si>
    <t>Tub. Pvc-P Rde 21 2" (Incluye Sum E Instal Tubería, Soldadura, Lubricante Y Accesorios)</t>
  </si>
  <si>
    <t>10.1.3.3</t>
  </si>
  <si>
    <t>Tub. pvc-p rde 21 1-1/2"  (Incluye Sum E Instal Tubería, Soldadura, Lubricante Y Accesorios)</t>
  </si>
  <si>
    <t>10.1.3.4</t>
  </si>
  <si>
    <t>Tub. Pvc-P Rde 21 1-1/4" (Incluye Sum E Instal Tubería, Soldadura, Lubricante Y Accesorios)</t>
  </si>
  <si>
    <t>10.1.3.5</t>
  </si>
  <si>
    <t>Tuberia Pvcp 1/2" Rde 9 (Incluye Sum E Instal Tubería, Soldadura, Lubricante Y Accesorios)</t>
  </si>
  <si>
    <t>10.1.3.6</t>
  </si>
  <si>
    <t>Válvula Expulsora De Aire 3/4"</t>
  </si>
  <si>
    <t>10.1.3.7</t>
  </si>
  <si>
    <t>Válvula Tipo Bola 3/4"</t>
  </si>
  <si>
    <t>10.1.3.8</t>
  </si>
  <si>
    <t>10.1.3.9</t>
  </si>
  <si>
    <t>Llave Manguera +Registro 1/2"</t>
  </si>
  <si>
    <t>10.1.3.10</t>
  </si>
  <si>
    <t>Valvua de cierre rapido pvc 1/2"</t>
  </si>
  <si>
    <t>10.1.3.11</t>
  </si>
  <si>
    <t>Valvua de cierre rapido pvc 1-1/4"</t>
  </si>
  <si>
    <t>10.1.4</t>
  </si>
  <si>
    <t>PUNTOS HIDRAULICOS DE AGUA FRIA</t>
  </si>
  <si>
    <t>10.1.4.1</t>
  </si>
  <si>
    <t>Punto Hid. Af Pvcp/Paral Lavamanos 1/2"</t>
  </si>
  <si>
    <t>10.1.4.2</t>
  </si>
  <si>
    <t>Punto Hid. Af Pvcp/Paral Sanitario Fluxometro 1-1/4"</t>
  </si>
  <si>
    <t>10.1.4.3</t>
  </si>
  <si>
    <t>Punto hid. af pvcp/paral orinal 1/2"</t>
  </si>
  <si>
    <t>10.1.4.4</t>
  </si>
  <si>
    <t>Punto hid. af pvcp ducha 1/2"</t>
  </si>
  <si>
    <t>10.1.4.5</t>
  </si>
  <si>
    <t>Punto Llave Manguera 1/2"</t>
  </si>
  <si>
    <t>10.1.5</t>
  </si>
  <si>
    <t>RED GENERAL DE AGUAS RESIDUALES</t>
  </si>
  <si>
    <t>10.1.5.1</t>
  </si>
  <si>
    <t>Tuberia Pvc Corrugada  8"   (Incluye Sum E Instal Tubería, Soldadura, Lubricante Y Accesorios)</t>
  </si>
  <si>
    <t>10.1.5.2</t>
  </si>
  <si>
    <t>Tuberia Pvc Corrugada  6"   (Incluye Sum E Instal Tubería, Soldadura, Lubricante Y Accesorios)</t>
  </si>
  <si>
    <t>10.1.5.3</t>
  </si>
  <si>
    <t>Tuberia Pvc Corrugada  4"   (Incluye Sum E Instal Tubería, Soldadura, Lubricante Y Accesorios)</t>
  </si>
  <si>
    <t>10.1.5.4</t>
  </si>
  <si>
    <t>Tuberia Pvc Sanitaria 4" (Incluye Sum E Instal Tubería, Soldadura, Lubricante Y Accesorios)</t>
  </si>
  <si>
    <t>10.1.5.5</t>
  </si>
  <si>
    <t>Tub. pvc-p rde 21 -3"  (Incluye Sum E Instal Tubería, Soldadura, Lubricante Y Accesorios)</t>
  </si>
  <si>
    <t>10.1.5.6</t>
  </si>
  <si>
    <t>Tuberia. Pvc-L 3" (Incluye Sum E Instal Tubería, Soldadura, Lubricante Y Accesorios)</t>
  </si>
  <si>
    <t>10.1.5.7</t>
  </si>
  <si>
    <t>Tuberia. Pvc - S 2" (Incluye Sum E Instal Tubería, Soldadura, Lubricante Y Accesorios)</t>
  </si>
  <si>
    <t>10.1.5.8</t>
  </si>
  <si>
    <t>Tuberia. Pvc-L 2" (Incluye Sum E Instal Tubería, Soldadura, Lubricante Y Accesorios)</t>
  </si>
  <si>
    <t>10.1.6</t>
  </si>
  <si>
    <t>SALIDAS SANITARIAS</t>
  </si>
  <si>
    <t>10.1.6.1</t>
  </si>
  <si>
    <t>Sal.-Sant. Pvcs/Paral Lavamanos 2"</t>
  </si>
  <si>
    <t>10.1.6.2</t>
  </si>
  <si>
    <t>Sal.-Sant. Pvcs/Paral Sanitario 4"</t>
  </si>
  <si>
    <t>10.1.6.3</t>
  </si>
  <si>
    <t>Sal.-sant. pvcs/paral orinal 2"</t>
  </si>
  <si>
    <t>10.1.64</t>
  </si>
  <si>
    <t>Sal.-Sant. Pvcs/Sifon De Piso 2"</t>
  </si>
  <si>
    <t>10.1.7</t>
  </si>
  <si>
    <t>RED  GENERAL DE AGUAS LLUVIAS</t>
  </si>
  <si>
    <t>10.1.7.1</t>
  </si>
  <si>
    <t>10.1.7.2</t>
  </si>
  <si>
    <t>Sifones 4" Con Rejilla</t>
  </si>
  <si>
    <t>10.1.7.3</t>
  </si>
  <si>
    <t>Trangante aguas lluvias 4"</t>
  </si>
  <si>
    <t>10.1.7.4</t>
  </si>
  <si>
    <t>10.1.8</t>
  </si>
  <si>
    <t>APARATOS SANITARIOS Y/O ACCESORIOS</t>
  </si>
  <si>
    <t>10.1.8.1</t>
  </si>
  <si>
    <t>Lavamanos en granito Colonial  o similiar - con estructura de soporte según diseño o similar - Griferia Tipo push, accionamiento antivandalica</t>
  </si>
  <si>
    <t>10.1.8.2</t>
  </si>
  <si>
    <t xml:space="preserve"> Sanitario Completo - Taza institucional  color blanco,con  fluxometro  Antivandalica</t>
  </si>
  <si>
    <t>10.1.8.3</t>
  </si>
  <si>
    <t xml:space="preserve">Orinal - Orinal Gotta Entrada Superior para fluxometro o similar </t>
  </si>
  <si>
    <t>10.1.8.4</t>
  </si>
  <si>
    <t>Ducha antivandalica completa</t>
  </si>
  <si>
    <t>10.1.8.5</t>
  </si>
  <si>
    <t>Secador de manos ( Acero inoxidable  - aa-ja02)</t>
  </si>
  <si>
    <t>10.1.8.6</t>
  </si>
  <si>
    <t>Accesorios de baño en acero inoxidable (Dispensador de papel higienico  400 m - dispensador de toallas - basurero rectangular)</t>
  </si>
  <si>
    <t>10.1.8.7</t>
  </si>
  <si>
    <t xml:space="preserve">Espejo para baño marco en madera 90 x 60 </t>
  </si>
  <si>
    <t>10.1.8.8</t>
  </si>
  <si>
    <t>Dispensador de jabon en acero inoxidable sobre pared (1.2 lts)</t>
  </si>
  <si>
    <t>10.1.8.9</t>
  </si>
  <si>
    <t>BARANDA BAÑOS PMR EN ACERO INOXIDABLE  ACERO INOX</t>
  </si>
  <si>
    <t>10.1.9</t>
  </si>
  <si>
    <t>OBRAS CIVILES AGUAS LLUVIAS Y AGUAS RESIDUALES</t>
  </si>
  <si>
    <t>10.1.9.1</t>
  </si>
  <si>
    <t>Pozo Inspeccion = H=2.50 m + Excavación</t>
  </si>
  <si>
    <t>10.1.9.2</t>
  </si>
  <si>
    <t>Caja inspeccion 100x100x100 + excavación</t>
  </si>
  <si>
    <t>10.1.9.3</t>
  </si>
  <si>
    <t>Conexión Domiciliaria</t>
  </si>
  <si>
    <t>10.1.9.4</t>
  </si>
  <si>
    <t>Excavacion En  Material Comun para zanjas</t>
  </si>
  <si>
    <t>M3</t>
  </si>
  <si>
    <t>10.1.9.5</t>
  </si>
  <si>
    <t>Suministro Y Conformacion  Arena De Peña</t>
  </si>
  <si>
    <t>10.1.9.6</t>
  </si>
  <si>
    <t xml:space="preserve">Suministro Y Conformacion Con Recebo </t>
  </si>
  <si>
    <t>10.1.9.7</t>
  </si>
  <si>
    <t>Relleno Con Material Selecc. De La Excav.</t>
  </si>
  <si>
    <t>RED CONTRA INCENDIO</t>
  </si>
  <si>
    <t>10.2.1</t>
  </si>
  <si>
    <t>REDES ACERO NEGRO SCH-40</t>
  </si>
  <si>
    <t>10.2.1.1</t>
  </si>
  <si>
    <t xml:space="preserve">Tubería Acero Carbon Roscada  1"  Sch-40 </t>
  </si>
  <si>
    <t>10.2.1.2</t>
  </si>
  <si>
    <t>Tubería Acero Carbon Ranurada 1-1/4"  Sch-10</t>
  </si>
  <si>
    <t>10.2.1.3</t>
  </si>
  <si>
    <t>Tubería Acero Carbon Ranurada 1-1/2"  Sch-10</t>
  </si>
  <si>
    <t>10.2.1.4</t>
  </si>
  <si>
    <t>Tubería Acero Carbon Ranurada  2-1/2"  Sch-10</t>
  </si>
  <si>
    <t>10.2.1.5</t>
  </si>
  <si>
    <t>Tubería Acero Carbon Ranurada 2"  Sch-10</t>
  </si>
  <si>
    <t>10.2.1.6</t>
  </si>
  <si>
    <t>Tubería Acero Carbon Ranurada 4"  Sch-10</t>
  </si>
  <si>
    <t>10.2.1.7</t>
  </si>
  <si>
    <t>Codo Roscado 1"</t>
  </si>
  <si>
    <t xml:space="preserve">UN </t>
  </si>
  <si>
    <t>10.2.1.8</t>
  </si>
  <si>
    <t>Codo Ranurado 1-1/4"</t>
  </si>
  <si>
    <t>10.2.1.9</t>
  </si>
  <si>
    <t>Codo Ranurado 1-1/2"</t>
  </si>
  <si>
    <t>10.2.1.10</t>
  </si>
  <si>
    <t>Codo Ranurado 2"</t>
  </si>
  <si>
    <t>10.2.1.11</t>
  </si>
  <si>
    <t>Codo Ranurado 2-1/2"</t>
  </si>
  <si>
    <t>10.2.1.12</t>
  </si>
  <si>
    <t>Codo Ranurado 4"</t>
  </si>
  <si>
    <t>10.2.1.14</t>
  </si>
  <si>
    <t>Tee Ranurada 1-1/4"</t>
  </si>
  <si>
    <t>10.2.1.15</t>
  </si>
  <si>
    <t>Tee Ranurada Reducida 1-1/4" X 1"</t>
  </si>
  <si>
    <t>10.2.1.16</t>
  </si>
  <si>
    <t>Tee Ranurada Reducida 1-1/2" X 1-1/4"</t>
  </si>
  <si>
    <t>10.2.1.17</t>
  </si>
  <si>
    <t>Tee Ranurada Reducida 1-1/2" X 1"</t>
  </si>
  <si>
    <t>10.2.1.18</t>
  </si>
  <si>
    <t>Tee Ranurada 2"</t>
  </si>
  <si>
    <t>10.2.1.19</t>
  </si>
  <si>
    <t>Tee Ranurada Reducida 2" X 1-1/2"</t>
  </si>
  <si>
    <t>10.2.1.20</t>
  </si>
  <si>
    <t>Tee Ranurada Reducida 2" X 1-1/4"</t>
  </si>
  <si>
    <t>10.2.1.21</t>
  </si>
  <si>
    <t>Tee Ranurada 2-1/2"</t>
  </si>
  <si>
    <t>10.2.1.22</t>
  </si>
  <si>
    <t>Tee Ranurada 4"</t>
  </si>
  <si>
    <t>10.2.1.23</t>
  </si>
  <si>
    <t>Tee Ranurada Reducida 4" X 2"</t>
  </si>
  <si>
    <t>10.2.1.24</t>
  </si>
  <si>
    <t>Reducción Ranurada 1-1/4" X 1"</t>
  </si>
  <si>
    <t>10.2.1.25</t>
  </si>
  <si>
    <t>Reducción Ranurada 1-1/2" X 1-1/4"</t>
  </si>
  <si>
    <t>10.2.1.26</t>
  </si>
  <si>
    <t>Reducción Ranurada 2" X 1-1/4"</t>
  </si>
  <si>
    <t>10.2.1.27</t>
  </si>
  <si>
    <t>Reducción Ranurada 2" X 1-1/2"</t>
  </si>
  <si>
    <t>10.2.1.28</t>
  </si>
  <si>
    <t>Reducción Ranurada 4 X 2-1/2"</t>
  </si>
  <si>
    <t>10.2.1.29</t>
  </si>
  <si>
    <t>Reducción Ranurada 2-1/2" X 1"</t>
  </si>
  <si>
    <t>10.2.1.30</t>
  </si>
  <si>
    <t>Acople Ranurado 1-1/4"</t>
  </si>
  <si>
    <t>10.2.1.31</t>
  </si>
  <si>
    <t>Acople Ranurado 1-1/2"</t>
  </si>
  <si>
    <t>10.2.1.32</t>
  </si>
  <si>
    <t>Acople Ranurado 2"</t>
  </si>
  <si>
    <t>10.2.1.33</t>
  </si>
  <si>
    <t>10.2.1.34</t>
  </si>
  <si>
    <t>Acople Ranurado 4"</t>
  </si>
  <si>
    <t>10.2.1.35</t>
  </si>
  <si>
    <t>Niple Ranura - Rosca 1"</t>
  </si>
  <si>
    <t>10.2.1.36</t>
  </si>
  <si>
    <t>Strap Ranurado 1-1/4"</t>
  </si>
  <si>
    <t>10.2.1.37</t>
  </si>
  <si>
    <t>Strap Ranurado 1-1/2"</t>
  </si>
  <si>
    <t>10.2.2</t>
  </si>
  <si>
    <t>VALVULAS</t>
  </si>
  <si>
    <t>10.2.2.1</t>
  </si>
  <si>
    <t>Valv. Expulsora De Aire 1"</t>
  </si>
  <si>
    <t>10.2.2.2</t>
  </si>
  <si>
    <t>Valv. Bola Roscar 1"</t>
  </si>
  <si>
    <t>10.2.3</t>
  </si>
  <si>
    <t xml:space="preserve">ESTACION DE CONTROL Y DRENAJE </t>
  </si>
  <si>
    <t>10.2.3.1</t>
  </si>
  <si>
    <t>Val. Mariposa/Damper Indicad 2"</t>
  </si>
  <si>
    <t>10.2.3.2</t>
  </si>
  <si>
    <t xml:space="preserve">Sensor De Flujo 2" </t>
  </si>
  <si>
    <t>10.2.3.3</t>
  </si>
  <si>
    <t>Cheque Hidro Ranurado 2"</t>
  </si>
  <si>
    <t>10.2.3.4</t>
  </si>
  <si>
    <t>Valv. Prueba Y Drenaje 1"</t>
  </si>
  <si>
    <t>10.2.3.5</t>
  </si>
  <si>
    <t>Manometro De Glicerina 200 Psi Dial 1"</t>
  </si>
  <si>
    <t>10.2.4</t>
  </si>
  <si>
    <t>CONEXIONES A BOMBEROS</t>
  </si>
  <si>
    <t>10.2.4.1</t>
  </si>
  <si>
    <t>GABINETE CONTRAINCENDIO TIPO III DE EMPOTRAR COMPLETO CON MANGERA 1-1/2", L=30M, INCLUYE TUBERIAS DE CONEXIÓN A RED CONTRAINCENDIO VAVLV. 1-1/2" Y 2-1/2". (INCLUYE TODOS LOS ELEMENTOS INTERNOS REQUERIDOS PARA SU CORRECTA PUESTA EN FUNCIONAMIENTO)</t>
  </si>
  <si>
    <t>10.2.5</t>
  </si>
  <si>
    <t>PUNTOS HIDRÁULICOS</t>
  </si>
  <si>
    <t>10.2.5.1</t>
  </si>
  <si>
    <t>Punto Hidráulico 1/2" Cob. Estandar  Colgante Ul-Fm</t>
  </si>
  <si>
    <t>10.2.6</t>
  </si>
  <si>
    <t>ROCIADORES</t>
  </si>
  <si>
    <t>10.2.6.1</t>
  </si>
  <si>
    <t>Rociador Automático K=5,6 Colgante Cobertura Estandar Ul-Fm</t>
  </si>
  <si>
    <t>10.2.7</t>
  </si>
  <si>
    <t>SOPORTERÍA</t>
  </si>
  <si>
    <t>10.2.7.1</t>
  </si>
  <si>
    <t>Suministro E Instalación Soporte Tipo Pera 4"</t>
  </si>
  <si>
    <t>10.2.7.2</t>
  </si>
  <si>
    <t>Suministro E Instalación Soporte Tipo Pera 2"</t>
  </si>
  <si>
    <t>10.2.7.3</t>
  </si>
  <si>
    <t>Suministro E Instalación Soporte Tipo Pera 2-1/2"</t>
  </si>
  <si>
    <t>10.2.7.4</t>
  </si>
  <si>
    <t>Suministro E Instalación Soporte Tipo Pera 1-1/2"</t>
  </si>
  <si>
    <t>10.2.7.5</t>
  </si>
  <si>
    <t>Suministro E Instalación Soporte Tipo Pera 1-1/4"</t>
  </si>
  <si>
    <t>10.2.7.6</t>
  </si>
  <si>
    <t>Suministro E Instalación Soporte Tipo Pera 1"</t>
  </si>
  <si>
    <t>10.2.7.7</t>
  </si>
  <si>
    <t>Suministro E Instalacion Soporte Sismoresistente 4"</t>
  </si>
  <si>
    <t>10.2.7.8</t>
  </si>
  <si>
    <t>Suministro E Instalacion Soporte Sismoresistente 2-1/2"</t>
  </si>
  <si>
    <t>10.2.8</t>
  </si>
  <si>
    <t>PINTURA PARA TUBERIAS COLGANTES</t>
  </si>
  <si>
    <t>10.2.8.1</t>
  </si>
  <si>
    <t>Pintura Para Tubería Red De Incendio - Diametro menor a 2"</t>
  </si>
  <si>
    <t>10.2.8.2</t>
  </si>
  <si>
    <t>Pintura Para Tubería Red De Incendio - Diametro mayor o igual  a 2"</t>
  </si>
  <si>
    <t>10.2.9</t>
  </si>
  <si>
    <t>MONTAJE DE EQUIPOS</t>
  </si>
  <si>
    <t>10.2.9.1</t>
  </si>
  <si>
    <t>Siamesa Inyección 4" X 2 1/2" X 2 1/2"</t>
  </si>
  <si>
    <t>10.2.9.3</t>
  </si>
  <si>
    <t>Suministro, Montaje E Instalacion De Equipos Red De Protección Contra Incendios Listados Y Certificados Ul/Fm, Bomba Principal Y  Bomba Jockey (Incluye Cabezal De Prueba) -CDT -84.48 mca .Q:250 GPM</t>
  </si>
  <si>
    <t>GL</t>
  </si>
  <si>
    <t>SISTEMA CONTRA INCENDIO</t>
  </si>
  <si>
    <t>11.1.1</t>
  </si>
  <si>
    <t>Salida para sensor de humo en tubo conduit IMC de 3/4" y cable FLP retardante llama 2xNo.16 AWG. Incluye soportes y accesorios para completar la salida.</t>
  </si>
  <si>
    <t>11.1.2</t>
  </si>
  <si>
    <t>Salida para estación manual en tubo conduit IMC de 3/4" y cable FLP retardante llama 2xNo.16 AWG. Incluye soportes y accesorios para completar la salida.</t>
  </si>
  <si>
    <t>11.1.3</t>
  </si>
  <si>
    <t>Salida para sirena estroboscópica en tubo conduit IMC de 3/4" y cable FLP retardante llama 2xNo.16 AWG. Incluye soportes y accesorios para completar la salida.</t>
  </si>
  <si>
    <t>11.1.4</t>
  </si>
  <si>
    <t>Suministro, montaje y conexión de detector de humo fotoeléctrico inteligente.</t>
  </si>
  <si>
    <t>11.1.5</t>
  </si>
  <si>
    <t>Suministro, montaje y conexión de sensor de humo térmico.</t>
  </si>
  <si>
    <t>11.1.7</t>
  </si>
  <si>
    <t>Suministro, montaje y conexión de estación manual.</t>
  </si>
  <si>
    <t>11.1.8</t>
  </si>
  <si>
    <t>Suministro, montaje y conexión de sirena estroboscópica.</t>
  </si>
  <si>
    <t>11.1.9</t>
  </si>
  <si>
    <t>Suministro, montaje, conexión y programación de panel central de control y alarma contra incendio con PC dedicado. Incluye puesta en operación y programación.</t>
  </si>
  <si>
    <t>CARPINTERIA METALICA Y EN MADERA</t>
  </si>
  <si>
    <t>Puerta Ventana Cristal incoloro 10mm templado perfil Inferior y superior, manijon cuadrado, en acero inóxidable satinado y 1m con en  pivote de acero inoxidable</t>
  </si>
  <si>
    <t>Ventana en perfilería tubular en aluminio con pintura electroestática color negro con pisa vidrio y corredera interna. Vidrio incoloro 4+4 laminado con película PVB 0.38 y topes de graduación de apertura. DNS embebido. Rejilla y lámina microperforada en la parte superior</t>
  </si>
  <si>
    <t>Ventana en perfil tubular de 3" x 1.5" en aluminio color negro. Vidrio laminado 4 + 4</t>
  </si>
  <si>
    <t>Puerta entamborada en madera con dilataciones y acabado en mdf con melamínico ref. Vienés de Tablemac o similar, con brazo hidraúlico.</t>
  </si>
  <si>
    <t xml:space="preserve">Puerta una hoja en lamina cold rolled cal. 18. cuerpo completo entamborado con rejillas de ventilacion superior e inferior segun diseño. marco en lamina cold rolled cal.18 tres bisagras. manija en acero inoxidable ref. rimini tipo schlage o similar. cerrojo de seguridad </t>
  </si>
  <si>
    <t>Escotilla de techo de 90x90cms. de acero galvanizado cal. 14. con tratamiento para adherencia de pintura epoxica (acabado con dos aplicaciones de esmalte y anticorrosivo color blanco).</t>
  </si>
  <si>
    <t>und</t>
  </si>
  <si>
    <t xml:space="preserve">Baranda en Lámina acero Hot rolled HR 1/4", anticorrosivo, pintura electrostática negro mate Anclaje baranda pernado </t>
  </si>
  <si>
    <t>Tope puerta de piso tipo cazuela</t>
  </si>
  <si>
    <t>Puerta Metálica cortafuego con barra antipánico y cerradura tipo jupiter institucional o similar. Pintura electroestática, color según diseño (1,0 x 2,40)</t>
  </si>
  <si>
    <t>ACABADOS Y PINTURA</t>
  </si>
  <si>
    <t>Pañete sobre Muros para Interiores, mortero 1:3 e= 3cm (incluye dilataciones, ranuras y filetes)</t>
  </si>
  <si>
    <t>Pañete sobre Muros, mortero 1:3 impermeabilizado e= 3cm  (incluye dilataciones, ranuras y filetes)</t>
  </si>
  <si>
    <t>Estuco plastico para muros</t>
  </si>
  <si>
    <t>Pintura Vinilo Tipo 1 para interiores (2 manos)</t>
  </si>
  <si>
    <t>Pintura negra bajo placa</t>
  </si>
  <si>
    <t>Cielo raso superboard 6.0mm</t>
  </si>
  <si>
    <t>VARIOS</t>
  </si>
  <si>
    <t>Disposición final de escombos</t>
  </si>
  <si>
    <t>EQUIPOS ESPECIALES</t>
  </si>
  <si>
    <t>15.1A</t>
  </si>
  <si>
    <t>Ascensor para 9 personas sin cuarto de maquinas, con apertura central. Cabina en acero inoxidable. (ver especificación tecnica)</t>
  </si>
  <si>
    <t>15.2A</t>
  </si>
  <si>
    <t>Graderia retractil - Silla PUA-0- Ancho de plataforma 900 mm altura de la plataforma 300 mm . Plataforma:  3mm T Deco - tile on 18 mmT Plywood . Aforo aprox  54 sillas tipo PUA-0 (C/C: 500mm) .(según diseño)</t>
  </si>
  <si>
    <t>MOBILIARIO</t>
  </si>
  <si>
    <t>TOTAL COSTOS DIRECTOS</t>
  </si>
  <si>
    <t>ADMINISTRACION</t>
  </si>
  <si>
    <t>IMPREVISTO</t>
  </si>
  <si>
    <t>UTILIDAD</t>
  </si>
  <si>
    <t>COSTO TOTAL DE LA OBRA</t>
  </si>
  <si>
    <t>PRESUPUESTO PILONA 20</t>
  </si>
  <si>
    <t xml:space="preserve">Estabilización de taludes en concreto lanzado (e= 7cm + MALLA ELECTROSOLDADA 5mm x 5mm) </t>
  </si>
  <si>
    <t>Concreto de 3500 psi (24.5 Mpa) para muros de contención</t>
  </si>
  <si>
    <t>Concreto de 4000 psi (28 Mpa) para  columnas</t>
  </si>
  <si>
    <t>Concreto de 4000 psi (28 Mpa) para  pantallas</t>
  </si>
  <si>
    <t>PÁNELES CORREDIZOS de acero cold rolled de cal 16. Modulación de 2,70 mt altura x 1,07 mt ancho. Arte estándar CNC LÁSER . Estructura en PTS galvanizado cal 14 adosados a muro. Y sistema en riel para mover páneles. Fijación de panel a tubo con tuerca remache y tornillo botton inoxidables. Pintura electrostática poliester. Acabado rústico. INCLUYE TRANSPORTE E INSTALACIÓN. -Según diseño</t>
  </si>
  <si>
    <t>Piso de vinilo  trafico 42 (Comercial pesado)- Línea acoustic - composed - o similar según diseño</t>
  </si>
  <si>
    <t>Piso de vinilo REF. REXCOURT 0004V -(Alto impacto y acustico) o similiar</t>
  </si>
  <si>
    <t>Derivación de luminaria desde salida eléctrica en cable encauchetado 3x16 AWG con clavija aérea con polo a tierra desde luminaria con toma aérea. Incluyen accesorios.</t>
  </si>
  <si>
    <t>7.2.09</t>
  </si>
  <si>
    <t>Suministro, montaje y conexión de automático industrial regulable de 100 a 125 amperios.</t>
  </si>
  <si>
    <t>7.3.02</t>
  </si>
  <si>
    <t>Suministro y tendido de acometida trifásica general en conductores de cobre 1(3No1/0F+1No1/0N+1No4T) AWG Tipo PE-HF-FR-LS-CT por tubo. Incluye accesorios para completar la actividad.</t>
  </si>
  <si>
    <t>7.6.07</t>
  </si>
  <si>
    <t>Suministro, montaje y conexión de seccionador de maniobras entrada-salida-protección en media tensión 15 KV. Incluye seccionadores, accesorios y calidades cumpliendo la normatividad del operador de red local (CODENSA CTS526).</t>
  </si>
  <si>
    <t>7.6.09</t>
  </si>
  <si>
    <t>Suministro, montaje e instalación de transformador semisumergible de 45 KVA, 11,400 / 208-120 V - Dy5n - 60 Hz - Clase H - Incluye ruedas, DPS y todos los accesorios, elementos de conexión y calidades para su óptimo funcionamiento y cumpliendo la normatividad del operador de red local (CODENSA ET 009).</t>
  </si>
  <si>
    <t>7.6.10</t>
  </si>
  <si>
    <t>7.6.11</t>
  </si>
  <si>
    <t>Suministro, montaje e instalacion de equipos red de agua potable
incluye 2 bombas sumergibles caudal= 4.57 lps cdt= 36.87m 
2 hidrocontroladores hidroacumulador 100litros</t>
  </si>
  <si>
    <t>10.1.3.12</t>
  </si>
  <si>
    <t>Tuberia Pvcp 3/4" Rde 11 (Incluye Sum E Instal Tubería, Soldadura, Lubricante Y Accesorios)</t>
  </si>
  <si>
    <t>Excavacion En  Material Comun para zanjas (incluye disposicion final de escombros)</t>
  </si>
  <si>
    <t>10.2.1.38</t>
  </si>
  <si>
    <t>Strap Ranurado 2"</t>
  </si>
  <si>
    <t>Ventaneria - abatible sobre Perfil tubular de  3" x 1.5" con  pintura electroestática negro mate. Vidrio incoloro lamininado de 4+4, pvb  0.38.</t>
  </si>
  <si>
    <t>División fija en doble vidrio incoloro laminado (8+8 y 6+4) con cámara de aire, sobre perfileía especial con poliuretano inyectado. Acabdo negro</t>
  </si>
  <si>
    <t>13687A</t>
  </si>
  <si>
    <t xml:space="preserve">Adoquin en concreto peatonal esp 6.cm. Junta perdida.  </t>
  </si>
  <si>
    <t>PRESUPUESTO MUSEO</t>
  </si>
  <si>
    <t>Concreto de 3000 psi (21  Mpa) para  vigas aereas de entrepiso</t>
  </si>
  <si>
    <t>3.4A</t>
  </si>
  <si>
    <t>Piso de vinilo  trafico 42 (Comercial pesado)- Línea Ambienta o similar</t>
  </si>
  <si>
    <t>MURO SUPERBOARD 8MM DOBLE</t>
  </si>
  <si>
    <t>INSTALACIONES ELECTRICAS</t>
  </si>
  <si>
    <t>7.6.21</t>
  </si>
  <si>
    <t>Trámites ante el operador de red. Incluye gestión de maniobras de conexión, entrega, recibo y aprobación a satisfacción del operador de las obras ejecutadas.</t>
  </si>
  <si>
    <t>Suministro, montaje e instalacion de equipos red de agua potable incluye 2 bombas sumergibles caudal= 4.76 lps cdt= 38.94m  2 hidrocontroladores hidroacumulador 100litros</t>
  </si>
  <si>
    <t>Pañete sobre Muros para Interiores, mortero 1:4 e= 2cm (incluye dilataciones, ranuras y filetes)</t>
  </si>
  <si>
    <t>Pañete sobre Muros, mortero 1:4 e= 2 cm impermeabilizado (incluye dilataciones, ranuras y filetes)</t>
  </si>
  <si>
    <t>Disposición final de escombros</t>
  </si>
  <si>
    <t>Adoquin en concreto vehicular esp. 8cm, Junta perdida</t>
  </si>
  <si>
    <t>17.1B</t>
  </si>
  <si>
    <t>MIR-MUS-CMAD-ML1 M01 MUEBLE DE ARCHIVADOR</t>
  </si>
  <si>
    <t>17.2B</t>
  </si>
  <si>
    <t xml:space="preserve">MIR-MUS-CMAD-ML2 M02 </t>
  </si>
  <si>
    <t>17.3B</t>
  </si>
  <si>
    <t xml:space="preserve">MIR-MUS-CMAD-ML3 M03 </t>
  </si>
  <si>
    <t>17.4B</t>
  </si>
  <si>
    <t>MIR-MUS-CMAD-ML4 M04</t>
  </si>
  <si>
    <t>17.5B</t>
  </si>
  <si>
    <t>MIR-MUS-CMAD-MUEBLE COUNTER</t>
  </si>
  <si>
    <t>PRESUPUESTO MIRADOR - GALERIA</t>
  </si>
  <si>
    <t>PRELIMINARES Y MOVIMIENTOS DE TIERRA</t>
  </si>
  <si>
    <t>Excavacion mecanica en roca -(Estación mirador)</t>
  </si>
  <si>
    <t>Suministro e instalacion de geotextil fortex BX40 o similar</t>
  </si>
  <si>
    <t xml:space="preserve">CIMENTACIONES </t>
  </si>
  <si>
    <t>2.4A</t>
  </si>
  <si>
    <t>Concreto de 3000 psi (21.0 Mpa) para placa de cimentación</t>
  </si>
  <si>
    <t>2.5A</t>
  </si>
  <si>
    <t xml:space="preserve">Concreto de 3000 psi (21 Mpa) para vigas de cimentación </t>
  </si>
  <si>
    <t>2.6B</t>
  </si>
  <si>
    <t>Concreto de 3000 psi (21  Mpa) para muros de contención</t>
  </si>
  <si>
    <t>2.7B</t>
  </si>
  <si>
    <t>Concreto de 3000 psi (21  Mpa) para zapatas</t>
  </si>
  <si>
    <t>3.3A</t>
  </si>
  <si>
    <t>Concreto de 3000 psi (21  Mpa) para rampas</t>
  </si>
  <si>
    <t>ELEMENTOS NO ESTRUCTURALES (FACHADAS - DINTELES - ALFAJIAS</t>
  </si>
  <si>
    <t>Enchape cerámico ref. CER.BOUT. METRO Color: Blanco Formato 10x20.</t>
  </si>
  <si>
    <t>Muros divisorios en bloque #5</t>
  </si>
  <si>
    <t>7.2.12A</t>
  </si>
  <si>
    <t>Suministro, montaje, conexión, instalación, puesta en operación integrada al sistema, de UPS bifásica 1,8 kW efectivos Tipo Rack, In-out 208/120V , 6 min de respaldo (2,0 kVA a FP 0.9). Las características técnicas se detallan en planos, memoria y especificaciones.</t>
  </si>
  <si>
    <t>IDRD</t>
  </si>
  <si>
    <t>10.1.6.4</t>
  </si>
  <si>
    <t>Ventana en perfilería tubular (10 x 4.5) en aluminio con pintura electroestática color negro con pisa vidrio y corredera interna. Vidrio incoloro 4+4 laminado con película PVB 0.38 y topes de graduación de apertura. DNS embebido. Rejilla y lámina microperforada en la parte superior</t>
  </si>
  <si>
    <t>ACABADOS - PINTURA -CIELO RASO</t>
  </si>
  <si>
    <t>CIELO RASO SUPERBOARD 6.0mm</t>
  </si>
  <si>
    <t>EXTERIORES Y VARIOS</t>
  </si>
  <si>
    <t>CONSTRUCCIÓN DE EQUIPAMIENTOS CULTURALES EN LAS PILONAS 10 Y 20, Y EN LA ESTACIÓN MIRADOR DEL PARAÍSO DEL SISTEMA DE TRANSPORTE MASIVO TRANSMICABLE, EN LA LOCALIDAD DE CIUDAD BOLÍVAR, BOGOTÁ D.C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</si>
</sst>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0.0"/>
    <numFmt numFmtId="167" formatCode="00.00"/>
    <numFmt numFmtId="168" formatCode="00"/>
    <numFmt numFmtId="169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22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Alignment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616">
    <xf numFmtId="0" fontId="0" fillId="0" borderId="0" xfId="0"/>
    <xf numFmtId="0" fontId="5" fillId="0" borderId="0" xfId="5" applyAlignment="1">
      <alignment vertical="center"/>
    </xf>
    <xf numFmtId="0" fontId="5" fillId="0" borderId="0" xfId="5"/>
    <xf numFmtId="0" fontId="6" fillId="0" borderId="0" xfId="4" applyFont="1" applyAlignment="1">
      <alignment vertical="center" wrapText="1"/>
    </xf>
    <xf numFmtId="0" fontId="9" fillId="0" borderId="0" xfId="6" applyFont="1" applyAlignment="1">
      <alignment horizontal="center" vertical="center"/>
    </xf>
    <xf numFmtId="17" fontId="6" fillId="0" borderId="7" xfId="4" applyNumberFormat="1" applyFont="1" applyBorder="1" applyAlignment="1">
      <alignment horizontal="center" vertical="center" wrapText="1"/>
    </xf>
    <xf numFmtId="17" fontId="6" fillId="0" borderId="0" xfId="4" applyNumberFormat="1" applyFont="1" applyAlignment="1">
      <alignment horizontal="center" vertical="center" wrapText="1"/>
    </xf>
    <xf numFmtId="0" fontId="10" fillId="3" borderId="12" xfId="6" applyFont="1" applyFill="1" applyBorder="1" applyAlignment="1">
      <alignment horizontal="center" vertical="center" wrapText="1"/>
    </xf>
    <xf numFmtId="0" fontId="10" fillId="3" borderId="13" xfId="6" applyFont="1" applyFill="1" applyBorder="1" applyAlignment="1">
      <alignment horizontal="center" vertical="center" wrapText="1"/>
    </xf>
    <xf numFmtId="0" fontId="11" fillId="3" borderId="13" xfId="6" applyFont="1" applyFill="1" applyBorder="1" applyAlignment="1">
      <alignment vertical="center"/>
    </xf>
    <xf numFmtId="0" fontId="11" fillId="3" borderId="13" xfId="6" applyFont="1" applyFill="1" applyBorder="1" applyAlignment="1">
      <alignment horizontal="center" vertical="center"/>
    </xf>
    <xf numFmtId="0" fontId="11" fillId="3" borderId="14" xfId="6" applyFont="1" applyFill="1" applyBorder="1" applyAlignment="1">
      <alignment horizontal="center" vertical="center"/>
    </xf>
    <xf numFmtId="0" fontId="11" fillId="3" borderId="15" xfId="6" applyFont="1" applyFill="1" applyBorder="1" applyAlignment="1">
      <alignment horizontal="center" vertical="center"/>
    </xf>
    <xf numFmtId="0" fontId="11" fillId="3" borderId="16" xfId="6" applyFont="1" applyFill="1" applyBorder="1" applyAlignment="1">
      <alignment horizontal="center" vertical="center"/>
    </xf>
    <xf numFmtId="0" fontId="11" fillId="3" borderId="16" xfId="6" applyFont="1" applyFill="1" applyBorder="1" applyAlignment="1">
      <alignment vertical="center"/>
    </xf>
    <xf numFmtId="4" fontId="11" fillId="3" borderId="16" xfId="6" applyNumberFormat="1" applyFont="1" applyFill="1" applyBorder="1" applyAlignment="1">
      <alignment horizontal="right" vertical="center"/>
    </xf>
    <xf numFmtId="10" fontId="12" fillId="3" borderId="17" xfId="3" applyNumberFormat="1" applyFont="1" applyFill="1" applyBorder="1" applyAlignment="1">
      <alignment vertical="center"/>
    </xf>
    <xf numFmtId="0" fontId="13" fillId="0" borderId="15" xfId="6" applyFont="1" applyBorder="1" applyAlignment="1">
      <alignment horizontal="center" vertical="center"/>
    </xf>
    <xf numFmtId="0" fontId="13" fillId="0" borderId="16" xfId="6" applyFont="1" applyBorder="1" applyAlignment="1">
      <alignment horizontal="center" vertical="center"/>
    </xf>
    <xf numFmtId="0" fontId="13" fillId="0" borderId="16" xfId="6" applyFont="1" applyBorder="1" applyAlignment="1">
      <alignment vertical="center" wrapText="1"/>
    </xf>
    <xf numFmtId="0" fontId="13" fillId="0" borderId="16" xfId="5" applyFont="1" applyBorder="1" applyAlignment="1">
      <alignment horizontal="center" vertical="center"/>
    </xf>
    <xf numFmtId="4" fontId="13" fillId="0" borderId="16" xfId="5" applyNumberFormat="1" applyFont="1" applyBorder="1"/>
    <xf numFmtId="4" fontId="5" fillId="0" borderId="16" xfId="5" applyNumberFormat="1" applyBorder="1"/>
    <xf numFmtId="10" fontId="5" fillId="0" borderId="17" xfId="3" applyNumberFormat="1" applyFont="1" applyBorder="1" applyAlignment="1">
      <alignment vertical="center"/>
    </xf>
    <xf numFmtId="4" fontId="13" fillId="0" borderId="16" xfId="5" applyNumberFormat="1" applyFont="1" applyBorder="1" applyAlignment="1">
      <alignment vertical="center"/>
    </xf>
    <xf numFmtId="4" fontId="5" fillId="0" borderId="16" xfId="5" applyNumberFormat="1" applyBorder="1" applyAlignment="1">
      <alignment vertical="center"/>
    </xf>
    <xf numFmtId="2" fontId="13" fillId="0" borderId="15" xfId="6" applyNumberFormat="1" applyFont="1" applyBorder="1" applyAlignment="1">
      <alignment horizontal="center" vertical="center"/>
    </xf>
    <xf numFmtId="0" fontId="5" fillId="0" borderId="16" xfId="5" applyBorder="1"/>
    <xf numFmtId="0" fontId="5" fillId="0" borderId="16" xfId="5" applyBorder="1" applyAlignment="1">
      <alignment horizontal="center" vertical="center"/>
    </xf>
    <xf numFmtId="0" fontId="5" fillId="0" borderId="15" xfId="5" applyBorder="1"/>
    <xf numFmtId="0" fontId="11" fillId="0" borderId="16" xfId="6" applyFont="1" applyBorder="1" applyAlignment="1">
      <alignment horizontal="center" vertical="center"/>
    </xf>
    <xf numFmtId="0" fontId="11" fillId="4" borderId="15" xfId="6" applyFont="1" applyFill="1" applyBorder="1" applyAlignment="1">
      <alignment horizontal="center" vertical="center"/>
    </xf>
    <xf numFmtId="0" fontId="11" fillId="4" borderId="16" xfId="6" applyFont="1" applyFill="1" applyBorder="1" applyAlignment="1">
      <alignment horizontal="center" vertical="center"/>
    </xf>
    <xf numFmtId="0" fontId="11" fillId="4" borderId="16" xfId="6" applyFont="1" applyFill="1" applyBorder="1" applyAlignment="1">
      <alignment vertical="center"/>
    </xf>
    <xf numFmtId="164" fontId="11" fillId="4" borderId="16" xfId="1" applyFont="1" applyFill="1" applyBorder="1" applyAlignment="1">
      <alignment vertical="center"/>
    </xf>
    <xf numFmtId="0" fontId="14" fillId="0" borderId="15" xfId="6" applyFont="1" applyBorder="1" applyAlignment="1">
      <alignment horizontal="center" vertical="center" wrapText="1"/>
    </xf>
    <xf numFmtId="0" fontId="14" fillId="0" borderId="16" xfId="6" applyFont="1" applyBorder="1" applyAlignment="1">
      <alignment horizontal="center" vertical="center" wrapText="1"/>
    </xf>
    <xf numFmtId="0" fontId="8" fillId="0" borderId="16" xfId="6" applyFont="1" applyBorder="1" applyAlignment="1">
      <alignment vertical="center"/>
    </xf>
    <xf numFmtId="0" fontId="8" fillId="0" borderId="16" xfId="6" applyFont="1" applyBorder="1" applyAlignment="1">
      <alignment horizontal="center" vertical="center"/>
    </xf>
    <xf numFmtId="164" fontId="5" fillId="0" borderId="16" xfId="1" applyFont="1" applyBorder="1"/>
    <xf numFmtId="0" fontId="8" fillId="0" borderId="16" xfId="6" applyFont="1" applyBorder="1" applyAlignment="1">
      <alignment vertical="center" wrapText="1"/>
    </xf>
    <xf numFmtId="164" fontId="5" fillId="0" borderId="16" xfId="1" applyFont="1" applyBorder="1" applyAlignment="1">
      <alignment vertical="center"/>
    </xf>
    <xf numFmtId="0" fontId="14" fillId="0" borderId="16" xfId="7" applyFont="1" applyBorder="1" applyAlignment="1">
      <alignment horizontal="center" vertical="center" wrapText="1"/>
    </xf>
    <xf numFmtId="2" fontId="14" fillId="0" borderId="15" xfId="6" applyNumberFormat="1" applyFont="1" applyBorder="1" applyAlignment="1">
      <alignment horizontal="center" vertical="center" wrapText="1"/>
    </xf>
    <xf numFmtId="164" fontId="11" fillId="3" borderId="16" xfId="1" applyFont="1" applyFill="1" applyBorder="1" applyAlignment="1">
      <alignment vertical="center"/>
    </xf>
    <xf numFmtId="0" fontId="10" fillId="0" borderId="15" xfId="6" applyFont="1" applyBorder="1" applyAlignment="1">
      <alignment horizontal="center" vertical="center" wrapText="1"/>
    </xf>
    <xf numFmtId="0" fontId="10" fillId="0" borderId="16" xfId="6" applyFont="1" applyBorder="1" applyAlignment="1">
      <alignment horizontal="center" vertical="center" wrapText="1"/>
    </xf>
    <xf numFmtId="0" fontId="14" fillId="0" borderId="16" xfId="6" applyFont="1" applyBorder="1" applyAlignment="1">
      <alignment horizontal="center" vertical="center"/>
    </xf>
    <xf numFmtId="0" fontId="11" fillId="0" borderId="16" xfId="6" applyFont="1" applyBorder="1" applyAlignment="1">
      <alignment vertical="center"/>
    </xf>
    <xf numFmtId="0" fontId="12" fillId="3" borderId="15" xfId="5" applyFont="1" applyFill="1" applyBorder="1" applyAlignment="1">
      <alignment horizontal="center"/>
    </xf>
    <xf numFmtId="0" fontId="12" fillId="3" borderId="16" xfId="5" applyFont="1" applyFill="1" applyBorder="1" applyAlignment="1">
      <alignment horizontal="center"/>
    </xf>
    <xf numFmtId="0" fontId="12" fillId="3" borderId="16" xfId="5" applyFont="1" applyFill="1" applyBorder="1" applyAlignment="1">
      <alignment horizontal="left"/>
    </xf>
    <xf numFmtId="0" fontId="12" fillId="3" borderId="16" xfId="5" applyFont="1" applyFill="1" applyBorder="1"/>
    <xf numFmtId="164" fontId="12" fillId="3" borderId="16" xfId="5" applyNumberFormat="1" applyFont="1" applyFill="1" applyBorder="1"/>
    <xf numFmtId="0" fontId="3" fillId="0" borderId="15" xfId="6" applyFont="1" applyBorder="1" applyAlignment="1">
      <alignment horizontal="center" vertical="center" wrapText="1"/>
    </xf>
    <xf numFmtId="0" fontId="10" fillId="0" borderId="16" xfId="8" applyFont="1" applyBorder="1" applyAlignment="1">
      <alignment horizontal="center" vertical="center" wrapText="1"/>
    </xf>
    <xf numFmtId="0" fontId="8" fillId="0" borderId="16" xfId="8" applyFont="1" applyBorder="1" applyAlignment="1">
      <alignment horizontal="left" vertical="center" wrapText="1"/>
    </xf>
    <xf numFmtId="0" fontId="8" fillId="0" borderId="16" xfId="8" applyFont="1" applyBorder="1" applyAlignment="1">
      <alignment horizontal="center" vertical="center"/>
    </xf>
    <xf numFmtId="2" fontId="13" fillId="0" borderId="16" xfId="5" applyNumberFormat="1" applyFont="1" applyBorder="1" applyAlignment="1">
      <alignment vertical="center"/>
    </xf>
    <xf numFmtId="4" fontId="14" fillId="0" borderId="16" xfId="9" applyNumberFormat="1" applyFont="1" applyBorder="1" applyAlignment="1">
      <alignment vertical="center"/>
    </xf>
    <xf numFmtId="164" fontId="8" fillId="0" borderId="16" xfId="10" applyFont="1" applyBorder="1" applyAlignment="1">
      <alignment vertical="center"/>
    </xf>
    <xf numFmtId="4" fontId="8" fillId="0" borderId="16" xfId="9" applyNumberFormat="1" applyFont="1" applyBorder="1" applyAlignment="1">
      <alignment vertical="center"/>
    </xf>
    <xf numFmtId="0" fontId="13" fillId="0" borderId="15" xfId="5" applyFont="1" applyBorder="1" applyAlignment="1">
      <alignment horizontal="center"/>
    </xf>
    <xf numFmtId="0" fontId="13" fillId="0" borderId="16" xfId="5" applyFont="1" applyBorder="1" applyAlignment="1">
      <alignment horizontal="center"/>
    </xf>
    <xf numFmtId="0" fontId="13" fillId="0" borderId="16" xfId="5" applyFont="1" applyBorder="1"/>
    <xf numFmtId="2" fontId="13" fillId="0" borderId="16" xfId="5" applyNumberFormat="1" applyFont="1" applyBorder="1"/>
    <xf numFmtId="2" fontId="13" fillId="0" borderId="15" xfId="5" applyNumberFormat="1" applyFont="1" applyBorder="1" applyAlignment="1">
      <alignment horizontal="center" vertical="center"/>
    </xf>
    <xf numFmtId="2" fontId="13" fillId="0" borderId="16" xfId="5" applyNumberFormat="1" applyFont="1" applyBorder="1" applyAlignment="1">
      <alignment horizontal="center" vertical="center"/>
    </xf>
    <xf numFmtId="0" fontId="13" fillId="0" borderId="16" xfId="5" applyFont="1" applyBorder="1" applyAlignment="1">
      <alignment vertical="center" wrapText="1"/>
    </xf>
    <xf numFmtId="0" fontId="8" fillId="0" borderId="16" xfId="9" applyFont="1" applyBorder="1" applyAlignment="1">
      <alignment vertical="center" wrapText="1"/>
    </xf>
    <xf numFmtId="2" fontId="5" fillId="0" borderId="15" xfId="5" applyNumberFormat="1" applyBorder="1" applyAlignment="1">
      <alignment horizontal="center" vertical="center"/>
    </xf>
    <xf numFmtId="2" fontId="5" fillId="0" borderId="16" xfId="5" applyNumberFormat="1" applyBorder="1" applyAlignment="1">
      <alignment horizontal="center" vertical="center"/>
    </xf>
    <xf numFmtId="0" fontId="5" fillId="0" borderId="16" xfId="5" applyBorder="1" applyAlignment="1">
      <alignment vertical="center" wrapText="1"/>
    </xf>
    <xf numFmtId="2" fontId="5" fillId="0" borderId="16" xfId="5" applyNumberFormat="1" applyBorder="1" applyAlignment="1">
      <alignment vertical="center"/>
    </xf>
    <xf numFmtId="0" fontId="5" fillId="0" borderId="16" xfId="5" applyBorder="1" applyAlignment="1">
      <alignment vertical="center"/>
    </xf>
    <xf numFmtId="0" fontId="5" fillId="3" borderId="16" xfId="5" applyFill="1" applyBorder="1" applyAlignment="1">
      <alignment horizontal="center"/>
    </xf>
    <xf numFmtId="0" fontId="5" fillId="3" borderId="16" xfId="5" applyFill="1" applyBorder="1"/>
    <xf numFmtId="0" fontId="8" fillId="0" borderId="15" xfId="9" applyFont="1" applyBorder="1" applyAlignment="1">
      <alignment horizontal="center" vertical="center"/>
    </xf>
    <xf numFmtId="0" fontId="8" fillId="0" borderId="16" xfId="9" applyFont="1" applyBorder="1" applyAlignment="1">
      <alignment horizontal="center" vertical="center"/>
    </xf>
    <xf numFmtId="0" fontId="13" fillId="0" borderId="15" xfId="9" applyFont="1" applyBorder="1" applyAlignment="1">
      <alignment horizontal="center" vertical="center"/>
    </xf>
    <xf numFmtId="0" fontId="13" fillId="0" borderId="16" xfId="9" applyFont="1" applyBorder="1" applyAlignment="1">
      <alignment horizontal="center" vertical="center"/>
    </xf>
    <xf numFmtId="0" fontId="13" fillId="0" borderId="16" xfId="9" applyFont="1" applyBorder="1" applyAlignment="1">
      <alignment vertical="center"/>
    </xf>
    <xf numFmtId="4" fontId="13" fillId="0" borderId="16" xfId="9" applyNumberFormat="1" applyFont="1" applyBorder="1" applyAlignment="1">
      <alignment vertical="center"/>
    </xf>
    <xf numFmtId="0" fontId="5" fillId="0" borderId="15" xfId="5" applyBorder="1" applyAlignment="1">
      <alignment horizontal="center"/>
    </xf>
    <xf numFmtId="0" fontId="5" fillId="0" borderId="16" xfId="5" applyBorder="1" applyAlignment="1">
      <alignment horizontal="center"/>
    </xf>
    <xf numFmtId="0" fontId="12" fillId="4" borderId="15" xfId="5" applyFont="1" applyFill="1" applyBorder="1" applyAlignment="1">
      <alignment horizontal="center"/>
    </xf>
    <xf numFmtId="0" fontId="12" fillId="4" borderId="16" xfId="5" applyFont="1" applyFill="1" applyBorder="1" applyAlignment="1">
      <alignment horizontal="center"/>
    </xf>
    <xf numFmtId="0" fontId="12" fillId="4" borderId="16" xfId="5" applyFont="1" applyFill="1" applyBorder="1" applyAlignment="1">
      <alignment horizontal="left"/>
    </xf>
    <xf numFmtId="0" fontId="5" fillId="4" borderId="16" xfId="5" applyFill="1" applyBorder="1" applyAlignment="1">
      <alignment horizontal="center"/>
    </xf>
    <xf numFmtId="0" fontId="5" fillId="4" borderId="16" xfId="5" applyFill="1" applyBorder="1"/>
    <xf numFmtId="165" fontId="15" fillId="4" borderId="16" xfId="1" applyNumberFormat="1" applyFont="1" applyFill="1" applyBorder="1" applyAlignment="1">
      <alignment vertical="center"/>
    </xf>
    <xf numFmtId="166" fontId="15" fillId="4" borderId="15" xfId="0" applyNumberFormat="1" applyFont="1" applyFill="1" applyBorder="1" applyAlignment="1">
      <alignment horizontal="center" vertical="center"/>
    </xf>
    <xf numFmtId="166" fontId="1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vertical="center"/>
    </xf>
    <xf numFmtId="0" fontId="16" fillId="4" borderId="16" xfId="0" applyFont="1" applyFill="1" applyBorder="1" applyAlignment="1">
      <alignment horizontal="center" vertical="center"/>
    </xf>
    <xf numFmtId="164" fontId="16" fillId="4" borderId="16" xfId="1" applyFont="1" applyFill="1" applyBorder="1" applyAlignment="1">
      <alignment vertical="center"/>
    </xf>
    <xf numFmtId="167" fontId="16" fillId="0" borderId="15" xfId="0" applyNumberFormat="1" applyFont="1" applyBorder="1" applyAlignment="1">
      <alignment horizontal="center" vertical="center"/>
    </xf>
    <xf numFmtId="167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center" vertical="center"/>
    </xf>
    <xf numFmtId="164" fontId="16" fillId="0" borderId="16" xfId="1" applyFont="1" applyBorder="1" applyAlignment="1">
      <alignment vertical="center"/>
    </xf>
    <xf numFmtId="166" fontId="15" fillId="5" borderId="15" xfId="0" applyNumberFormat="1" applyFont="1" applyFill="1" applyBorder="1" applyAlignment="1">
      <alignment horizontal="center" vertical="center"/>
    </xf>
    <xf numFmtId="166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justify" vertical="center" wrapText="1"/>
    </xf>
    <xf numFmtId="0" fontId="16" fillId="5" borderId="16" xfId="0" applyFont="1" applyFill="1" applyBorder="1" applyAlignment="1">
      <alignment horizontal="center" vertical="center"/>
    </xf>
    <xf numFmtId="164" fontId="16" fillId="5" borderId="16" xfId="1" applyFont="1" applyFill="1" applyBorder="1" applyAlignment="1">
      <alignment vertical="center"/>
    </xf>
    <xf numFmtId="164" fontId="5" fillId="5" borderId="16" xfId="1" applyFont="1" applyFill="1" applyBorder="1" applyAlignment="1">
      <alignment vertical="center"/>
    </xf>
    <xf numFmtId="164" fontId="1" fillId="0" borderId="16" xfId="1" applyBorder="1" applyAlignment="1">
      <alignment vertical="center"/>
    </xf>
    <xf numFmtId="167" fontId="15" fillId="5" borderId="15" xfId="0" applyNumberFormat="1" applyFont="1" applyFill="1" applyBorder="1" applyAlignment="1">
      <alignment horizontal="center" vertical="center"/>
    </xf>
    <xf numFmtId="167" fontId="15" fillId="5" borderId="16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168" fontId="15" fillId="5" borderId="15" xfId="0" applyNumberFormat="1" applyFont="1" applyFill="1" applyBorder="1" applyAlignment="1">
      <alignment horizontal="center" vertical="center"/>
    </xf>
    <xf numFmtId="168" fontId="15" fillId="5" borderId="16" xfId="0" applyNumberFormat="1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vertical="center"/>
    </xf>
    <xf numFmtId="0" fontId="15" fillId="5" borderId="16" xfId="0" applyFont="1" applyFill="1" applyBorder="1" applyAlignment="1">
      <alignment horizontal="center" vertical="center"/>
    </xf>
    <xf numFmtId="164" fontId="15" fillId="5" borderId="16" xfId="1" applyFont="1" applyFill="1" applyBorder="1" applyAlignment="1">
      <alignment horizontal="center" vertical="center"/>
    </xf>
    <xf numFmtId="166" fontId="15" fillId="0" borderId="15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165" fontId="16" fillId="0" borderId="16" xfId="1" applyNumberFormat="1" applyFont="1" applyBorder="1" applyAlignment="1">
      <alignment vertical="center"/>
    </xf>
    <xf numFmtId="168" fontId="15" fillId="3" borderId="15" xfId="0" applyNumberFormat="1" applyFont="1" applyFill="1" applyBorder="1" applyAlignment="1">
      <alignment horizontal="center" vertical="center"/>
    </xf>
    <xf numFmtId="168" fontId="15" fillId="3" borderId="16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6" xfId="0" applyFont="1" applyFill="1" applyBorder="1" applyAlignment="1">
      <alignment horizontal="center" vertical="center"/>
    </xf>
    <xf numFmtId="164" fontId="15" fillId="3" borderId="16" xfId="1" applyFont="1" applyFill="1" applyBorder="1" applyAlignment="1">
      <alignment horizontal="center" vertical="center"/>
    </xf>
    <xf numFmtId="0" fontId="11" fillId="3" borderId="15" xfId="9" applyFont="1" applyFill="1" applyBorder="1" applyAlignment="1">
      <alignment horizontal="center"/>
    </xf>
    <xf numFmtId="0" fontId="11" fillId="3" borderId="16" xfId="9" applyFont="1" applyFill="1" applyBorder="1" applyAlignment="1">
      <alignment horizontal="center"/>
    </xf>
    <xf numFmtId="0" fontId="11" fillId="3" borderId="16" xfId="9" applyFont="1" applyFill="1" applyBorder="1" applyAlignment="1">
      <alignment horizontal="left"/>
    </xf>
    <xf numFmtId="164" fontId="11" fillId="3" borderId="16" xfId="1" applyFont="1" applyFill="1" applyBorder="1"/>
    <xf numFmtId="0" fontId="11" fillId="3" borderId="16" xfId="9" applyFont="1" applyFill="1" applyBorder="1"/>
    <xf numFmtId="164" fontId="11" fillId="3" borderId="16" xfId="9" applyNumberFormat="1" applyFont="1" applyFill="1" applyBorder="1"/>
    <xf numFmtId="0" fontId="8" fillId="3" borderId="16" xfId="9" applyFont="1" applyFill="1" applyBorder="1" applyAlignment="1">
      <alignment horizontal="center"/>
    </xf>
    <xf numFmtId="164" fontId="8" fillId="3" borderId="16" xfId="1" applyFont="1" applyFill="1" applyBorder="1"/>
    <xf numFmtId="0" fontId="8" fillId="3" borderId="16" xfId="9" applyFont="1" applyFill="1" applyBorder="1"/>
    <xf numFmtId="0" fontId="11" fillId="0" borderId="15" xfId="9" applyFont="1" applyBorder="1" applyAlignment="1">
      <alignment horizontal="center"/>
    </xf>
    <xf numFmtId="0" fontId="11" fillId="0" borderId="16" xfId="9" applyFont="1" applyBorder="1" applyAlignment="1">
      <alignment horizontal="center"/>
    </xf>
    <xf numFmtId="0" fontId="11" fillId="0" borderId="16" xfId="9" applyFont="1" applyBorder="1"/>
    <xf numFmtId="164" fontId="11" fillId="0" borderId="16" xfId="1" applyFont="1" applyBorder="1"/>
    <xf numFmtId="164" fontId="11" fillId="0" borderId="16" xfId="10" applyFont="1" applyBorder="1" applyAlignment="1">
      <alignment vertical="center"/>
    </xf>
    <xf numFmtId="0" fontId="8" fillId="0" borderId="16" xfId="8" applyFont="1" applyBorder="1" applyAlignment="1">
      <alignment vertical="center" wrapText="1"/>
    </xf>
    <xf numFmtId="0" fontId="14" fillId="0" borderId="16" xfId="8" applyFont="1" applyBorder="1" applyAlignment="1">
      <alignment horizontal="center" vertical="center" wrapText="1"/>
    </xf>
    <xf numFmtId="164" fontId="8" fillId="0" borderId="16" xfId="1" applyFont="1" applyBorder="1" applyAlignment="1">
      <alignment vertical="center"/>
    </xf>
    <xf numFmtId="164" fontId="14" fillId="0" borderId="16" xfId="1" applyFont="1" applyBorder="1" applyAlignment="1">
      <alignment vertical="center"/>
    </xf>
    <xf numFmtId="0" fontId="8" fillId="0" borderId="15" xfId="9" applyFont="1" applyBorder="1" applyAlignment="1">
      <alignment horizontal="center"/>
    </xf>
    <xf numFmtId="0" fontId="8" fillId="0" borderId="16" xfId="9" applyFont="1" applyBorder="1" applyAlignment="1">
      <alignment horizontal="center"/>
    </xf>
    <xf numFmtId="0" fontId="14" fillId="0" borderId="16" xfId="8" applyFont="1" applyBorder="1" applyAlignment="1">
      <alignment vertical="center" wrapText="1"/>
    </xf>
    <xf numFmtId="4" fontId="8" fillId="0" borderId="16" xfId="9" applyNumberFormat="1" applyFont="1" applyBorder="1"/>
    <xf numFmtId="0" fontId="0" fillId="0" borderId="16" xfId="9" applyFont="1" applyBorder="1"/>
    <xf numFmtId="164" fontId="11" fillId="3" borderId="16" xfId="10" applyFont="1" applyFill="1" applyBorder="1" applyAlignment="1">
      <alignment vertical="center"/>
    </xf>
    <xf numFmtId="0" fontId="17" fillId="0" borderId="16" xfId="8" applyFont="1" applyBorder="1" applyAlignment="1">
      <alignment vertical="center" wrapText="1"/>
    </xf>
    <xf numFmtId="0" fontId="17" fillId="0" borderId="16" xfId="8" applyFont="1" applyBorder="1" applyAlignment="1">
      <alignment horizontal="center" vertical="center" wrapText="1"/>
    </xf>
    <xf numFmtId="164" fontId="8" fillId="0" borderId="16" xfId="1" applyFont="1" applyBorder="1"/>
    <xf numFmtId="0" fontId="14" fillId="0" borderId="16" xfId="8" applyFont="1" applyBorder="1" applyAlignment="1">
      <alignment vertical="center"/>
    </xf>
    <xf numFmtId="0" fontId="18" fillId="0" borderId="16" xfId="8" applyFont="1" applyBorder="1" applyAlignment="1">
      <alignment vertical="center" wrapText="1"/>
    </xf>
    <xf numFmtId="0" fontId="19" fillId="0" borderId="16" xfId="9" applyFont="1" applyBorder="1" applyAlignment="1">
      <alignment horizontal="center" vertical="center" wrapText="1"/>
    </xf>
    <xf numFmtId="164" fontId="20" fillId="0" borderId="16" xfId="1" applyFont="1" applyBorder="1" applyAlignment="1">
      <alignment vertical="center"/>
    </xf>
    <xf numFmtId="164" fontId="13" fillId="0" borderId="16" xfId="10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0" fontId="12" fillId="3" borderId="15" xfId="9" applyFont="1" applyFill="1" applyBorder="1" applyAlignment="1">
      <alignment horizontal="center"/>
    </xf>
    <xf numFmtId="0" fontId="12" fillId="3" borderId="16" xfId="9" applyFont="1" applyFill="1" applyBorder="1" applyAlignment="1">
      <alignment horizontal="center"/>
    </xf>
    <xf numFmtId="0" fontId="12" fillId="3" borderId="16" xfId="9" applyFont="1" applyFill="1" applyBorder="1"/>
    <xf numFmtId="164" fontId="12" fillId="3" borderId="16" xfId="9" applyNumberFormat="1" applyFont="1" applyFill="1" applyBorder="1"/>
    <xf numFmtId="0" fontId="5" fillId="0" borderId="15" xfId="9" applyBorder="1" applyAlignment="1">
      <alignment horizontal="center"/>
    </xf>
    <xf numFmtId="0" fontId="5" fillId="0" borderId="16" xfId="9" applyBorder="1" applyAlignment="1">
      <alignment horizontal="center"/>
    </xf>
    <xf numFmtId="0" fontId="5" fillId="0" borderId="16" xfId="9" applyBorder="1"/>
    <xf numFmtId="4" fontId="5" fillId="0" borderId="16" xfId="9" applyNumberFormat="1" applyBorder="1"/>
    <xf numFmtId="0" fontId="12" fillId="2" borderId="15" xfId="9" applyFont="1" applyFill="1" applyBorder="1" applyAlignment="1">
      <alignment horizontal="center"/>
    </xf>
    <xf numFmtId="0" fontId="12" fillId="2" borderId="16" xfId="9" applyFont="1" applyFill="1" applyBorder="1" applyAlignment="1">
      <alignment horizontal="center"/>
    </xf>
    <xf numFmtId="0" fontId="12" fillId="2" borderId="16" xfId="9" applyFont="1" applyFill="1" applyBorder="1"/>
    <xf numFmtId="164" fontId="12" fillId="2" borderId="16" xfId="9" applyNumberFormat="1" applyFont="1" applyFill="1" applyBorder="1"/>
    <xf numFmtId="0" fontId="0" fillId="0" borderId="15" xfId="9" applyFont="1" applyBorder="1" applyAlignment="1">
      <alignment horizontal="center"/>
    </xf>
    <xf numFmtId="0" fontId="12" fillId="0" borderId="16" xfId="9" applyFont="1" applyBorder="1" applyAlignment="1">
      <alignment horizontal="center"/>
    </xf>
    <xf numFmtId="0" fontId="21" fillId="0" borderId="16" xfId="9" applyFont="1" applyBorder="1" applyAlignment="1">
      <alignment vertical="center"/>
    </xf>
    <xf numFmtId="0" fontId="12" fillId="0" borderId="15" xfId="9" applyFont="1" applyBorder="1" applyAlignment="1">
      <alignment horizontal="center"/>
    </xf>
    <xf numFmtId="0" fontId="12" fillId="0" borderId="16" xfId="9" applyFont="1" applyBorder="1"/>
    <xf numFmtId="0" fontId="0" fillId="0" borderId="15" xfId="9" applyFont="1" applyBorder="1" applyAlignment="1">
      <alignment horizontal="center" vertical="center"/>
    </xf>
    <xf numFmtId="0" fontId="12" fillId="0" borderId="16" xfId="9" applyFont="1" applyBorder="1" applyAlignment="1">
      <alignment horizontal="center" vertical="center"/>
    </xf>
    <xf numFmtId="0" fontId="21" fillId="0" borderId="16" xfId="9" applyFont="1" applyBorder="1" applyAlignment="1">
      <alignment vertical="center" wrapText="1"/>
    </xf>
    <xf numFmtId="0" fontId="5" fillId="0" borderId="16" xfId="9" applyBorder="1" applyAlignment="1">
      <alignment horizontal="center" vertical="center"/>
    </xf>
    <xf numFmtId="4" fontId="5" fillId="0" borderId="16" xfId="9" applyNumberFormat="1" applyBorder="1" applyAlignment="1">
      <alignment vertical="center"/>
    </xf>
    <xf numFmtId="0" fontId="12" fillId="2" borderId="15" xfId="9" applyFont="1" applyFill="1" applyBorder="1" applyAlignment="1">
      <alignment horizontal="center" vertical="center"/>
    </xf>
    <xf numFmtId="0" fontId="12" fillId="2" borderId="16" xfId="9" applyFont="1" applyFill="1" applyBorder="1" applyAlignment="1">
      <alignment horizontal="center" vertical="center"/>
    </xf>
    <xf numFmtId="0" fontId="12" fillId="2" borderId="16" xfId="9" applyFont="1" applyFill="1" applyBorder="1" applyAlignment="1">
      <alignment vertical="center"/>
    </xf>
    <xf numFmtId="0" fontId="5" fillId="2" borderId="16" xfId="9" applyFill="1" applyBorder="1" applyAlignment="1">
      <alignment vertical="center"/>
    </xf>
    <xf numFmtId="164" fontId="12" fillId="2" borderId="16" xfId="9" applyNumberFormat="1" applyFont="1" applyFill="1" applyBorder="1" applyAlignment="1">
      <alignment vertical="center"/>
    </xf>
    <xf numFmtId="0" fontId="5" fillId="2" borderId="16" xfId="9" applyFill="1" applyBorder="1"/>
    <xf numFmtId="0" fontId="5" fillId="0" borderId="15" xfId="9" applyBorder="1" applyAlignment="1">
      <alignment horizontal="center" vertical="center"/>
    </xf>
    <xf numFmtId="0" fontId="11" fillId="3" borderId="16" xfId="5" applyFont="1" applyFill="1" applyBorder="1"/>
    <xf numFmtId="0" fontId="5" fillId="0" borderId="15" xfId="5" applyBorder="1" applyAlignment="1">
      <alignment horizontal="center" vertical="center"/>
    </xf>
    <xf numFmtId="0" fontId="2" fillId="0" borderId="16" xfId="5" applyFont="1" applyBorder="1" applyAlignment="1">
      <alignment horizontal="center"/>
    </xf>
    <xf numFmtId="0" fontId="1" fillId="0" borderId="16" xfId="5" applyFont="1" applyBorder="1"/>
    <xf numFmtId="0" fontId="1" fillId="0" borderId="16" xfId="5" applyFont="1" applyBorder="1" applyAlignment="1">
      <alignment horizontal="center"/>
    </xf>
    <xf numFmtId="169" fontId="14" fillId="0" borderId="16" xfId="11" applyFont="1" applyBorder="1" applyAlignment="1">
      <alignment vertical="center"/>
    </xf>
    <xf numFmtId="0" fontId="8" fillId="0" borderId="16" xfId="9" applyFont="1" applyBorder="1" applyAlignment="1">
      <alignment vertical="center"/>
    </xf>
    <xf numFmtId="2" fontId="8" fillId="0" borderId="15" xfId="9" applyNumberFormat="1" applyFont="1" applyBorder="1" applyAlignment="1">
      <alignment horizontal="center" vertical="center"/>
    </xf>
    <xf numFmtId="0" fontId="8" fillId="0" borderId="16" xfId="9" applyFont="1" applyBorder="1"/>
    <xf numFmtId="2" fontId="5" fillId="0" borderId="0" xfId="5" applyNumberFormat="1"/>
    <xf numFmtId="2" fontId="5" fillId="0" borderId="16" xfId="5" applyNumberFormat="1" applyBorder="1"/>
    <xf numFmtId="0" fontId="12" fillId="0" borderId="15" xfId="5" applyFont="1" applyBorder="1" applyAlignment="1">
      <alignment horizontal="center"/>
    </xf>
    <xf numFmtId="0" fontId="12" fillId="0" borderId="16" xfId="5" applyFont="1" applyBorder="1" applyAlignment="1">
      <alignment horizontal="center"/>
    </xf>
    <xf numFmtId="0" fontId="5" fillId="0" borderId="16" xfId="5" applyBorder="1" applyAlignment="1">
      <alignment horizontal="left"/>
    </xf>
    <xf numFmtId="0" fontId="22" fillId="3" borderId="15" xfId="5" applyFont="1" applyFill="1" applyBorder="1" applyAlignment="1">
      <alignment horizontal="center"/>
    </xf>
    <xf numFmtId="0" fontId="22" fillId="3" borderId="16" xfId="5" applyFont="1" applyFill="1" applyBorder="1" applyAlignment="1">
      <alignment horizontal="center"/>
    </xf>
    <xf numFmtId="0" fontId="22" fillId="3" borderId="16" xfId="5" applyFont="1" applyFill="1" applyBorder="1" applyAlignment="1">
      <alignment horizontal="left"/>
    </xf>
    <xf numFmtId="0" fontId="22" fillId="3" borderId="16" xfId="5" applyFont="1" applyFill="1" applyBorder="1"/>
    <xf numFmtId="0" fontId="13" fillId="0" borderId="15" xfId="5" applyFont="1" applyBorder="1" applyAlignment="1">
      <alignment horizontal="center" vertical="center"/>
    </xf>
    <xf numFmtId="0" fontId="13" fillId="0" borderId="16" xfId="5" applyFont="1" applyBorder="1" applyAlignment="1">
      <alignment horizontal="left" vertical="center" wrapText="1"/>
    </xf>
    <xf numFmtId="0" fontId="12" fillId="0" borderId="16" xfId="5" applyFont="1" applyBorder="1" applyAlignment="1">
      <alignment horizontal="center" vertical="center"/>
    </xf>
    <xf numFmtId="0" fontId="5" fillId="0" borderId="16" xfId="5" applyBorder="1" applyAlignment="1">
      <alignment horizontal="left" vertical="center" wrapText="1"/>
    </xf>
    <xf numFmtId="0" fontId="13" fillId="0" borderId="18" xfId="5" applyFont="1" applyBorder="1" applyAlignment="1">
      <alignment horizontal="center" vertical="center"/>
    </xf>
    <xf numFmtId="0" fontId="13" fillId="0" borderId="19" xfId="5" applyFont="1" applyBorder="1" applyAlignment="1">
      <alignment horizontal="center"/>
    </xf>
    <xf numFmtId="0" fontId="13" fillId="0" borderId="19" xfId="5" applyFont="1" applyBorder="1" applyAlignment="1">
      <alignment horizontal="left" vertical="center" wrapText="1"/>
    </xf>
    <xf numFmtId="0" fontId="13" fillId="0" borderId="19" xfId="5" applyFont="1" applyBorder="1" applyAlignment="1">
      <alignment horizontal="center" vertical="center"/>
    </xf>
    <xf numFmtId="4" fontId="8" fillId="0" borderId="19" xfId="9" applyNumberFormat="1" applyFont="1" applyBorder="1" applyAlignment="1">
      <alignment vertical="center"/>
    </xf>
    <xf numFmtId="164" fontId="5" fillId="0" borderId="19" xfId="1" applyFont="1" applyBorder="1" applyAlignment="1">
      <alignment vertical="center"/>
    </xf>
    <xf numFmtId="10" fontId="5" fillId="0" borderId="20" xfId="3" applyNumberFormat="1" applyFont="1" applyBorder="1" applyAlignment="1">
      <alignment vertical="center"/>
    </xf>
    <xf numFmtId="0" fontId="13" fillId="0" borderId="21" xfId="5" applyFont="1" applyBorder="1" applyAlignment="1">
      <alignment horizontal="center" vertical="center"/>
    </xf>
    <xf numFmtId="0" fontId="12" fillId="0" borderId="22" xfId="5" applyFont="1" applyBorder="1" applyAlignment="1">
      <alignment horizontal="center" vertical="center"/>
    </xf>
    <xf numFmtId="0" fontId="5" fillId="0" borderId="22" xfId="5" applyBorder="1" applyAlignment="1">
      <alignment horizontal="left" vertical="center" wrapText="1"/>
    </xf>
    <xf numFmtId="0" fontId="5" fillId="0" borderId="22" xfId="5" applyBorder="1" applyAlignment="1">
      <alignment horizontal="center" vertical="center"/>
    </xf>
    <xf numFmtId="0" fontId="5" fillId="0" borderId="22" xfId="5" applyBorder="1" applyAlignment="1">
      <alignment vertical="center"/>
    </xf>
    <xf numFmtId="164" fontId="13" fillId="0" borderId="22" xfId="1" applyFont="1" applyBorder="1" applyAlignment="1">
      <alignment vertical="center"/>
    </xf>
    <xf numFmtId="0" fontId="5" fillId="0" borderId="23" xfId="5" applyBorder="1" applyAlignment="1">
      <alignment vertical="center"/>
    </xf>
    <xf numFmtId="164" fontId="23" fillId="3" borderId="23" xfId="5" applyNumberFormat="1" applyFont="1" applyFill="1" applyBorder="1"/>
    <xf numFmtId="9" fontId="23" fillId="3" borderId="23" xfId="3" applyFont="1" applyFill="1" applyBorder="1" applyAlignment="1">
      <alignment vertical="center"/>
    </xf>
    <xf numFmtId="10" fontId="25" fillId="0" borderId="16" xfId="5" applyNumberFormat="1" applyFont="1" applyBorder="1" applyAlignment="1">
      <alignment horizontal="center"/>
    </xf>
    <xf numFmtId="9" fontId="25" fillId="0" borderId="16" xfId="5" applyNumberFormat="1" applyFont="1" applyBorder="1" applyAlignment="1">
      <alignment horizontal="center"/>
    </xf>
    <xf numFmtId="9" fontId="25" fillId="0" borderId="22" xfId="5" applyNumberFormat="1" applyFont="1" applyBorder="1" applyAlignment="1">
      <alignment horizontal="center"/>
    </xf>
    <xf numFmtId="0" fontId="5" fillId="0" borderId="0" xfId="5" applyAlignment="1">
      <alignment horizontal="center"/>
    </xf>
    <xf numFmtId="10" fontId="12" fillId="3" borderId="17" xfId="3" applyNumberFormat="1" applyFont="1" applyFill="1" applyBorder="1"/>
    <xf numFmtId="10" fontId="5" fillId="0" borderId="17" xfId="3" applyNumberFormat="1" applyFont="1" applyBorder="1"/>
    <xf numFmtId="0" fontId="14" fillId="0" borderId="15" xfId="12" applyFont="1" applyBorder="1" applyAlignment="1">
      <alignment horizontal="center" vertical="center" wrapText="1"/>
    </xf>
    <xf numFmtId="0" fontId="14" fillId="0" borderId="16" xfId="12" applyFont="1" applyBorder="1" applyAlignment="1">
      <alignment horizontal="center" vertical="center" wrapText="1"/>
    </xf>
    <xf numFmtId="0" fontId="8" fillId="0" borderId="16" xfId="12" applyFont="1" applyBorder="1" applyAlignment="1">
      <alignment horizontal="center" vertical="center"/>
    </xf>
    <xf numFmtId="0" fontId="11" fillId="2" borderId="15" xfId="6" applyFont="1" applyFill="1" applyBorder="1" applyAlignment="1">
      <alignment horizontal="center" vertical="center"/>
    </xf>
    <xf numFmtId="0" fontId="11" fillId="2" borderId="16" xfId="6" applyFont="1" applyFill="1" applyBorder="1" applyAlignment="1">
      <alignment horizontal="center" vertical="center"/>
    </xf>
    <xf numFmtId="0" fontId="11" fillId="2" borderId="16" xfId="6" applyFont="1" applyFill="1" applyBorder="1" applyAlignment="1">
      <alignment vertical="center"/>
    </xf>
    <xf numFmtId="164" fontId="11" fillId="2" borderId="16" xfId="6" applyNumberFormat="1" applyFont="1" applyFill="1" applyBorder="1" applyAlignment="1">
      <alignment horizontal="center" vertical="center"/>
    </xf>
    <xf numFmtId="0" fontId="8" fillId="0" borderId="15" xfId="5" applyFont="1" applyBorder="1" applyAlignment="1">
      <alignment horizontal="center"/>
    </xf>
    <xf numFmtId="0" fontId="8" fillId="0" borderId="16" xfId="5" applyFont="1" applyBorder="1" applyAlignment="1">
      <alignment horizontal="center"/>
    </xf>
    <xf numFmtId="0" fontId="8" fillId="0" borderId="16" xfId="5" applyFont="1" applyBorder="1"/>
    <xf numFmtId="2" fontId="8" fillId="0" borderId="16" xfId="5" applyNumberFormat="1" applyFont="1" applyBorder="1"/>
    <xf numFmtId="4" fontId="8" fillId="0" borderId="16" xfId="5" applyNumberFormat="1" applyFont="1" applyBorder="1"/>
    <xf numFmtId="2" fontId="8" fillId="0" borderId="15" xfId="5" applyNumberFormat="1" applyFont="1" applyBorder="1" applyAlignment="1">
      <alignment horizontal="center" vertical="center"/>
    </xf>
    <xf numFmtId="2" fontId="8" fillId="0" borderId="16" xfId="5" applyNumberFormat="1" applyFont="1" applyBorder="1" applyAlignment="1">
      <alignment horizontal="center" vertical="center"/>
    </xf>
    <xf numFmtId="0" fontId="8" fillId="0" borderId="16" xfId="5" applyFont="1" applyBorder="1" applyAlignment="1">
      <alignment vertical="center" wrapText="1"/>
    </xf>
    <xf numFmtId="0" fontId="8" fillId="0" borderId="16" xfId="5" applyFont="1" applyBorder="1" applyAlignment="1">
      <alignment horizontal="center" vertical="center"/>
    </xf>
    <xf numFmtId="2" fontId="8" fillId="0" borderId="16" xfId="5" applyNumberFormat="1" applyFont="1" applyBorder="1" applyAlignment="1">
      <alignment vertical="center"/>
    </xf>
    <xf numFmtId="4" fontId="8" fillId="0" borderId="16" xfId="5" applyNumberFormat="1" applyFont="1" applyBorder="1" applyAlignment="1">
      <alignment vertical="center"/>
    </xf>
    <xf numFmtId="0" fontId="12" fillId="3" borderId="18" xfId="5" applyFont="1" applyFill="1" applyBorder="1" applyAlignment="1">
      <alignment horizontal="center"/>
    </xf>
    <xf numFmtId="0" fontId="12" fillId="3" borderId="19" xfId="5" applyFont="1" applyFill="1" applyBorder="1" applyAlignment="1">
      <alignment horizontal="center"/>
    </xf>
    <xf numFmtId="0" fontId="12" fillId="3" borderId="19" xfId="5" applyFont="1" applyFill="1" applyBorder="1" applyAlignment="1">
      <alignment horizontal="left"/>
    </xf>
    <xf numFmtId="0" fontId="5" fillId="3" borderId="19" xfId="5" applyFill="1" applyBorder="1" applyAlignment="1">
      <alignment horizontal="center"/>
    </xf>
    <xf numFmtId="0" fontId="5" fillId="3" borderId="19" xfId="5" applyFill="1" applyBorder="1"/>
    <xf numFmtId="164" fontId="12" fillId="3" borderId="19" xfId="5" applyNumberFormat="1" applyFont="1" applyFill="1" applyBorder="1"/>
    <xf numFmtId="10" fontId="12" fillId="3" borderId="20" xfId="3" applyNumberFormat="1" applyFont="1" applyFill="1" applyBorder="1"/>
    <xf numFmtId="166" fontId="15" fillId="0" borderId="12" xfId="0" applyNumberFormat="1" applyFont="1" applyBorder="1" applyAlignment="1">
      <alignment horizontal="center" vertical="center"/>
    </xf>
    <xf numFmtId="166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164" fontId="16" fillId="0" borderId="13" xfId="1" applyFont="1" applyBorder="1" applyAlignment="1">
      <alignment vertical="center"/>
    </xf>
    <xf numFmtId="165" fontId="16" fillId="0" borderId="13" xfId="1" applyNumberFormat="1" applyFont="1" applyBorder="1" applyAlignment="1">
      <alignment vertical="center"/>
    </xf>
    <xf numFmtId="10" fontId="5" fillId="0" borderId="14" xfId="3" applyNumberFormat="1" applyFont="1" applyBorder="1"/>
    <xf numFmtId="0" fontId="15" fillId="0" borderId="16" xfId="0" applyFont="1" applyBorder="1" applyAlignment="1">
      <alignment horizontal="justify" vertical="center" wrapText="1"/>
    </xf>
    <xf numFmtId="167" fontId="15" fillId="0" borderId="15" xfId="0" applyNumberFormat="1" applyFont="1" applyBorder="1" applyAlignment="1">
      <alignment horizontal="center" vertical="center"/>
    </xf>
    <xf numFmtId="167" fontId="15" fillId="0" borderId="16" xfId="0" applyNumberFormat="1" applyFont="1" applyBorder="1" applyAlignment="1">
      <alignment horizontal="center" vertical="center"/>
    </xf>
    <xf numFmtId="167" fontId="16" fillId="0" borderId="21" xfId="0" applyNumberFormat="1" applyFont="1" applyBorder="1" applyAlignment="1">
      <alignment horizontal="center" vertical="center"/>
    </xf>
    <xf numFmtId="167" fontId="16" fillId="0" borderId="22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justify" vertical="top" wrapText="1"/>
    </xf>
    <xf numFmtId="0" fontId="16" fillId="0" borderId="22" xfId="0" applyFont="1" applyBorder="1" applyAlignment="1">
      <alignment horizontal="center" vertical="center"/>
    </xf>
    <xf numFmtId="164" fontId="16" fillId="0" borderId="22" xfId="1" applyFont="1" applyBorder="1" applyAlignment="1">
      <alignment vertical="center"/>
    </xf>
    <xf numFmtId="164" fontId="5" fillId="0" borderId="22" xfId="1" applyFont="1" applyBorder="1" applyAlignment="1">
      <alignment vertical="center"/>
    </xf>
    <xf numFmtId="10" fontId="5" fillId="0" borderId="23" xfId="3" applyNumberFormat="1" applyFont="1" applyBorder="1"/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164" fontId="16" fillId="0" borderId="25" xfId="1" applyFont="1" applyBorder="1" applyAlignment="1">
      <alignment vertical="center"/>
    </xf>
    <xf numFmtId="165" fontId="16" fillId="0" borderId="25" xfId="1" applyNumberFormat="1" applyFont="1" applyBorder="1" applyAlignment="1">
      <alignment vertical="center"/>
    </xf>
    <xf numFmtId="10" fontId="5" fillId="0" borderId="26" xfId="3" applyNumberFormat="1" applyFont="1" applyBorder="1"/>
    <xf numFmtId="165" fontId="15" fillId="3" borderId="16" xfId="1" applyNumberFormat="1" applyFont="1" applyFill="1" applyBorder="1" applyAlignment="1">
      <alignment vertical="center"/>
    </xf>
    <xf numFmtId="0" fontId="8" fillId="0" borderId="0" xfId="9" applyFont="1"/>
    <xf numFmtId="164" fontId="8" fillId="0" borderId="0" xfId="9" applyNumberFormat="1" applyFont="1"/>
    <xf numFmtId="0" fontId="8" fillId="0" borderId="0" xfId="9" applyFont="1" applyAlignment="1">
      <alignment vertical="center"/>
    </xf>
    <xf numFmtId="0" fontId="26" fillId="0" borderId="0" xfId="9" applyFont="1" applyAlignment="1">
      <alignment vertical="center"/>
    </xf>
    <xf numFmtId="0" fontId="13" fillId="0" borderId="16" xfId="8" applyFont="1" applyBorder="1" applyAlignment="1">
      <alignment vertical="center" wrapText="1"/>
    </xf>
    <xf numFmtId="0" fontId="1" fillId="0" borderId="16" xfId="9" applyFont="1" applyBorder="1" applyAlignment="1">
      <alignment horizontal="center" vertical="center" wrapText="1"/>
    </xf>
    <xf numFmtId="168" fontId="15" fillId="2" borderId="15" xfId="0" applyNumberFormat="1" applyFont="1" applyFill="1" applyBorder="1" applyAlignment="1">
      <alignment horizontal="center" vertical="center"/>
    </xf>
    <xf numFmtId="168" fontId="15" fillId="2" borderId="16" xfId="0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vertical="center"/>
    </xf>
    <xf numFmtId="164" fontId="15" fillId="2" borderId="16" xfId="0" applyNumberFormat="1" applyFont="1" applyFill="1" applyBorder="1" applyAlignment="1">
      <alignment vertical="center"/>
    </xf>
    <xf numFmtId="0" fontId="12" fillId="4" borderId="16" xfId="5" applyFont="1" applyFill="1" applyBorder="1"/>
    <xf numFmtId="164" fontId="12" fillId="4" borderId="16" xfId="1" applyFont="1" applyFill="1" applyBorder="1"/>
    <xf numFmtId="0" fontId="5" fillId="0" borderId="16" xfId="5" applyBorder="1" applyAlignment="1">
      <alignment wrapText="1"/>
    </xf>
    <xf numFmtId="0" fontId="13" fillId="0" borderId="15" xfId="9" applyFont="1" applyBorder="1" applyAlignment="1">
      <alignment horizontal="center"/>
    </xf>
    <xf numFmtId="164" fontId="22" fillId="3" borderId="16" xfId="5" applyNumberFormat="1" applyFont="1" applyFill="1" applyBorder="1"/>
    <xf numFmtId="164" fontId="13" fillId="0" borderId="16" xfId="1" applyFont="1" applyBorder="1" applyAlignment="1">
      <alignment vertical="center"/>
    </xf>
    <xf numFmtId="4" fontId="13" fillId="0" borderId="16" xfId="5" applyNumberFormat="1" applyFont="1" applyBorder="1" applyAlignment="1">
      <alignment horizontal="center" vertical="center"/>
    </xf>
    <xf numFmtId="164" fontId="5" fillId="0" borderId="0" xfId="1" applyFont="1"/>
    <xf numFmtId="0" fontId="13" fillId="0" borderId="22" xfId="5" applyFont="1" applyBorder="1" applyAlignment="1">
      <alignment horizontal="left" vertical="center" wrapText="1"/>
    </xf>
    <xf numFmtId="0" fontId="13" fillId="0" borderId="27" xfId="9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8" xfId="5" applyFont="1" applyBorder="1" applyAlignment="1">
      <alignment horizontal="left" vertical="center" wrapText="1"/>
    </xf>
    <xf numFmtId="0" fontId="13" fillId="0" borderId="28" xfId="9" applyFont="1" applyBorder="1" applyAlignment="1">
      <alignment horizontal="center" vertical="center"/>
    </xf>
    <xf numFmtId="0" fontId="5" fillId="0" borderId="28" xfId="5" applyBorder="1"/>
    <xf numFmtId="4" fontId="13" fillId="0" borderId="28" xfId="9" applyNumberFormat="1" applyFont="1" applyBorder="1" applyAlignment="1">
      <alignment vertical="center"/>
    </xf>
    <xf numFmtId="164" fontId="13" fillId="0" borderId="29" xfId="1" applyFont="1" applyBorder="1" applyAlignment="1">
      <alignment vertical="center"/>
    </xf>
    <xf numFmtId="10" fontId="5" fillId="0" borderId="0" xfId="3" applyNumberFormat="1" applyFont="1"/>
    <xf numFmtId="0" fontId="13" fillId="0" borderId="22" xfId="5" applyFont="1" applyBorder="1" applyAlignment="1">
      <alignment horizontal="center" vertical="center"/>
    </xf>
    <xf numFmtId="0" fontId="5" fillId="0" borderId="24" xfId="5" applyBorder="1"/>
    <xf numFmtId="0" fontId="5" fillId="0" borderId="25" xfId="5" applyBorder="1"/>
    <xf numFmtId="0" fontId="5" fillId="0" borderId="25" xfId="5" applyBorder="1" applyAlignment="1">
      <alignment horizontal="center"/>
    </xf>
    <xf numFmtId="0" fontId="5" fillId="0" borderId="26" xfId="5" applyBorder="1"/>
    <xf numFmtId="164" fontId="25" fillId="3" borderId="17" xfId="1" applyFont="1" applyFill="1" applyBorder="1"/>
    <xf numFmtId="9" fontId="25" fillId="3" borderId="17" xfId="3" applyFont="1" applyFill="1" applyBorder="1"/>
    <xf numFmtId="164" fontId="25" fillId="3" borderId="23" xfId="1" applyFont="1" applyFill="1" applyBorder="1"/>
    <xf numFmtId="164" fontId="25" fillId="3" borderId="30" xfId="1" applyFont="1" applyFill="1" applyBorder="1"/>
    <xf numFmtId="0" fontId="13" fillId="0" borderId="0" xfId="5" applyFont="1"/>
    <xf numFmtId="0" fontId="29" fillId="0" borderId="0" xfId="4" applyFont="1" applyAlignment="1">
      <alignment vertical="center" wrapText="1"/>
    </xf>
    <xf numFmtId="0" fontId="13" fillId="0" borderId="0" xfId="5" applyFont="1" applyAlignment="1">
      <alignment vertical="center"/>
    </xf>
    <xf numFmtId="164" fontId="13" fillId="0" borderId="0" xfId="1" applyFont="1" applyAlignment="1">
      <alignment vertical="center"/>
    </xf>
    <xf numFmtId="0" fontId="22" fillId="0" borderId="0" xfId="6" applyFont="1" applyAlignment="1">
      <alignment horizontal="center" vertical="center"/>
    </xf>
    <xf numFmtId="164" fontId="22" fillId="0" borderId="0" xfId="1" applyFont="1" applyAlignment="1">
      <alignment vertical="center"/>
    </xf>
    <xf numFmtId="17" fontId="29" fillId="0" borderId="7" xfId="4" applyNumberFormat="1" applyFont="1" applyBorder="1" applyAlignment="1">
      <alignment horizontal="center" vertical="center" wrapText="1"/>
    </xf>
    <xf numFmtId="17" fontId="29" fillId="0" borderId="0" xfId="4" applyNumberFormat="1" applyFont="1" applyAlignment="1">
      <alignment horizontal="center" vertical="center" wrapText="1"/>
    </xf>
    <xf numFmtId="164" fontId="29" fillId="0" borderId="0" xfId="1" applyFont="1" applyAlignment="1">
      <alignment vertical="center" wrapText="1"/>
    </xf>
    <xf numFmtId="0" fontId="28" fillId="3" borderId="31" xfId="6" applyFont="1" applyFill="1" applyBorder="1" applyAlignment="1">
      <alignment horizontal="center" vertical="center" wrapText="1"/>
    </xf>
    <xf numFmtId="0" fontId="28" fillId="3" borderId="32" xfId="6" applyFont="1" applyFill="1" applyBorder="1" applyAlignment="1">
      <alignment horizontal="center" vertical="center" wrapText="1"/>
    </xf>
    <xf numFmtId="0" fontId="22" fillId="3" borderId="32" xfId="6" applyFont="1" applyFill="1" applyBorder="1" applyAlignment="1">
      <alignment vertical="center"/>
    </xf>
    <xf numFmtId="0" fontId="22" fillId="3" borderId="32" xfId="6" applyFont="1" applyFill="1" applyBorder="1" applyAlignment="1">
      <alignment horizontal="center" vertical="center"/>
    </xf>
    <xf numFmtId="164" fontId="22" fillId="3" borderId="32" xfId="1" applyFont="1" applyFill="1" applyBorder="1" applyAlignment="1">
      <alignment vertical="center"/>
    </xf>
    <xf numFmtId="0" fontId="22" fillId="3" borderId="33" xfId="6" applyFont="1" applyFill="1" applyBorder="1" applyAlignment="1">
      <alignment horizontal="center" vertical="center"/>
    </xf>
    <xf numFmtId="0" fontId="22" fillId="3" borderId="12" xfId="6" applyFont="1" applyFill="1" applyBorder="1" applyAlignment="1">
      <alignment horizontal="center" vertical="center"/>
    </xf>
    <xf numFmtId="0" fontId="22" fillId="3" borderId="13" xfId="6" applyFont="1" applyFill="1" applyBorder="1" applyAlignment="1">
      <alignment horizontal="center" vertical="center"/>
    </xf>
    <xf numFmtId="0" fontId="22" fillId="3" borderId="13" xfId="6" applyFont="1" applyFill="1" applyBorder="1" applyAlignment="1">
      <alignment vertical="center"/>
    </xf>
    <xf numFmtId="164" fontId="22" fillId="3" borderId="13" xfId="1" applyFont="1" applyFill="1" applyBorder="1" applyAlignment="1">
      <alignment vertical="center"/>
    </xf>
    <xf numFmtId="164" fontId="22" fillId="4" borderId="13" xfId="1" applyFont="1" applyFill="1" applyBorder="1" applyAlignment="1">
      <alignment vertical="center"/>
    </xf>
    <xf numFmtId="10" fontId="22" fillId="4" borderId="14" xfId="3" applyNumberFormat="1" applyFont="1" applyFill="1" applyBorder="1" applyAlignment="1">
      <alignment vertical="center"/>
    </xf>
    <xf numFmtId="164" fontId="13" fillId="0" borderId="0" xfId="5" applyNumberFormat="1" applyFont="1"/>
    <xf numFmtId="10" fontId="22" fillId="0" borderId="17" xfId="3" applyNumberFormat="1" applyFont="1" applyBorder="1" applyAlignment="1">
      <alignment vertical="center"/>
    </xf>
    <xf numFmtId="0" fontId="22" fillId="4" borderId="15" xfId="6" applyFont="1" applyFill="1" applyBorder="1" applyAlignment="1">
      <alignment horizontal="center" vertical="center"/>
    </xf>
    <xf numFmtId="0" fontId="22" fillId="4" borderId="16" xfId="6" applyFont="1" applyFill="1" applyBorder="1" applyAlignment="1">
      <alignment horizontal="center" vertical="center"/>
    </xf>
    <xf numFmtId="0" fontId="22" fillId="4" borderId="16" xfId="6" applyFont="1" applyFill="1" applyBorder="1" applyAlignment="1">
      <alignment vertical="center"/>
    </xf>
    <xf numFmtId="164" fontId="22" fillId="4" borderId="16" xfId="1" applyFont="1" applyFill="1" applyBorder="1" applyAlignment="1">
      <alignment vertical="center"/>
    </xf>
    <xf numFmtId="10" fontId="22" fillId="4" borderId="17" xfId="3" applyNumberFormat="1" applyFont="1" applyFill="1" applyBorder="1" applyAlignment="1">
      <alignment vertical="center"/>
    </xf>
    <xf numFmtId="0" fontId="3" fillId="0" borderId="16" xfId="6" applyFont="1" applyBorder="1" applyAlignment="1">
      <alignment horizontal="center" vertical="center" wrapText="1"/>
    </xf>
    <xf numFmtId="0" fontId="13" fillId="0" borderId="16" xfId="6" applyFont="1" applyBorder="1" applyAlignment="1">
      <alignment vertical="center"/>
    </xf>
    <xf numFmtId="164" fontId="13" fillId="0" borderId="16" xfId="1" applyFont="1" applyBorder="1"/>
    <xf numFmtId="0" fontId="13" fillId="0" borderId="0" xfId="5" applyFont="1" applyAlignment="1">
      <alignment horizontal="left"/>
    </xf>
    <xf numFmtId="0" fontId="13" fillId="0" borderId="0" xfId="5" applyFont="1" applyAlignment="1">
      <alignment horizontal="left" vertical="center"/>
    </xf>
    <xf numFmtId="0" fontId="22" fillId="0" borderId="16" xfId="6" applyFont="1" applyBorder="1" applyAlignment="1">
      <alignment horizontal="center" vertical="center"/>
    </xf>
    <xf numFmtId="0" fontId="22" fillId="3" borderId="15" xfId="6" applyFont="1" applyFill="1" applyBorder="1" applyAlignment="1">
      <alignment horizontal="center" vertical="center"/>
    </xf>
    <xf numFmtId="0" fontId="22" fillId="3" borderId="16" xfId="6" applyFont="1" applyFill="1" applyBorder="1" applyAlignment="1">
      <alignment horizontal="center" vertical="center"/>
    </xf>
    <xf numFmtId="0" fontId="22" fillId="3" borderId="16" xfId="6" applyFont="1" applyFill="1" applyBorder="1" applyAlignment="1">
      <alignment vertical="center"/>
    </xf>
    <xf numFmtId="164" fontId="22" fillId="3" borderId="16" xfId="1" applyFont="1" applyFill="1" applyBorder="1" applyAlignment="1">
      <alignment vertical="center"/>
    </xf>
    <xf numFmtId="164" fontId="13" fillId="0" borderId="0" xfId="5" applyNumberFormat="1" applyFont="1" applyAlignment="1">
      <alignment horizontal="left"/>
    </xf>
    <xf numFmtId="0" fontId="28" fillId="0" borderId="15" xfId="6" applyFont="1" applyBorder="1" applyAlignment="1">
      <alignment horizontal="center" vertical="center" wrapText="1"/>
    </xf>
    <xf numFmtId="0" fontId="28" fillId="0" borderId="16" xfId="6" applyFont="1" applyBorder="1" applyAlignment="1">
      <alignment horizontal="center" vertical="center" wrapText="1"/>
    </xf>
    <xf numFmtId="164" fontId="22" fillId="0" borderId="16" xfId="1" applyFont="1" applyBorder="1" applyAlignment="1">
      <alignment vertical="center"/>
    </xf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22" fillId="0" borderId="16" xfId="6" applyFont="1" applyBorder="1" applyAlignment="1">
      <alignment vertical="center"/>
    </xf>
    <xf numFmtId="164" fontId="22" fillId="3" borderId="16" xfId="6" applyNumberFormat="1" applyFont="1" applyFill="1" applyBorder="1" applyAlignment="1">
      <alignment horizontal="center" vertical="center"/>
    </xf>
    <xf numFmtId="164" fontId="22" fillId="3" borderId="16" xfId="1" applyFont="1" applyFill="1" applyBorder="1"/>
    <xf numFmtId="0" fontId="13" fillId="0" borderId="16" xfId="5" applyFont="1" applyBorder="1" applyAlignment="1">
      <alignment vertical="center"/>
    </xf>
    <xf numFmtId="0" fontId="13" fillId="3" borderId="16" xfId="5" applyFont="1" applyFill="1" applyBorder="1" applyAlignment="1">
      <alignment horizontal="center"/>
    </xf>
    <xf numFmtId="164" fontId="13" fillId="3" borderId="16" xfId="1" applyFont="1" applyFill="1" applyBorder="1"/>
    <xf numFmtId="0" fontId="13" fillId="3" borderId="16" xfId="5" applyFont="1" applyFill="1" applyBorder="1"/>
    <xf numFmtId="167" fontId="3" fillId="0" borderId="15" xfId="0" applyNumberFormat="1" applyFont="1" applyBorder="1" applyAlignment="1">
      <alignment horizontal="center" vertical="center"/>
    </xf>
    <xf numFmtId="167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center"/>
    </xf>
    <xf numFmtId="164" fontId="3" fillId="0" borderId="16" xfId="1" applyFont="1" applyBorder="1" applyAlignment="1">
      <alignment vertical="center"/>
    </xf>
    <xf numFmtId="166" fontId="28" fillId="0" borderId="15" xfId="0" applyNumberFormat="1" applyFont="1" applyBorder="1" applyAlignment="1">
      <alignment horizontal="center" vertical="center"/>
    </xf>
    <xf numFmtId="166" fontId="28" fillId="0" borderId="16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justify" vertical="center" wrapText="1"/>
    </xf>
    <xf numFmtId="167" fontId="28" fillId="0" borderId="15" xfId="0" applyNumberFormat="1" applyFont="1" applyBorder="1" applyAlignment="1">
      <alignment horizontal="center" vertical="center"/>
    </xf>
    <xf numFmtId="167" fontId="28" fillId="0" borderId="1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65" fontId="3" fillId="0" borderId="16" xfId="1" applyNumberFormat="1" applyFont="1" applyBorder="1" applyAlignment="1">
      <alignment vertical="center"/>
    </xf>
    <xf numFmtId="168" fontId="28" fillId="2" borderId="15" xfId="0" applyNumberFormat="1" applyFont="1" applyFill="1" applyBorder="1" applyAlignment="1">
      <alignment horizontal="center" vertical="center"/>
    </xf>
    <xf numFmtId="168" fontId="28" fillId="2" borderId="16" xfId="0" applyNumberFormat="1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vertical="center"/>
    </xf>
    <xf numFmtId="0" fontId="28" fillId="2" borderId="16" xfId="0" applyFont="1" applyFill="1" applyBorder="1" applyAlignment="1">
      <alignment horizontal="center" vertical="center"/>
    </xf>
    <xf numFmtId="164" fontId="28" fillId="2" borderId="16" xfId="1" applyFont="1" applyFill="1" applyBorder="1" applyAlignment="1">
      <alignment vertical="center"/>
    </xf>
    <xf numFmtId="164" fontId="28" fillId="2" borderId="16" xfId="1" applyFont="1" applyFill="1" applyBorder="1" applyAlignment="1">
      <alignment horizontal="center" vertical="center"/>
    </xf>
    <xf numFmtId="0" fontId="28" fillId="0" borderId="16" xfId="0" applyFont="1" applyBorder="1" applyAlignment="1">
      <alignment vertical="center"/>
    </xf>
    <xf numFmtId="164" fontId="28" fillId="0" borderId="16" xfId="1" applyFont="1" applyBorder="1" applyAlignment="1">
      <alignment vertical="center"/>
    </xf>
    <xf numFmtId="0" fontId="22" fillId="3" borderId="15" xfId="9" applyFont="1" applyFill="1" applyBorder="1" applyAlignment="1">
      <alignment horizontal="center"/>
    </xf>
    <xf numFmtId="0" fontId="22" fillId="3" borderId="16" xfId="9" applyFont="1" applyFill="1" applyBorder="1" applyAlignment="1">
      <alignment horizontal="center"/>
    </xf>
    <xf numFmtId="0" fontId="22" fillId="3" borderId="16" xfId="9" applyFont="1" applyFill="1" applyBorder="1" applyAlignment="1">
      <alignment horizontal="left"/>
    </xf>
    <xf numFmtId="0" fontId="22" fillId="3" borderId="16" xfId="9" applyFont="1" applyFill="1" applyBorder="1"/>
    <xf numFmtId="164" fontId="22" fillId="3" borderId="16" xfId="9" applyNumberFormat="1" applyFont="1" applyFill="1" applyBorder="1"/>
    <xf numFmtId="0" fontId="13" fillId="3" borderId="16" xfId="9" applyFont="1" applyFill="1" applyBorder="1" applyAlignment="1">
      <alignment horizontal="center"/>
    </xf>
    <xf numFmtId="0" fontId="13" fillId="3" borderId="16" xfId="9" applyFont="1" applyFill="1" applyBorder="1"/>
    <xf numFmtId="0" fontId="22" fillId="0" borderId="15" xfId="9" applyFont="1" applyBorder="1" applyAlignment="1">
      <alignment horizontal="center"/>
    </xf>
    <xf numFmtId="0" fontId="22" fillId="0" borderId="16" xfId="9" applyFont="1" applyBorder="1" applyAlignment="1">
      <alignment horizontal="center"/>
    </xf>
    <xf numFmtId="0" fontId="22" fillId="0" borderId="16" xfId="9" applyFont="1" applyBorder="1"/>
    <xf numFmtId="164" fontId="22" fillId="0" borderId="16" xfId="1" applyFont="1" applyBorder="1"/>
    <xf numFmtId="164" fontId="22" fillId="0" borderId="16" xfId="10" applyFont="1" applyBorder="1" applyAlignment="1">
      <alignment vertical="center"/>
    </xf>
    <xf numFmtId="0" fontId="3" fillId="0" borderId="16" xfId="8" applyFont="1" applyBorder="1" applyAlignment="1">
      <alignment horizontal="center" vertical="center" wrapText="1"/>
    </xf>
    <xf numFmtId="0" fontId="13" fillId="0" borderId="16" xfId="9" applyFont="1" applyBorder="1" applyAlignment="1">
      <alignment horizontal="center"/>
    </xf>
    <xf numFmtId="0" fontId="3" fillId="0" borderId="16" xfId="8" applyFont="1" applyBorder="1" applyAlignment="1">
      <alignment vertical="center" wrapText="1"/>
    </xf>
    <xf numFmtId="4" fontId="13" fillId="0" borderId="16" xfId="9" applyNumberFormat="1" applyFont="1" applyBorder="1"/>
    <xf numFmtId="0" fontId="13" fillId="0" borderId="16" xfId="9" applyFont="1" applyBorder="1"/>
    <xf numFmtId="0" fontId="13" fillId="0" borderId="16" xfId="9" applyFont="1" applyBorder="1" applyAlignment="1">
      <alignment vertical="center" wrapText="1"/>
    </xf>
    <xf numFmtId="164" fontId="22" fillId="3" borderId="16" xfId="10" applyFont="1" applyFill="1" applyBorder="1" applyAlignment="1">
      <alignment vertical="center"/>
    </xf>
    <xf numFmtId="0" fontId="18" fillId="0" borderId="16" xfId="8" applyFont="1" applyBorder="1" applyAlignment="1">
      <alignment horizontal="center" vertical="center" wrapText="1"/>
    </xf>
    <xf numFmtId="0" fontId="3" fillId="0" borderId="16" xfId="8" applyFont="1" applyBorder="1" applyAlignment="1">
      <alignment vertical="center"/>
    </xf>
    <xf numFmtId="0" fontId="18" fillId="0" borderId="16" xfId="9" applyFont="1" applyBorder="1" applyAlignment="1">
      <alignment horizontal="center" vertical="center" wrapText="1"/>
    </xf>
    <xf numFmtId="0" fontId="22" fillId="2" borderId="15" xfId="9" applyFont="1" applyFill="1" applyBorder="1" applyAlignment="1">
      <alignment horizontal="center"/>
    </xf>
    <xf numFmtId="0" fontId="22" fillId="2" borderId="16" xfId="9" applyFont="1" applyFill="1" applyBorder="1" applyAlignment="1">
      <alignment horizontal="center"/>
    </xf>
    <xf numFmtId="0" fontId="22" fillId="2" borderId="16" xfId="9" applyFont="1" applyFill="1" applyBorder="1"/>
    <xf numFmtId="164" fontId="22" fillId="2" borderId="16" xfId="1" applyFont="1" applyFill="1" applyBorder="1"/>
    <xf numFmtId="164" fontId="22" fillId="2" borderId="16" xfId="9" applyNumberFormat="1" applyFont="1" applyFill="1" applyBorder="1"/>
    <xf numFmtId="0" fontId="18" fillId="0" borderId="16" xfId="9" applyFont="1" applyBorder="1" applyAlignment="1">
      <alignment vertical="center"/>
    </xf>
    <xf numFmtId="0" fontId="22" fillId="0" borderId="16" xfId="9" applyFont="1" applyBorder="1" applyAlignment="1">
      <alignment horizontal="center" vertical="center"/>
    </xf>
    <xf numFmtId="0" fontId="18" fillId="0" borderId="16" xfId="9" applyFont="1" applyBorder="1" applyAlignment="1">
      <alignment vertical="center" wrapText="1"/>
    </xf>
    <xf numFmtId="0" fontId="22" fillId="2" borderId="15" xfId="9" applyFont="1" applyFill="1" applyBorder="1" applyAlignment="1">
      <alignment horizontal="center" vertical="center"/>
    </xf>
    <xf numFmtId="0" fontId="22" fillId="2" borderId="16" xfId="9" applyFont="1" applyFill="1" applyBorder="1" applyAlignment="1">
      <alignment horizontal="center" vertical="center"/>
    </xf>
    <xf numFmtId="0" fontId="22" fillId="2" borderId="16" xfId="9" applyFont="1" applyFill="1" applyBorder="1" applyAlignment="1">
      <alignment vertical="center"/>
    </xf>
    <xf numFmtId="164" fontId="22" fillId="2" borderId="16" xfId="1" applyFont="1" applyFill="1" applyBorder="1" applyAlignment="1">
      <alignment vertical="center"/>
    </xf>
    <xf numFmtId="0" fontId="13" fillId="2" borderId="16" xfId="9" applyFont="1" applyFill="1" applyBorder="1" applyAlignment="1">
      <alignment vertical="center"/>
    </xf>
    <xf numFmtId="164" fontId="22" fillId="2" borderId="16" xfId="9" applyNumberFormat="1" applyFont="1" applyFill="1" applyBorder="1" applyAlignment="1">
      <alignment vertical="center"/>
    </xf>
    <xf numFmtId="0" fontId="13" fillId="2" borderId="16" xfId="9" applyFont="1" applyFill="1" applyBorder="1"/>
    <xf numFmtId="165" fontId="28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left" vertical="center" wrapText="1"/>
    </xf>
    <xf numFmtId="0" fontId="13" fillId="0" borderId="15" xfId="5" applyFont="1" applyBorder="1"/>
    <xf numFmtId="0" fontId="22" fillId="2" borderId="15" xfId="5" applyFont="1" applyFill="1" applyBorder="1" applyAlignment="1">
      <alignment horizontal="center"/>
    </xf>
    <xf numFmtId="0" fontId="22" fillId="2" borderId="16" xfId="5" applyFont="1" applyFill="1" applyBorder="1" applyAlignment="1">
      <alignment horizontal="center"/>
    </xf>
    <xf numFmtId="0" fontId="13" fillId="2" borderId="16" xfId="5" applyFont="1" applyFill="1" applyBorder="1"/>
    <xf numFmtId="0" fontId="22" fillId="2" borderId="16" xfId="5" applyFont="1" applyFill="1" applyBorder="1"/>
    <xf numFmtId="0" fontId="13" fillId="0" borderId="22" xfId="5" applyFont="1" applyBorder="1" applyAlignment="1">
      <alignment horizontal="center"/>
    </xf>
    <xf numFmtId="4" fontId="13" fillId="0" borderId="22" xfId="5" applyNumberFormat="1" applyFont="1" applyBorder="1" applyAlignment="1">
      <alignment horizontal="center" vertical="center"/>
    </xf>
    <xf numFmtId="10" fontId="22" fillId="0" borderId="23" xfId="3" applyNumberFormat="1" applyFont="1" applyBorder="1" applyAlignment="1">
      <alignment vertical="center"/>
    </xf>
    <xf numFmtId="0" fontId="13" fillId="0" borderId="0" xfId="5" applyFont="1" applyAlignment="1">
      <alignment horizontal="left" vertical="center" wrapText="1"/>
    </xf>
    <xf numFmtId="4" fontId="13" fillId="0" borderId="0" xfId="5" applyNumberFormat="1" applyFont="1" applyAlignment="1">
      <alignment horizontal="center" vertical="center"/>
    </xf>
    <xf numFmtId="10" fontId="22" fillId="0" borderId="0" xfId="3" applyNumberFormat="1" applyFont="1" applyAlignment="1">
      <alignment vertical="center"/>
    </xf>
    <xf numFmtId="0" fontId="22" fillId="3" borderId="12" xfId="5" applyFont="1" applyFill="1" applyBorder="1" applyAlignment="1">
      <alignment horizontal="center"/>
    </xf>
    <xf numFmtId="0" fontId="22" fillId="3" borderId="13" xfId="5" applyFont="1" applyFill="1" applyBorder="1" applyAlignment="1">
      <alignment horizontal="center"/>
    </xf>
    <xf numFmtId="0" fontId="22" fillId="3" borderId="13" xfId="5" applyFont="1" applyFill="1" applyBorder="1" applyAlignment="1">
      <alignment horizontal="left"/>
    </xf>
    <xf numFmtId="164" fontId="22" fillId="3" borderId="13" xfId="1" applyFont="1" applyFill="1" applyBorder="1"/>
    <xf numFmtId="0" fontId="22" fillId="3" borderId="13" xfId="5" applyFont="1" applyFill="1" applyBorder="1"/>
    <xf numFmtId="164" fontId="22" fillId="3" borderId="13" xfId="5" applyNumberFormat="1" applyFont="1" applyFill="1" applyBorder="1"/>
    <xf numFmtId="0" fontId="30" fillId="0" borderId="0" xfId="5" applyFont="1"/>
    <xf numFmtId="0" fontId="30" fillId="0" borderId="0" xfId="5" applyFont="1" applyAlignment="1">
      <alignment horizontal="center"/>
    </xf>
    <xf numFmtId="164" fontId="30" fillId="0" borderId="0" xfId="1" applyFont="1"/>
    <xf numFmtId="164" fontId="25" fillId="3" borderId="34" xfId="1" applyFont="1" applyFill="1" applyBorder="1"/>
    <xf numFmtId="9" fontId="25" fillId="3" borderId="34" xfId="3" applyFont="1" applyFill="1" applyBorder="1" applyAlignment="1">
      <alignment vertical="center"/>
    </xf>
    <xf numFmtId="164" fontId="13" fillId="0" borderId="0" xfId="1" applyFont="1"/>
    <xf numFmtId="0" fontId="9" fillId="0" borderId="0" xfId="8" applyFont="1" applyAlignment="1">
      <alignment horizontal="center" vertical="center"/>
    </xf>
    <xf numFmtId="43" fontId="9" fillId="0" borderId="0" xfId="13" applyFont="1" applyAlignment="1">
      <alignment vertical="center"/>
    </xf>
    <xf numFmtId="43" fontId="6" fillId="0" borderId="0" xfId="13" applyFont="1" applyAlignment="1">
      <alignment vertical="center" wrapText="1"/>
    </xf>
    <xf numFmtId="0" fontId="10" fillId="3" borderId="12" xfId="8" applyFont="1" applyFill="1" applyBorder="1" applyAlignment="1">
      <alignment horizontal="center" vertical="center" wrapText="1"/>
    </xf>
    <xf numFmtId="0" fontId="10" fillId="3" borderId="13" xfId="8" applyFont="1" applyFill="1" applyBorder="1" applyAlignment="1">
      <alignment horizontal="center" vertical="center" wrapText="1"/>
    </xf>
    <xf numFmtId="0" fontId="11" fillId="3" borderId="13" xfId="8" applyFont="1" applyFill="1" applyBorder="1" applyAlignment="1">
      <alignment vertical="center"/>
    </xf>
    <xf numFmtId="0" fontId="11" fillId="3" borderId="13" xfId="8" applyFont="1" applyFill="1" applyBorder="1" applyAlignment="1">
      <alignment horizontal="center" vertical="center"/>
    </xf>
    <xf numFmtId="43" fontId="11" fillId="3" borderId="13" xfId="13" applyFont="1" applyFill="1" applyBorder="1" applyAlignment="1">
      <alignment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vertical="center"/>
    </xf>
    <xf numFmtId="43" fontId="11" fillId="3" borderId="16" xfId="13" applyFont="1" applyFill="1" applyBorder="1" applyAlignment="1">
      <alignment vertical="center"/>
    </xf>
    <xf numFmtId="10" fontId="11" fillId="3" borderId="17" xfId="3" applyNumberFormat="1" applyFont="1" applyFill="1" applyBorder="1"/>
    <xf numFmtId="0" fontId="8" fillId="0" borderId="15" xfId="8" applyFont="1" applyBorder="1" applyAlignment="1">
      <alignment horizontal="center" vertical="center"/>
    </xf>
    <xf numFmtId="43" fontId="8" fillId="0" borderId="16" xfId="13" applyFont="1" applyBorder="1" applyAlignment="1">
      <alignment vertical="center"/>
    </xf>
    <xf numFmtId="10" fontId="8" fillId="0" borderId="17" xfId="3" applyNumberFormat="1" applyFont="1" applyBorder="1"/>
    <xf numFmtId="0" fontId="14" fillId="0" borderId="15" xfId="8" applyFont="1" applyBorder="1" applyAlignment="1">
      <alignment horizontal="center" vertical="center" wrapText="1"/>
    </xf>
    <xf numFmtId="0" fontId="8" fillId="0" borderId="16" xfId="8" applyFont="1" applyBorder="1" applyAlignment="1">
      <alignment vertical="center"/>
    </xf>
    <xf numFmtId="164" fontId="8" fillId="0" borderId="16" xfId="10" applyFont="1" applyBorder="1"/>
    <xf numFmtId="0" fontId="8" fillId="0" borderId="16" xfId="9" applyFont="1" applyBorder="1" applyAlignment="1">
      <alignment horizontal="left"/>
    </xf>
    <xf numFmtId="0" fontId="8" fillId="0" borderId="16" xfId="9" applyFont="1" applyBorder="1" applyAlignment="1">
      <alignment horizontal="left" vertical="center"/>
    </xf>
    <xf numFmtId="0" fontId="11" fillId="0" borderId="16" xfId="8" applyFont="1" applyBorder="1" applyAlignment="1">
      <alignment horizontal="center" vertical="center"/>
    </xf>
    <xf numFmtId="0" fontId="10" fillId="0" borderId="15" xfId="8" applyFont="1" applyBorder="1" applyAlignment="1">
      <alignment horizontal="center" vertical="center" wrapText="1"/>
    </xf>
    <xf numFmtId="43" fontId="11" fillId="0" borderId="16" xfId="13" applyFont="1" applyBorder="1" applyAlignment="1">
      <alignment vertical="center"/>
    </xf>
    <xf numFmtId="0" fontId="8" fillId="0" borderId="0" xfId="9" applyFont="1" applyAlignment="1">
      <alignment horizontal="center"/>
    </xf>
    <xf numFmtId="0" fontId="8" fillId="0" borderId="15" xfId="8" applyFont="1" applyBorder="1" applyAlignment="1">
      <alignment horizontal="center" vertical="center" wrapText="1"/>
    </xf>
    <xf numFmtId="0" fontId="8" fillId="0" borderId="16" xfId="8" applyFont="1" applyBorder="1" applyAlignment="1">
      <alignment horizontal="center" vertical="center" wrapText="1"/>
    </xf>
    <xf numFmtId="0" fontId="11" fillId="0" borderId="16" xfId="8" applyFont="1" applyBorder="1" applyAlignment="1">
      <alignment vertical="center"/>
    </xf>
    <xf numFmtId="43" fontId="11" fillId="3" borderId="16" xfId="13" applyFont="1" applyFill="1" applyBorder="1"/>
    <xf numFmtId="43" fontId="8" fillId="0" borderId="16" xfId="13" applyFont="1" applyBorder="1"/>
    <xf numFmtId="2" fontId="8" fillId="0" borderId="16" xfId="9" applyNumberFormat="1" applyFont="1" applyBorder="1" applyAlignment="1">
      <alignment horizontal="center" vertical="center"/>
    </xf>
    <xf numFmtId="43" fontId="8" fillId="3" borderId="16" xfId="13" applyFont="1" applyFill="1" applyBorder="1"/>
    <xf numFmtId="166" fontId="10" fillId="3" borderId="15" xfId="8" applyNumberFormat="1" applyFont="1" applyFill="1" applyBorder="1" applyAlignment="1">
      <alignment horizontal="center" vertical="center"/>
    </xf>
    <xf numFmtId="166" fontId="10" fillId="3" borderId="16" xfId="8" applyNumberFormat="1" applyFont="1" applyFill="1" applyBorder="1" applyAlignment="1">
      <alignment horizontal="center" vertical="center"/>
    </xf>
    <xf numFmtId="0" fontId="10" fillId="3" borderId="16" xfId="8" applyFont="1" applyFill="1" applyBorder="1" applyAlignment="1">
      <alignment vertical="center"/>
    </xf>
    <xf numFmtId="0" fontId="10" fillId="3" borderId="16" xfId="8" applyFont="1" applyFill="1" applyBorder="1" applyAlignment="1">
      <alignment horizontal="center" vertical="center"/>
    </xf>
    <xf numFmtId="43" fontId="10" fillId="3" borderId="16" xfId="13" applyFont="1" applyFill="1" applyBorder="1" applyAlignment="1">
      <alignment vertical="center"/>
    </xf>
    <xf numFmtId="164" fontId="10" fillId="3" borderId="16" xfId="10" applyFont="1" applyFill="1" applyBorder="1" applyAlignment="1">
      <alignment vertical="center"/>
    </xf>
    <xf numFmtId="165" fontId="10" fillId="3" borderId="16" xfId="10" applyNumberFormat="1" applyFont="1" applyFill="1" applyBorder="1" applyAlignment="1">
      <alignment vertical="center"/>
    </xf>
    <xf numFmtId="167" fontId="14" fillId="0" borderId="15" xfId="9" applyNumberFormat="1" applyFont="1" applyBorder="1" applyAlignment="1">
      <alignment horizontal="center" vertical="center" wrapText="1"/>
    </xf>
    <xf numFmtId="167" fontId="14" fillId="0" borderId="16" xfId="9" applyNumberFormat="1" applyFont="1" applyBorder="1" applyAlignment="1">
      <alignment horizontal="center" vertical="center" wrapText="1"/>
    </xf>
    <xf numFmtId="0" fontId="14" fillId="0" borderId="16" xfId="9" applyFont="1" applyBorder="1" applyAlignment="1">
      <alignment horizontal="justify" vertical="top"/>
    </xf>
    <xf numFmtId="0" fontId="14" fillId="0" borderId="16" xfId="9" applyFont="1" applyBorder="1" applyAlignment="1">
      <alignment horizontal="center" vertical="center" wrapText="1"/>
    </xf>
    <xf numFmtId="43" fontId="14" fillId="0" borderId="16" xfId="13" applyFont="1" applyBorder="1" applyAlignment="1">
      <alignment vertical="center" wrapText="1"/>
    </xf>
    <xf numFmtId="0" fontId="8" fillId="0" borderId="0" xfId="9" applyFont="1" applyAlignment="1">
      <alignment wrapText="1"/>
    </xf>
    <xf numFmtId="167" fontId="14" fillId="0" borderId="15" xfId="9" applyNumberFormat="1" applyFont="1" applyBorder="1" applyAlignment="1">
      <alignment horizontal="center" vertical="center"/>
    </xf>
    <xf numFmtId="167" fontId="14" fillId="0" borderId="16" xfId="9" applyNumberFormat="1" applyFont="1" applyBorder="1" applyAlignment="1">
      <alignment horizontal="center" vertical="center"/>
    </xf>
    <xf numFmtId="0" fontId="14" fillId="0" borderId="16" xfId="9" applyFont="1" applyBorder="1" applyAlignment="1">
      <alignment horizontal="justify" vertical="top" wrapText="1"/>
    </xf>
    <xf numFmtId="0" fontId="14" fillId="0" borderId="16" xfId="9" applyFont="1" applyBorder="1" applyAlignment="1">
      <alignment horizontal="center" vertical="center"/>
    </xf>
    <xf numFmtId="43" fontId="14" fillId="0" borderId="16" xfId="13" applyFont="1" applyBorder="1" applyAlignment="1">
      <alignment vertical="center"/>
    </xf>
    <xf numFmtId="166" fontId="10" fillId="0" borderId="15" xfId="9" applyNumberFormat="1" applyFont="1" applyBorder="1" applyAlignment="1">
      <alignment horizontal="center" vertical="center"/>
    </xf>
    <xf numFmtId="166" fontId="10" fillId="0" borderId="16" xfId="9" applyNumberFormat="1" applyFont="1" applyBorder="1" applyAlignment="1">
      <alignment horizontal="center" vertical="center"/>
    </xf>
    <xf numFmtId="166" fontId="10" fillId="3" borderId="15" xfId="9" applyNumberFormat="1" applyFont="1" applyFill="1" applyBorder="1" applyAlignment="1">
      <alignment horizontal="center" vertical="center"/>
    </xf>
    <xf numFmtId="166" fontId="10" fillId="3" borderId="16" xfId="9" applyNumberFormat="1" applyFont="1" applyFill="1" applyBorder="1" applyAlignment="1">
      <alignment horizontal="center" vertical="center"/>
    </xf>
    <xf numFmtId="0" fontId="10" fillId="3" borderId="16" xfId="9" applyFont="1" applyFill="1" applyBorder="1" applyAlignment="1">
      <alignment horizontal="justify" vertical="center" wrapText="1"/>
    </xf>
    <xf numFmtId="0" fontId="14" fillId="3" borderId="16" xfId="9" applyFont="1" applyFill="1" applyBorder="1" applyAlignment="1">
      <alignment horizontal="center" vertical="center"/>
    </xf>
    <xf numFmtId="43" fontId="14" fillId="3" borderId="16" xfId="13" applyFont="1" applyFill="1" applyBorder="1" applyAlignment="1">
      <alignment vertical="center"/>
    </xf>
    <xf numFmtId="164" fontId="8" fillId="3" borderId="16" xfId="10" applyFont="1" applyFill="1" applyBorder="1" applyAlignment="1">
      <alignment vertical="center"/>
    </xf>
    <xf numFmtId="10" fontId="8" fillId="3" borderId="17" xfId="3" applyNumberFormat="1" applyFont="1" applyFill="1" applyBorder="1"/>
    <xf numFmtId="167" fontId="10" fillId="3" borderId="15" xfId="9" applyNumberFormat="1" applyFont="1" applyFill="1" applyBorder="1" applyAlignment="1">
      <alignment horizontal="center" vertical="center"/>
    </xf>
    <xf numFmtId="167" fontId="10" fillId="3" borderId="16" xfId="9" applyNumberFormat="1" applyFont="1" applyFill="1" applyBorder="1" applyAlignment="1">
      <alignment horizontal="center" vertical="center"/>
    </xf>
    <xf numFmtId="0" fontId="14" fillId="0" borderId="15" xfId="8" applyFont="1" applyBorder="1" applyAlignment="1">
      <alignment horizontal="center" vertical="center"/>
    </xf>
    <xf numFmtId="0" fontId="14" fillId="0" borderId="16" xfId="8" applyFont="1" applyBorder="1" applyAlignment="1">
      <alignment horizontal="center" vertical="center"/>
    </xf>
    <xf numFmtId="164" fontId="14" fillId="0" borderId="16" xfId="10" applyFont="1" applyBorder="1" applyAlignment="1">
      <alignment vertical="center"/>
    </xf>
    <xf numFmtId="165" fontId="14" fillId="0" borderId="16" xfId="10" applyNumberFormat="1" applyFont="1" applyBorder="1" applyAlignment="1">
      <alignment vertical="center"/>
    </xf>
    <xf numFmtId="168" fontId="10" fillId="3" borderId="15" xfId="8" applyNumberFormat="1" applyFont="1" applyFill="1" applyBorder="1" applyAlignment="1">
      <alignment horizontal="center" vertical="center"/>
    </xf>
    <xf numFmtId="168" fontId="10" fillId="3" borderId="16" xfId="8" applyNumberFormat="1" applyFont="1" applyFill="1" applyBorder="1" applyAlignment="1">
      <alignment horizontal="center" vertical="center"/>
    </xf>
    <xf numFmtId="164" fontId="10" fillId="3" borderId="16" xfId="10" applyFont="1" applyFill="1" applyBorder="1" applyAlignment="1">
      <alignment horizontal="center" vertical="center"/>
    </xf>
    <xf numFmtId="10" fontId="8" fillId="0" borderId="17" xfId="3" applyNumberFormat="1" applyFont="1" applyBorder="1" applyAlignment="1">
      <alignment vertical="center"/>
    </xf>
    <xf numFmtId="10" fontId="11" fillId="3" borderId="17" xfId="3" applyNumberFormat="1" applyFont="1" applyFill="1" applyBorder="1" applyAlignment="1">
      <alignment vertical="center"/>
    </xf>
    <xf numFmtId="0" fontId="10" fillId="0" borderId="16" xfId="9" applyFont="1" applyBorder="1" applyAlignment="1">
      <alignment vertical="center"/>
    </xf>
    <xf numFmtId="165" fontId="14" fillId="0" borderId="16" xfId="13" applyNumberFormat="1" applyFont="1" applyBorder="1" applyAlignment="1">
      <alignment vertical="center"/>
    </xf>
    <xf numFmtId="166" fontId="10" fillId="0" borderId="15" xfId="8" applyNumberFormat="1" applyFont="1" applyBorder="1" applyAlignment="1">
      <alignment horizontal="center" vertical="center"/>
    </xf>
    <xf numFmtId="166" fontId="10" fillId="0" borderId="16" xfId="8" applyNumberFormat="1" applyFont="1" applyBorder="1" applyAlignment="1">
      <alignment horizontal="center" vertical="center"/>
    </xf>
    <xf numFmtId="0" fontId="10" fillId="0" borderId="16" xfId="8" applyFont="1" applyBorder="1" applyAlignment="1">
      <alignment vertical="center"/>
    </xf>
    <xf numFmtId="43" fontId="11" fillId="0" borderId="16" xfId="13" applyFont="1" applyBorder="1"/>
    <xf numFmtId="43" fontId="0" fillId="0" borderId="16" xfId="13" applyFont="1" applyBorder="1" applyAlignment="1">
      <alignment vertical="center"/>
    </xf>
    <xf numFmtId="168" fontId="10" fillId="3" borderId="16" xfId="9" applyNumberFormat="1" applyFont="1" applyFill="1" applyBorder="1" applyAlignment="1">
      <alignment horizontal="center" vertical="center"/>
    </xf>
    <xf numFmtId="165" fontId="10" fillId="3" borderId="16" xfId="8" applyNumberFormat="1" applyFont="1" applyFill="1" applyBorder="1" applyAlignment="1">
      <alignment vertical="center"/>
    </xf>
    <xf numFmtId="0" fontId="14" fillId="0" borderId="16" xfId="9" applyFont="1" applyBorder="1" applyAlignment="1">
      <alignment horizontal="left" vertical="center" wrapText="1"/>
    </xf>
    <xf numFmtId="0" fontId="31" fillId="0" borderId="15" xfId="9" applyFont="1" applyBorder="1"/>
    <xf numFmtId="0" fontId="31" fillId="0" borderId="16" xfId="9" applyFont="1" applyBorder="1"/>
    <xf numFmtId="0" fontId="31" fillId="0" borderId="16" xfId="9" applyFont="1" applyBorder="1" applyAlignment="1">
      <alignment horizontal="center"/>
    </xf>
    <xf numFmtId="43" fontId="31" fillId="0" borderId="16" xfId="13" applyFont="1" applyBorder="1"/>
    <xf numFmtId="0" fontId="8" fillId="0" borderId="15" xfId="9" applyFont="1" applyBorder="1"/>
    <xf numFmtId="0" fontId="8" fillId="0" borderId="21" xfId="9" applyFont="1" applyBorder="1" applyAlignment="1">
      <alignment horizontal="center"/>
    </xf>
    <xf numFmtId="0" fontId="8" fillId="0" borderId="22" xfId="9" applyFont="1" applyBorder="1"/>
    <xf numFmtId="0" fontId="8" fillId="0" borderId="22" xfId="9" applyFont="1" applyBorder="1" applyAlignment="1">
      <alignment horizontal="center"/>
    </xf>
    <xf numFmtId="43" fontId="8" fillId="0" borderId="22" xfId="13" applyFont="1" applyBorder="1"/>
    <xf numFmtId="164" fontId="8" fillId="0" borderId="22" xfId="10" applyFont="1" applyBorder="1" applyAlignment="1">
      <alignment vertical="center"/>
    </xf>
    <xf numFmtId="10" fontId="8" fillId="0" borderId="23" xfId="3" applyNumberFormat="1" applyFont="1" applyBorder="1"/>
    <xf numFmtId="43" fontId="8" fillId="0" borderId="0" xfId="13" applyFont="1"/>
    <xf numFmtId="164" fontId="8" fillId="0" borderId="0" xfId="10" applyFont="1" applyAlignment="1">
      <alignment vertical="center"/>
    </xf>
    <xf numFmtId="10" fontId="8" fillId="0" borderId="0" xfId="3" applyNumberFormat="1" applyFont="1"/>
    <xf numFmtId="164" fontId="9" fillId="0" borderId="34" xfId="10" applyFont="1" applyBorder="1"/>
    <xf numFmtId="9" fontId="9" fillId="0" borderId="34" xfId="3" applyFont="1" applyBorder="1"/>
    <xf numFmtId="10" fontId="25" fillId="0" borderId="16" xfId="9" applyNumberFormat="1" applyFont="1" applyBorder="1" applyAlignment="1">
      <alignment horizontal="center"/>
    </xf>
    <xf numFmtId="164" fontId="25" fillId="3" borderId="17" xfId="10" applyFont="1" applyFill="1" applyBorder="1"/>
    <xf numFmtId="9" fontId="25" fillId="0" borderId="16" xfId="9" applyNumberFormat="1" applyFont="1" applyBorder="1" applyAlignment="1">
      <alignment horizontal="center"/>
    </xf>
    <xf numFmtId="9" fontId="25" fillId="0" borderId="22" xfId="9" applyNumberFormat="1" applyFont="1" applyBorder="1" applyAlignment="1">
      <alignment horizontal="center"/>
    </xf>
    <xf numFmtId="164" fontId="25" fillId="3" borderId="23" xfId="10" applyFont="1" applyFill="1" applyBorder="1"/>
    <xf numFmtId="164" fontId="25" fillId="3" borderId="30" xfId="10" applyFont="1" applyFill="1" applyBorder="1" applyAlignment="1">
      <alignment vertical="center"/>
    </xf>
    <xf numFmtId="164" fontId="8" fillId="0" borderId="0" xfId="10" applyFont="1"/>
    <xf numFmtId="164" fontId="9" fillId="0" borderId="0" xfId="10" applyFont="1"/>
    <xf numFmtId="43" fontId="5" fillId="0" borderId="0" xfId="5" applyNumberFormat="1"/>
    <xf numFmtId="164" fontId="5" fillId="0" borderId="0" xfId="5" applyNumberFormat="1"/>
    <xf numFmtId="42" fontId="0" fillId="0" borderId="0" xfId="2" applyFont="1"/>
    <xf numFmtId="42" fontId="0" fillId="0" borderId="0" xfId="0" applyNumberFormat="1"/>
    <xf numFmtId="0" fontId="24" fillId="6" borderId="15" xfId="5" applyFont="1" applyFill="1" applyBorder="1" applyAlignment="1">
      <alignment horizontal="center"/>
    </xf>
    <xf numFmtId="0" fontId="24" fillId="6" borderId="16" xfId="5" applyFont="1" applyFill="1" applyBorder="1" applyAlignment="1">
      <alignment horizontal="center"/>
    </xf>
    <xf numFmtId="0" fontId="24" fillId="6" borderId="21" xfId="5" applyFont="1" applyFill="1" applyBorder="1" applyAlignment="1">
      <alignment horizontal="center"/>
    </xf>
    <xf numFmtId="0" fontId="24" fillId="6" borderId="22" xfId="5" applyFont="1" applyFill="1" applyBorder="1" applyAlignment="1">
      <alignment horizontal="center"/>
    </xf>
    <xf numFmtId="0" fontId="24" fillId="0" borderId="9" xfId="5" applyFont="1" applyBorder="1" applyAlignment="1">
      <alignment horizontal="center"/>
    </xf>
    <xf numFmtId="0" fontId="24" fillId="0" borderId="10" xfId="5" applyFont="1" applyBorder="1" applyAlignment="1">
      <alignment horizontal="center"/>
    </xf>
    <xf numFmtId="0" fontId="24" fillId="0" borderId="11" xfId="5" applyFont="1" applyBorder="1" applyAlignment="1">
      <alignment horizontal="center"/>
    </xf>
    <xf numFmtId="0" fontId="4" fillId="2" borderId="1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9" fillId="2" borderId="9" xfId="6" applyFont="1" applyFill="1" applyBorder="1" applyAlignment="1">
      <alignment horizontal="center" vertical="center"/>
    </xf>
    <xf numFmtId="0" fontId="9" fillId="2" borderId="10" xfId="6" applyFont="1" applyFill="1" applyBorder="1" applyAlignment="1">
      <alignment horizontal="center" vertical="center"/>
    </xf>
    <xf numFmtId="0" fontId="9" fillId="2" borderId="11" xfId="6" applyFont="1" applyFill="1" applyBorder="1" applyAlignment="1">
      <alignment horizontal="center" vertical="center"/>
    </xf>
    <xf numFmtId="0" fontId="23" fillId="3" borderId="21" xfId="5" applyFont="1" applyFill="1" applyBorder="1" applyAlignment="1">
      <alignment horizontal="center"/>
    </xf>
    <xf numFmtId="0" fontId="23" fillId="3" borderId="22" xfId="5" applyFont="1" applyFill="1" applyBorder="1" applyAlignment="1">
      <alignment horizontal="center"/>
    </xf>
    <xf numFmtId="0" fontId="4" fillId="2" borderId="7" xfId="4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27" fillId="3" borderId="21" xfId="5" applyFont="1" applyFill="1" applyBorder="1" applyAlignment="1">
      <alignment horizontal="center"/>
    </xf>
    <xf numFmtId="0" fontId="27" fillId="3" borderId="22" xfId="5" applyFont="1" applyFill="1" applyBorder="1" applyAlignment="1">
      <alignment horizontal="center"/>
    </xf>
    <xf numFmtId="0" fontId="28" fillId="2" borderId="1" xfId="4" applyFont="1" applyFill="1" applyBorder="1" applyAlignment="1">
      <alignment horizontal="center" vertical="center" wrapText="1"/>
    </xf>
    <xf numFmtId="0" fontId="28" fillId="2" borderId="2" xfId="4" applyFont="1" applyFill="1" applyBorder="1" applyAlignment="1">
      <alignment horizontal="center" vertical="center" wrapText="1"/>
    </xf>
    <xf numFmtId="0" fontId="28" fillId="2" borderId="3" xfId="4" applyFont="1" applyFill="1" applyBorder="1" applyAlignment="1">
      <alignment horizontal="center" vertical="center" wrapText="1"/>
    </xf>
    <xf numFmtId="0" fontId="28" fillId="2" borderId="4" xfId="4" applyFont="1" applyFill="1" applyBorder="1" applyAlignment="1">
      <alignment horizontal="center" vertical="center" wrapText="1"/>
    </xf>
    <xf numFmtId="0" fontId="28" fillId="2" borderId="5" xfId="4" applyFont="1" applyFill="1" applyBorder="1" applyAlignment="1">
      <alignment horizontal="center" vertical="center" wrapText="1"/>
    </xf>
    <xf numFmtId="0" fontId="28" fillId="2" borderId="6" xfId="4" applyFont="1" applyFill="1" applyBorder="1" applyAlignment="1">
      <alignment horizontal="center" vertical="center" wrapText="1"/>
    </xf>
    <xf numFmtId="0" fontId="29" fillId="0" borderId="7" xfId="4" applyFont="1" applyBorder="1" applyAlignment="1">
      <alignment horizontal="center" vertical="center" wrapText="1"/>
    </xf>
    <xf numFmtId="0" fontId="29" fillId="0" borderId="0" xfId="4" applyFont="1" applyAlignment="1">
      <alignment horizontal="center" vertical="center" wrapText="1"/>
    </xf>
    <xf numFmtId="0" fontId="22" fillId="2" borderId="9" xfId="6" applyFont="1" applyFill="1" applyBorder="1" applyAlignment="1">
      <alignment horizontal="center" vertical="center"/>
    </xf>
    <xf numFmtId="0" fontId="22" fillId="2" borderId="10" xfId="6" applyFont="1" applyFill="1" applyBorder="1" applyAlignment="1">
      <alignment horizontal="center" vertical="center"/>
    </xf>
    <xf numFmtId="0" fontId="22" fillId="2" borderId="11" xfId="6" applyFont="1" applyFill="1" applyBorder="1" applyAlignment="1">
      <alignment horizontal="center" vertical="center"/>
    </xf>
    <xf numFmtId="0" fontId="28" fillId="0" borderId="16" xfId="0" applyFont="1" applyBorder="1" applyAlignment="1">
      <alignment horizontal="right" vertical="center"/>
    </xf>
    <xf numFmtId="0" fontId="28" fillId="2" borderId="16" xfId="0" applyFont="1" applyFill="1" applyBorder="1" applyAlignment="1">
      <alignment horizontal="left" vertical="center"/>
    </xf>
    <xf numFmtId="0" fontId="25" fillId="3" borderId="9" xfId="5" applyFont="1" applyFill="1" applyBorder="1" applyAlignment="1">
      <alignment horizontal="center"/>
    </xf>
    <xf numFmtId="0" fontId="25" fillId="3" borderId="10" xfId="5" applyFont="1" applyFill="1" applyBorder="1" applyAlignment="1">
      <alignment horizontal="center"/>
    </xf>
    <xf numFmtId="0" fontId="25" fillId="3" borderId="11" xfId="5" applyFont="1" applyFill="1" applyBorder="1" applyAlignment="1">
      <alignment horizontal="center"/>
    </xf>
    <xf numFmtId="0" fontId="24" fillId="6" borderId="15" xfId="9" applyFont="1" applyFill="1" applyBorder="1" applyAlignment="1">
      <alignment horizontal="center"/>
    </xf>
    <xf numFmtId="0" fontId="24" fillId="6" borderId="16" xfId="9" applyFont="1" applyFill="1" applyBorder="1" applyAlignment="1">
      <alignment horizontal="center"/>
    </xf>
    <xf numFmtId="0" fontId="24" fillId="6" borderId="21" xfId="9" applyFont="1" applyFill="1" applyBorder="1" applyAlignment="1">
      <alignment horizontal="center"/>
    </xf>
    <xf numFmtId="0" fontId="24" fillId="6" borderId="22" xfId="9" applyFont="1" applyFill="1" applyBorder="1" applyAlignment="1">
      <alignment horizontal="center"/>
    </xf>
    <xf numFmtId="0" fontId="24" fillId="0" borderId="9" xfId="9" applyFont="1" applyBorder="1" applyAlignment="1">
      <alignment horizontal="center" vertical="center"/>
    </xf>
    <xf numFmtId="0" fontId="24" fillId="0" borderId="10" xfId="9" applyFont="1" applyBorder="1" applyAlignment="1">
      <alignment horizontal="center" vertical="center"/>
    </xf>
    <xf numFmtId="0" fontId="24" fillId="0" borderId="11" xfId="9" applyFont="1" applyBorder="1" applyAlignment="1">
      <alignment horizontal="center" vertical="center"/>
    </xf>
    <xf numFmtId="0" fontId="9" fillId="2" borderId="9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0" borderId="9" xfId="9" applyFont="1" applyBorder="1" applyAlignment="1">
      <alignment horizontal="center"/>
    </xf>
    <xf numFmtId="0" fontId="9" fillId="0" borderId="10" xfId="9" applyFont="1" applyBorder="1" applyAlignment="1">
      <alignment horizontal="center"/>
    </xf>
    <xf numFmtId="0" fontId="9" fillId="0" borderId="11" xfId="9" applyFont="1" applyBorder="1" applyAlignment="1">
      <alignment horizontal="center"/>
    </xf>
  </cellXfs>
  <cellStyles count="14">
    <cellStyle name="Millares" xfId="1" builtinId="3"/>
    <cellStyle name="Millares 2" xfId="13"/>
    <cellStyle name="Millares 3" xfId="11"/>
    <cellStyle name="Millares 33" xfId="10"/>
    <cellStyle name="Moneda [0]" xfId="2" builtinId="7"/>
    <cellStyle name="Normal" xfId="0" builtinId="0"/>
    <cellStyle name="Normal 16" xfId="6"/>
    <cellStyle name="Normal 16 2" xfId="8"/>
    <cellStyle name="Normal 16 4" xfId="12"/>
    <cellStyle name="Normal 16 5" xfId="7"/>
    <cellStyle name="Normal 2" xfId="5"/>
    <cellStyle name="Normal 2 2 10" xfId="9"/>
    <cellStyle name="Normal 2 6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ERVER\Documents\CONTRATOS\2012\FONADE\CONTRATO%20No.%202122228%20DE%202012\ESTUDIOS%20Y%20DISE&#209;OS\COPIA%20TOTAL%2025%20JUNIO%202013\15507_Otanche-Boyac&#225;\12_15507_PRE\130226%20Presupuesto%20Otanch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50130%20fonade%20dise&#241;os%20%20tipo\contrato%20de%20consultoria\6.%20Proyectos\5.%20GRUPO%20D\D16F-CENTRO%20DE%20DESARROLLO%20INFANTIL%20FRIO%2090%20NI&#209;OS\5.%20Presupuesto\D16F-Presup_CCI_90%20Ni&#241;os_Zona_Baja%20AB%20(05022013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/arthur/pto%20avrios%20proyectos/2018-07-14%20Ajustes%20Finales/01%20Apartado/02.%20APU/Entregas/2018-03-28/2018-03-26%20BASE%20DE%20DATOS%20(FCO0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THUR\TRABAJO\INGINGENIERIA\PILONAS\MEMORIAS%20Y%20PTO\v2\PTO%20GALERIA%2011%20D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ropbox/PRESP/201504-CPRD0022014-FINDETER/ANALISIS%20DE%20PRECIOS%20(Mao)%2020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14_04_Presupuesto%20Iles%20v2.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ERVER\Documents\Documents\CONTRATOS\2012\FONADE\CONTRATO%20No.%202122228%20DE%202012\ESTUDIOS%20Y%20DISE&#209;OS\COPIA%20TOTAL%2025%20JUNIO%202013\15507_Otanche-Boyac&#225;\12_15507_PRE\130226%20Presupuesto%20Otanch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%20PUBLICAS%202006/ACUEDUCTOS/OTROS%20ACUEDUCTOS/PROYECTO%20SANTIAGO%20POBRE/Archivos%201/CAROLINA/OBRAS%202001/VIA%20AEROPUERTO/PRESP.VIA%20AEROPUER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%20PUBLICAS%202006/PAVIMENTO%20Y%20LETRINAS%20GOBERNACION/PAVIMENTOS%20Y%20LETRINAS%20TIPO%20I%20GOBERNACI&#211;N/PAVIMENTOS%20GOBERNACION/PAVIMENTO%20BARRIO%20EL%20PRADO%20Y%20SAN%20RAFAEL/Archivos%201/CAROLINA/OBRAS%202001/VIA%20AEROPUERTO/PRESP.VIA%20AEROPUER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~1/AppData/Local/Temp/Rar$DIa0.034/AMV%20COR%20G2%20No%203444/COMPARTIR/COTIZACIONES%202010/ADM%20VIAL%2003%20-%20CORDOBA/ESTADO%20DE%20RED/2103mar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nan/Downloads/PRESUPUESTO%20%20COMPLEJO%20ACUATICO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ego%20Bernal\Desktop\AJUSTE%20CANTIDADES\HIBRIDO\10.1%20Cantidades\cantidades%20de%20ob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IU Nuevo"/>
      <sheetName val="0,0,0"/>
      <sheetName val="ANALISIS DE AIU"/>
      <sheetName val="Cuadro Resumen"/>
      <sheetName val="Resumen m2"/>
      <sheetName val="DOTACIÓN"/>
      <sheetName val="Datos entrada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1,500"/>
      <sheetName val="Concr 2,000"/>
      <sheetName val="Concr 2,500"/>
      <sheetName val="Concr 3,000"/>
      <sheetName val="Concr 3,500"/>
      <sheetName val="Concr 3,500 Imper"/>
      <sheetName val="Concr 4,000 "/>
      <sheetName val=" Acero Refuerzo 37000"/>
      <sheetName val=" Acero Refuerzo 60000"/>
      <sheetName val=" Malla Electrosoldada "/>
      <sheetName val="P Eléctrico"/>
      <sheetName val="P Agua Fria"/>
      <sheetName val="P Sanitario"/>
      <sheetName val="Granito pulido "/>
      <sheetName val="Marcos puerta"/>
      <sheetName val="Marcos ventana"/>
      <sheetName val="1,1,1"/>
      <sheetName val="Exc. Manual"/>
      <sheetName val="1,1,2"/>
      <sheetName val="1,1,3"/>
      <sheetName val="1,1,4"/>
      <sheetName val="1,1,6"/>
      <sheetName val="1,1,7"/>
      <sheetName val="1,2,1"/>
      <sheetName val="1,2,2"/>
      <sheetName val="1,3,1"/>
      <sheetName val="1,3,2"/>
      <sheetName val="1,3,3"/>
      <sheetName val="1,3,4"/>
      <sheetName val="1,3,5"/>
      <sheetName val="1,3,6"/>
      <sheetName val="1,3,7"/>
      <sheetName val="1,3,8"/>
      <sheetName val="1,4,2"/>
      <sheetName val="1,4,3"/>
      <sheetName val="1,4,4"/>
      <sheetName val="1,4,5"/>
      <sheetName val="1,4,6"/>
      <sheetName val="1,4,8"/>
      <sheetName val="2,1,1"/>
      <sheetName val="2,1,2"/>
      <sheetName val="2,1,3"/>
      <sheetName val="2,1,5"/>
      <sheetName val="2,1,6"/>
      <sheetName val="2,1,7"/>
      <sheetName val="2,1,8"/>
      <sheetName val="2,1,9"/>
      <sheetName val="2,1,10"/>
      <sheetName val="2,1,11"/>
      <sheetName val="2,2,1"/>
      <sheetName val="2,2,2"/>
      <sheetName val="2,2,3"/>
      <sheetName val="2,2,4"/>
      <sheetName val="2,2,5"/>
      <sheetName val="2,2,7"/>
      <sheetName val="2,2,6,1"/>
      <sheetName val="2,2,6,2"/>
      <sheetName val="2,2,6,3"/>
      <sheetName val="2,2,6,4"/>
      <sheetName val="2,2,6,5"/>
      <sheetName val="2,2,8"/>
      <sheetName val="2,2,9"/>
      <sheetName val="2,2,10"/>
      <sheetName val="2,2,11"/>
      <sheetName val="2,2,12"/>
      <sheetName val="2,3,1"/>
      <sheetName val="2,3,2"/>
      <sheetName val="2,3,3"/>
      <sheetName val="2,4,1"/>
      <sheetName val="2,4,2"/>
      <sheetName val="2,4,3"/>
      <sheetName val="2,4,4"/>
      <sheetName val="3,1,1"/>
      <sheetName val="3,1,2"/>
      <sheetName val="3,1,3"/>
      <sheetName val="3,1,4"/>
      <sheetName val="3,1,5"/>
      <sheetName val="3,1,6"/>
      <sheetName val="3,1,7"/>
      <sheetName val="3,1,8"/>
      <sheetName val="3,2,1"/>
      <sheetName val="3,2,2"/>
      <sheetName val="3,2,3"/>
      <sheetName val="3,2,4"/>
      <sheetName val="3,2,5"/>
      <sheetName val="3,2,6"/>
      <sheetName val="3,3,1"/>
      <sheetName val="3,3,2"/>
      <sheetName val="3,3,3"/>
      <sheetName val="3,3,4"/>
      <sheetName val="3,3,5"/>
      <sheetName val="3,3,6"/>
      <sheetName val="3,4,1"/>
      <sheetName val="3,4,2"/>
      <sheetName val="3,4,3"/>
      <sheetName val="3,4,4"/>
      <sheetName val="3,4,6"/>
      <sheetName val="3,4,7"/>
      <sheetName val="3,4,8"/>
      <sheetName val="3,4,9"/>
      <sheetName val="3,5,1"/>
      <sheetName val="3,5,2"/>
      <sheetName val="3,5,3"/>
      <sheetName val="3,5,4"/>
      <sheetName val="3,5,5"/>
      <sheetName val="3,6,2"/>
      <sheetName val="4,1,1"/>
      <sheetName val="4,1,2"/>
      <sheetName val="4,1,3"/>
      <sheetName val="4,2,1"/>
      <sheetName val="4,2,2"/>
      <sheetName val="4,2,3"/>
      <sheetName val="4,3,1"/>
      <sheetName val="4,3,2"/>
      <sheetName val="4,3,3"/>
      <sheetName val="4,3,4"/>
      <sheetName val="4,3,6"/>
      <sheetName val="4,3,7"/>
      <sheetName val="4,3,8"/>
      <sheetName val="4,3,9"/>
      <sheetName val="4,3,10"/>
      <sheetName val="4,4,1"/>
      <sheetName val="4,4,2"/>
      <sheetName val="4,4,3"/>
      <sheetName val="4,4,4"/>
      <sheetName val="4,4,5"/>
      <sheetName val="4,5,1"/>
      <sheetName val="4,5,2"/>
      <sheetName val="4,5,3"/>
      <sheetName val="4,6,1,1"/>
      <sheetName val="4,6,2,3"/>
      <sheetName val="4,6,2,4"/>
      <sheetName val="4,6,2,5"/>
      <sheetName val="5,1,1"/>
      <sheetName val="5,1,2"/>
      <sheetName val="5,1,3"/>
      <sheetName val="5,1,5"/>
      <sheetName val="5,1,6"/>
      <sheetName val="5,1,7"/>
      <sheetName val="5,2,1"/>
      <sheetName val="5,2,2"/>
      <sheetName val="5,2,3"/>
      <sheetName val="5,2,4"/>
      <sheetName val="5,2,6"/>
      <sheetName val="5,3,1"/>
      <sheetName val="5,3,3"/>
      <sheetName val="5,3,4"/>
      <sheetName val="5,4,1"/>
      <sheetName val="5,4,2"/>
      <sheetName val="5,5,1"/>
      <sheetName val="5,5,2"/>
      <sheetName val="5,5,3"/>
      <sheetName val="5,5,4"/>
      <sheetName val="5,6,1"/>
      <sheetName val="6,1,1"/>
      <sheetName val="6,1,2"/>
      <sheetName val="6,1,3"/>
      <sheetName val="6,1,8"/>
      <sheetName val="6,1,9"/>
      <sheetName val="6,1,10"/>
      <sheetName val="6,1,11"/>
      <sheetName val="6,1,14"/>
      <sheetName val="6,1,15"/>
      <sheetName val="6,1,17"/>
      <sheetName val="6,1,18"/>
      <sheetName val="6,1,19"/>
      <sheetName val="6,1,24"/>
      <sheetName val="6,2,1"/>
      <sheetName val="6,2,2"/>
      <sheetName val="6,2,3"/>
      <sheetName val="6,2,5"/>
      <sheetName val="6,2,8"/>
      <sheetName val="6,2,9"/>
      <sheetName val="6,2,10"/>
      <sheetName val="6,2,11"/>
      <sheetName val="6,2,12"/>
      <sheetName val="6,2,13"/>
      <sheetName val="7,1,1,1"/>
      <sheetName val="7,1,1,2"/>
      <sheetName val="7,1,1,5"/>
      <sheetName val="7,1,1,6"/>
      <sheetName val="7,1,1,7"/>
      <sheetName val="7,1,1,8"/>
      <sheetName val="7,1,2,1"/>
      <sheetName val="7,1,2,2"/>
      <sheetName val="7,1,2,3"/>
      <sheetName val="7,1,2,4"/>
      <sheetName val="7,1,3,1 "/>
      <sheetName val="7,1,3,2"/>
      <sheetName val="7,1,3,3"/>
      <sheetName val="7,1,3,4"/>
      <sheetName val="7,1,3,5"/>
      <sheetName val="7,1,3,6"/>
      <sheetName val="7,1,3,7"/>
      <sheetName val="7,1,3,8"/>
      <sheetName val="7,1,4,1"/>
      <sheetName val="7,1,4,2"/>
      <sheetName val="7,1,4,3"/>
      <sheetName val="7,1,4,4"/>
      <sheetName val="7,1,4,5"/>
      <sheetName val="7,1,4,6"/>
      <sheetName val="7,1,4,7"/>
      <sheetName val="7,1,4,8"/>
      <sheetName val="7,1,5,1"/>
      <sheetName val="7,1,5,2"/>
      <sheetName val="7,1,5,3"/>
      <sheetName val="7,1,5,4"/>
      <sheetName val="7,1,5,5"/>
      <sheetName val="7,1,5,6"/>
      <sheetName val="7,1,5,8"/>
      <sheetName val="7,1,6,1"/>
      <sheetName val="7,1,6,2"/>
      <sheetName val="7,1,6,3"/>
      <sheetName val="7,1,6,4"/>
      <sheetName val="7,1,6,5"/>
      <sheetName val="7,1,6,6"/>
      <sheetName val="7,1,6,7"/>
      <sheetName val="7,1,6,8"/>
      <sheetName val="7,1,6,9"/>
      <sheetName val="7,1,6,10"/>
      <sheetName val="7,1,6,11"/>
      <sheetName val="7,1,7,1"/>
      <sheetName val="7,1,7,2"/>
      <sheetName val="7,1,7,3"/>
      <sheetName val="7,1,7,4"/>
      <sheetName val="7,1,7,5"/>
      <sheetName val="7,1,8,1"/>
      <sheetName val="7,1,8,2"/>
      <sheetName val="7,1,8,3"/>
      <sheetName val="7,1,8,4"/>
      <sheetName val="7,1,8,5"/>
      <sheetName val="7,1,8,6"/>
      <sheetName val="7,1,8,7"/>
      <sheetName val="7,1,8,8"/>
      <sheetName val="7,1,8,10"/>
      <sheetName val="7,1,8,11"/>
      <sheetName val="7,1,8,12"/>
      <sheetName val="7,1,8,13"/>
      <sheetName val="7,1,9,1"/>
      <sheetName val="7,1,9,3"/>
      <sheetName val="7,1,9,4"/>
      <sheetName val="7,1,9,5"/>
      <sheetName val="7,1,9,7"/>
      <sheetName val="7,1,9,9"/>
      <sheetName val="7,1,10,1"/>
      <sheetName val="7,1,10,2"/>
      <sheetName val="7,1,10,200"/>
      <sheetName val="7,1,10,3"/>
      <sheetName val="7,1,9,6"/>
      <sheetName val="7,1,10,4"/>
      <sheetName val="7,1,10,5"/>
      <sheetName val="7,1,11,1"/>
      <sheetName val="7,1,10,6"/>
      <sheetName val="7,1,11,2"/>
      <sheetName val="7,1,11,3"/>
      <sheetName val="7,1,11,4"/>
      <sheetName val="7,1,11,5"/>
      <sheetName val="7,1,11,6"/>
      <sheetName val="7,1,12,1"/>
      <sheetName val="7,1,12,2"/>
      <sheetName val="7,1,12,8"/>
      <sheetName val="7,1,12,9"/>
      <sheetName val="7,1,14"/>
      <sheetName val="7,1,15"/>
      <sheetName val="7,1,16,1"/>
      <sheetName val="7,1,16,2"/>
      <sheetName val="7,2,1,1"/>
      <sheetName val="7,2,1,2"/>
      <sheetName val="7,2,1,3"/>
      <sheetName val="7,2,1,4"/>
      <sheetName val="7,2,1,5"/>
      <sheetName val="7,2,1,7"/>
      <sheetName val="7,3,1"/>
      <sheetName val="7,3,2"/>
      <sheetName val="7,3,3"/>
      <sheetName val="7,3,4"/>
      <sheetName val="8,1,1"/>
      <sheetName val="8,1,2"/>
      <sheetName val="8,1,3"/>
      <sheetName val="8,1,4"/>
      <sheetName val="8,1,5"/>
      <sheetName val="8,1,6"/>
      <sheetName val="8,1,1,4"/>
      <sheetName val="8,2,1"/>
      <sheetName val="8,2,1,6"/>
      <sheetName val="8,2,1,7"/>
      <sheetName val="8,2,1,8"/>
      <sheetName val="8,2,2"/>
      <sheetName val="8,2,3"/>
      <sheetName val="8,2,4"/>
      <sheetName val="8,2,5"/>
      <sheetName val="8,2,6"/>
      <sheetName val="8,3,1"/>
      <sheetName val="8,3,2"/>
      <sheetName val="8,3,3"/>
      <sheetName val="8,3,4"/>
      <sheetName val="8,3,5"/>
      <sheetName val="8,3,6"/>
      <sheetName val="8,3,1,4"/>
      <sheetName val="8,4,1"/>
      <sheetName val="8,4,2"/>
      <sheetName val="8,4,3"/>
      <sheetName val="8,4,1,3"/>
      <sheetName val="8,4,1,4"/>
      <sheetName val="8,4,1,5"/>
      <sheetName val="8,4,1,6"/>
      <sheetName val="8,5,1"/>
      <sheetName val="8,5,2"/>
      <sheetName val="8,5,3"/>
      <sheetName val="8,5,4"/>
      <sheetName val="8,5,5"/>
      <sheetName val="8,5,6"/>
      <sheetName val="8,6,1"/>
      <sheetName val="8,6,2"/>
      <sheetName val="8,6,3"/>
      <sheetName val="8,6,4"/>
      <sheetName val="8,6,5"/>
      <sheetName val="8,6,6"/>
      <sheetName val="8,6,7"/>
      <sheetName val="8,6,8"/>
      <sheetName val="8,6,9"/>
      <sheetName val="8,6,10"/>
      <sheetName val="8,6,11"/>
      <sheetName val="8,6,12"/>
      <sheetName val="8,6,13"/>
      <sheetName val="8,6,14"/>
      <sheetName val="8,1,1,1"/>
      <sheetName val="8,1,1,2"/>
      <sheetName val="8,1,1,3"/>
      <sheetName val="8,1,1,5"/>
      <sheetName val="8,1,1,6"/>
      <sheetName val="8,2,1,1"/>
      <sheetName val="8,2,1,2"/>
      <sheetName val="8,2,1,3"/>
      <sheetName val="8,2,1,4"/>
      <sheetName val="8,2,1,5"/>
      <sheetName val="8,2,1,9"/>
      <sheetName val="8,3,1,1"/>
      <sheetName val="8,3,1,2"/>
      <sheetName val="8,3,1,3"/>
      <sheetName val="8,3,1,5"/>
      <sheetName val="8,4,1,1"/>
      <sheetName val="8,4,1,2"/>
      <sheetName val="8,5,1,1"/>
      <sheetName val="8,9,1,2"/>
      <sheetName val="8,9,1,3"/>
      <sheetName val="8,9,1,4"/>
      <sheetName val="8,9,1,5"/>
      <sheetName val="8,6,1,1"/>
      <sheetName val="8,6,1,2"/>
      <sheetName val="8,6,1,3"/>
      <sheetName val="8,6,1,4"/>
      <sheetName val="8,7,1,1"/>
      <sheetName val="8,7,1,2"/>
      <sheetName val="8,7,1,3"/>
      <sheetName val="8,7,1,4"/>
      <sheetName val="8,7,1,5"/>
      <sheetName val="8,7,1,6"/>
      <sheetName val="8,7,1,7"/>
      <sheetName val="8,7,1,8"/>
      <sheetName val="8,7,1,9"/>
      <sheetName val="8,7,1,10"/>
      <sheetName val="8,7,1,11"/>
      <sheetName val="8,8,1,1"/>
      <sheetName val="9,1,1"/>
      <sheetName val="9,1,2"/>
      <sheetName val="9,1,3"/>
      <sheetName val="9,2,1"/>
      <sheetName val="10,1,1"/>
      <sheetName val="10,1,3"/>
      <sheetName val="10,1,4"/>
      <sheetName val="10,1,6"/>
      <sheetName val="10,2,1,2"/>
      <sheetName val="10,2,1,3"/>
      <sheetName val="10,2,2,3"/>
      <sheetName val="10,2,4,1"/>
      <sheetName val="10,2,4,2"/>
      <sheetName val="10,2,4,3"/>
      <sheetName val="10,3,1,1"/>
      <sheetName val="10,2,4,4"/>
      <sheetName val="10,3,2,1"/>
      <sheetName val="10,3,2,3"/>
      <sheetName val="10,3,2,5"/>
      <sheetName val="10,3,2,6"/>
      <sheetName val="10,4,2"/>
      <sheetName val="10,5,3"/>
      <sheetName val="11,1,1"/>
      <sheetName val="11,1,2"/>
      <sheetName val="11,1,3"/>
      <sheetName val="11,1,4"/>
      <sheetName val="11,2,2,1"/>
      <sheetName val="11,2,2,2"/>
      <sheetName val="11,2,3,1"/>
      <sheetName val="11,2,3,2"/>
      <sheetName val="11,2,3,3"/>
      <sheetName val="11,2,4,1"/>
      <sheetName val="11,2,4,2"/>
      <sheetName val="11,2,5,1"/>
      <sheetName val="11,2,5,2"/>
      <sheetName val="11,2,4,4"/>
      <sheetName val="11,3,1"/>
      <sheetName val="11,3,2"/>
      <sheetName val="11,3,3"/>
      <sheetName val="11,2,4,3"/>
      <sheetName val="11,3,4"/>
      <sheetName val="11,3,5"/>
      <sheetName val="12,1,1"/>
      <sheetName val="12,1,2"/>
      <sheetName val="12,1,3"/>
      <sheetName val="12,1,4 "/>
      <sheetName val="12,1,5"/>
      <sheetName val="12,1,6"/>
      <sheetName val="12,1,7"/>
      <sheetName val="12,1,8"/>
      <sheetName val="12,1,9"/>
      <sheetName val="12,2,1,1"/>
      <sheetName val="12,2,1,2"/>
      <sheetName val="12,2,1,3"/>
      <sheetName val="12,2,1,10"/>
      <sheetName val="12,2,2,1"/>
      <sheetName val="12,2,1,11"/>
      <sheetName val="12,2,1,12"/>
      <sheetName val="12,2,2,2"/>
      <sheetName val="12,2,2,3"/>
      <sheetName val=" 12,2,2,4"/>
      <sheetName val=" 12,2,2,5"/>
      <sheetName val=" 12,2,2,6"/>
      <sheetName val="12,2,3,1"/>
      <sheetName val="12,2,3,2"/>
      <sheetName val="12,2,3,3"/>
      <sheetName val="12,2,3,4"/>
      <sheetName val="12,2,4,1"/>
      <sheetName val="12,2,4,3"/>
      <sheetName val="12,2,4,4"/>
      <sheetName val="12,2,4,11"/>
      <sheetName val="12,2,4,12"/>
      <sheetName val="12,2,4,13"/>
      <sheetName val="12,2,4,14"/>
      <sheetName val="12,2,4,15"/>
      <sheetName val="13,1,2"/>
      <sheetName val="13,1,5"/>
      <sheetName val="13,1,6"/>
      <sheetName val="13,3,3"/>
      <sheetName val="13,4,1"/>
      <sheetName val="12,2,1,13"/>
      <sheetName val="12,2,4,10"/>
      <sheetName val="14,1,1"/>
      <sheetName val="15,1,3"/>
      <sheetName val="16,1,1"/>
      <sheetName val="16,1,3"/>
      <sheetName val="16,1,4"/>
      <sheetName val="16,1,5"/>
      <sheetName val="16,1,7"/>
      <sheetName val="16,1,8"/>
      <sheetName val="16,1,9"/>
      <sheetName val="16,1,11"/>
      <sheetName val="16,2,1"/>
      <sheetName val="16,2,2"/>
      <sheetName val="16,2,3"/>
      <sheetName val="16,2,5"/>
      <sheetName val="16,2,6"/>
      <sheetName val="16,2,7"/>
      <sheetName val="17,1,3"/>
      <sheetName val="17,2,1"/>
      <sheetName val="17,2,2"/>
      <sheetName val="17,2,3"/>
      <sheetName val="17,2,4"/>
      <sheetName val="18,1,1"/>
      <sheetName val="18,1,2"/>
      <sheetName val="18,1,3"/>
      <sheetName val="18,1,4"/>
      <sheetName val="18,1,5 "/>
      <sheetName val="19,1,1"/>
      <sheetName val="19,1,4"/>
      <sheetName val="19,1,5"/>
      <sheetName val="19,1,6"/>
      <sheetName val="19,4,1"/>
      <sheetName val="19,4,2"/>
      <sheetName val="20,1,2"/>
      <sheetName val="20,1,3"/>
      <sheetName val="20,1,5"/>
      <sheetName val="20,2,1"/>
      <sheetName val="20,2,2"/>
      <sheetName val="20,2,3"/>
      <sheetName val="20,2,4"/>
      <sheetName val="20,2,5"/>
      <sheetName val="20,2,6"/>
      <sheetName val="20,2,7"/>
      <sheetName val="20,2,10"/>
      <sheetName val="20,2,11"/>
      <sheetName val="20,2,12"/>
      <sheetName val="20,2,13"/>
      <sheetName val="20,2,20"/>
      <sheetName val="20,2,21"/>
      <sheetName val="20,2,22"/>
      <sheetName val="20,2,23"/>
      <sheetName val="20,2,24"/>
      <sheetName val="20,3,1"/>
      <sheetName val="20,3,2"/>
      <sheetName val="20,3,3"/>
      <sheetName val="20,3,5"/>
      <sheetName val="20,3,6"/>
      <sheetName val="20,4,1"/>
      <sheetName val="20,4,2"/>
      <sheetName val="20,4,3"/>
      <sheetName val="20,4,4"/>
      <sheetName val="20,4,5"/>
      <sheetName val="20,5,100"/>
      <sheetName val="20,5,2"/>
      <sheetName val="20,5,3"/>
      <sheetName val="20,5,4"/>
      <sheetName val="20,5,5"/>
      <sheetName val="20,5,7"/>
      <sheetName val="20,5,8"/>
      <sheetName val="20,5,9"/>
      <sheetName val="21,1,1"/>
      <sheetName val="21,1,3"/>
      <sheetName val="21,2,1"/>
      <sheetName val="Hoja1"/>
      <sheetName val="Hoja2"/>
      <sheetName val="COMPRA"/>
      <sheetName val="COMPRA (2)"/>
      <sheetName val="COMPRA (3)"/>
      <sheetName val="COMPRA (4)"/>
      <sheetName val="COMPRA (5)"/>
      <sheetName val="COMPRA (6A)"/>
      <sheetName val="COMPRA (6B)"/>
      <sheetName val="COMPRA (7)"/>
      <sheetName val="COMPRA (8)"/>
      <sheetName val="COMPRA (9)"/>
      <sheetName val="COMPRA (10)"/>
      <sheetName val="COMPRA (11)"/>
      <sheetName val="COMPRA (12)"/>
      <sheetName val="COMPRA (13)"/>
      <sheetName val="COMPRA (14)"/>
      <sheetName val="COMPRA (15)"/>
      <sheetName val="COMPRA (16)"/>
      <sheetName val="COMPRA (17)"/>
      <sheetName val="COMPRA (18)"/>
      <sheetName val="COMPRA (19)"/>
      <sheetName val="HER"/>
      <sheetName val="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0</v>
          </cell>
        </row>
      </sheetData>
      <sheetData sheetId="9">
        <row r="11">
          <cell r="A11" t="str">
            <v xml:space="preserve"> CUADRILLAS</v>
          </cell>
        </row>
      </sheetData>
      <sheetData sheetId="10">
        <row r="12">
          <cell r="A12" t="str">
            <v>COSTOS DE TRANSPORTE</v>
          </cell>
        </row>
      </sheetData>
      <sheetData sheetId="11">
        <row r="11">
          <cell r="A11" t="str">
            <v>COSTOS DE MAQUINARIA Y EQUIPOS</v>
          </cell>
        </row>
      </sheetData>
      <sheetData sheetId="12">
        <row r="8">
          <cell r="A8" t="str">
            <v>Descripción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EAula Multiple"/>
      <sheetName val="M.E.Comedor"/>
      <sheetName val="M.E.Lectura"/>
      <sheetName val="M.E.Gateo"/>
      <sheetName val="M.Med_Arq"/>
      <sheetName val="AIU"/>
      <sheetName val="Pres_CDI90"/>
      <sheetName val="1_Preliminares"/>
      <sheetName val="2-3_Cimentación_Est.Met"/>
      <sheetName val="4_Mampost"/>
      <sheetName val="5Electricos"/>
      <sheetName val="6_Pisos"/>
      <sheetName val="7_HidroSa"/>
      <sheetName val="8 Enchapes"/>
      <sheetName val="9_Aparatos"/>
      <sheetName val="10_Cub_CM"/>
      <sheetName val="11_CarMeta"/>
      <sheetName val="12-13-14_Pintura"/>
      <sheetName val="Insumos"/>
      <sheetName val="Equipo_Trans "/>
      <sheetName val="M.Obra"/>
      <sheetName val="Pres_C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ANTÍA UNICA"/>
      <sheetName val="PRES"/>
      <sheetName val="AIU1"/>
      <sheetName val="AIU2"/>
      <sheetName val="MAT"/>
      <sheetName val="CUADRILLAS"/>
      <sheetName val="PER"/>
      <sheetName val="TRANS"/>
      <sheetName val="HER"/>
      <sheetName val="MEZ"/>
      <sheetName val="MEZ001"/>
      <sheetName val="MEZ002"/>
      <sheetName val="MEZ003"/>
      <sheetName val="MEZ004"/>
      <sheetName val="MEZ005"/>
      <sheetName val="MEZ006"/>
      <sheetName val="MEZ007"/>
      <sheetName val="MEZ008"/>
      <sheetName val="MEZ009"/>
      <sheetName val="MEZ010"/>
      <sheetName val="MEZ011"/>
      <sheetName val="MEZ012"/>
      <sheetName val="MEZ013"/>
      <sheetName val="MEZ014"/>
      <sheetName val="MEZ015"/>
      <sheetName val="MEZ016"/>
      <sheetName val="MEZ017"/>
      <sheetName val="MEZ018"/>
      <sheetName val="MEZ019"/>
      <sheetName val="MEZ020"/>
      <sheetName val="MEZ021"/>
      <sheetName val="MEZ022"/>
      <sheetName val="MEZ023"/>
      <sheetName val="MEZ024"/>
      <sheetName val="MEZ025"/>
      <sheetName val="MEZ026"/>
      <sheetName val="MEZ027"/>
      <sheetName val="MEZ028"/>
      <sheetName val="1.0.4"/>
      <sheetName val="1.0.5"/>
      <sheetName val="1.1.2"/>
      <sheetName val="1.1.4"/>
      <sheetName val="1.1.5"/>
      <sheetName val="1.1.6"/>
      <sheetName val="1.1.7"/>
      <sheetName val="1.1.8"/>
      <sheetName val="1.1.9"/>
      <sheetName val="1.1.10"/>
      <sheetName val="1.1.12"/>
      <sheetName val="1.1.15"/>
      <sheetName val="1.1.17"/>
      <sheetName val="1.1.18"/>
      <sheetName val="1.1.19"/>
      <sheetName val="1.1.20"/>
      <sheetName val="1.2.1"/>
      <sheetName val="1.2.2"/>
      <sheetName val="1.2.3"/>
      <sheetName val="1.3.1"/>
      <sheetName val="1.3.2"/>
      <sheetName val="2.1.1"/>
      <sheetName val="2.1.3"/>
      <sheetName val="2.1.6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2.2"/>
      <sheetName val="2.2.3"/>
      <sheetName val="2.2.5"/>
      <sheetName val="2.2.6"/>
      <sheetName val="2.2.8"/>
      <sheetName val="2.2.11"/>
      <sheetName val="2.2.12"/>
      <sheetName val="2.2.13"/>
      <sheetName val="2.2.15"/>
      <sheetName val="2.2.16"/>
      <sheetName val="2.2.17"/>
      <sheetName val="2.2.20"/>
      <sheetName val="2.2.22"/>
      <sheetName val="2.2.23"/>
      <sheetName val="2.3.2"/>
      <sheetName val="2.3.3"/>
      <sheetName val="2.3.4"/>
      <sheetName val="2.3.5"/>
      <sheetName val="2.3.7"/>
      <sheetName val="3.1"/>
      <sheetName val="4.1.1"/>
      <sheetName val="4.1.2"/>
      <sheetName val="4.1.3"/>
      <sheetName val="4.1.4"/>
      <sheetName val="4.1.5"/>
      <sheetName val="4.1.6"/>
      <sheetName val="4.1.8"/>
      <sheetName val="4.1.9"/>
      <sheetName val="4.1.11"/>
      <sheetName val="4.1.12"/>
      <sheetName val="4.2.1"/>
      <sheetName val="4.2.2"/>
      <sheetName val="4.2.3"/>
      <sheetName val="4.2.5"/>
      <sheetName val="4.2.6"/>
      <sheetName val="4.3.1"/>
      <sheetName val="4.3.2"/>
      <sheetName val="4.3.3"/>
      <sheetName val="4.3.4"/>
      <sheetName val="4.3.5"/>
      <sheetName val="4.3.5A"/>
      <sheetName val="4.3.5B"/>
      <sheetName val="4.3.5C"/>
      <sheetName val="4.3.7"/>
      <sheetName val="4.3.8"/>
      <sheetName val="4.3.9"/>
      <sheetName val="4.3.10"/>
      <sheetName val="4.3.11"/>
      <sheetName val="4.4.1"/>
      <sheetName val="4.4.2"/>
      <sheetName val="4.4.4"/>
      <sheetName val="4.4.5"/>
      <sheetName val="4.4.6"/>
      <sheetName val="4.4.7"/>
      <sheetName val="4.4.8"/>
      <sheetName val="4.4.8A"/>
      <sheetName val="4.4.8B"/>
      <sheetName val="4.4.8C"/>
      <sheetName val="4.4.9A"/>
      <sheetName val="4.4.10"/>
      <sheetName val="4.4.11"/>
      <sheetName val="4.4.12"/>
      <sheetName val="4.4.13"/>
      <sheetName val="4.4.13A"/>
      <sheetName val="4.4.14A"/>
      <sheetName val="4.4.16"/>
      <sheetName val="4.4.18"/>
      <sheetName val="4.4.19"/>
      <sheetName val="4.4.20"/>
      <sheetName val="4.4.21"/>
      <sheetName val="4.4.22"/>
      <sheetName val="4.4.24"/>
      <sheetName val="4.4.25"/>
      <sheetName val="4.4.25A"/>
      <sheetName val="4.4.25B"/>
      <sheetName val="4.4.26"/>
      <sheetName val="4.4.27"/>
      <sheetName val="4.4.28"/>
      <sheetName val="4.4.29"/>
      <sheetName val="4.4.30"/>
      <sheetName val="4.4.31"/>
      <sheetName val="4.5.1A"/>
      <sheetName val="4.5.1B"/>
      <sheetName val="4.5.1C"/>
      <sheetName val="4.5.1D"/>
      <sheetName val="4.5.1E"/>
      <sheetName val="4.5.1F"/>
      <sheetName val="4.5.4"/>
      <sheetName val="4.5.5"/>
      <sheetName val="4.5.6"/>
      <sheetName val="5.1.0"/>
      <sheetName val="5.1.1"/>
      <sheetName val="5.1.2A"/>
      <sheetName val="5.1.3"/>
      <sheetName val="5.1.4"/>
      <sheetName val="5.1.5"/>
      <sheetName val="5.1.6"/>
      <sheetName val="5.1.7"/>
      <sheetName val="5.1.8"/>
      <sheetName val="5.2.1"/>
      <sheetName val="5.2.2"/>
      <sheetName val="5.2.5"/>
      <sheetName val="5.2.6"/>
      <sheetName val="5.2.7"/>
      <sheetName val="5.2.9"/>
      <sheetName val="5.2.10"/>
      <sheetName val="5.2.11"/>
      <sheetName val="5.2.12"/>
      <sheetName val="5.2.13"/>
      <sheetName val="5.2.14"/>
      <sheetName val="5.2.15"/>
      <sheetName val="5.2.16"/>
      <sheetName val="5.2.17"/>
      <sheetName val="5.2.18"/>
      <sheetName val="5.2.19"/>
      <sheetName val="5.2.20"/>
      <sheetName val="5.3.1"/>
      <sheetName val="5.3.2"/>
      <sheetName val="5.3.3"/>
      <sheetName val="5.3.3A"/>
      <sheetName val="5.3.4"/>
      <sheetName val="5.3.5"/>
      <sheetName val="5.3.6"/>
      <sheetName val="5.4.1"/>
      <sheetName val="5.4.2"/>
      <sheetName val="5.4.2A"/>
      <sheetName val="5.4.3A"/>
      <sheetName val="5.4.4"/>
      <sheetName val="6.1.1"/>
      <sheetName val="6.1.2"/>
      <sheetName val="6.1.3"/>
      <sheetName val="6.1.4"/>
      <sheetName val="7.1.1"/>
      <sheetName val="7.1.2"/>
      <sheetName val="7.1.3"/>
      <sheetName val="7.1.5"/>
      <sheetName val="7.1.6"/>
      <sheetName val="7.1.1.1"/>
      <sheetName val="7.1.1.2"/>
      <sheetName val="7.1.1.3"/>
      <sheetName val="7.1.1.4"/>
      <sheetName val="7.1.1.5"/>
      <sheetName val="7.1.1.6"/>
      <sheetName val="7.1.1.7"/>
      <sheetName val="7.1.1.8"/>
      <sheetName val="7.1.1.9"/>
      <sheetName val="7.1.1.10"/>
      <sheetName val="7.1.1.11"/>
      <sheetName val="7.1.1.12"/>
      <sheetName val="7.1.1.13"/>
      <sheetName val="7.1.1.14"/>
      <sheetName val="7.1.1.15"/>
      <sheetName val="7.1.2.1"/>
      <sheetName val="7.1.2.3"/>
      <sheetName val="7.1.2.4"/>
      <sheetName val="7.1.2.5"/>
      <sheetName val="7.1.3.1"/>
      <sheetName val="7.1.5.1"/>
      <sheetName val="7.1.5.2"/>
      <sheetName val="7.1.5.3"/>
      <sheetName val="7.1.5.4"/>
      <sheetName val="7.1.5.5"/>
      <sheetName val="7.2.1.1"/>
      <sheetName val="7.2.1.2"/>
      <sheetName val="7.2.1.3"/>
      <sheetName val="7.2.1.4"/>
      <sheetName val="7.2.1.5"/>
      <sheetName val="7.2.1.6"/>
      <sheetName val="7.2.1.7"/>
      <sheetName val="7.2.1.9"/>
      <sheetName val="7.2.1.11"/>
      <sheetName val="7.2.1.12"/>
      <sheetName val="7.2.1.13"/>
      <sheetName val="7.2.1.14"/>
      <sheetName val="7.2.2.2"/>
      <sheetName val="7.2.2.4"/>
      <sheetName val="7.2.2.6"/>
      <sheetName val="7.2.2.7"/>
      <sheetName val="7.2.3.1"/>
      <sheetName val="7.2.4.1"/>
      <sheetName val="7.2.4.2"/>
      <sheetName val="7.2.4.3"/>
      <sheetName val="7.3.1"/>
      <sheetName val="7.3.2"/>
      <sheetName val="7.3.4"/>
      <sheetName val="7.3.5"/>
      <sheetName val="7.3.6"/>
      <sheetName val="7.3.6 A"/>
      <sheetName val="7.3.7"/>
      <sheetName val="7.3.8"/>
      <sheetName val="7.3.9"/>
      <sheetName val="7.3.10"/>
      <sheetName val="7.3.11"/>
      <sheetName val="7.3.12"/>
      <sheetName val="7.3.13"/>
      <sheetName val="7.3.14"/>
      <sheetName val="7.3.15"/>
      <sheetName val="7.3.16"/>
      <sheetName val="7.3.17"/>
      <sheetName val="7.4.2"/>
      <sheetName val="7.4.3"/>
      <sheetName val="7.4.4"/>
      <sheetName val="7.5.1A"/>
      <sheetName val="7.5.2A"/>
      <sheetName val="7.5.3"/>
      <sheetName val="7.5.6"/>
      <sheetName val="7.5.6A"/>
      <sheetName val="7.5.7"/>
      <sheetName val="7.5.8"/>
      <sheetName val="7.5.8A"/>
      <sheetName val="7.6.1.1"/>
      <sheetName val="7.6.1.2"/>
      <sheetName val="7.6.1.3"/>
      <sheetName val="7.6.1.4"/>
      <sheetName val="7.6.1.5"/>
      <sheetName val="7.6.1.6"/>
      <sheetName val="7.6.1.7"/>
      <sheetName val="7.6.1.8"/>
      <sheetName val="7.6.1.9"/>
      <sheetName val="7.6.1.10"/>
      <sheetName val="7.6.1.11"/>
      <sheetName val="7.6.2.2"/>
      <sheetName val="7.6.2.4"/>
      <sheetName val="7.6.2.5"/>
      <sheetName val="7.6.2.6"/>
      <sheetName val="7.6.3.2"/>
      <sheetName val="7.6.3.2A"/>
      <sheetName val="7.6.3.3"/>
      <sheetName val="7.6.3.4"/>
      <sheetName val="7.6.4.1"/>
      <sheetName val="7.6.4.2"/>
      <sheetName val="7.6.4.3"/>
      <sheetName val="7.6.4.4"/>
      <sheetName val="7.6.4.5"/>
      <sheetName val="7.6.4.6"/>
      <sheetName val="7.6.5.1"/>
      <sheetName val="7.6.5.2"/>
      <sheetName val="7.6.6.1"/>
      <sheetName val="7.6.6.2"/>
      <sheetName val="7.6.6.3"/>
      <sheetName val="7.6.8.1"/>
      <sheetName val="7.6.8.1A"/>
      <sheetName val="7.6.8.2"/>
      <sheetName val="7.6.8.3"/>
      <sheetName val="7.6.8.4"/>
      <sheetName val="7.6.8.5"/>
      <sheetName val="7.6.8.6"/>
      <sheetName val="7.9.1"/>
      <sheetName val="7.9.1A"/>
      <sheetName val="7.9.1B"/>
      <sheetName val="7.9.1C"/>
      <sheetName val="7.9.1D"/>
      <sheetName val="7.9.2"/>
      <sheetName val="7.9.3"/>
      <sheetName val="7.10.1"/>
      <sheetName val="7.10.2"/>
      <sheetName val="7.10.3"/>
      <sheetName val="7.10.4"/>
      <sheetName val="7.11.1"/>
      <sheetName val="7.11.1A"/>
      <sheetName val="7.11.2"/>
      <sheetName val="7.11.2A"/>
      <sheetName val="7.11.2AB"/>
      <sheetName val="7.11.2AC"/>
      <sheetName val="7.11.2B"/>
      <sheetName val="7.11.2C"/>
      <sheetName val="7.11.2D"/>
      <sheetName val="7.11.2E"/>
      <sheetName val="7.11.2F"/>
      <sheetName val="7.11.2G"/>
      <sheetName val="7.11.2H"/>
      <sheetName val="7.11.2I"/>
      <sheetName val="7.11.2J"/>
      <sheetName val="7.11.2K"/>
      <sheetName val="7.11.3"/>
      <sheetName val="7.11.4"/>
      <sheetName val="7.11.4A"/>
      <sheetName val="7.11.5"/>
      <sheetName val="7.11.5A"/>
      <sheetName val="7.11.6"/>
      <sheetName val="7.11.8"/>
      <sheetName val="7.11.26"/>
      <sheetName val="7.11.27"/>
      <sheetName val="7.11.28"/>
      <sheetName val="7.11.29"/>
      <sheetName val="7.11.30"/>
      <sheetName val="7.11.31"/>
      <sheetName val="7.11.32"/>
      <sheetName val="7.11.33"/>
      <sheetName val="7.11.34"/>
      <sheetName val="7.11.35"/>
      <sheetName val="7.11.36"/>
      <sheetName val="7.12.1"/>
      <sheetName val="7.12.2"/>
      <sheetName val="7.12.2A"/>
      <sheetName val="7.12.2B"/>
      <sheetName val="7.12.2C"/>
      <sheetName val="7.12.2D"/>
      <sheetName val="7.12.3"/>
      <sheetName val="7.12.4"/>
      <sheetName val="7.12.5"/>
      <sheetName val="7.12.6"/>
      <sheetName val="7.12.7"/>
      <sheetName val="7.12.8"/>
      <sheetName val="7.12.9"/>
      <sheetName val="7.12.10"/>
      <sheetName val="7.12.10A"/>
      <sheetName val="7.12.11"/>
      <sheetName val="7.12.11A"/>
      <sheetName val="7.12.11B"/>
      <sheetName val="7.12.12"/>
      <sheetName val="7.12.13"/>
      <sheetName val="7.12.14"/>
      <sheetName val="7.12.15"/>
      <sheetName val="7.12.16"/>
      <sheetName val="7.12.16A"/>
      <sheetName val="7.12.16B"/>
      <sheetName val="7.12.17"/>
      <sheetName val="7.12.17A"/>
      <sheetName val="7.12.18"/>
      <sheetName val="7.12.19"/>
      <sheetName val="7.12.19A"/>
      <sheetName val="7.12.19B"/>
      <sheetName val="7.12.19C"/>
      <sheetName val="7.12.19D"/>
      <sheetName val="7.12.19E"/>
      <sheetName val="7.12.20"/>
      <sheetName val="7.12.20A"/>
      <sheetName val="7.12.20B"/>
      <sheetName val="7.12.20C"/>
      <sheetName val="7.12.20D"/>
      <sheetName val="7.12.20E"/>
      <sheetName val="7.12.20F"/>
      <sheetName val="7.12.20G"/>
      <sheetName val="7.12.21"/>
      <sheetName val="7.12.21A"/>
      <sheetName val="7.12.21B"/>
      <sheetName val="7.12.21C"/>
      <sheetName val="7.12.21D"/>
      <sheetName val="7.12.21E"/>
      <sheetName val="7.12.21F"/>
      <sheetName val="7.12.21G"/>
      <sheetName val="7.12.21H"/>
      <sheetName val="7.12.21I"/>
      <sheetName val="7.12.22"/>
      <sheetName val="7.12.22A"/>
      <sheetName val="7.12.22B"/>
      <sheetName val="7.12.22C"/>
      <sheetName val="7.12.22D"/>
      <sheetName val="7.12.22E"/>
      <sheetName val="7.12.22F"/>
      <sheetName val="7.12.22G"/>
      <sheetName val="7.12.22H"/>
      <sheetName val="7.12.22I"/>
      <sheetName val="7.12.22J"/>
      <sheetName val="7.12.22K"/>
      <sheetName val="7.12.23"/>
      <sheetName val="7.12.23A"/>
      <sheetName val="7.12.23B"/>
      <sheetName val="7.12.23C"/>
      <sheetName val="7.12.23D"/>
      <sheetName val="7.12.23E"/>
      <sheetName val="7.12.23F"/>
      <sheetName val="7.12.24"/>
      <sheetName val="7.12.24A"/>
      <sheetName val="7.12.24B"/>
      <sheetName val="7.12.24C"/>
      <sheetName val="7.12.24D"/>
      <sheetName val="7.12.24E"/>
      <sheetName val="7.12.24F"/>
      <sheetName val="7.12.25"/>
      <sheetName val="7.12.26"/>
      <sheetName val="7.12.27"/>
      <sheetName val="7.13.2.1"/>
      <sheetName val="7.13.2.2"/>
      <sheetName val="7.13.2.3"/>
      <sheetName val="7.13.2.4"/>
      <sheetName val="7.13.2.4A"/>
      <sheetName val="7.13.2.4B"/>
      <sheetName val="7.13.2.5"/>
      <sheetName val="7.13.2.6"/>
      <sheetName val="7.13.2.8"/>
      <sheetName val="7.13.2.9"/>
      <sheetName val="7.13.2.10"/>
      <sheetName val="7.13.2.11"/>
      <sheetName val="7.13.3.1"/>
      <sheetName val="9.1.1"/>
      <sheetName val="9.1.2"/>
      <sheetName val="9.1.3"/>
      <sheetName val="9.1.4"/>
      <sheetName val="9.1.6"/>
      <sheetName val="9.1.8"/>
      <sheetName val="9.1.9"/>
      <sheetName val="9.1.10"/>
      <sheetName val="9.1.11"/>
      <sheetName val="10.1.1"/>
      <sheetName val="10.1.2"/>
      <sheetName val="10.1.3"/>
      <sheetName val="10.1.3A"/>
      <sheetName val="10.1.3B"/>
      <sheetName val="10.1.4"/>
      <sheetName val="10.1.5"/>
      <sheetName val="10.1.6"/>
      <sheetName val="10.1.7"/>
      <sheetName val="10.1.11"/>
      <sheetName val="10.1.12"/>
      <sheetName val="10.1.13"/>
      <sheetName val="10.2.1.1"/>
      <sheetName val="10.2.1.2"/>
      <sheetName val="10.2.1.3"/>
      <sheetName val="10.2.1.4"/>
      <sheetName val="10.2.1.5"/>
      <sheetName val="10.2.1.7"/>
      <sheetName val="10.2.1.8"/>
      <sheetName val="10.2.1.10"/>
      <sheetName val="10.2.1.11"/>
      <sheetName val="10.2.1.13"/>
      <sheetName val="10.2.1.13A"/>
      <sheetName val="10.2.1.14"/>
      <sheetName val="10.2.1.15"/>
      <sheetName val="10.2.1.16"/>
      <sheetName val="10.2.1.17"/>
      <sheetName val="10.2.1.18"/>
      <sheetName val="10.2.1.19"/>
      <sheetName val="10.2.1.20"/>
      <sheetName val="10.2.1.21"/>
      <sheetName val="10.2.1.22"/>
      <sheetName val="10.2.1.23"/>
      <sheetName val="10.2.1.24"/>
      <sheetName val="10.2.1.25"/>
      <sheetName val="10.2.1.26"/>
      <sheetName val="10.2.1.27"/>
      <sheetName val="10.2.1.28"/>
      <sheetName val="10.2.1.29"/>
      <sheetName val="10.2.1.30"/>
      <sheetName val="10.2.1.31"/>
      <sheetName val="10.2.1.32"/>
      <sheetName val="10.2.1.32A"/>
      <sheetName val="10.2.1.33"/>
      <sheetName val="10.2.1.34"/>
      <sheetName val="10.2.1.35"/>
      <sheetName val="10.2.1.36"/>
      <sheetName val="10.2.1.37"/>
      <sheetName val="10.2.1.38"/>
      <sheetName val="10.2.1.39"/>
      <sheetName val="10.2.2.1"/>
      <sheetName val="10.2.3.1"/>
      <sheetName val="10.2.3.2"/>
      <sheetName val="10.2.3.4"/>
      <sheetName val="10.2.3.5"/>
      <sheetName val="10.2.3.6"/>
      <sheetName val="10.2.3.7"/>
      <sheetName val="10.2.3.8"/>
      <sheetName val="10.2.3.9"/>
      <sheetName val="10.2.3.10"/>
      <sheetName val="10.2.3.11"/>
      <sheetName val="10.2.3.13A"/>
      <sheetName val="10.2.3.14"/>
      <sheetName val="10.2.3.15"/>
      <sheetName val="10.2.3.16"/>
      <sheetName val="10.2.3.17"/>
      <sheetName val="10.2.3.18"/>
      <sheetName val="10.2.3.19"/>
      <sheetName val="10.2.3.21"/>
      <sheetName val="10.2.3.22A"/>
      <sheetName val="10.2.3.22B"/>
      <sheetName val="10.2.3.23"/>
      <sheetName val="10.2.3.24"/>
      <sheetName val="10.2.3.25"/>
      <sheetName val="10.2.3.27"/>
      <sheetName val="10.2.3.28"/>
      <sheetName val="10.2.4.1"/>
      <sheetName val="10.2.4.2"/>
      <sheetName val="10.2.4.3"/>
      <sheetName val="10.2.4.4"/>
      <sheetName val="10.2.4.5"/>
      <sheetName val="a10.1.1"/>
      <sheetName val="a10.1.1.2"/>
      <sheetName val="a10.1.2"/>
      <sheetName val="a10.1.3"/>
      <sheetName val="a10.1.4"/>
      <sheetName val="a10.1.5"/>
      <sheetName val="a10.1.6"/>
      <sheetName val="a10.1.7"/>
      <sheetName val="a10.1.8"/>
      <sheetName val="a10.1.9"/>
      <sheetName val="a10.1.10"/>
      <sheetName val="a10.1.11"/>
      <sheetName val="a10.1.1.7"/>
      <sheetName val="a10.1.1.8"/>
      <sheetName val="a10.1.12"/>
      <sheetName val="a10.1.1.9A"/>
      <sheetName val="a10.1.1.10"/>
      <sheetName val="a10.1.1.11"/>
      <sheetName val="a10.1.13"/>
      <sheetName val="a10.1.14"/>
      <sheetName val="a10.1.15"/>
      <sheetName val="a10.1.16"/>
      <sheetName val="a10.1.1.14"/>
      <sheetName val="a10.1.1.15"/>
      <sheetName val="a10.1.2.1"/>
      <sheetName val="a10.1.2.2"/>
      <sheetName val="a10.1.2.3"/>
      <sheetName val="a10.1.2.4"/>
      <sheetName val="a10.1.2.5"/>
      <sheetName val="a10.1.2.6"/>
      <sheetName val="a10.2.1"/>
      <sheetName val="a10.2.2"/>
      <sheetName val="a10.2.3"/>
      <sheetName val="a10.2.4"/>
      <sheetName val="a10.2.5"/>
      <sheetName val="a10.1.3.1"/>
      <sheetName val="a10.3.1"/>
      <sheetName val="a10.3.2"/>
      <sheetName val="a10.1.4.1"/>
      <sheetName val="a10.4.1"/>
      <sheetName val="a10.5.1"/>
      <sheetName val="a10.5.2"/>
      <sheetName val="a10.5.3"/>
      <sheetName val="a10.5.4"/>
      <sheetName val="a10.5.5"/>
      <sheetName val="a10.5.6"/>
      <sheetName val="a10.5.7"/>
      <sheetName val="a10.5.8"/>
      <sheetName val="a10.5.9"/>
      <sheetName val="a10.5.10"/>
      <sheetName val="a10.5.11"/>
      <sheetName val="a10.5.12"/>
      <sheetName val="a10.1.5.1"/>
      <sheetName val="a10.1.5.2"/>
      <sheetName val="a10.1.5.3"/>
      <sheetName val="a10.1.5.4"/>
      <sheetName val="a10.1.5.5"/>
      <sheetName val="a10.1.6.1"/>
      <sheetName val="a10.6.1"/>
      <sheetName val="a10.6.2"/>
      <sheetName val="a10.7.1"/>
      <sheetName val="a10.7.2"/>
      <sheetName val="a10.7.3"/>
      <sheetName val="a10.7.4"/>
      <sheetName val="a10.7.5"/>
      <sheetName val="a10.7.6"/>
      <sheetName val="a10.7.7"/>
      <sheetName val="a10.7.8"/>
      <sheetName val="a10.7.9"/>
      <sheetName val="a10.7.10"/>
      <sheetName val="a10.7.11"/>
      <sheetName val="a10.7.12"/>
      <sheetName val="a10.7.13"/>
      <sheetName val="a10.2.2.1"/>
      <sheetName val="a10.2.2.2"/>
      <sheetName val="a10.2.2.3"/>
      <sheetName val="a10.2.2.4"/>
      <sheetName val="a10.2.2.5"/>
      <sheetName val="a10.2.2.6"/>
      <sheetName val="a10.2.2.7"/>
      <sheetName val="a10.9.1"/>
      <sheetName val="a10.2.4.1"/>
      <sheetName val="a10.10.1"/>
      <sheetName val="a10.3.1.2"/>
      <sheetName val="a10.3.2.1"/>
      <sheetName val="a10.15.1"/>
      <sheetName val="a10.4.1.2"/>
      <sheetName val="a10.15.2"/>
      <sheetName val="a10.4.2.2"/>
      <sheetName val="a10.4.3.1"/>
      <sheetName val="a10.4.4.1"/>
      <sheetName val="a10.17.1"/>
      <sheetName val="a10.4.5.1"/>
      <sheetName val="a10.18.1"/>
      <sheetName val="a10.4.6.1"/>
      <sheetName val="a10.4.6.2"/>
      <sheetName val="a10.4.6.3"/>
      <sheetName val="a10.5.1.1"/>
      <sheetName val="a10.5.1.2"/>
      <sheetName val="a10.5.1.3"/>
      <sheetName val="a10.5.1.4"/>
      <sheetName val="a10.5.1.5"/>
      <sheetName val="a10.5.1.6"/>
      <sheetName val="a10.5.1.7"/>
      <sheetName val="a10.5.2.1"/>
      <sheetName val="a10.20.1"/>
      <sheetName val="a10.21.1"/>
      <sheetName val="a10.22.1"/>
      <sheetName val="a10.22.2"/>
      <sheetName val="11.1.1"/>
      <sheetName val="11.1.1A"/>
      <sheetName val="11.1.2"/>
      <sheetName val="11.1.3"/>
      <sheetName val="11.1.5"/>
      <sheetName val="11.1.8"/>
      <sheetName val="11.1.9"/>
      <sheetName val="11.1.10"/>
      <sheetName val="11.1.11"/>
      <sheetName val="11.1.12"/>
      <sheetName val="11.1.13"/>
      <sheetName val="11.1.14"/>
      <sheetName val="11.1.15"/>
      <sheetName val="11.1.16"/>
      <sheetName val="11.1.17"/>
      <sheetName val="11.1.17A"/>
      <sheetName val="11.1.18"/>
      <sheetName val="11.1.19"/>
      <sheetName val="11.1.20"/>
      <sheetName val="11.1.21"/>
      <sheetName val="11.1.22"/>
      <sheetName val="11.1.23"/>
      <sheetName val="11.1.24"/>
      <sheetName val="11.1.25"/>
      <sheetName val="11.1.26"/>
      <sheetName val="11.1.27"/>
      <sheetName val="11.1.29"/>
      <sheetName val="11.1.30"/>
      <sheetName val="11.1.31"/>
      <sheetName val="11.1.32"/>
      <sheetName val="11.1.33"/>
      <sheetName val="11.1.34"/>
      <sheetName val="11.1.35"/>
      <sheetName val="11.2.1"/>
      <sheetName val="11.3.1"/>
      <sheetName val="11.3.2"/>
      <sheetName val="11.3.3"/>
      <sheetName val="11.3.4"/>
      <sheetName val="11.3.5"/>
      <sheetName val="PE-1"/>
      <sheetName val="PE-1G"/>
      <sheetName val="PE-1J"/>
      <sheetName val="PE-1L"/>
      <sheetName val="PE-1A"/>
      <sheetName val="PE-1C"/>
      <sheetName val="PE-1D"/>
      <sheetName val="PE-1E"/>
      <sheetName val="PE-1F"/>
      <sheetName val="PE-1K"/>
      <sheetName val="PE-1M"/>
      <sheetName val="PE-1N"/>
      <sheetName val="PE-1A (9)"/>
      <sheetName val="12.1.1"/>
      <sheetName val="12.1.3"/>
      <sheetName val="12.1.4"/>
      <sheetName val="12.1.6"/>
      <sheetName val="12.1.7"/>
      <sheetName val="12.1.8"/>
      <sheetName val="12.1.9"/>
      <sheetName val="12.1.10"/>
      <sheetName val="12.1.11"/>
      <sheetName val="12.1.12"/>
      <sheetName val="12.1.13"/>
      <sheetName val="CPM001"/>
      <sheetName val="CM001"/>
      <sheetName val="CM002"/>
      <sheetName val="CM003"/>
      <sheetName val="12.1.14"/>
      <sheetName val="12.1.15"/>
      <sheetName val="12.1.16"/>
      <sheetName val="12.1.44"/>
      <sheetName val="12.1.64"/>
      <sheetName val="12.1.65"/>
      <sheetName val="12.2.1"/>
      <sheetName val="12.2.2"/>
      <sheetName val="12.2.3"/>
      <sheetName val="12.2.9"/>
      <sheetName val="12.2.19"/>
      <sheetName val="12.2.20"/>
      <sheetName val="12.2.23"/>
      <sheetName val="12.2.24"/>
      <sheetName val="12.2.28"/>
      <sheetName val="12.2.32"/>
      <sheetName val="12.2.35"/>
      <sheetName val="12.2.41"/>
      <sheetName val="12.2.42"/>
      <sheetName val="12.2.44"/>
      <sheetName val="12.2.45"/>
      <sheetName val="12.4.1"/>
      <sheetName val="12.4.3"/>
      <sheetName val="12.4.5"/>
      <sheetName val="12.4.6"/>
      <sheetName val="12.4.7"/>
      <sheetName val="12.4.9"/>
      <sheetName val="12.5.1"/>
      <sheetName val="12.5.2"/>
      <sheetName val="12.5.2A"/>
      <sheetName val="12.5.3"/>
      <sheetName val="12.5.4"/>
      <sheetName val="12.5.5"/>
      <sheetName val="12.5.6"/>
      <sheetName val="12.5.7"/>
      <sheetName val="12.5.8"/>
      <sheetName val="12.5.9"/>
      <sheetName val="12.5.10"/>
      <sheetName val="12.5.11"/>
      <sheetName val="12.5.12"/>
      <sheetName val="12.5.13"/>
      <sheetName val="12.5.14"/>
      <sheetName val="12.5.14A"/>
      <sheetName val="12.5.15"/>
      <sheetName val="12.5.17"/>
      <sheetName val="12.5.18"/>
      <sheetName val="12.5.22"/>
      <sheetName val="12.5.23"/>
      <sheetName val="12.5.24"/>
      <sheetName val="12.5.25"/>
      <sheetName val="12.6.1"/>
      <sheetName val="12.6.2"/>
      <sheetName val="12.6.3"/>
      <sheetName val="12.6.3A"/>
      <sheetName val="12.6.3B"/>
      <sheetName val="12.6.3C"/>
      <sheetName val="12.6.4"/>
      <sheetName val="12.6.4A"/>
      <sheetName val="12.6.4B"/>
      <sheetName val="12.6.5"/>
      <sheetName val="12.6.6"/>
      <sheetName val="12.6.7"/>
      <sheetName val="12.6.8"/>
      <sheetName val="12.6.9"/>
      <sheetName val="12.6.10"/>
      <sheetName val="12.6.11"/>
      <sheetName val="12.6.12"/>
      <sheetName val="12.6.13"/>
      <sheetName val="12.6.14"/>
      <sheetName val="12.6.15"/>
      <sheetName val="12.6.15A"/>
      <sheetName val="13.1"/>
      <sheetName val="13.2"/>
      <sheetName val="14.1.1"/>
      <sheetName val="14.1.2"/>
      <sheetName val="14.1.4"/>
      <sheetName val="14.2.1"/>
      <sheetName val="15.1"/>
      <sheetName val="15.2"/>
      <sheetName val="15.3"/>
      <sheetName val="15.4"/>
      <sheetName val="15.5"/>
      <sheetName val="15.6"/>
      <sheetName val="15.7"/>
      <sheetName val="16.1.1"/>
      <sheetName val="16.1.3"/>
      <sheetName val="16.1.4"/>
      <sheetName val="16.1.6"/>
      <sheetName val="16.1.7"/>
      <sheetName val="16.1.8"/>
      <sheetName val="16.1.9"/>
      <sheetName val="16.1.10"/>
      <sheetName val="16.1.12"/>
      <sheetName val="16.1.13"/>
      <sheetName val="16.1.14"/>
      <sheetName val="16.1.15"/>
      <sheetName val="16.1.16"/>
      <sheetName val="16.1.17"/>
      <sheetName val="16.1.18"/>
      <sheetName val="16.1.19"/>
      <sheetName val="16.1.20"/>
      <sheetName val="16.1.21"/>
      <sheetName val="16.1.22"/>
      <sheetName val="16.1.23"/>
      <sheetName val="16.1.24"/>
      <sheetName val="16.1.26"/>
      <sheetName val="16.1.27"/>
      <sheetName val="16.1.28"/>
      <sheetName val="16.1.28A"/>
      <sheetName val="16.1.31"/>
      <sheetName val="16.1.32"/>
      <sheetName val="16.1.33"/>
      <sheetName val="16.1.34"/>
      <sheetName val="16.1.35"/>
      <sheetName val="16.1.36"/>
      <sheetName val="16.1.37"/>
      <sheetName val="16.2.1"/>
      <sheetName val="16.2.2"/>
      <sheetName val="16.2.4"/>
      <sheetName val="16.2.4A"/>
      <sheetName val="16.2.5"/>
      <sheetName val="16.2.6"/>
      <sheetName val="16.2.7"/>
      <sheetName val="16.2.8"/>
      <sheetName val="16.2.9"/>
      <sheetName val="16.2.10"/>
      <sheetName val="16.2.11"/>
      <sheetName val="16.2.12"/>
      <sheetName val="16.2.13"/>
      <sheetName val="16.3.2"/>
      <sheetName val="16.3.3"/>
      <sheetName val="17.1.1"/>
      <sheetName val="17.1.2"/>
      <sheetName val="17.1.3"/>
      <sheetName val="17.1.4"/>
      <sheetName val="17.1.5"/>
      <sheetName val="17.1.6"/>
      <sheetName val="17.2.1"/>
      <sheetName val="17.2.2"/>
      <sheetName val="17.2.3"/>
      <sheetName val="17.2.4"/>
      <sheetName val="17.2.5"/>
      <sheetName val="17.2.6"/>
      <sheetName val="18.1.1"/>
      <sheetName val="18.1.1A"/>
      <sheetName val="18.1.2A"/>
      <sheetName val="18.1.3"/>
      <sheetName val="18.1.4"/>
      <sheetName val="18.1.5"/>
      <sheetName val="18.1.6"/>
      <sheetName val="18.1.7"/>
      <sheetName val="18.1.8"/>
      <sheetName val="18.1.9"/>
      <sheetName val="18.1.10"/>
      <sheetName val="18.1.11"/>
      <sheetName val="18.1.12"/>
      <sheetName val="18.1.13"/>
      <sheetName val="18.1.15"/>
      <sheetName val="18.1.16"/>
      <sheetName val="18.1.17"/>
      <sheetName val="18.1.18"/>
      <sheetName val="18.1.19"/>
      <sheetName val="18.1.20"/>
      <sheetName val="18.1.21"/>
      <sheetName val="19.1.1"/>
      <sheetName val="19.1.2"/>
      <sheetName val="19.1.3"/>
      <sheetName val="19.1.4"/>
      <sheetName val="19.2.1"/>
      <sheetName val="20.1.1"/>
      <sheetName val="20.1.2"/>
      <sheetName val="20.1.3"/>
      <sheetName val="20.1.4"/>
      <sheetName val="20.1.5"/>
      <sheetName val="20.1.6"/>
      <sheetName val="20.1.7"/>
      <sheetName val="21.1.1"/>
      <sheetName val="21.1.2"/>
      <sheetName val="21.1.3"/>
      <sheetName val="21.1.4"/>
      <sheetName val="21.1.5"/>
      <sheetName val="21.1.6"/>
      <sheetName val="21.1.7"/>
      <sheetName val="21.1.8"/>
      <sheetName val="21.1.9"/>
      <sheetName val="21.1.10"/>
      <sheetName val="21.1.11"/>
      <sheetName val="21.1.12"/>
      <sheetName val="21.1.13"/>
      <sheetName val="21.1.14"/>
      <sheetName val="21.1.15"/>
      <sheetName val="21.1.17"/>
      <sheetName val="24.1.1"/>
      <sheetName val="24.1.2"/>
      <sheetName val="24.1.3"/>
      <sheetName val="24.2.1"/>
      <sheetName val="24.2.2"/>
      <sheetName val="24.2.3"/>
      <sheetName val="24.2.4"/>
      <sheetName val="24.2.5"/>
      <sheetName val="24.3.1"/>
      <sheetName val="24.3.2"/>
      <sheetName val="27.1.1"/>
      <sheetName val="27.1.2"/>
      <sheetName val="27.1.2A"/>
      <sheetName val="27.1.3"/>
      <sheetName val="27.1.4"/>
      <sheetName val="27.1.4A"/>
      <sheetName val="27.1.5"/>
      <sheetName val="27.1.5A"/>
      <sheetName val="27.1.6"/>
      <sheetName val="27.1.8"/>
      <sheetName val="27.1.9"/>
      <sheetName val="27.1.10"/>
      <sheetName val="27.1.11"/>
      <sheetName val="27.1.12"/>
      <sheetName val="27.1.13"/>
      <sheetName val="27.1.14"/>
      <sheetName val="27.1.16"/>
      <sheetName val="27.1.17"/>
      <sheetName val="27.1.17A"/>
      <sheetName val="27.1.18"/>
      <sheetName val="27.1.19"/>
      <sheetName val="27.1.20"/>
      <sheetName val="27.1.20A"/>
      <sheetName val="27.1.20B"/>
      <sheetName val="27.1.21"/>
      <sheetName val="27.1.22"/>
      <sheetName val="27.1.23"/>
      <sheetName val="27.1.24"/>
      <sheetName val="27.1.25"/>
      <sheetName val="27.1.26"/>
      <sheetName val="27.1.27"/>
      <sheetName val="27.1.28"/>
      <sheetName val="27.1.29"/>
      <sheetName val="27.1.30"/>
      <sheetName val="27.1.31"/>
      <sheetName val="27.2.1"/>
      <sheetName val="27.2.2"/>
      <sheetName val="27.2.3"/>
      <sheetName val="27.2.4"/>
      <sheetName val="27.2.5"/>
      <sheetName val="27.3.1"/>
      <sheetName val="27.3.2"/>
      <sheetName val="27.3.3"/>
      <sheetName val="27.3.4"/>
      <sheetName val="27.3.5"/>
      <sheetName val="27.3.6"/>
      <sheetName val="27.3.7"/>
      <sheetName val="27.3.8"/>
      <sheetName val="27.3.9"/>
      <sheetName val="27.3.10"/>
      <sheetName val="27.3.11"/>
      <sheetName val="27.3.12"/>
      <sheetName val="27.3.13"/>
      <sheetName val="27.3.14"/>
      <sheetName val="27.3.15"/>
      <sheetName val="27.3.16"/>
      <sheetName val="27.3.17"/>
      <sheetName val="27.3.18"/>
      <sheetName val="27.3.19"/>
      <sheetName val="27.3.20"/>
      <sheetName val="27.3.21"/>
      <sheetName val="27.4.1"/>
      <sheetName val="27.4.2"/>
      <sheetName val="27.4.3"/>
      <sheetName val="27.4.4"/>
      <sheetName val="27.4.5"/>
      <sheetName val="27.4.6"/>
      <sheetName val="27.4.7"/>
      <sheetName val="27.4.8"/>
      <sheetName val="27.4.9"/>
      <sheetName val="27.4.10"/>
      <sheetName val="27.4.11"/>
      <sheetName val="27.4.12"/>
      <sheetName val="27.4.13"/>
      <sheetName val="28.1.1"/>
      <sheetName val="28.1.2"/>
      <sheetName val="28.1.3"/>
      <sheetName val="28.1.4"/>
      <sheetName val="28.2.1"/>
      <sheetName val="28.2.2"/>
      <sheetName val="28.2.3"/>
      <sheetName val="28.2.4"/>
      <sheetName val="28.2.5"/>
      <sheetName val="28.2.6"/>
      <sheetName val="28.2.7"/>
      <sheetName val="28.2.8"/>
      <sheetName val="28.2.9"/>
      <sheetName val="28.2.10"/>
      <sheetName val="28.2.11"/>
      <sheetName val="29.1.1"/>
      <sheetName val="29.1.2"/>
      <sheetName val="29.1.3"/>
      <sheetName val="29.1.4"/>
      <sheetName val="29.1.5"/>
      <sheetName val="29.1.6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3"/>
      <sheetName val="34"/>
      <sheetName val="35"/>
      <sheetName val="36"/>
      <sheetName val="37"/>
      <sheetName val="38"/>
      <sheetName val="39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E10.1.04"/>
      <sheetName val="E10.1.06"/>
      <sheetName val="E10.1.07"/>
      <sheetName val="E10.1.08"/>
      <sheetName val="E10.1.09"/>
      <sheetName val="E10.1.10"/>
      <sheetName val="E10.1.12"/>
      <sheetName val="E10.1.14"/>
      <sheetName val="E10.1.15"/>
      <sheetName val="E10.1.16"/>
      <sheetName val="E10.1.17"/>
      <sheetName val="E10.2.01"/>
      <sheetName val="E10.2.03"/>
      <sheetName val="E10.2.04"/>
      <sheetName val="E10.2.06"/>
      <sheetName val="E10.2.07"/>
      <sheetName val="E10.2.09"/>
      <sheetName val="E10.2.10"/>
      <sheetName val="E10.2.11"/>
      <sheetName val="E10.2.12"/>
      <sheetName val="E10.2.13"/>
      <sheetName val="E10.2.14"/>
      <sheetName val="E10.2.15"/>
      <sheetName val="E10.2.16"/>
      <sheetName val="E10.2.17"/>
      <sheetName val="E10.2.18"/>
      <sheetName val="E10.2.19"/>
      <sheetName val="E10.2.20"/>
      <sheetName val="E10.2.21"/>
      <sheetName val="E10.2.22"/>
      <sheetName val="E10.2.23"/>
      <sheetName val="E10.2.24"/>
      <sheetName val="E10.2.25"/>
      <sheetName val="E10.3.01"/>
      <sheetName val="E10.3.02"/>
      <sheetName val="E10.3.03"/>
      <sheetName val="E10.3.04"/>
      <sheetName val="E10.3.05"/>
      <sheetName val="E10.3.06"/>
      <sheetName val="E10.3.07"/>
      <sheetName val="E10.3.08"/>
      <sheetName val="E10.3.09"/>
      <sheetName val="E10.3.10"/>
      <sheetName val="E10.3.11"/>
      <sheetName val="E10.3.12"/>
      <sheetName val="E10.3.13"/>
      <sheetName val="E10.3.14"/>
      <sheetName val="E10.3.15"/>
      <sheetName val="E10.3.16"/>
      <sheetName val="E10.3.18"/>
      <sheetName val="E10.3.20"/>
      <sheetName val="E10.3.21"/>
      <sheetName val="E10.3.22"/>
      <sheetName val="E10.3.23"/>
      <sheetName val="E10.3.24"/>
      <sheetName val="E10.3.25"/>
      <sheetName val="E10.4.01"/>
      <sheetName val="E10.4.02"/>
      <sheetName val="E10.4.03"/>
      <sheetName val="E10.4.04"/>
      <sheetName val="E10.4.05"/>
      <sheetName val="E10.4.06"/>
      <sheetName val="E10.4.07"/>
      <sheetName val="E10.4.08"/>
      <sheetName val="E10.5.03"/>
      <sheetName val="E10.5.04"/>
      <sheetName val="E10.5.05"/>
      <sheetName val="E10.5.06"/>
      <sheetName val="E10.5.07"/>
      <sheetName val="E10.5.08"/>
      <sheetName val="E10.5.09"/>
      <sheetName val="E10.5.10"/>
      <sheetName val="E10.6.01"/>
      <sheetName val="E10.6.02"/>
      <sheetName val="E10.6.03"/>
      <sheetName val="E10.6.04"/>
      <sheetName val="E10.6.05"/>
      <sheetName val="E10.6.06"/>
      <sheetName val="E10.6.07"/>
      <sheetName val="E10.6.08"/>
      <sheetName val="E10.6.09"/>
      <sheetName val="E10.6.10"/>
      <sheetName val="E10.6.11"/>
      <sheetName val="E10.6.12"/>
      <sheetName val="E10.6.13"/>
      <sheetName val="E10.6.14"/>
      <sheetName val="E10.6.15"/>
      <sheetName val="E10.6.16"/>
      <sheetName val="E10.6.17"/>
      <sheetName val="E10.6.18"/>
      <sheetName val="E10.6.19"/>
      <sheetName val="E10.6.20"/>
      <sheetName val="E10.6.21"/>
      <sheetName val="E10.6.22"/>
      <sheetName val="E10.6.23"/>
      <sheetName val="E10.6.24"/>
      <sheetName val="E10.7.01"/>
      <sheetName val="E10.7.02"/>
      <sheetName val="E10.7.03"/>
      <sheetName val="E10.7.04"/>
      <sheetName val="E10.7.05"/>
      <sheetName val="Pres_CDI90"/>
      <sheetName val="LISTA DE UNITARIOS"/>
    </sheetNames>
    <sheetDataSet>
      <sheetData sheetId="0"/>
      <sheetData sheetId="1"/>
      <sheetData sheetId="2"/>
      <sheetData sheetId="3"/>
      <sheetData sheetId="4">
        <row r="2">
          <cell r="B2" t="str">
            <v>LISTADO DE PRECIOS DE MATERIALES</v>
          </cell>
        </row>
      </sheetData>
      <sheetData sheetId="5"/>
      <sheetData sheetId="6">
        <row r="2">
          <cell r="B2" t="str">
            <v>LISTADO DE TARIFAS MANO DE OBRA</v>
          </cell>
        </row>
      </sheetData>
      <sheetData sheetId="7">
        <row r="2">
          <cell r="B2" t="str">
            <v>LISTADO DE TARIFAS TRANSPORTES</v>
          </cell>
        </row>
      </sheetData>
      <sheetData sheetId="8">
        <row r="2">
          <cell r="B2" t="str">
            <v>LISTADO DE TARIFAS ALQUILER DE EQUIPOS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 refreshError="1"/>
      <sheetData sheetId="12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 GALERIA"/>
      <sheetName val="CANT ARQ"/>
      <sheetName val="CANT ESTRCU"/>
      <sheetName val="Hoja3"/>
    </sheetNames>
    <sheetDataSet>
      <sheetData sheetId="0"/>
      <sheetData sheetId="1">
        <row r="31">
          <cell r="Q31">
            <v>49.800000000000004</v>
          </cell>
        </row>
        <row r="214">
          <cell r="Q214">
            <v>59.508000000000003</v>
          </cell>
        </row>
      </sheetData>
      <sheetData sheetId="2">
        <row r="6">
          <cell r="G6">
            <v>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P1"/>
      <sheetName val="P2"/>
      <sheetName val="P3"/>
      <sheetName val="P4"/>
      <sheetName val="P5"/>
      <sheetName val="PRES"/>
      <sheetName val="Modelo"/>
      <sheetName val="Datos"/>
      <sheetName val="MAT"/>
      <sheetName val="HER"/>
      <sheetName val="TRANS"/>
      <sheetName val="MO"/>
      <sheetName val="UNDS"/>
      <sheetName val="ANALISIS DE PRECIOS (Mao) 2014"/>
      <sheetName val="PER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CODIGO</v>
          </cell>
        </row>
      </sheetData>
      <sheetData sheetId="7">
        <row r="2">
          <cell r="P2" t="str">
            <v>Se refiere este ítem al suministro e instalación de barandas en acero inoxidable, según localización indicada en los planos arquitectónicos y de detalle. Incluye suministro, instalación, y todo lo requerido para la correcta ejecución y recibo a satisfacción.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A1" t="str">
            <v>M2</v>
          </cell>
        </row>
      </sheetData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OR COMPONENTES"/>
      <sheetName val="POR INSUMOS"/>
      <sheetName val="ANALISIS DE AIU"/>
      <sheetName val="Cuadro Resumen"/>
      <sheetName val="Cuadro Resumen (2)"/>
      <sheetName val="DOTACIÓN"/>
      <sheetName val="Datos entrada"/>
      <sheetName val="Hoja Base (2)"/>
      <sheetName val="Hoja Base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2,000"/>
      <sheetName val="Concr 2,500"/>
      <sheetName val="Concr 3,000"/>
      <sheetName val="Concr 3,500"/>
      <sheetName val="Concr 4,000 "/>
      <sheetName val=" Acero 60000 Refuerzo "/>
      <sheetName val=" Malla Electrosoldada "/>
      <sheetName val="P Eléctrico"/>
      <sheetName val="P Agua Fria"/>
      <sheetName val="P Sanitario"/>
      <sheetName val="Granito pulido "/>
      <sheetName val="Marcos puerta"/>
      <sheetName val="Marcos ventana"/>
      <sheetName val="1,1,1 Campamt"/>
      <sheetName val="1,1,2 Alquiler Campameto"/>
      <sheetName val="1,1,3 Limpieza"/>
      <sheetName val="1,1,4 Localización y replanteo"/>
      <sheetName val="1,1,6 Cerramiento Lona"/>
      <sheetName val="1,1,7 Locali Manual"/>
      <sheetName val="1,2,1 Provicional agua"/>
      <sheetName val="1,2,2 Provicional luz"/>
      <sheetName val="1,3,1 Desmonte cubierta"/>
      <sheetName val="1,3,2 Demoliciòn muro"/>
      <sheetName val="1,3,3  Dm enchape"/>
      <sheetName val="1,3,4 Dm cimiento"/>
      <sheetName val="1,3,5 Dm Vig-colum"/>
      <sheetName val="1,3,6 Demolicion placa"/>
      <sheetName val="1,3,7  Dm Aparatos"/>
      <sheetName val="1,4,2 Traslado postes"/>
      <sheetName val="1,4,3 Arb 5"/>
      <sheetName val="1,4,4 Arb 10"/>
      <sheetName val="1,4,5 Arb 15"/>
      <sheetName val="1,4,6 Arb 20"/>
      <sheetName val="1,4,7 Arb +20"/>
      <sheetName val="1,4,8 Traslado Arb"/>
      <sheetName val="2,1,1 Exc Mec"/>
      <sheetName val="2,1,2 Exc Man"/>
      <sheetName val="2,1,3 Exc M Sub base"/>
      <sheetName val="2,1,5 Relleno M Común"/>
      <sheetName val="2,1,6  Rellenos M Selec"/>
      <sheetName val="2,1,7  Sub base Recebo "/>
      <sheetName val="2,1,8 Geotextil NT"/>
      <sheetName val="2,1,9 Geotextil Tejido"/>
      <sheetName val="2,1,10 Relleno Recebo"/>
      <sheetName val="2,2,1 Concr pobre"/>
      <sheetName val="2,2,2 Concr Ciclopeo"/>
      <sheetName val="2,2,3 Muros de contencion"/>
      <sheetName val="2,2,4 Concreto Zapatas"/>
      <sheetName val="2,2,5 Vigas de cimentación"/>
      <sheetName val="2,2,6,1 Pilotes 0,30"/>
      <sheetName val="2,2,6,2 Pilotes 0,40"/>
      <sheetName val="2,2,6,3 Pilotes 0,60"/>
      <sheetName val="2,2,6,4 Pilotes 0,80"/>
      <sheetName val="2,2,6,5 Pilotes 0,90 "/>
      <sheetName val="2,2,7 Dados en concreto"/>
      <sheetName val="2,2,8 Placa Flotante 0,60"/>
      <sheetName val="2,2,9 Placas cont= 0,1"/>
      <sheetName val="2,2,10 Placas cont= 0,125"/>
      <sheetName val="2,2,11 Placas cont= 0,15"/>
      <sheetName val="2,3,1 Acero 37000 "/>
      <sheetName val="2,3,2 Acero 60000 Refuerzo"/>
      <sheetName val="2,3,3 Malla Electrosoldada"/>
      <sheetName val="2,4,1 Gaviones"/>
      <sheetName val="2,4,2 Cajon aislamiento vigas"/>
      <sheetName val="2,4,3 Icopor Aislante ciment. "/>
      <sheetName val="2,4,4 Pañete Taludes "/>
      <sheetName val="3,1,1 Novafort A.LL. 4&quot; 110mm "/>
      <sheetName val="3,1,2 Novafort A.LL.6&quot; 160mm  "/>
      <sheetName val="3,1,3 Novafort A.LL 8&quot;200 mm   "/>
      <sheetName val="3,1,4 Novafort 10&quot;A.LL. 255mm "/>
      <sheetName val="3,1,5 Novafort A.LL.12&quot; 315mm  "/>
      <sheetName val="3,1,6  Acc. Novafort. A.LL"/>
      <sheetName val="3,2,1 Novafort A.N. 4&quot; 110 "/>
      <sheetName val="3,2,2 Novafort A.N.6&quot; 160m "/>
      <sheetName val="3,2,3 Novafort A.N. 8&quot;200 mm"/>
      <sheetName val="3,2,4 Novafort 10&quot;A.N. 255 mm"/>
      <sheetName val="3,2,5 Novafort A.N.12&quot; 315mm"/>
      <sheetName val="3,2,6  Acc. Novafort. A.N."/>
      <sheetName val="3,3,1 Tuberia drenaje PVC 4&quot;"/>
      <sheetName val="3,3,2 Tuberia drenaje PVC 4&quot;"/>
      <sheetName val="3,3,3 Accesorio drenaje PVC 3&quot;"/>
      <sheetName val="3,3,4 Accesorio drenaje PVC 4&quot;"/>
      <sheetName val="3,3,5 Filtros Escorrentias"/>
      <sheetName val="3,4,2 Caja inspección 0,80"/>
      <sheetName val="3,4,3 Caja inspección 1,00"/>
      <sheetName val="3,4,4 Caja Distribuciòn 0,40  "/>
      <sheetName val="3,4,6 Carcamo aguas lluvias"/>
      <sheetName val="3,4,7 Trampa de grasas"/>
      <sheetName val="3,4,8 Pozo Septico"/>
      <sheetName val="3,5,1 Exc Man "/>
      <sheetName val="3,5,2 Exc en recebo comp."/>
      <sheetName val="3,5,3  Relleno M seleccionado"/>
      <sheetName val="3,5,4 Relleno M Común "/>
      <sheetName val="3,5,5 Retiro sobrantes"/>
      <sheetName val="3,3,6 POZO INFILTRACIÓN"/>
      <sheetName val="3,4,1 Caja inspección 0,60 "/>
      <sheetName val="4,1,1 Columnas"/>
      <sheetName val="4,1,2 Pantalla en concreto"/>
      <sheetName val="4,1,3 Muros"/>
      <sheetName val="4,2,1 Vigas aéreas"/>
      <sheetName val="4,2,2 Viga canal"/>
      <sheetName val="4,2,3  Vigas Prefabricadas"/>
      <sheetName val="4,3,1 Placa alig. Caseton 60"/>
      <sheetName val="4,3,2 Caseton 50 cm"/>
      <sheetName val="4,3,3 Caseton 45 cm"/>
      <sheetName val="4,3,4 Caseton 40 cm "/>
      <sheetName val="4,3,6 Placa maciza 0,20"/>
      <sheetName val="4,3,7 Placa maciza 0,125"/>
      <sheetName val="4,3,8 Placa maciza 0,10"/>
      <sheetName val="4,3,9 Placa maciza 0,15"/>
      <sheetName val="4,4,1 Escalera"/>
      <sheetName val="4,4,2 Rampas"/>
      <sheetName val="4,4,3 POZO CONCRETO 20 M3"/>
      <sheetName val="4,4,4 POZO CONCRETO"/>
      <sheetName val="4,5,1 Acero 37000  "/>
      <sheetName val="4,5,2 Acero 60000 est"/>
      <sheetName val="4,5,3 Malla Electrosoldada est"/>
      <sheetName val="4,6,2,3 Cerrchas  Metàlica"/>
      <sheetName val="4,6,2,4 Perfil "/>
      <sheetName val="4,6,2,5 Templete"/>
      <sheetName val="5,1,1 Bloq Conc Estruc 0,12"/>
      <sheetName val="5,1,2 Bloque concreto divisorio"/>
      <sheetName val="5,1,5  Calados en Concreto"/>
      <sheetName val="5,1,6 Bloq Conc Estruc 014"/>
      <sheetName val="5,1,7 Bloq Conc Estruc 019"/>
      <sheetName val="5,2,1 Ladrillo común"/>
      <sheetName val="5,2,2 Ladrillo estructural"/>
      <sheetName val="5,2,3 Ladrillo común sobrecimie"/>
      <sheetName val="5,2,4 Ladrillo Prensado portant"/>
      <sheetName val="5,2,6 Muro en bloque No 4"/>
      <sheetName val="5,3,1 Enchape ladrillo arcilla"/>
      <sheetName val="5,3,3 Alfagias ladrillo arcilla"/>
      <sheetName val="5,3,4 Remate ladrillo arcilla"/>
      <sheetName val="5,4,1 Grouting-Concreto fluido"/>
      <sheetName val="5,4,2 Remates"/>
      <sheetName val="5,5,1 Anclajes Epoxicos"/>
      <sheetName val="5,5,2 Acero 37000 mamp"/>
      <sheetName val="5,5,3 Malla Electrosoldada "/>
      <sheetName val="5,5,4 Grafiles 6 mm"/>
      <sheetName val="5,6,1 Instalaciòn carpint. Meta"/>
      <sheetName val="6,1,1 Alfajias"/>
      <sheetName val="6,1,2 Dinteles"/>
      <sheetName val="6,1,3 Remates sobre mamposteria"/>
      <sheetName val="6.1.8 Pergolas"/>
      <sheetName val="6.1.9 Gargolas"/>
      <sheetName val="6,1,10 Gradas en Concreto"/>
      <sheetName val="6,1,11 PLAQUETAS"/>
      <sheetName val="6,1,15 Bordillos ducha y aseo"/>
      <sheetName val="6,1,18 Cañuela Per"/>
      <sheetName val="6,2,1 Mesones en concreto"/>
      <sheetName val="6,2,2 Mesones lavamanos"/>
      <sheetName val="6,2,3 Mesones laboratorios"/>
      <sheetName val="6,2,5 Bancas Concreto"/>
      <sheetName val="6,2,8 Alfajias 2"/>
      <sheetName val="7,1,1,1 Acometida PVC-P 2&quot;"/>
      <sheetName val="7,1,1,2 Accesorio PVC-P 2&quot; "/>
      <sheetName val="7,1,1,5 Bajantes A.N.  PVC 3&quot;"/>
      <sheetName val="7,1,1,6 Bajantes A.N 4&quot;"/>
      <sheetName val="7,1,2,1 Tuberia H.G. 1&quot;"/>
      <sheetName val="7,1,2,2  Accesorio H.G. 1&quot; "/>
      <sheetName val="7,1,2,3 Flotador 1"/>
      <sheetName val="7,1,2,4 Tanque Plastico"/>
      <sheetName val="7,1,3,1 Tuberia H.G. 1&quot;cuarto "/>
      <sheetName val="7,1,3,2  Accesorio H.G.1&quot;cuarto"/>
      <sheetName val="7,1,3,3  Registro R. W. 1&quot;"/>
      <sheetName val="7,1,3,4  Cheque  Helber 1&quot;"/>
      <sheetName val="7,1,4,1 Tuberia H.G. 1 1.2&quot;"/>
      <sheetName val="7,1,4,2  Accesorio H.G.1 1.2&quot;"/>
      <sheetName val="7,1,4,3  Registro R. W. 1. 1.2&quot;"/>
      <sheetName val="7,1,4,4  Cheque  Helber 1 1.2&quot;"/>
      <sheetName val="7,1,5,1 Registro 1.2&quot;"/>
      <sheetName val="7,1,5,2 Registro 3 4"/>
      <sheetName val="7,1,5,3 Registro 1 "/>
      <sheetName val="7,1,5,4 Registro 114"/>
      <sheetName val="7,1,5,5 Registro 1 12"/>
      <sheetName val="7,1,5,6 Registro 2 "/>
      <sheetName val="7,1,5,8 Caja registro "/>
      <sheetName val="7,1,6,1 Acometida media"/>
      <sheetName val="7,1,6,2 Acometida 1PL"/>
      <sheetName val="7,1,6,3 Registro PD media"/>
      <sheetName val="7,1,6,4 Acometida 1 14"/>
      <sheetName val="7,1,6,5 Tuberia 1 12"/>
      <sheetName val="7,1,6,6 Acometida 2"/>
      <sheetName val="7,1,6,7 Tubo UZ 2&quot;"/>
      <sheetName val="7,1,6,8 Acometida 1 12"/>
      <sheetName val="7,1,6,9 Tuberia UZ 3&quot;"/>
      <sheetName val="7,1,6,10 Accesorio UZ  2&quot;"/>
      <sheetName val="7,1,6,11 Accesorio UZ 3&quot;"/>
      <sheetName val="7,1,7,1 Tuberia H.G. 1.2&quot;"/>
      <sheetName val="7,1,7,2  Accesorio H.G.1.2&quot;"/>
      <sheetName val="7,1,7,3 Registro Corte 1.2&quot; "/>
      <sheetName val="7,1,7,4 Registro 1.2&quot;"/>
      <sheetName val="7,1,7,5 Caja para medidor"/>
      <sheetName val="7,1,8,1 P Agua Fria Lavamanos"/>
      <sheetName val="7,1,8,2 Punto  Agua Fria 1 1.2&quot;"/>
      <sheetName val="7,1,8,3 P Agua Fria Sanitarios"/>
      <sheetName val="7,1,8,4 P Agua Fria Orinales"/>
      <sheetName val="7,1,8,5 P Agua Fria pocetas lab"/>
      <sheetName val="7,1,8,6 P Agua Fria Ducha"/>
      <sheetName val="7,1,8,7 P Agua Fria Pocetas"/>
      <sheetName val="7,1,8,8 Llave  Manguera 1.2&quot;"/>
      <sheetName val="7,1,8,10  Tapòn H.G.1.2&quot;"/>
      <sheetName val="7,1,8,11  Tapòn P.V.C.1.2&quot; "/>
      <sheetName val="7,1,8,12  Camara aire H.G.1.2&quot;"/>
      <sheetName val="7,1,8,13  Camara aire P.V.C.P "/>
      <sheetName val="7,1,9,1 P Sanitario lavamanos"/>
      <sheetName val="7,1,9,3 P Sanitario Sanit"/>
      <sheetName val="7,1,9,4 P Sanitario Orinales"/>
      <sheetName val="7,1,9,5  P Sifòn PVC-S 4&quot;"/>
      <sheetName val="7,1,9,6  P Sifòn PVC-S 2&quot; "/>
      <sheetName val="7,1,9,7 P Sanitario Pocetas"/>
      <sheetName val="7,1,9,9 P Sanitario sifon"/>
      <sheetName val="7,1,10,1 Acomet sanit"/>
      <sheetName val="7,1,10,2 Pto 3&quot;"/>
      <sheetName val="7,1,10,2 Punto Vent 3&quot;"/>
      <sheetName val="7,1,10,3  Sanit 2"/>
      <sheetName val="7,1,10,4 Sanit 3"/>
      <sheetName val="7,1,10,5 4pLG S"/>
      <sheetName val="7,1,11,1 Acomet lluvia"/>
      <sheetName val="7,1,11,2 Acomet lluvia 2"/>
      <sheetName val="7,1,11,3 3plg"/>
      <sheetName val="7,1,11,4&quot;"/>
      <sheetName val="7,1,11,5 Bajante PVC "/>
      <sheetName val="7,1,11,6 Accesorios PVC"/>
      <sheetName val="7,1,12,1 Instalaciòn Lavamanos"/>
      <sheetName val="7,1,12,2 Instalaciòn Sanitario "/>
      <sheetName val="7,1,12,8 Llave  Manguera 1.2 "/>
      <sheetName val="7,1,12,9 Acoflex lav.sant."/>
      <sheetName val="7,1,14 Lavado Tanque"/>
      <sheetName val="7,1,15 Desinfecciòn tanque"/>
      <sheetName val="7,2,1,1 Punto de gas"/>
      <sheetName val="7,2,1,2 Preinstalación gas"/>
      <sheetName val="7,2,1,3 Tuberia  tipo L 1.2&quot;"/>
      <sheetName val="7,2,1,4 Tuberia  tipo L 1&quot;"/>
      <sheetName val="7,2,1,5  Registro bola 1&quot; "/>
      <sheetName val="7,2,1,7  Rejilla vent. plastica"/>
      <sheetName val="8,1"/>
      <sheetName val="8,2"/>
      <sheetName val="8,3"/>
      <sheetName val="8,4"/>
      <sheetName val="8,5"/>
      <sheetName val="8,6"/>
      <sheetName val="8,7"/>
      <sheetName val="8,8"/>
      <sheetName val="8,9"/>
      <sheetName val="8,10"/>
      <sheetName val="8,11"/>
      <sheetName val="8,12"/>
      <sheetName val="8,13"/>
      <sheetName val="8,14"/>
      <sheetName val="8,15"/>
      <sheetName val="8,16"/>
      <sheetName val="8,17"/>
      <sheetName val="8,18"/>
      <sheetName val="8,19"/>
      <sheetName val="8,20"/>
      <sheetName val="8,21"/>
      <sheetName val="8,22"/>
      <sheetName val="8,23"/>
      <sheetName val="8,24"/>
      <sheetName val="8,25"/>
      <sheetName val="8,26"/>
      <sheetName val="8,27"/>
      <sheetName val="8,28"/>
      <sheetName val="8,29"/>
      <sheetName val="8,30"/>
      <sheetName val="8,31"/>
      <sheetName val="8,32"/>
      <sheetName val="8,33"/>
      <sheetName val="8,34"/>
      <sheetName val="8,35"/>
      <sheetName val="8,36"/>
      <sheetName val="8,37"/>
      <sheetName val="8,38"/>
      <sheetName val="8,39"/>
      <sheetName val="8,40"/>
      <sheetName val="8,41"/>
      <sheetName val="8,42"/>
      <sheetName val="8,43"/>
      <sheetName val="8,44"/>
      <sheetName val="8,45"/>
      <sheetName val="8,46"/>
      <sheetName val="8,47"/>
      <sheetName val="8,48"/>
      <sheetName val="8,49"/>
      <sheetName val="8,50"/>
      <sheetName val="8,51"/>
      <sheetName val="8,52"/>
      <sheetName val="8,53"/>
      <sheetName val="8,54"/>
      <sheetName val="8,55"/>
      <sheetName val="8,56"/>
      <sheetName val="8,57"/>
      <sheetName val="8,58"/>
      <sheetName val="8,59"/>
      <sheetName val="8,60"/>
      <sheetName val="8,61"/>
      <sheetName val="8,62"/>
      <sheetName val="8,63"/>
      <sheetName val="8,64"/>
      <sheetName val="8,65"/>
      <sheetName val="8,66"/>
      <sheetName val="8,67"/>
      <sheetName val="8,68"/>
      <sheetName val="8,69"/>
      <sheetName val="8,70"/>
      <sheetName val="8,71"/>
      <sheetName val="8,72"/>
      <sheetName val="8,73"/>
      <sheetName val="8,74"/>
      <sheetName val="8,75"/>
      <sheetName val="8,76"/>
      <sheetName val="8,77"/>
      <sheetName val="8,78"/>
      <sheetName val="8,79"/>
      <sheetName val="8,80"/>
      <sheetName val="8,81"/>
      <sheetName val="8,82"/>
      <sheetName val="8,83"/>
      <sheetName val="8,84"/>
      <sheetName val="8,85"/>
      <sheetName val="8,86"/>
      <sheetName val="8,87"/>
      <sheetName val="9,1,1 Pañete impermeabilizado"/>
      <sheetName val="9,1,2 Pañete muros interiores"/>
      <sheetName val="9,1,3 Pañete Exteriores"/>
      <sheetName val="9,2,1 Pañete bajo placa"/>
      <sheetName val="10,1,1 base mueble concreto"/>
      <sheetName val="10,1,3 Alistado pisos"/>
      <sheetName val="10,1,4 Mortero afinado"/>
      <sheetName val="10,1,6 Acabado Escobeado"/>
      <sheetName val="10,2,1,3 Ceramica 0,20 x 0,20 "/>
      <sheetName val="10,2,2,3 Piso tablòn ges 0,30 "/>
      <sheetName val="10,2,4,1 Baldosin granito"/>
      <sheetName val="10,2,4,3 gravilla m2"/>
      <sheetName val="10,3,1,1 Tablòn cuarto 26"/>
      <sheetName val="10,3,2,1 Guardaescoba"/>
      <sheetName val="10,3,2,3 Media Caña"/>
      <sheetName val="10,3,2,4 Gravilla "/>
      <sheetName val="10,3,2,6 Granito"/>
      <sheetName val="10,4,2 Escalera en Granito"/>
      <sheetName val="10,5,3 Cenefas Gravilla "/>
      <sheetName val="11,1,1 Afinado Mortero"/>
      <sheetName val="11,1,2 Media Caña"/>
      <sheetName val="11,1,3 Afinado Viga canales"/>
      <sheetName val="11,1,4 foil aluminio"/>
      <sheetName val="11,2,2,1 Caballete"/>
      <sheetName val="11,2,2,2 remate"/>
      <sheetName val="11,2,3,1 Domo acrílico"/>
      <sheetName val="11,2,3,2 Acrilico transparente"/>
      <sheetName val="11,2,3,3 Teja trapezoidal Plast"/>
      <sheetName val="11,2,4,1  teja acero"/>
      <sheetName val="11,2,4,2 Cubierta placa"/>
      <sheetName val="11,3,1 Canal Lámina"/>
      <sheetName val="11,3,2 Flashing"/>
      <sheetName val="11,3,3 Tragante 5x3"/>
      <sheetName val="11,3,4 Tragante 6x4"/>
      <sheetName val="11,3,5 Canal PVC"/>
      <sheetName val="12,1,1 Ventanas aluminio "/>
      <sheetName val="12,1,2 Ventanas aluminio reja"/>
      <sheetName val="12,1,3 Puerta aluminio sencillo"/>
      <sheetName val="12,1,4 Puert Alum dob reja"/>
      <sheetName val="12,1,5 Puerta aluminio doble"/>
      <sheetName val="12,1,6 Puert baños"/>
      <sheetName val="12,1,7 PERGOLAS ALUM"/>
      <sheetName val="12,1,8 Puertas discapacitados"/>
      <sheetName val="12,1,9 BARANDA EN ALUMINIO"/>
      <sheetName val="12,2,1,1 Marcos puerta"/>
      <sheetName val="12,2,1,2 Puerta Sencilla"/>
      <sheetName val="12,2,1,3 Ventana"/>
      <sheetName val="12,2,1,5 Puertas Emtamborada"/>
      <sheetName val="12,2,2,1 Pasamanos "/>
      <sheetName val="12,2,2,2 Pasamanos"/>
      <sheetName val="12,2,2,3 Baranda Malla"/>
      <sheetName val=" 12,2,2,4 Baranda tubo"/>
      <sheetName val="12,2,3,1 Rejas en varilla cuadr"/>
      <sheetName val="12,2,3,2 Rejas ventana"/>
      <sheetName val="12,2,3,3 Rejas Puerta baño"/>
      <sheetName val="12,2,3,4 Reja Ventilación"/>
      <sheetName val="12,2,4,1 CORTASOL"/>
      <sheetName val="12,2,4,4 Ventana Malla"/>
      <sheetName val="14,1,1 Ceramica 20 "/>
      <sheetName val="15,1,3 Lampara Fluorecente 2x32"/>
      <sheetName val="16,1,3 Sanitarios tanque"/>
      <sheetName val="16,1,4 Orinal "/>
      <sheetName val="16,1,5 Lavamanos Sobreponer"/>
      <sheetName val="16,1,7 Lavamanos de colgar"/>
      <sheetName val="16,1,8 Sanit Disc"/>
      <sheetName val="16,1,9 Duchas"/>
      <sheetName val="16,1,11 POCETA"/>
      <sheetName val="16,2,1 Pocetas Aseo"/>
      <sheetName val="16,2,5 Llave Terminal"/>
      <sheetName val="16,2,6 Incrustaciones"/>
      <sheetName val="16,2,7 Barras disc"/>
      <sheetName val="17,2,1 Puerta Vidrio"/>
      <sheetName val="17,2,2 Puerta PVC Baterias"/>
      <sheetName val="17,2,3 Divisiones 0,06"/>
      <sheetName val="17,2,4 Divisiones baños "/>
      <sheetName val="18,1,1 pintura koraza"/>
      <sheetName val="18,1,2 pintura plastica"/>
      <sheetName val="18,1,3 Vinilo con estuco"/>
      <sheetName val="18,1,4 Vinilo sin estuco "/>
      <sheetName val="18,1,5 Vinilo Cielos "/>
      <sheetName val="19,1,1 Cerraduras"/>
      <sheetName val="19,4,1 Espejo"/>
      <sheetName val="19,4,2 Vidrio Crudo"/>
      <sheetName val="20,1,2 Exc Man"/>
      <sheetName val="20,1,5 Subbase recebo"/>
      <sheetName val="20,2,1 Andenes"/>
      <sheetName val="20,2,2 Sardinel"/>
      <sheetName val="20,3,1 Solado esp= 0,05"/>
      <sheetName val="20,3,2 Concreto Ciclopeo "/>
      <sheetName val="20,3,3 Vigas de Amarre"/>
      <sheetName val="20,3,5  Cerramiento Malla Esla"/>
      <sheetName val="20,3,6  Muros de contencion "/>
      <sheetName val="20,4,2 Pradización"/>
      <sheetName val="20,4,4 Arborización"/>
      <sheetName val="20,5,1 Gaviones en piedra"/>
      <sheetName val="20,5,2 PERGOLA  METALICA"/>
      <sheetName val="20,5,3  Acero 37000  Ext."/>
      <sheetName val="20,5,4 Acero 60000 psi"/>
      <sheetName val="20,5,5 Malla Electrosoldada  "/>
      <sheetName val="21,1,1 Lavada ladrillo "/>
      <sheetName val="20,2,13 Escalinatas"/>
      <sheetName val="21,1,3 Aseo"/>
      <sheetName val="21,1,4 Retiro Escombros"/>
      <sheetName val="Pasamanos "/>
      <sheetName val="Hoja1"/>
      <sheetName val="Hoja31"/>
      <sheetName val="Modelo"/>
      <sheetName val="PRES"/>
      <sheetName val="UNDS"/>
    </sheetNames>
    <sheetDataSet>
      <sheetData sheetId="0">
        <row r="11">
          <cell r="A1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>
        <row r="11">
          <cell r="A11" t="str">
            <v>A.C.P.M.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 refreshError="1"/>
      <sheetData sheetId="4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IU Nuevo"/>
      <sheetName val="0,0,0"/>
      <sheetName val="ANALISIS DE AIU"/>
      <sheetName val="Cuadro Resumen"/>
      <sheetName val="Resumen m2"/>
      <sheetName val="DOTACIÓN"/>
      <sheetName val="Datos entrada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1,500"/>
      <sheetName val="Concr 2,000"/>
      <sheetName val="Concr 2,500"/>
      <sheetName val="Concr 3,000"/>
      <sheetName val="Concr 3,500"/>
      <sheetName val="Concr 3,500 Imper"/>
      <sheetName val="Concr 4,000 "/>
      <sheetName val=" Acero Refuerzo 37000"/>
      <sheetName val=" Acero Refuerzo 60000"/>
      <sheetName val=" Malla Electrosoldada "/>
      <sheetName val="P Eléctrico"/>
      <sheetName val="P Agua Fria"/>
      <sheetName val="P Sanitario"/>
      <sheetName val="Granito pulido "/>
      <sheetName val="Marcos puerta"/>
      <sheetName val="Marcos ventana"/>
      <sheetName val="1,1,1"/>
      <sheetName val="Exc. Manual"/>
      <sheetName val="1,1,2"/>
      <sheetName val="1,1,3"/>
      <sheetName val="1,1,4"/>
      <sheetName val="1,1,6"/>
      <sheetName val="1,1,7"/>
      <sheetName val="1,2,1"/>
      <sheetName val="1,2,2"/>
      <sheetName val="1,3,1"/>
      <sheetName val="1,3,2"/>
      <sheetName val="1,3,3"/>
      <sheetName val="1,3,4"/>
      <sheetName val="1,3,5"/>
      <sheetName val="1,3,6"/>
      <sheetName val="1,3,7"/>
      <sheetName val="1,3,8"/>
      <sheetName val="1,4,2"/>
      <sheetName val="1,4,3"/>
      <sheetName val="1,4,4"/>
      <sheetName val="1,4,5"/>
      <sheetName val="1,4,6"/>
      <sheetName val="1,4,8"/>
      <sheetName val="2,1,1"/>
      <sheetName val="2,1,2"/>
      <sheetName val="2,1,3"/>
      <sheetName val="2,1,5"/>
      <sheetName val="2,1,6"/>
      <sheetName val="2,1,7"/>
      <sheetName val="2,1,8"/>
      <sheetName val="2,1,9"/>
      <sheetName val="2,1,10"/>
      <sheetName val="2,1,11"/>
      <sheetName val="2,2,1"/>
      <sheetName val="2,2,2"/>
      <sheetName val="2,2,3"/>
      <sheetName val="2,2,4"/>
      <sheetName val="2,2,5"/>
      <sheetName val="2,2,7"/>
      <sheetName val="2,2,6,1"/>
      <sheetName val="2,2,6,2"/>
      <sheetName val="2,2,6,3"/>
      <sheetName val="2,2,6,4"/>
      <sheetName val="2,2,6,5"/>
      <sheetName val="2,2,8"/>
      <sheetName val="2,2,9"/>
      <sheetName val="2,2,10"/>
      <sheetName val="2,2,11"/>
      <sheetName val="2,2,12"/>
      <sheetName val="2,3,1"/>
      <sheetName val="2,3,2"/>
      <sheetName val="2,3,3"/>
      <sheetName val="2,4,1"/>
      <sheetName val="2,4,2"/>
      <sheetName val="2,4,3"/>
      <sheetName val="2,4,4"/>
      <sheetName val="3,1,1"/>
      <sheetName val="3,1,2"/>
      <sheetName val="3,1,3"/>
      <sheetName val="3,1,4"/>
      <sheetName val="3,1,5"/>
      <sheetName val="3,1,6"/>
      <sheetName val="3,1,7"/>
      <sheetName val="3,1,8"/>
      <sheetName val="3,2,1"/>
      <sheetName val="3,2,2"/>
      <sheetName val="3,2,3"/>
      <sheetName val="3,2,4"/>
      <sheetName val="3,2,5"/>
      <sheetName val="3,2,6"/>
      <sheetName val="3,3,1"/>
      <sheetName val="3,3,2"/>
      <sheetName val="3,3,3"/>
      <sheetName val="3,3,4"/>
      <sheetName val="3,3,5"/>
      <sheetName val="3,3,6"/>
      <sheetName val="3,4,1"/>
      <sheetName val="3,4,2"/>
      <sheetName val="3,4,3"/>
      <sheetName val="3,4,4"/>
      <sheetName val="3,4,6"/>
      <sheetName val="3,4,7"/>
      <sheetName val="3,4,8"/>
      <sheetName val="3,4,9"/>
      <sheetName val="3,5,1"/>
      <sheetName val="3,5,2"/>
      <sheetName val="3,5,3"/>
      <sheetName val="3,5,4"/>
      <sheetName val="3,5,5"/>
      <sheetName val="3,6,2"/>
      <sheetName val="4,1,1"/>
      <sheetName val="4,1,2"/>
      <sheetName val="4,1,3"/>
      <sheetName val="4,2,1"/>
      <sheetName val="4,2,2"/>
      <sheetName val="4,2,3"/>
      <sheetName val="4,3,1"/>
      <sheetName val="4,3,2"/>
      <sheetName val="4,3,3"/>
      <sheetName val="4,3,4"/>
      <sheetName val="4,3,6"/>
      <sheetName val="4,3,7"/>
      <sheetName val="4,3,8"/>
      <sheetName val="4,3,9"/>
      <sheetName val="4,3,10"/>
      <sheetName val="4,4,1"/>
      <sheetName val="4,4,2"/>
      <sheetName val="4,4,3"/>
      <sheetName val="4,4,4"/>
      <sheetName val="4,4,5"/>
      <sheetName val="4,5,1"/>
      <sheetName val="4,5,2"/>
      <sheetName val="4,5,3"/>
      <sheetName val="4,6,1,1"/>
      <sheetName val="4,6,2,3"/>
      <sheetName val="4,6,2,4"/>
      <sheetName val="4,6,2,5"/>
      <sheetName val="5,1,1"/>
      <sheetName val="5,1,2"/>
      <sheetName val="5,1,3"/>
      <sheetName val="5,1,5"/>
      <sheetName val="5,1,6"/>
      <sheetName val="5,1,7"/>
      <sheetName val="5,2,1"/>
      <sheetName val="5,2,2"/>
      <sheetName val="5,2,3"/>
      <sheetName val="5,2,4"/>
      <sheetName val="5,2,6"/>
      <sheetName val="5,3,1"/>
      <sheetName val="5,3,3"/>
      <sheetName val="5,3,4"/>
      <sheetName val="5,4,1"/>
      <sheetName val="5,4,2"/>
      <sheetName val="5,5,1"/>
      <sheetName val="5,5,2"/>
      <sheetName val="5,5,3"/>
      <sheetName val="5,5,4"/>
      <sheetName val="5,6,1"/>
      <sheetName val="6,1,1"/>
      <sheetName val="6,1,2"/>
      <sheetName val="6,1,3"/>
      <sheetName val="6,1,8"/>
      <sheetName val="6,1,9"/>
      <sheetName val="6,1,10"/>
      <sheetName val="6,1,11"/>
      <sheetName val="6,1,14"/>
      <sheetName val="6,1,15"/>
      <sheetName val="6,1,17"/>
      <sheetName val="6,1,18"/>
      <sheetName val="6,1,19"/>
      <sheetName val="6,1,24"/>
      <sheetName val="6,2,1"/>
      <sheetName val="6,2,2"/>
      <sheetName val="6,2,3"/>
      <sheetName val="6,2,5"/>
      <sheetName val="6,2,8"/>
      <sheetName val="6,2,9"/>
      <sheetName val="6,2,10"/>
      <sheetName val="6,2,11"/>
      <sheetName val="6,2,12"/>
      <sheetName val="6,2,13"/>
      <sheetName val="7,1,1,1"/>
      <sheetName val="7,1,1,2"/>
      <sheetName val="7,1,1,5"/>
      <sheetName val="7,1,1,6"/>
      <sheetName val="7,1,1,7"/>
      <sheetName val="7,1,1,8"/>
      <sheetName val="7,1,2,1"/>
      <sheetName val="7,1,2,2"/>
      <sheetName val="7,1,2,3"/>
      <sheetName val="7,1,2,4"/>
      <sheetName val="7,1,3,1 "/>
      <sheetName val="7,1,3,2"/>
      <sheetName val="7,1,3,3"/>
      <sheetName val="7,1,3,4"/>
      <sheetName val="7,1,3,5"/>
      <sheetName val="7,1,3,6"/>
      <sheetName val="7,1,3,7"/>
      <sheetName val="7,1,3,8"/>
      <sheetName val="7,1,4,1"/>
      <sheetName val="7,1,4,2"/>
      <sheetName val="7,1,4,3"/>
      <sheetName val="7,1,4,4"/>
      <sheetName val="7,1,4,5"/>
      <sheetName val="7,1,4,6"/>
      <sheetName val="7,1,4,7"/>
      <sheetName val="7,1,4,8"/>
      <sheetName val="7,1,5,1"/>
      <sheetName val="7,1,5,2"/>
      <sheetName val="7,1,5,3"/>
      <sheetName val="7,1,5,4"/>
      <sheetName val="7,1,5,5"/>
      <sheetName val="7,1,5,6"/>
      <sheetName val="7,1,5,8"/>
      <sheetName val="7,1,6,1"/>
      <sheetName val="7,1,6,2"/>
      <sheetName val="7,1,6,3"/>
      <sheetName val="7,1,6,4"/>
      <sheetName val="7,1,6,5"/>
      <sheetName val="7,1,6,6"/>
      <sheetName val="7,1,6,7"/>
      <sheetName val="7,1,6,8"/>
      <sheetName val="7,1,6,9"/>
      <sheetName val="7,1,6,10"/>
      <sheetName val="7,1,6,11"/>
      <sheetName val="7,1,7,1"/>
      <sheetName val="7,1,7,2"/>
      <sheetName val="7,1,7,3"/>
      <sheetName val="7,1,7,4"/>
      <sheetName val="7,1,7,5"/>
      <sheetName val="7,1,8,1"/>
      <sheetName val="7,1,8,2"/>
      <sheetName val="7,1,8,3"/>
      <sheetName val="7,1,8,4"/>
      <sheetName val="7,1,8,5"/>
      <sheetName val="7,1,8,6"/>
      <sheetName val="7,1,8,7"/>
      <sheetName val="7,1,8,8"/>
      <sheetName val="7,1,8,10"/>
      <sheetName val="7,1,8,11"/>
      <sheetName val="7,1,8,12"/>
      <sheetName val="7,1,8,13"/>
      <sheetName val="7,1,9,1"/>
      <sheetName val="7,1,9,3"/>
      <sheetName val="7,1,9,4"/>
      <sheetName val="7,1,9,5"/>
      <sheetName val="7,1,9,7"/>
      <sheetName val="7,1,9,9"/>
      <sheetName val="7,1,10,1"/>
      <sheetName val="7,1,10,2"/>
      <sheetName val="7,1,10,200"/>
      <sheetName val="7,1,10,3"/>
      <sheetName val="7,1,9,6"/>
      <sheetName val="7,1,10,4"/>
      <sheetName val="7,1,10,5"/>
      <sheetName val="7,1,11,1"/>
      <sheetName val="7,1,10,6"/>
      <sheetName val="7,1,11,2"/>
      <sheetName val="7,1,11,3"/>
      <sheetName val="7,1,11,4"/>
      <sheetName val="7,1,11,5"/>
      <sheetName val="7,1,11,6"/>
      <sheetName val="7,1,12,1"/>
      <sheetName val="7,1,12,2"/>
      <sheetName val="7,1,12,8"/>
      <sheetName val="7,1,12,9"/>
      <sheetName val="7,1,14"/>
      <sheetName val="7,1,15"/>
      <sheetName val="7,1,16,1"/>
      <sheetName val="7,1,16,2"/>
      <sheetName val="7,2,1,1"/>
      <sheetName val="7,2,1,2"/>
      <sheetName val="7,2,1,3"/>
      <sheetName val="7,2,1,4"/>
      <sheetName val="7,2,1,5"/>
      <sheetName val="7,2,1,7"/>
      <sheetName val="7,3,1"/>
      <sheetName val="7,3,2"/>
      <sheetName val="7,3,3"/>
      <sheetName val="7,3,4"/>
      <sheetName val="8,1,1"/>
      <sheetName val="8,1,2"/>
      <sheetName val="8,1,3"/>
      <sheetName val="8,1,4"/>
      <sheetName val="8,1,5"/>
      <sheetName val="8,1,6"/>
      <sheetName val="8,1,1,4"/>
      <sheetName val="8,2,1"/>
      <sheetName val="8,2,2"/>
      <sheetName val="8,2,3"/>
      <sheetName val="8,2,4"/>
      <sheetName val="8,2,5"/>
      <sheetName val="8,2,6"/>
      <sheetName val="8,3,1"/>
      <sheetName val="8,3,2"/>
      <sheetName val="8,3,3"/>
      <sheetName val="8,3,4"/>
      <sheetName val="8,3,5"/>
      <sheetName val="8,3,6"/>
      <sheetName val="8,3,1,4"/>
      <sheetName val="8,4,1"/>
      <sheetName val="8,4,2"/>
      <sheetName val="8,4,3"/>
      <sheetName val="8,4,1,3"/>
      <sheetName val="8,4,1,4"/>
      <sheetName val="8,4,1,5"/>
      <sheetName val="8,4,1,6"/>
      <sheetName val="8,5,1"/>
      <sheetName val="8,5,2"/>
      <sheetName val="8,5,3"/>
      <sheetName val="8,5,4"/>
      <sheetName val="8,5,5"/>
      <sheetName val="8,5,6"/>
      <sheetName val="8,6,1"/>
      <sheetName val="8,6,2"/>
      <sheetName val="8,6,3"/>
      <sheetName val="8,6,4"/>
      <sheetName val="8,6,5"/>
      <sheetName val="8,6,6"/>
      <sheetName val="8,6,7"/>
      <sheetName val="8,6,8"/>
      <sheetName val="8,6,9"/>
      <sheetName val="8,6,10"/>
      <sheetName val="8,6,11"/>
      <sheetName val="8,6,12"/>
      <sheetName val="8,6,13"/>
      <sheetName val="8,6,14"/>
      <sheetName val="8,1,1,1"/>
      <sheetName val="8,1,1,2"/>
      <sheetName val="8,1,1,3"/>
      <sheetName val="8,1,1,5"/>
      <sheetName val="8,1,1,6"/>
      <sheetName val="8,2,1,1"/>
      <sheetName val="8,2,1,2"/>
      <sheetName val="8,2,1,3"/>
      <sheetName val="8,2,1,4"/>
      <sheetName val="8,2,1,5"/>
      <sheetName val="8,2,1,6"/>
      <sheetName val="8,2,1,7"/>
      <sheetName val="8,2,1,8"/>
      <sheetName val="8,2,1,9"/>
      <sheetName val="8,3,1,1"/>
      <sheetName val="8,3,1,2"/>
      <sheetName val="8,3,1,3"/>
      <sheetName val="8,3,1,5"/>
      <sheetName val="8,4,1,1"/>
      <sheetName val="8,4,1,2"/>
      <sheetName val="8,5,1,1"/>
      <sheetName val="8,9,1,2"/>
      <sheetName val="8,9,1,3"/>
      <sheetName val="8,9,1,4"/>
      <sheetName val="8,9,1,5"/>
      <sheetName val="8,6,1,1"/>
      <sheetName val="8,6,1,2"/>
      <sheetName val="8,6,1,3"/>
      <sheetName val="8,6,1,4"/>
      <sheetName val="8,7,1,1"/>
      <sheetName val="8,7,1,2"/>
      <sheetName val="8,7,1,3"/>
      <sheetName val="8,7,1,4"/>
      <sheetName val="8,7,1,5"/>
      <sheetName val="8,7,1,6"/>
      <sheetName val="8,7,1,7"/>
      <sheetName val="8,7,1,8"/>
      <sheetName val="8,7,1,9"/>
      <sheetName val="8,7,1,10"/>
      <sheetName val="8,7,1,11"/>
      <sheetName val="8,8,1,1"/>
      <sheetName val="9,1,1"/>
      <sheetName val="9,1,2"/>
      <sheetName val="9,1,3"/>
      <sheetName val="9,2,1"/>
      <sheetName val="10,1,1"/>
      <sheetName val="10,1,3"/>
      <sheetName val="10,1,4"/>
      <sheetName val="10,1,6"/>
      <sheetName val="10,2,1,2"/>
      <sheetName val="10,2,1,3"/>
      <sheetName val="10,2,2,3"/>
      <sheetName val="10,2,4,1"/>
      <sheetName val="10,2,4,2"/>
      <sheetName val="10,2,4,3"/>
      <sheetName val="10,3,1,1"/>
      <sheetName val="10,2,4,4"/>
      <sheetName val="10,3,2,1"/>
      <sheetName val="10,3,2,3"/>
      <sheetName val="10,3,2,5"/>
      <sheetName val="10,3,2,6"/>
      <sheetName val="10,4,2"/>
      <sheetName val="10,5,3"/>
      <sheetName val="11,1,1"/>
      <sheetName val="11,1,2"/>
      <sheetName val="11,1,3"/>
      <sheetName val="11,1,4"/>
      <sheetName val="11,2,2,1"/>
      <sheetName val="11,2,2,2"/>
      <sheetName val="11,2,3,1"/>
      <sheetName val="11,2,3,2"/>
      <sheetName val="11,2,3,3"/>
      <sheetName val="11,2,4,1"/>
      <sheetName val="11,2,4,2"/>
      <sheetName val="11,2,5,1"/>
      <sheetName val="11,2,5,2"/>
      <sheetName val="11,2,4,4"/>
      <sheetName val="11,3,1"/>
      <sheetName val="11,3,2"/>
      <sheetName val="11,3,3"/>
      <sheetName val="11,2,4,3"/>
      <sheetName val="11,3,4"/>
      <sheetName val="11,3,5"/>
      <sheetName val="12,1,1"/>
      <sheetName val="12,1,2"/>
      <sheetName val="12,1,3"/>
      <sheetName val="12,1,4 "/>
      <sheetName val="12,1,5"/>
      <sheetName val="12,1,6"/>
      <sheetName val="12,1,7"/>
      <sheetName val="12,1,8"/>
      <sheetName val="12,1,9"/>
      <sheetName val="12,2,1,1"/>
      <sheetName val="12,2,1,2"/>
      <sheetName val="12,2,1,3"/>
      <sheetName val="12,2,1,10"/>
      <sheetName val="12,2,2,1"/>
      <sheetName val="12,2,1,11"/>
      <sheetName val="12,2,1,12"/>
      <sheetName val="12,2,2,2"/>
      <sheetName val="12,2,2,3"/>
      <sheetName val=" 12,2,2,4"/>
      <sheetName val=" 12,2,2,5"/>
      <sheetName val=" 12,2,2,6"/>
      <sheetName val="12,2,3,1"/>
      <sheetName val="12,2,3,2"/>
      <sheetName val="12,2,3,3"/>
      <sheetName val="12,2,3,4"/>
      <sheetName val="12,2,4,1"/>
      <sheetName val="12,2,4,3"/>
      <sheetName val="12,2,4,4"/>
      <sheetName val="12,2,4,11"/>
      <sheetName val="12,2,4,12"/>
      <sheetName val="12,2,4,13"/>
      <sheetName val="12,2,4,14"/>
      <sheetName val="12,2,4,15"/>
      <sheetName val="13,1,2"/>
      <sheetName val="13,1,5"/>
      <sheetName val="13,1,6"/>
      <sheetName val="13,3,3"/>
      <sheetName val="13,4,1"/>
      <sheetName val="12,2,1,13"/>
      <sheetName val="12,2,4,10"/>
      <sheetName val="14,1,1"/>
      <sheetName val="15,1,3"/>
      <sheetName val="16,1,1"/>
      <sheetName val="16,1,3"/>
      <sheetName val="16,1,4"/>
      <sheetName val="16,1,5"/>
      <sheetName val="16,1,7"/>
      <sheetName val="16,1,8"/>
      <sheetName val="16,1,9"/>
      <sheetName val="16,1,11"/>
      <sheetName val="16,2,1"/>
      <sheetName val="16,2,2"/>
      <sheetName val="16,2,3"/>
      <sheetName val="16,2,5"/>
      <sheetName val="16,2,6"/>
      <sheetName val="16,2,7"/>
      <sheetName val="17,1,3"/>
      <sheetName val="17,2,1"/>
      <sheetName val="17,2,2"/>
      <sheetName val="17,2,3"/>
      <sheetName val="17,2,4"/>
      <sheetName val="18,1,1"/>
      <sheetName val="18,1,2"/>
      <sheetName val="18,1,3"/>
      <sheetName val="18,1,4"/>
      <sheetName val="18,1,5 "/>
      <sheetName val="19,1,1"/>
      <sheetName val="19,1,4"/>
      <sheetName val="19,1,5"/>
      <sheetName val="19,1,6"/>
      <sheetName val="19,4,1"/>
      <sheetName val="19,4,2"/>
      <sheetName val="20,1,2"/>
      <sheetName val="20,1,3"/>
      <sheetName val="20,1,5"/>
      <sheetName val="20,2,1"/>
      <sheetName val="20,2,2"/>
      <sheetName val="20,2,3"/>
      <sheetName val="20,2,4"/>
      <sheetName val="20,2,5"/>
      <sheetName val="20,2,6"/>
      <sheetName val="20,2,7"/>
      <sheetName val="20,2,10"/>
      <sheetName val="20,2,11"/>
      <sheetName val="20,2,12"/>
      <sheetName val="20,2,13"/>
      <sheetName val="20,2,20"/>
      <sheetName val="20,2,21"/>
      <sheetName val="20,2,22"/>
      <sheetName val="20,2,23"/>
      <sheetName val="20,2,24"/>
      <sheetName val="20,3,1"/>
      <sheetName val="20,3,2"/>
      <sheetName val="20,3,3"/>
      <sheetName val="20,3,5"/>
      <sheetName val="20,3,6"/>
      <sheetName val="20,4,1"/>
      <sheetName val="20,4,2"/>
      <sheetName val="20,4,3"/>
      <sheetName val="20,4,4"/>
      <sheetName val="20,4,5"/>
      <sheetName val="20,5,100"/>
      <sheetName val="20,5,2"/>
      <sheetName val="20,5,3"/>
      <sheetName val="20,5,4"/>
      <sheetName val="20,5,5"/>
      <sheetName val="20,5,7"/>
      <sheetName val="20,5,8"/>
      <sheetName val="20,5,9"/>
      <sheetName val="21,1,1"/>
      <sheetName val="21,1,3"/>
      <sheetName val="21,2,1"/>
      <sheetName val="Hoja1"/>
      <sheetName val="Hoja2"/>
    </sheetNames>
    <sheetDataSet>
      <sheetData sheetId="0">
        <row r="11">
          <cell r="A1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0</v>
          </cell>
        </row>
      </sheetData>
      <sheetData sheetId="9">
        <row r="11">
          <cell r="A11" t="str">
            <v xml:space="preserve"> CUADRILLAS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SALARIO MINIMO LEGAL VIGENTE</v>
          </cell>
          <cell r="B13">
            <v>0</v>
          </cell>
          <cell r="C13">
            <v>0</v>
          </cell>
          <cell r="D13">
            <v>589500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Descripción</v>
          </cell>
          <cell r="B14" t="str">
            <v>Jornal Oficial</v>
          </cell>
          <cell r="C14">
            <v>0</v>
          </cell>
          <cell r="D14">
            <v>0</v>
          </cell>
          <cell r="E14">
            <v>0</v>
          </cell>
          <cell r="F14" t="str">
            <v>Jornal Ayudante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P. ALBAÑILERIA</v>
          </cell>
          <cell r="B15">
            <v>94113.674999999988</v>
          </cell>
          <cell r="C15">
            <v>0</v>
          </cell>
          <cell r="D15">
            <v>0</v>
          </cell>
          <cell r="E15">
            <v>0</v>
          </cell>
          <cell r="F15">
            <v>35014.334999999999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P. INSTALACIONES BASICA</v>
          </cell>
          <cell r="B16">
            <v>103525.0425</v>
          </cell>
          <cell r="C16">
            <v>0</v>
          </cell>
          <cell r="D16">
            <v>0</v>
          </cell>
          <cell r="E16">
            <v>0</v>
          </cell>
          <cell r="F16">
            <v>38515.768499999998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P. PINTURA</v>
          </cell>
          <cell r="B17">
            <v>108230.72624999999</v>
          </cell>
          <cell r="C17">
            <v>0</v>
          </cell>
          <cell r="D17">
            <v>0</v>
          </cell>
          <cell r="E17">
            <v>0</v>
          </cell>
          <cell r="F17">
            <v>40266.485249999998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P. CARPINTERIA</v>
          </cell>
          <cell r="B18">
            <v>112936.40999999999</v>
          </cell>
          <cell r="C18">
            <v>0</v>
          </cell>
          <cell r="D18">
            <v>0</v>
          </cell>
          <cell r="E18">
            <v>0</v>
          </cell>
          <cell r="F18">
            <v>42017.201999999997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P. CABLEADO ESTRUCTURADO</v>
          </cell>
          <cell r="B19">
            <v>125171.18774999998</v>
          </cell>
          <cell r="C19">
            <v>0</v>
          </cell>
          <cell r="D19">
            <v>0</v>
          </cell>
          <cell r="E19">
            <v>0</v>
          </cell>
          <cell r="F19">
            <v>46569.065549999992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Vlr actualizado</v>
          </cell>
          <cell r="H20" t="str">
            <v>% Actualización</v>
          </cell>
          <cell r="I20" t="str">
            <v>Vlr Actual</v>
          </cell>
        </row>
        <row r="21">
          <cell r="A21" t="str">
            <v>Excavaciones</v>
          </cell>
          <cell r="B21">
            <v>0</v>
          </cell>
          <cell r="C21">
            <v>0</v>
          </cell>
          <cell r="D21">
            <v>0</v>
          </cell>
          <cell r="E21">
            <v>3</v>
          </cell>
          <cell r="F21" t="str">
            <v>Ayudante</v>
          </cell>
          <cell r="G21">
            <v>105043.01</v>
          </cell>
          <cell r="H21">
            <v>0</v>
          </cell>
          <cell r="I21">
            <v>105043.005</v>
          </cell>
        </row>
        <row r="22">
          <cell r="A22" t="str">
            <v>Rellenos de excavación</v>
          </cell>
          <cell r="B22">
            <v>0</v>
          </cell>
          <cell r="C22">
            <v>0</v>
          </cell>
          <cell r="D22">
            <v>0</v>
          </cell>
          <cell r="E22">
            <v>1</v>
          </cell>
          <cell r="F22" t="str">
            <v>Ayudante</v>
          </cell>
          <cell r="G22">
            <v>35014.339999999997</v>
          </cell>
          <cell r="H22">
            <v>0</v>
          </cell>
          <cell r="I22">
            <v>35014.334999999999</v>
          </cell>
        </row>
        <row r="23">
          <cell r="A23" t="str">
            <v>Enchapes y acabados</v>
          </cell>
          <cell r="B23">
            <v>1</v>
          </cell>
          <cell r="C23" t="str">
            <v>oficial</v>
          </cell>
          <cell r="D23">
            <v>0</v>
          </cell>
          <cell r="E23">
            <v>1</v>
          </cell>
          <cell r="F23" t="str">
            <v>Ayudante</v>
          </cell>
          <cell r="G23">
            <v>129128.01</v>
          </cell>
          <cell r="H23">
            <v>0</v>
          </cell>
          <cell r="I23">
            <v>129128.00999999998</v>
          </cell>
        </row>
        <row r="24">
          <cell r="A24" t="str">
            <v>Cuadrilla Demoliciones</v>
          </cell>
          <cell r="B24">
            <v>0</v>
          </cell>
          <cell r="C24">
            <v>0</v>
          </cell>
          <cell r="D24">
            <v>0</v>
          </cell>
          <cell r="E24">
            <v>2</v>
          </cell>
          <cell r="F24" t="str">
            <v>Ayudante</v>
          </cell>
          <cell r="G24">
            <v>70028.67</v>
          </cell>
          <cell r="H24">
            <v>0</v>
          </cell>
          <cell r="I24">
            <v>70028.67</v>
          </cell>
        </row>
        <row r="25">
          <cell r="A25" t="str">
            <v>Excavaciones en roca</v>
          </cell>
          <cell r="B25">
            <v>1</v>
          </cell>
          <cell r="C25" t="str">
            <v>Oficial</v>
          </cell>
          <cell r="D25" t="str">
            <v>+</v>
          </cell>
          <cell r="E25">
            <v>3</v>
          </cell>
          <cell r="F25" t="str">
            <v>Ayudante</v>
          </cell>
          <cell r="G25">
            <v>199156.68</v>
          </cell>
          <cell r="H25">
            <v>0</v>
          </cell>
          <cell r="I25">
            <v>199156.68</v>
          </cell>
        </row>
        <row r="26">
          <cell r="A26" t="str">
            <v>Albañilería</v>
          </cell>
          <cell r="B26">
            <v>2</v>
          </cell>
          <cell r="C26" t="str">
            <v>Oficial</v>
          </cell>
          <cell r="D26" t="str">
            <v>+</v>
          </cell>
          <cell r="E26">
            <v>1</v>
          </cell>
          <cell r="F26" t="str">
            <v>Ayudante</v>
          </cell>
          <cell r="G26">
            <v>223241.69</v>
          </cell>
          <cell r="H26">
            <v>0</v>
          </cell>
          <cell r="I26">
            <v>223241.68499999997</v>
          </cell>
        </row>
        <row r="27">
          <cell r="A27" t="str">
            <v>Estructuras</v>
          </cell>
          <cell r="B27">
            <v>2</v>
          </cell>
          <cell r="C27" t="str">
            <v>Oficial</v>
          </cell>
          <cell r="D27" t="str">
            <v>+</v>
          </cell>
          <cell r="E27">
            <v>3</v>
          </cell>
          <cell r="F27" t="str">
            <v>Ayudante</v>
          </cell>
          <cell r="G27">
            <v>293270.36</v>
          </cell>
          <cell r="H27">
            <v>0</v>
          </cell>
          <cell r="I27">
            <v>293270.35499999998</v>
          </cell>
        </row>
        <row r="28">
          <cell r="A28" t="str">
            <v>Topografía</v>
          </cell>
          <cell r="B28">
            <v>1</v>
          </cell>
          <cell r="C28" t="str">
            <v>Oficial</v>
          </cell>
          <cell r="D28" t="str">
            <v>+</v>
          </cell>
          <cell r="E28">
            <v>3</v>
          </cell>
          <cell r="F28" t="str">
            <v>Ayudante</v>
          </cell>
          <cell r="G28">
            <v>219072.35</v>
          </cell>
          <cell r="H28">
            <v>0</v>
          </cell>
          <cell r="I28">
            <v>219072.348</v>
          </cell>
        </row>
        <row r="29">
          <cell r="A29" t="str">
            <v>Instalaciones</v>
          </cell>
          <cell r="B29">
            <v>2</v>
          </cell>
          <cell r="C29" t="str">
            <v>Oficial</v>
          </cell>
          <cell r="D29" t="str">
            <v>+</v>
          </cell>
          <cell r="E29">
            <v>2</v>
          </cell>
          <cell r="F29" t="str">
            <v>Ayudante</v>
          </cell>
          <cell r="G29">
            <v>284081.62</v>
          </cell>
          <cell r="H29">
            <v>0</v>
          </cell>
          <cell r="I29">
            <v>284081.62199999997</v>
          </cell>
        </row>
        <row r="30">
          <cell r="A30" t="str">
            <v>Cuadrilla 1 - 4</v>
          </cell>
          <cell r="B30">
            <v>1</v>
          </cell>
          <cell r="C30" t="str">
            <v>Oficial</v>
          </cell>
          <cell r="D30" t="str">
            <v>+</v>
          </cell>
          <cell r="E30">
            <v>4</v>
          </cell>
          <cell r="F30" t="str">
            <v>Ayudante</v>
          </cell>
          <cell r="G30">
            <v>281005.21999999997</v>
          </cell>
          <cell r="H30">
            <v>0</v>
          </cell>
          <cell r="I30">
            <v>281005.21799999999</v>
          </cell>
        </row>
        <row r="31">
          <cell r="A31" t="str">
            <v>Cuadrilla 1 - 1</v>
          </cell>
          <cell r="B31">
            <v>1</v>
          </cell>
          <cell r="C31" t="str">
            <v>Oficial</v>
          </cell>
          <cell r="D31" t="str">
            <v>+</v>
          </cell>
          <cell r="E31">
            <v>1</v>
          </cell>
          <cell r="F31" t="str">
            <v>Ayudante</v>
          </cell>
          <cell r="G31">
            <v>154953.60999999999</v>
          </cell>
          <cell r="H31">
            <v>0</v>
          </cell>
          <cell r="I31">
            <v>154953.61199999999</v>
          </cell>
        </row>
        <row r="32">
          <cell r="A32" t="str">
            <v>Cuadrilla 1 - 3</v>
          </cell>
          <cell r="B32">
            <v>1</v>
          </cell>
          <cell r="C32" t="str">
            <v>Oficial</v>
          </cell>
          <cell r="D32" t="str">
            <v>+</v>
          </cell>
          <cell r="E32">
            <v>3</v>
          </cell>
          <cell r="F32" t="str">
            <v>Ayudante</v>
          </cell>
          <cell r="G32">
            <v>199156.68</v>
          </cell>
          <cell r="H32">
            <v>0</v>
          </cell>
          <cell r="I32">
            <v>199156.68</v>
          </cell>
        </row>
        <row r="33">
          <cell r="A33" t="str">
            <v>Cuadrilla 1 - 6</v>
          </cell>
          <cell r="B33">
            <v>1</v>
          </cell>
          <cell r="C33" t="str">
            <v>Oficial</v>
          </cell>
          <cell r="D33" t="str">
            <v>+</v>
          </cell>
          <cell r="E33">
            <v>6</v>
          </cell>
          <cell r="F33" t="str">
            <v>Ayudante</v>
          </cell>
          <cell r="G33">
            <v>304199.69</v>
          </cell>
          <cell r="H33">
            <v>0</v>
          </cell>
          <cell r="I33">
            <v>304199.685</v>
          </cell>
        </row>
        <row r="34">
          <cell r="A34" t="str">
            <v>Cuadrilla Hidraúlico y Sanitario</v>
          </cell>
          <cell r="B34">
            <v>1</v>
          </cell>
          <cell r="C34" t="str">
            <v>Oficial</v>
          </cell>
          <cell r="D34" t="str">
            <v>+</v>
          </cell>
          <cell r="E34">
            <v>1</v>
          </cell>
          <cell r="F34" t="str">
            <v>Ayudante</v>
          </cell>
          <cell r="G34">
            <v>142040.81</v>
          </cell>
          <cell r="H34">
            <v>0</v>
          </cell>
          <cell r="I34">
            <v>142040.81099999999</v>
          </cell>
        </row>
        <row r="35">
          <cell r="A35" t="str">
            <v>Cuadrilla Carpinteria metálica</v>
          </cell>
          <cell r="B35">
            <v>1</v>
          </cell>
          <cell r="C35" t="str">
            <v>Oficial</v>
          </cell>
          <cell r="D35" t="str">
            <v>+</v>
          </cell>
          <cell r="E35">
            <v>1</v>
          </cell>
          <cell r="F35" t="str">
            <v>Ayudante</v>
          </cell>
          <cell r="G35">
            <v>154953.61199999999</v>
          </cell>
          <cell r="H35">
            <v>0</v>
          </cell>
          <cell r="I35">
            <v>148497.21149999998</v>
          </cell>
        </row>
        <row r="36">
          <cell r="A36" t="str">
            <v>Cuadrilla  Eléctrico</v>
          </cell>
          <cell r="B36">
            <v>1</v>
          </cell>
          <cell r="C36" t="str">
            <v xml:space="preserve">Oficial </v>
          </cell>
          <cell r="D36" t="str">
            <v>+</v>
          </cell>
          <cell r="E36">
            <v>1</v>
          </cell>
          <cell r="F36" t="str">
            <v>Ayudante</v>
          </cell>
          <cell r="G36">
            <v>171740.25329999998</v>
          </cell>
          <cell r="H36">
            <v>0</v>
          </cell>
          <cell r="I36">
            <v>171740.25329999998</v>
          </cell>
        </row>
        <row r="37">
          <cell r="A37" t="str">
            <v>Carpintería</v>
          </cell>
          <cell r="B37">
            <v>1</v>
          </cell>
          <cell r="C37" t="str">
            <v>Oficial</v>
          </cell>
          <cell r="D37" t="str">
            <v>+</v>
          </cell>
          <cell r="E37">
            <v>2</v>
          </cell>
          <cell r="F37" t="str">
            <v>Ayudante</v>
          </cell>
          <cell r="G37">
            <v>196970.81</v>
          </cell>
          <cell r="H37">
            <v>0</v>
          </cell>
          <cell r="I37">
            <v>196970.81399999998</v>
          </cell>
        </row>
        <row r="38">
          <cell r="A38" t="str">
            <v>Pintura</v>
          </cell>
          <cell r="B38">
            <v>2</v>
          </cell>
          <cell r="C38" t="str">
            <v>Oficial</v>
          </cell>
          <cell r="D38" t="str">
            <v>+</v>
          </cell>
          <cell r="E38">
            <v>1</v>
          </cell>
          <cell r="F38" t="str">
            <v>Ayudante</v>
          </cell>
          <cell r="G38">
            <v>256727.94</v>
          </cell>
          <cell r="H38">
            <v>0</v>
          </cell>
          <cell r="I38">
            <v>256727.93774999998</v>
          </cell>
        </row>
        <row r="39">
          <cell r="A39" t="str">
            <v>Mampostería</v>
          </cell>
          <cell r="B39">
            <v>2</v>
          </cell>
          <cell r="C39" t="str">
            <v>Oficial</v>
          </cell>
          <cell r="D39" t="str">
            <v>+</v>
          </cell>
          <cell r="E39">
            <v>1</v>
          </cell>
          <cell r="F39" t="str">
            <v>Ayudante</v>
          </cell>
          <cell r="G39">
            <v>223241.69</v>
          </cell>
          <cell r="H39">
            <v>0</v>
          </cell>
          <cell r="I39">
            <v>223241.68499999997</v>
          </cell>
        </row>
        <row r="40">
          <cell r="A40" t="str">
            <v>Vías</v>
          </cell>
          <cell r="B40">
            <v>3</v>
          </cell>
          <cell r="C40" t="str">
            <v>Oficial</v>
          </cell>
          <cell r="D40" t="str">
            <v>+</v>
          </cell>
          <cell r="E40">
            <v>4</v>
          </cell>
          <cell r="F40" t="str">
            <v>Ayudante</v>
          </cell>
          <cell r="G40">
            <v>485758.12</v>
          </cell>
          <cell r="H40">
            <v>0</v>
          </cell>
          <cell r="I40">
            <v>485758.11974999995</v>
          </cell>
        </row>
        <row r="41">
          <cell r="A41" t="str">
            <v>Cuadrilla Carpinteria Aluminio</v>
          </cell>
          <cell r="B41">
            <v>2</v>
          </cell>
          <cell r="C41" t="str">
            <v>Oficial</v>
          </cell>
          <cell r="D41" t="str">
            <v>+</v>
          </cell>
          <cell r="E41">
            <v>2</v>
          </cell>
          <cell r="F41" t="str">
            <v>Ayudante</v>
          </cell>
          <cell r="G41">
            <v>309907.21999999997</v>
          </cell>
          <cell r="H41">
            <v>0</v>
          </cell>
          <cell r="I41">
            <v>309907.22399999999</v>
          </cell>
        </row>
        <row r="42">
          <cell r="A42" t="str">
            <v>Cuadrilla instalaciones a  gas</v>
          </cell>
          <cell r="B42">
            <v>2</v>
          </cell>
          <cell r="C42" t="str">
            <v>Oficiales</v>
          </cell>
          <cell r="D42">
            <v>0</v>
          </cell>
          <cell r="E42">
            <v>0</v>
          </cell>
          <cell r="F42">
            <v>0</v>
          </cell>
          <cell r="G42">
            <v>250342.38</v>
          </cell>
          <cell r="H42">
            <v>0</v>
          </cell>
          <cell r="I42">
            <v>250342.37549999997</v>
          </cell>
        </row>
        <row r="43">
          <cell r="A43" t="str">
            <v>Ingeniero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250000</v>
          </cell>
          <cell r="H43">
            <v>0</v>
          </cell>
          <cell r="I43">
            <v>250000</v>
          </cell>
        </row>
        <row r="44">
          <cell r="A44" t="str">
            <v>Tramitador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120000</v>
          </cell>
          <cell r="H44">
            <v>0</v>
          </cell>
          <cell r="I44">
            <v>120000</v>
          </cell>
        </row>
      </sheetData>
      <sheetData sheetId="10">
        <row r="12">
          <cell r="A12" t="str">
            <v>COSTOS DE TRANSPORTE</v>
          </cell>
        </row>
      </sheetData>
      <sheetData sheetId="11">
        <row r="11">
          <cell r="A11" t="str">
            <v>COSTOS DE MAQUINARIA Y EQUIPOS</v>
          </cell>
        </row>
      </sheetData>
      <sheetData sheetId="12">
        <row r="8">
          <cell r="A8" t="str">
            <v>Descripción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BASE.BACHEO"/>
      <sheetName val="SELLO.GRIETAS"/>
      <sheetName val="EXCAV.REP.PAV"/>
      <sheetName val="MDC-2"/>
      <sheetName val="MDC-2.BACHEO"/>
      <sheetName val="MDC-2 RENIVEL"/>
      <sheetName val="CONC.F"/>
      <sheetName val="basicos"/>
      <sheetName val="REPLAN."/>
      <sheetName val="EXCAV.MAT.COM"/>
      <sheetName val="PEDRAPLEN"/>
      <sheetName val="TERRAP."/>
      <sheetName val="SUBBASE"/>
      <sheetName val="BASE"/>
      <sheetName val="IMPRIMA"/>
      <sheetName val="ACARREO"/>
      <sheetName val="EXCAV.ESTRUCT."/>
      <sheetName val="EXCAV.B.AGUA"/>
      <sheetName val="RELLE.ESTRUCT."/>
      <sheetName val="DEMOLI"/>
      <sheetName val="CONCRETO.C"/>
      <sheetName val="CONC.D"/>
      <sheetName val="CONC.G"/>
      <sheetName val="TUB.36&quot;"/>
      <sheetName val="ACERO"/>
      <sheetName val="CUNET.CC"/>
      <sheetName val="MAT.FILTRO"/>
      <sheetName val="ANDEN"/>
      <sheetName val="BORDI"/>
      <sheetName val="GEOTEXT."/>
      <sheetName val="GAVIONES"/>
      <sheetName val="SEÑALVERT."/>
      <sheetName val="LIN.DEMARC."/>
      <sheetName val="LIN.DEMARC.DISC."/>
      <sheetName val="POST.KILOM"/>
      <sheetName val="Cuadrillas"/>
      <sheetName val="Equ"/>
      <sheetName val="Trans"/>
      <sheetName val="Mat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BASE.BACHEO"/>
      <sheetName val="SELLO.GRIETAS"/>
      <sheetName val="EXCAV.REP.PAV"/>
      <sheetName val="MDC-2"/>
      <sheetName val="MDC-2.BACHEO"/>
      <sheetName val="MDC-2 RENIVEL"/>
      <sheetName val="CONC.F"/>
      <sheetName val="basicos"/>
      <sheetName val="REPLAN."/>
      <sheetName val="EXCAV.MAT.COM"/>
      <sheetName val="PEDRAPLEN"/>
      <sheetName val="TERRAP."/>
      <sheetName val="SUBBASE"/>
      <sheetName val="BASE"/>
      <sheetName val="IMPRIMA"/>
      <sheetName val="ACARREO"/>
      <sheetName val="EXCAV.ESTRUCT."/>
      <sheetName val="EXCAV.B.AGUA"/>
      <sheetName val="RELLE.ESTRUCT."/>
      <sheetName val="DEMOLI"/>
      <sheetName val="CONCRETO.C"/>
      <sheetName val="CONC.D"/>
      <sheetName val="CONC.G"/>
      <sheetName val="TUB.36&quot;"/>
      <sheetName val="ACERO"/>
      <sheetName val="CUNET.CC"/>
      <sheetName val="MAT.FILTRO"/>
      <sheetName val="ANDEN"/>
      <sheetName val="BORDI"/>
      <sheetName val="GEOTEXT."/>
      <sheetName val="GAVIONES"/>
      <sheetName val="SEÑALVERT."/>
      <sheetName val="LIN.DEMARC."/>
      <sheetName val="LIN.DEMARC.DISC."/>
      <sheetName val="POST.KIL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EQUIPOS</v>
          </cell>
          <cell r="B1" t="str">
            <v>MARCA</v>
          </cell>
          <cell r="C1" t="str">
            <v>TIPO</v>
          </cell>
          <cell r="D1" t="str">
            <v>TARIFA</v>
          </cell>
        </row>
        <row r="2">
          <cell r="A2" t="str">
            <v xml:space="preserve">BULLDOZER </v>
          </cell>
          <cell r="B2" t="str">
            <v>Caterpillar</v>
          </cell>
          <cell r="C2" t="str">
            <v>D6D</v>
          </cell>
          <cell r="D2">
            <v>65000</v>
          </cell>
        </row>
        <row r="3">
          <cell r="A3" t="str">
            <v>BULLDOZER 2</v>
          </cell>
          <cell r="B3" t="str">
            <v>Caterpillar</v>
          </cell>
          <cell r="C3" t="str">
            <v>D8K</v>
          </cell>
          <cell r="D3">
            <v>90000</v>
          </cell>
        </row>
        <row r="4">
          <cell r="A4" t="str">
            <v>BULLDOZER 3</v>
          </cell>
          <cell r="B4" t="str">
            <v>Caterpillar</v>
          </cell>
          <cell r="C4" t="str">
            <v>D8L</v>
          </cell>
          <cell r="D4">
            <v>95000</v>
          </cell>
        </row>
        <row r="5">
          <cell r="A5" t="str">
            <v>CAMIONETA DE ESTACAS 1</v>
          </cell>
          <cell r="C5">
            <v>2300</v>
          </cell>
        </row>
        <row r="6">
          <cell r="A6" t="str">
            <v>CAMIONETA DE ESTACAS 2</v>
          </cell>
          <cell r="B6" t="str">
            <v>Mazda</v>
          </cell>
          <cell r="C6" t="str">
            <v>B-2000</v>
          </cell>
        </row>
        <row r="7">
          <cell r="A7" t="str">
            <v>CAMPERO</v>
          </cell>
          <cell r="B7" t="str">
            <v>Toyota</v>
          </cell>
        </row>
        <row r="8">
          <cell r="A8" t="str">
            <v xml:space="preserve">CARGADOR </v>
          </cell>
          <cell r="B8" t="str">
            <v>Caterpillar</v>
          </cell>
          <cell r="C8">
            <v>930</v>
          </cell>
          <cell r="D8">
            <v>54000</v>
          </cell>
        </row>
        <row r="9">
          <cell r="A9" t="str">
            <v>CARGADOR 2</v>
          </cell>
          <cell r="B9" t="str">
            <v>Caterpillar</v>
          </cell>
          <cell r="C9" t="str">
            <v>950B</v>
          </cell>
          <cell r="D9">
            <v>45000</v>
          </cell>
        </row>
        <row r="10">
          <cell r="A10" t="str">
            <v>CARGADOR 3</v>
          </cell>
          <cell r="B10" t="str">
            <v>International</v>
          </cell>
          <cell r="C10">
            <v>515</v>
          </cell>
          <cell r="D10">
            <v>38000</v>
          </cell>
        </row>
        <row r="11">
          <cell r="A11" t="str">
            <v>CARGADOR 4</v>
          </cell>
          <cell r="B11" t="str">
            <v>Clarck Michigan</v>
          </cell>
          <cell r="C11">
            <v>55</v>
          </cell>
          <cell r="D11">
            <v>40000</v>
          </cell>
        </row>
        <row r="12">
          <cell r="A12" t="str">
            <v>CARROTANQUE</v>
          </cell>
          <cell r="B12" t="str">
            <v>Ford</v>
          </cell>
          <cell r="C12" t="str">
            <v>FDG-497</v>
          </cell>
          <cell r="D12">
            <v>25000</v>
          </cell>
        </row>
        <row r="13">
          <cell r="A13" t="str">
            <v>COMPACTADOR DE LLANTAS</v>
          </cell>
          <cell r="B13" t="str">
            <v>Caterpillar</v>
          </cell>
          <cell r="C13" t="str">
            <v>PS-130</v>
          </cell>
          <cell r="D13">
            <v>55000</v>
          </cell>
        </row>
        <row r="14">
          <cell r="A14" t="str">
            <v xml:space="preserve">COMPRESOR </v>
          </cell>
          <cell r="B14" t="str">
            <v>Leroi</v>
          </cell>
          <cell r="C14" t="str">
            <v>E1-75DB</v>
          </cell>
          <cell r="D14">
            <v>45000</v>
          </cell>
        </row>
        <row r="15">
          <cell r="A15" t="str">
            <v>COMPRESOR 2</v>
          </cell>
          <cell r="B15" t="str">
            <v>Ingersoll Rand</v>
          </cell>
          <cell r="D15">
            <v>45000</v>
          </cell>
        </row>
        <row r="16">
          <cell r="A16" t="str">
            <v>COMPRESOR 3</v>
          </cell>
          <cell r="B16" t="str">
            <v>Sullair</v>
          </cell>
          <cell r="C16" t="str">
            <v>375DP</v>
          </cell>
          <cell r="D16">
            <v>35000</v>
          </cell>
        </row>
        <row r="17">
          <cell r="A17" t="str">
            <v>FINISHER 1</v>
          </cell>
          <cell r="B17" t="str">
            <v>Barber Green</v>
          </cell>
          <cell r="C17" t="str">
            <v>SA-41</v>
          </cell>
          <cell r="D17">
            <v>70000</v>
          </cell>
        </row>
        <row r="18">
          <cell r="A18" t="str">
            <v>FINISHER 2</v>
          </cell>
          <cell r="B18" t="str">
            <v>Barber Green</v>
          </cell>
          <cell r="C18" t="str">
            <v>SB-41</v>
          </cell>
          <cell r="D18">
            <v>70000</v>
          </cell>
        </row>
        <row r="19">
          <cell r="A19" t="str">
            <v>FINISHER 3</v>
          </cell>
          <cell r="B19" t="str">
            <v>Barber Green</v>
          </cell>
          <cell r="C19" t="str">
            <v>SA-41</v>
          </cell>
          <cell r="D19">
            <v>50000</v>
          </cell>
        </row>
        <row r="20">
          <cell r="A20" t="str">
            <v>HERRAMIENTA MENOR</v>
          </cell>
          <cell r="C20" t="str">
            <v>global</v>
          </cell>
          <cell r="D20">
            <v>1000</v>
          </cell>
        </row>
        <row r="21">
          <cell r="A21" t="str">
            <v xml:space="preserve">IRRIGADOR </v>
          </cell>
          <cell r="D21">
            <v>40000</v>
          </cell>
        </row>
        <row r="22">
          <cell r="A22" t="str">
            <v>MEZCLADORA</v>
          </cell>
          <cell r="B22" t="str">
            <v>-</v>
          </cell>
          <cell r="C22" t="str">
            <v>-</v>
          </cell>
          <cell r="D22">
            <v>50000</v>
          </cell>
        </row>
        <row r="23">
          <cell r="A23" t="str">
            <v>MOTOBOMBA</v>
          </cell>
          <cell r="B23" t="str">
            <v>-</v>
          </cell>
          <cell r="C23" t="str">
            <v>-</v>
          </cell>
          <cell r="D23">
            <v>12000</v>
          </cell>
        </row>
        <row r="24">
          <cell r="A24" t="str">
            <v>MOTONIVELADORA 1</v>
          </cell>
          <cell r="B24" t="str">
            <v>Caterpillar</v>
          </cell>
          <cell r="C24" t="str">
            <v>120-G</v>
          </cell>
          <cell r="D24">
            <v>48000</v>
          </cell>
        </row>
        <row r="25">
          <cell r="A25" t="str">
            <v>MOTONIVELADORA 2</v>
          </cell>
          <cell r="B25" t="str">
            <v>Caterpillar</v>
          </cell>
          <cell r="C25" t="str">
            <v>120-B</v>
          </cell>
          <cell r="D25">
            <v>40000</v>
          </cell>
        </row>
        <row r="26">
          <cell r="A26" t="str">
            <v>MOTONIVELADORA 3</v>
          </cell>
          <cell r="B26" t="str">
            <v>Caterpillar</v>
          </cell>
          <cell r="C26" t="str">
            <v>120-B</v>
          </cell>
          <cell r="D26">
            <v>40000</v>
          </cell>
        </row>
        <row r="27">
          <cell r="A27" t="str">
            <v>MOTONIVELADORA 4</v>
          </cell>
          <cell r="B27" t="str">
            <v>Champion</v>
          </cell>
          <cell r="C27">
            <v>710</v>
          </cell>
          <cell r="D27">
            <v>45000</v>
          </cell>
        </row>
        <row r="28">
          <cell r="A28" t="str">
            <v>PLANTA DE ASFALTO</v>
          </cell>
          <cell r="B28" t="str">
            <v>Barber Green</v>
          </cell>
          <cell r="C28" t="str">
            <v>DM45</v>
          </cell>
          <cell r="D28">
            <v>135000</v>
          </cell>
        </row>
        <row r="29">
          <cell r="A29" t="str">
            <v>RANA</v>
          </cell>
          <cell r="B29" t="str">
            <v>-</v>
          </cell>
          <cell r="C29" t="str">
            <v>-</v>
          </cell>
          <cell r="D29">
            <v>25000</v>
          </cell>
        </row>
        <row r="30">
          <cell r="A30" t="str">
            <v>RETROCARGADOR</v>
          </cell>
          <cell r="C30" t="str">
            <v>JCB</v>
          </cell>
          <cell r="D30">
            <v>35000</v>
          </cell>
        </row>
        <row r="31">
          <cell r="A31" t="str">
            <v>RETROEXCAVADORA 1</v>
          </cell>
          <cell r="B31" t="str">
            <v>Hitachi</v>
          </cell>
          <cell r="C31" t="str">
            <v>EX-200-LC</v>
          </cell>
          <cell r="D31">
            <v>65000</v>
          </cell>
        </row>
        <row r="32">
          <cell r="A32" t="str">
            <v>RETROEXCAVADORA 2</v>
          </cell>
          <cell r="B32" t="str">
            <v>Hitachi</v>
          </cell>
          <cell r="C32" t="str">
            <v>EX-200-2</v>
          </cell>
          <cell r="D32">
            <v>50000</v>
          </cell>
        </row>
        <row r="33">
          <cell r="A33" t="str">
            <v>VIBROCOMPACTADOR 1</v>
          </cell>
          <cell r="B33" t="str">
            <v>Raygo</v>
          </cell>
          <cell r="C33" t="str">
            <v>304-A</v>
          </cell>
          <cell r="D33">
            <v>38000</v>
          </cell>
        </row>
        <row r="34">
          <cell r="A34" t="str">
            <v>VIBROCOMPACTADOR 2</v>
          </cell>
          <cell r="B34" t="str">
            <v>Ingersoll Rand</v>
          </cell>
          <cell r="C34" t="str">
            <v>SP-48</v>
          </cell>
          <cell r="D34">
            <v>38000</v>
          </cell>
        </row>
        <row r="35">
          <cell r="A35" t="str">
            <v>VIBROCOMPACTADOR 3</v>
          </cell>
          <cell r="B35" t="str">
            <v>Ingersoll Rand</v>
          </cell>
          <cell r="C35" t="str">
            <v>DD-65</v>
          </cell>
          <cell r="D35">
            <v>38000</v>
          </cell>
        </row>
        <row r="36">
          <cell r="A36" t="str">
            <v>VIBROCOMPACTADOR 4</v>
          </cell>
          <cell r="B36" t="str">
            <v>Dynapac</v>
          </cell>
          <cell r="C36" t="str">
            <v>CA-15</v>
          </cell>
          <cell r="D36">
            <v>59000</v>
          </cell>
        </row>
        <row r="37">
          <cell r="A37" t="str">
            <v>VIBROCOMPACTADOR 5</v>
          </cell>
          <cell r="B37" t="str">
            <v>Dynapac</v>
          </cell>
          <cell r="C37" t="str">
            <v>CH-44</v>
          </cell>
          <cell r="D37">
            <v>40000</v>
          </cell>
        </row>
        <row r="38">
          <cell r="A38" t="str">
            <v>VIBROCOMPACTADOR 6</v>
          </cell>
          <cell r="B38" t="str">
            <v>Lokomo</v>
          </cell>
          <cell r="C38" t="str">
            <v>AT-38</v>
          </cell>
          <cell r="D38">
            <v>40000</v>
          </cell>
        </row>
        <row r="39">
          <cell r="A39" t="str">
            <v>VOLQUETA 1</v>
          </cell>
          <cell r="B39" t="str">
            <v>Brigadier</v>
          </cell>
          <cell r="C39" t="str">
            <v>UFP-493</v>
          </cell>
          <cell r="D39">
            <v>45000</v>
          </cell>
        </row>
        <row r="40">
          <cell r="A40" t="str">
            <v>VOLQUETA 2</v>
          </cell>
          <cell r="B40" t="str">
            <v>Brigadier</v>
          </cell>
          <cell r="C40" t="str">
            <v>UFP-497</v>
          </cell>
          <cell r="D40">
            <v>45000</v>
          </cell>
        </row>
        <row r="41">
          <cell r="A41" t="str">
            <v>VOLQUETA 3</v>
          </cell>
          <cell r="B41" t="str">
            <v>Dodge</v>
          </cell>
          <cell r="C41" t="str">
            <v>FDG-012</v>
          </cell>
          <cell r="D41">
            <v>25000</v>
          </cell>
        </row>
        <row r="42">
          <cell r="A42" t="str">
            <v>VOLQUETA 5</v>
          </cell>
          <cell r="B42" t="str">
            <v>Mack</v>
          </cell>
          <cell r="C42" t="str">
            <v>UFP-974</v>
          </cell>
          <cell r="D42">
            <v>45000</v>
          </cell>
        </row>
        <row r="43">
          <cell r="A43" t="str">
            <v>VOLQUETA 6</v>
          </cell>
          <cell r="B43" t="str">
            <v>Mack</v>
          </cell>
          <cell r="C43" t="str">
            <v>VBH-632</v>
          </cell>
          <cell r="D43">
            <v>45000</v>
          </cell>
        </row>
        <row r="149">
          <cell r="A149" t="str">
            <v xml:space="preserve">AGREGADOS </v>
          </cell>
          <cell r="B149" t="str">
            <v>M3</v>
          </cell>
          <cell r="C149">
            <v>1.2</v>
          </cell>
          <cell r="D149">
            <v>25000</v>
          </cell>
          <cell r="F149" t="str">
            <v>TARIFA</v>
          </cell>
        </row>
        <row r="150">
          <cell r="A150" t="str">
            <v>EXPLOSIVOS</v>
          </cell>
          <cell r="B150" t="str">
            <v>TN</v>
          </cell>
          <cell r="C150">
            <v>5.0000000000000001E-3</v>
          </cell>
          <cell r="D150">
            <v>1000000</v>
          </cell>
          <cell r="E150">
            <v>50</v>
          </cell>
          <cell r="F150">
            <v>20000</v>
          </cell>
        </row>
        <row r="151">
          <cell r="A151" t="str">
            <v>MATERIAL DE DERRUMBE</v>
          </cell>
          <cell r="B151" t="str">
            <v>M3</v>
          </cell>
          <cell r="C151">
            <v>1.2</v>
          </cell>
          <cell r="D151">
            <v>25000</v>
          </cell>
          <cell r="E151">
            <v>2</v>
          </cell>
          <cell r="F151">
            <v>12500</v>
          </cell>
        </row>
        <row r="152">
          <cell r="A152" t="str">
            <v>MATERIAL DE DESMONTE</v>
          </cell>
          <cell r="B152" t="str">
            <v>M3</v>
          </cell>
          <cell r="C152">
            <v>1.5</v>
          </cell>
          <cell r="D152">
            <v>25000</v>
          </cell>
          <cell r="E152">
            <v>50</v>
          </cell>
          <cell r="F152">
            <v>500</v>
          </cell>
        </row>
        <row r="153">
          <cell r="A153" t="str">
            <v>MATERIAL DE EXCAVACION</v>
          </cell>
          <cell r="B153" t="str">
            <v>M3</v>
          </cell>
          <cell r="C153">
            <v>0.7</v>
          </cell>
          <cell r="D153">
            <v>25000</v>
          </cell>
          <cell r="E153">
            <v>55</v>
          </cell>
          <cell r="F153">
            <v>454.54545454545456</v>
          </cell>
        </row>
        <row r="154">
          <cell r="A154" t="str">
            <v>MATERIAL DE SUBBASE</v>
          </cell>
          <cell r="B154" t="str">
            <v>M3</v>
          </cell>
          <cell r="C154">
            <v>1.25</v>
          </cell>
          <cell r="D154">
            <v>25000</v>
          </cell>
          <cell r="E154">
            <v>50</v>
          </cell>
          <cell r="F154">
            <v>500</v>
          </cell>
        </row>
        <row r="155">
          <cell r="A155" t="str">
            <v>MATERIAL DE TERRAPLEN</v>
          </cell>
          <cell r="B155" t="str">
            <v>M3</v>
          </cell>
          <cell r="C155">
            <v>1.3</v>
          </cell>
          <cell r="D155">
            <v>25000</v>
          </cell>
          <cell r="E155">
            <v>83.332999999999998</v>
          </cell>
          <cell r="F155">
            <v>300.00120000480001</v>
          </cell>
        </row>
        <row r="156">
          <cell r="A156" t="str">
            <v>MATERIAL PARA BASE</v>
          </cell>
          <cell r="B156" t="str">
            <v>M3</v>
          </cell>
          <cell r="C156">
            <v>1.25</v>
          </cell>
          <cell r="D156">
            <v>25000</v>
          </cell>
          <cell r="E156">
            <v>35</v>
          </cell>
          <cell r="F156">
            <v>714.28571428571433</v>
          </cell>
        </row>
        <row r="157">
          <cell r="A157" t="str">
            <v>MATERIAL PEDRAPLEN</v>
          </cell>
          <cell r="B157" t="str">
            <v>M3</v>
          </cell>
          <cell r="C157">
            <v>1.25</v>
          </cell>
          <cell r="D157">
            <v>25000</v>
          </cell>
          <cell r="E157">
            <v>83.332999999999998</v>
          </cell>
          <cell r="F157">
            <v>300.00120000480001</v>
          </cell>
        </row>
        <row r="158">
          <cell r="A158" t="str">
            <v>TRANSP. MEZCLA ASFALTICA</v>
          </cell>
          <cell r="B158" t="str">
            <v>M3</v>
          </cell>
          <cell r="C158">
            <v>1.25</v>
          </cell>
          <cell r="D158">
            <v>25000</v>
          </cell>
          <cell r="E158">
            <v>83.332999999999998</v>
          </cell>
          <cell r="F158">
            <v>300.00120000480001</v>
          </cell>
        </row>
        <row r="159">
          <cell r="A159" t="str">
            <v>TRANSPORTE DE MATERIAL</v>
          </cell>
          <cell r="B159" t="str">
            <v>M3</v>
          </cell>
          <cell r="C159">
            <v>1.2</v>
          </cell>
          <cell r="D159">
            <v>25000</v>
          </cell>
          <cell r="E159">
            <v>83.332999999999998</v>
          </cell>
          <cell r="F159">
            <v>300.00120000480001</v>
          </cell>
        </row>
        <row r="160">
          <cell r="A160" t="str">
            <v>TUBERIA</v>
          </cell>
          <cell r="B160" t="str">
            <v>ML</v>
          </cell>
          <cell r="C160">
            <v>0.67858560000000012</v>
          </cell>
          <cell r="D160">
            <v>25000</v>
          </cell>
          <cell r="E160">
            <v>25</v>
          </cell>
          <cell r="F160">
            <v>1000</v>
          </cell>
        </row>
        <row r="161">
          <cell r="A161" t="str">
            <v>TRANSPORTES INTERNOS</v>
          </cell>
          <cell r="B161" t="str">
            <v>M3</v>
          </cell>
          <cell r="C161">
            <v>0.9</v>
          </cell>
          <cell r="D161">
            <v>25000</v>
          </cell>
          <cell r="E161">
            <v>20</v>
          </cell>
          <cell r="F161">
            <v>1250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  <sheetName val="TARIFAS"/>
      <sheetName val="Personalizar"/>
      <sheetName val="2103mar "/>
      <sheetName val="A. P. U."/>
      <sheetName val="Insumos"/>
      <sheetName val="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UNITARIOS"/>
      <sheetName val="PRESUPUESTO"/>
      <sheetName val="APU"/>
      <sheetName val="EQUIPOS"/>
      <sheetName val="MATERIALES"/>
      <sheetName val="MANO_DE_OBRA"/>
      <sheetName val="TRANSPORTES"/>
      <sheetName val="A.I.U."/>
      <sheetName val="Flujo de inversión"/>
      <sheetName val="Rendimientos"/>
      <sheetName val="Hoja1"/>
      <sheetName val="PR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que 1 Alta"/>
      <sheetName val="Resumen BLOQUE 1"/>
      <sheetName val="M_Arq"/>
      <sheetName val="AIU"/>
      <sheetName val="Pres_Com"/>
      <sheetName val="1_Preliminares"/>
      <sheetName val="2_3_Cimentación_Est.Met"/>
      <sheetName val="4_Mampost"/>
      <sheetName val="5_Pisos"/>
      <sheetName val="6_Hidro"/>
      <sheetName val="6_Hidro (2)"/>
      <sheetName val="7_Enchapes"/>
      <sheetName val="8_Aparato"/>
      <sheetName val="9_Cubierta"/>
      <sheetName val="10_CMetalica"/>
      <sheetName val="11_Pintura_13"/>
      <sheetName val="12_Elect_GA"/>
      <sheetName val="14_Tanque almac"/>
      <sheetName val="Apu basicos"/>
      <sheetName val="Insumos"/>
      <sheetName val="Equipo_Trans "/>
      <sheetName val="M.Obra"/>
      <sheetName val="LISTA DE UNITARIOS"/>
    </sheetNames>
    <sheetDataSet>
      <sheetData sheetId="0"/>
      <sheetData sheetId="1">
        <row r="19">
          <cell r="C19">
            <v>100.28</v>
          </cell>
        </row>
      </sheetData>
      <sheetData sheetId="2"/>
      <sheetData sheetId="3"/>
      <sheetData sheetId="4">
        <row r="7">
          <cell r="A7" t="str">
            <v>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90"/>
  <sheetViews>
    <sheetView view="pageBreakPreview" topLeftCell="A234" zoomScale="90" zoomScaleNormal="100" zoomScaleSheetLayoutView="90" workbookViewId="0">
      <selection activeCell="F376" sqref="F376:F377"/>
    </sheetView>
  </sheetViews>
  <sheetFormatPr baseColWidth="10" defaultRowHeight="15" x14ac:dyDescent="0.25"/>
  <cols>
    <col min="1" max="1" width="11" style="2" customWidth="1"/>
    <col min="2" max="2" width="7.140625" style="2" customWidth="1"/>
    <col min="3" max="3" width="89.42578125" style="2" customWidth="1"/>
    <col min="4" max="4" width="11.5703125" style="229" customWidth="1"/>
    <col min="5" max="5" width="12.85546875" style="2" customWidth="1"/>
    <col min="6" max="6" width="20.5703125" style="2" customWidth="1"/>
    <col min="7" max="7" width="43.140625" style="2" customWidth="1"/>
    <col min="8" max="8" width="18" style="1" customWidth="1"/>
    <col min="9" max="9" width="24.85546875" style="2" customWidth="1"/>
    <col min="10" max="10" width="11.42578125" style="2"/>
    <col min="11" max="11" width="28" style="2" customWidth="1"/>
    <col min="12" max="16384" width="11.42578125" style="2"/>
  </cols>
  <sheetData>
    <row r="1" spans="1:8" x14ac:dyDescent="0.25">
      <c r="A1" s="567" t="s">
        <v>769</v>
      </c>
      <c r="B1" s="568"/>
      <c r="C1" s="568"/>
      <c r="D1" s="568"/>
      <c r="E1" s="568"/>
      <c r="F1" s="568"/>
      <c r="G1" s="569"/>
    </row>
    <row r="2" spans="1:8" ht="44.25" customHeight="1" thickBot="1" x14ac:dyDescent="0.3">
      <c r="A2" s="570"/>
      <c r="B2" s="571"/>
      <c r="C2" s="571"/>
      <c r="D2" s="571"/>
      <c r="E2" s="571"/>
      <c r="F2" s="571"/>
      <c r="G2" s="572"/>
    </row>
    <row r="3" spans="1:8" x14ac:dyDescent="0.25">
      <c r="A3" s="573"/>
      <c r="B3" s="574"/>
      <c r="C3" s="574"/>
      <c r="D3" s="574"/>
      <c r="E3" s="574"/>
      <c r="F3" s="574"/>
      <c r="G3" s="3"/>
    </row>
    <row r="4" spans="1:8" ht="15.75" hidden="1" x14ac:dyDescent="0.25">
      <c r="A4" s="575"/>
      <c r="B4" s="576"/>
      <c r="C4" s="576"/>
      <c r="D4" s="576"/>
      <c r="E4" s="576"/>
      <c r="F4" s="576"/>
      <c r="G4" s="577"/>
    </row>
    <row r="5" spans="1:8" ht="21" thickBot="1" x14ac:dyDescent="0.3">
      <c r="A5" s="4"/>
      <c r="B5" s="4"/>
      <c r="C5" s="4"/>
      <c r="D5" s="4"/>
      <c r="E5" s="4"/>
      <c r="F5" s="4"/>
      <c r="G5" s="4"/>
    </row>
    <row r="6" spans="1:8" ht="20.25" customHeight="1" thickBot="1" x14ac:dyDescent="0.3">
      <c r="A6" s="578" t="s">
        <v>0</v>
      </c>
      <c r="B6" s="579"/>
      <c r="C6" s="579"/>
      <c r="D6" s="579"/>
      <c r="E6" s="579"/>
      <c r="F6" s="579"/>
      <c r="G6" s="580"/>
    </row>
    <row r="7" spans="1:8" ht="15.75" thickBot="1" x14ac:dyDescent="0.3">
      <c r="A7" s="5"/>
      <c r="B7" s="6"/>
      <c r="C7" s="6"/>
      <c r="D7" s="6"/>
      <c r="E7" s="6"/>
      <c r="F7" s="6"/>
      <c r="G7" s="3"/>
    </row>
    <row r="8" spans="1:8" s="1" customFormat="1" ht="28.5" customHeight="1" x14ac:dyDescent="0.25">
      <c r="A8" s="7" t="s">
        <v>1</v>
      </c>
      <c r="B8" s="8" t="s">
        <v>2</v>
      </c>
      <c r="C8" s="9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1" t="s">
        <v>8</v>
      </c>
    </row>
    <row r="9" spans="1:8" x14ac:dyDescent="0.25">
      <c r="A9" s="12">
        <v>1</v>
      </c>
      <c r="B9" s="13"/>
      <c r="C9" s="14" t="s">
        <v>9</v>
      </c>
      <c r="D9" s="13"/>
      <c r="E9" s="13"/>
      <c r="F9" s="13"/>
      <c r="G9" s="15">
        <f>SUM(G10:G19)</f>
        <v>0</v>
      </c>
      <c r="H9" s="16" t="e">
        <f>+ROUND((G9/$G$381),4)</f>
        <v>#DIV/0!</v>
      </c>
    </row>
    <row r="10" spans="1:8" x14ac:dyDescent="0.25">
      <c r="A10" s="17">
        <v>1.1000000000000001</v>
      </c>
      <c r="B10" s="18">
        <v>13408</v>
      </c>
      <c r="C10" s="19" t="s">
        <v>10</v>
      </c>
      <c r="D10" s="20" t="s">
        <v>11</v>
      </c>
      <c r="E10" s="18">
        <v>26.98</v>
      </c>
      <c r="F10" s="21"/>
      <c r="G10" s="22">
        <f>+ROUND((F10*E10),0)</f>
        <v>0</v>
      </c>
      <c r="H10" s="23" t="e">
        <f>+ROUND((G10/$G$381),4)</f>
        <v>#DIV/0!</v>
      </c>
    </row>
    <row r="11" spans="1:8" x14ac:dyDescent="0.25">
      <c r="A11" s="17">
        <v>1.2</v>
      </c>
      <c r="B11" s="18">
        <v>11646</v>
      </c>
      <c r="C11" s="19" t="s">
        <v>12</v>
      </c>
      <c r="D11" s="20" t="s">
        <v>11</v>
      </c>
      <c r="E11" s="18">
        <v>30</v>
      </c>
      <c r="F11" s="21"/>
      <c r="G11" s="22">
        <f t="shared" ref="G11:G19" si="0">+ROUND((F11*E11),0)</f>
        <v>0</v>
      </c>
      <c r="H11" s="23" t="e">
        <f>+ROUND((G11/$G$381),4)</f>
        <v>#DIV/0!</v>
      </c>
    </row>
    <row r="12" spans="1:8" s="1" customFormat="1" x14ac:dyDescent="0.25">
      <c r="A12" s="17">
        <v>1.8</v>
      </c>
      <c r="B12" s="18">
        <v>12498</v>
      </c>
      <c r="C12" s="19" t="s">
        <v>15</v>
      </c>
      <c r="D12" s="20" t="s">
        <v>14</v>
      </c>
      <c r="E12" s="18">
        <v>637.95000000000005</v>
      </c>
      <c r="F12" s="24"/>
      <c r="G12" s="25">
        <f t="shared" si="0"/>
        <v>0</v>
      </c>
      <c r="H12" s="23" t="e">
        <f>+ROUND((G12/$G$381),4)</f>
        <v>#DIV/0!</v>
      </c>
    </row>
    <row r="13" spans="1:8" ht="25.5" x14ac:dyDescent="0.25">
      <c r="A13" s="26" t="s">
        <v>17</v>
      </c>
      <c r="B13" s="18">
        <v>12180</v>
      </c>
      <c r="C13" s="19" t="s">
        <v>18</v>
      </c>
      <c r="D13" s="20" t="s">
        <v>14</v>
      </c>
      <c r="E13" s="18">
        <v>354.09</v>
      </c>
      <c r="F13" s="24"/>
      <c r="G13" s="25">
        <f t="shared" si="0"/>
        <v>0</v>
      </c>
      <c r="H13" s="23" t="e">
        <f>+ROUND((G13/$G$381),4)</f>
        <v>#DIV/0!</v>
      </c>
    </row>
    <row r="14" spans="1:8" x14ac:dyDescent="0.25">
      <c r="A14" s="17">
        <v>1.1100000000000001</v>
      </c>
      <c r="B14" s="18">
        <v>12629</v>
      </c>
      <c r="C14" s="19" t="s">
        <v>19</v>
      </c>
      <c r="D14" s="20" t="s">
        <v>14</v>
      </c>
      <c r="E14" s="18">
        <v>159.49</v>
      </c>
      <c r="F14" s="24"/>
      <c r="G14" s="25">
        <f t="shared" si="0"/>
        <v>0</v>
      </c>
      <c r="H14" s="23" t="e">
        <f>+ROUND((G14/$G$381),4)</f>
        <v>#DIV/0!</v>
      </c>
    </row>
    <row r="15" spans="1:8" x14ac:dyDescent="0.25">
      <c r="A15" s="17">
        <v>1.1200000000000001</v>
      </c>
      <c r="B15" s="18"/>
      <c r="C15" s="19" t="s">
        <v>20</v>
      </c>
      <c r="D15" s="20" t="s">
        <v>14</v>
      </c>
      <c r="E15" s="18">
        <v>30.64</v>
      </c>
      <c r="F15" s="24"/>
      <c r="G15" s="25">
        <f t="shared" si="0"/>
        <v>0</v>
      </c>
      <c r="H15" s="23" t="e">
        <f>+ROUND((G15/$G$381),4)</f>
        <v>#DIV/0!</v>
      </c>
    </row>
    <row r="16" spans="1:8" x14ac:dyDescent="0.25">
      <c r="A16" s="17">
        <v>1.1499999999999999</v>
      </c>
      <c r="B16" s="18"/>
      <c r="C16" s="19" t="s">
        <v>23</v>
      </c>
      <c r="D16" s="20" t="s">
        <v>14</v>
      </c>
      <c r="E16" s="18">
        <v>283.27</v>
      </c>
      <c r="F16" s="24"/>
      <c r="G16" s="25">
        <f t="shared" si="0"/>
        <v>0</v>
      </c>
      <c r="H16" s="23" t="e">
        <f>+ROUND((G16/$G$381),4)</f>
        <v>#DIV/0!</v>
      </c>
    </row>
    <row r="17" spans="1:8" x14ac:dyDescent="0.25">
      <c r="A17" s="17">
        <v>1.17</v>
      </c>
      <c r="B17" s="18">
        <v>10831</v>
      </c>
      <c r="C17" s="19" t="s">
        <v>25</v>
      </c>
      <c r="D17" s="20" t="s">
        <v>24</v>
      </c>
      <c r="E17" s="18">
        <v>313.5</v>
      </c>
      <c r="F17" s="24"/>
      <c r="G17" s="25">
        <f t="shared" si="0"/>
        <v>0</v>
      </c>
      <c r="H17" s="23" t="e">
        <f>+ROUND((G17/$G$381),4)</f>
        <v>#DIV/0!</v>
      </c>
    </row>
    <row r="18" spans="1:8" x14ac:dyDescent="0.25">
      <c r="A18" s="17">
        <v>1.18</v>
      </c>
      <c r="B18" s="18"/>
      <c r="C18" s="19" t="s">
        <v>26</v>
      </c>
      <c r="D18" s="20" t="s">
        <v>11</v>
      </c>
      <c r="E18" s="18">
        <v>44</v>
      </c>
      <c r="F18" s="24"/>
      <c r="G18" s="25">
        <f t="shared" si="0"/>
        <v>0</v>
      </c>
      <c r="H18" s="23" t="e">
        <f>+ROUND((G18/$G$381),4)</f>
        <v>#DIV/0!</v>
      </c>
    </row>
    <row r="19" spans="1:8" x14ac:dyDescent="0.25">
      <c r="A19" s="17">
        <v>1.21</v>
      </c>
      <c r="B19" s="27"/>
      <c r="C19" s="27" t="s">
        <v>28</v>
      </c>
      <c r="D19" s="28" t="s">
        <v>24</v>
      </c>
      <c r="E19" s="18">
        <v>8.98</v>
      </c>
      <c r="F19" s="24"/>
      <c r="G19" s="25">
        <f t="shared" si="0"/>
        <v>0</v>
      </c>
      <c r="H19" s="23" t="e">
        <f>+ROUND((G19/$G$381),4)</f>
        <v>#DIV/0!</v>
      </c>
    </row>
    <row r="20" spans="1:8" x14ac:dyDescent="0.25">
      <c r="A20" s="29"/>
      <c r="B20" s="27"/>
      <c r="C20" s="27"/>
      <c r="D20" s="28"/>
      <c r="E20" s="30"/>
      <c r="F20" s="22"/>
      <c r="G20" s="30"/>
      <c r="H20" s="23"/>
    </row>
    <row r="21" spans="1:8" x14ac:dyDescent="0.25">
      <c r="A21" s="31">
        <v>2</v>
      </c>
      <c r="B21" s="32"/>
      <c r="C21" s="33" t="s">
        <v>29</v>
      </c>
      <c r="D21" s="33"/>
      <c r="E21" s="33"/>
      <c r="F21" s="33"/>
      <c r="G21" s="34">
        <f>SUM(G22:G30)</f>
        <v>0</v>
      </c>
      <c r="H21" s="16" t="e">
        <f>+ROUND((G21/$G$381),4)</f>
        <v>#DIV/0!</v>
      </c>
    </row>
    <row r="22" spans="1:8" x14ac:dyDescent="0.25">
      <c r="A22" s="35"/>
      <c r="B22" s="36"/>
      <c r="C22" s="37"/>
      <c r="D22" s="28"/>
      <c r="E22" s="38"/>
      <c r="F22" s="22"/>
      <c r="G22" s="39">
        <f t="shared" ref="G22:G30" si="1">+ROUND((F22*E22),0)</f>
        <v>0</v>
      </c>
      <c r="H22" s="23" t="e">
        <f>+ROUND((G22/$G$381),4)</f>
        <v>#DIV/0!</v>
      </c>
    </row>
    <row r="23" spans="1:8" x14ac:dyDescent="0.25">
      <c r="A23" s="35">
        <v>2.2000000000000002</v>
      </c>
      <c r="B23" s="36">
        <v>15401</v>
      </c>
      <c r="C23" s="37" t="s">
        <v>30</v>
      </c>
      <c r="D23" s="28" t="s">
        <v>24</v>
      </c>
      <c r="E23" s="38">
        <v>153.94</v>
      </c>
      <c r="F23" s="22"/>
      <c r="G23" s="39">
        <f t="shared" si="1"/>
        <v>0</v>
      </c>
      <c r="H23" s="23" t="e">
        <f>+ROUND((G23/$G$381),4)</f>
        <v>#DIV/0!</v>
      </c>
    </row>
    <row r="24" spans="1:8" x14ac:dyDescent="0.25">
      <c r="A24" s="35">
        <v>2.4</v>
      </c>
      <c r="B24" s="36">
        <v>14130</v>
      </c>
      <c r="C24" s="40" t="s">
        <v>32</v>
      </c>
      <c r="D24" s="28" t="s">
        <v>14</v>
      </c>
      <c r="E24" s="38">
        <v>28.78</v>
      </c>
      <c r="F24" s="22"/>
      <c r="G24" s="39">
        <f t="shared" si="1"/>
        <v>0</v>
      </c>
      <c r="H24" s="23" t="e">
        <f>+ROUND((G24/$G$381),4)</f>
        <v>#DIV/0!</v>
      </c>
    </row>
    <row r="25" spans="1:8" x14ac:dyDescent="0.25">
      <c r="A25" s="35">
        <v>2.5</v>
      </c>
      <c r="B25" s="36">
        <v>14951</v>
      </c>
      <c r="C25" s="40" t="s">
        <v>33</v>
      </c>
      <c r="D25" s="28" t="s">
        <v>14</v>
      </c>
      <c r="E25" s="38">
        <v>50.18</v>
      </c>
      <c r="F25" s="22"/>
      <c r="G25" s="39">
        <f t="shared" si="1"/>
        <v>0</v>
      </c>
      <c r="H25" s="23" t="e">
        <f>+ROUND((G25/$G$381),4)</f>
        <v>#DIV/0!</v>
      </c>
    </row>
    <row r="26" spans="1:8" s="1" customFormat="1" ht="44.25" customHeight="1" x14ac:dyDescent="0.25">
      <c r="A26" s="35" t="s">
        <v>34</v>
      </c>
      <c r="B26" s="36">
        <v>15405</v>
      </c>
      <c r="C26" s="40" t="s">
        <v>35</v>
      </c>
      <c r="D26" s="28" t="s">
        <v>14</v>
      </c>
      <c r="E26" s="38">
        <v>56.55</v>
      </c>
      <c r="F26" s="25"/>
      <c r="G26" s="41">
        <f t="shared" si="1"/>
        <v>0</v>
      </c>
      <c r="H26" s="23" t="e">
        <f>+ROUND((G26/$G$381),4)</f>
        <v>#DIV/0!</v>
      </c>
    </row>
    <row r="27" spans="1:8" ht="26.25" customHeight="1" x14ac:dyDescent="0.25">
      <c r="A27" s="35" t="s">
        <v>36</v>
      </c>
      <c r="B27" s="36"/>
      <c r="C27" s="40" t="s">
        <v>37</v>
      </c>
      <c r="D27" s="28" t="s">
        <v>14</v>
      </c>
      <c r="E27" s="38">
        <v>1.51</v>
      </c>
      <c r="F27" s="25"/>
      <c r="G27" s="39">
        <f t="shared" si="1"/>
        <v>0</v>
      </c>
      <c r="H27" s="23" t="e">
        <f>+ROUND((G27/$G$381),4)</f>
        <v>#DIV/0!</v>
      </c>
    </row>
    <row r="28" spans="1:8" ht="30" customHeight="1" x14ac:dyDescent="0.25">
      <c r="A28" s="35" t="s">
        <v>38</v>
      </c>
      <c r="B28" s="42">
        <v>1153</v>
      </c>
      <c r="C28" s="40" t="s">
        <v>39</v>
      </c>
      <c r="D28" s="28" t="s">
        <v>14</v>
      </c>
      <c r="E28" s="38">
        <v>30.64</v>
      </c>
      <c r="F28" s="25"/>
      <c r="G28" s="41">
        <f t="shared" si="1"/>
        <v>0</v>
      </c>
      <c r="H28" s="23" t="e">
        <f>+ROUND((G28/$G$381),4)</f>
        <v>#DIV/0!</v>
      </c>
    </row>
    <row r="29" spans="1:8" s="1" customFormat="1" ht="28.5" x14ac:dyDescent="0.25">
      <c r="A29" s="35" t="s">
        <v>40</v>
      </c>
      <c r="B29" s="36">
        <v>11774</v>
      </c>
      <c r="C29" s="40" t="s">
        <v>41</v>
      </c>
      <c r="D29" s="28" t="s">
        <v>42</v>
      </c>
      <c r="E29" s="38">
        <v>19246.22</v>
      </c>
      <c r="F29" s="25"/>
      <c r="G29" s="41">
        <f t="shared" si="1"/>
        <v>0</v>
      </c>
      <c r="H29" s="23" t="e">
        <f>+ROUND((G29/$G$381),4)</f>
        <v>#DIV/0!</v>
      </c>
    </row>
    <row r="30" spans="1:8" x14ac:dyDescent="0.25">
      <c r="A30" s="43" t="s">
        <v>43</v>
      </c>
      <c r="B30" s="36">
        <v>11025</v>
      </c>
      <c r="C30" s="37" t="s">
        <v>44</v>
      </c>
      <c r="D30" s="30" t="s">
        <v>42</v>
      </c>
      <c r="E30" s="38">
        <v>2331</v>
      </c>
      <c r="F30" s="25"/>
      <c r="G30" s="39">
        <f t="shared" si="1"/>
        <v>0</v>
      </c>
      <c r="H30" s="23" t="e">
        <f>+ROUND((G30/$G$381),4)</f>
        <v>#DIV/0!</v>
      </c>
    </row>
    <row r="31" spans="1:8" x14ac:dyDescent="0.25">
      <c r="A31" s="35"/>
      <c r="B31" s="36"/>
      <c r="C31" s="37"/>
      <c r="D31" s="30"/>
      <c r="E31" s="38"/>
      <c r="F31" s="25"/>
      <c r="G31" s="39"/>
      <c r="H31" s="23" t="e">
        <f>+ROUND((G31/$G$381),4)</f>
        <v>#DIV/0!</v>
      </c>
    </row>
    <row r="32" spans="1:8" x14ac:dyDescent="0.25">
      <c r="A32" s="35"/>
      <c r="B32" s="36"/>
      <c r="C32" s="37"/>
      <c r="D32" s="30"/>
      <c r="E32" s="38"/>
      <c r="F32" s="25"/>
      <c r="G32" s="39"/>
      <c r="H32" s="23" t="e">
        <f>+ROUND((G32/$G$381),4)</f>
        <v>#DIV/0!</v>
      </c>
    </row>
    <row r="33" spans="1:8" x14ac:dyDescent="0.25">
      <c r="A33" s="12">
        <v>3</v>
      </c>
      <c r="B33" s="13"/>
      <c r="C33" s="14" t="s">
        <v>45</v>
      </c>
      <c r="D33" s="13"/>
      <c r="E33" s="13"/>
      <c r="F33" s="13"/>
      <c r="G33" s="44">
        <f>SUM(G34:G42)</f>
        <v>0</v>
      </c>
      <c r="H33" s="16" t="e">
        <f>+ROUND((G33/$G$381),4)</f>
        <v>#DIV/0!</v>
      </c>
    </row>
    <row r="34" spans="1:8" x14ac:dyDescent="0.25">
      <c r="A34" s="45"/>
      <c r="B34" s="46"/>
      <c r="C34" s="40"/>
      <c r="D34" s="30"/>
      <c r="E34" s="30"/>
      <c r="F34" s="30"/>
      <c r="G34" s="39">
        <f t="shared" ref="G34:G42" si="2">+ROUND((F34*E34),0)</f>
        <v>0</v>
      </c>
      <c r="H34" s="23" t="e">
        <f>+ROUND((G34/$G$381),4)</f>
        <v>#DIV/0!</v>
      </c>
    </row>
    <row r="35" spans="1:8" ht="28.5" customHeight="1" x14ac:dyDescent="0.25">
      <c r="A35" s="35">
        <v>3.1</v>
      </c>
      <c r="B35" s="36">
        <v>95</v>
      </c>
      <c r="C35" s="40" t="s">
        <v>46</v>
      </c>
      <c r="D35" s="28" t="s">
        <v>14</v>
      </c>
      <c r="E35" s="47">
        <v>60.41</v>
      </c>
      <c r="F35" s="25"/>
      <c r="G35" s="41">
        <f t="shared" si="2"/>
        <v>0</v>
      </c>
      <c r="H35" s="23" t="e">
        <f>+ROUND((G35/$G$381),4)</f>
        <v>#DIV/0!</v>
      </c>
    </row>
    <row r="36" spans="1:8" ht="28.5" customHeight="1" x14ac:dyDescent="0.25">
      <c r="A36" s="35" t="s">
        <v>47</v>
      </c>
      <c r="B36" s="36"/>
      <c r="C36" s="40" t="s">
        <v>48</v>
      </c>
      <c r="D36" s="28" t="s">
        <v>14</v>
      </c>
      <c r="E36" s="47">
        <v>2</v>
      </c>
      <c r="F36" s="25"/>
      <c r="G36" s="41">
        <f t="shared" si="2"/>
        <v>0</v>
      </c>
      <c r="H36" s="23" t="e">
        <f>+ROUND((G36/$G$381),4)</f>
        <v>#DIV/0!</v>
      </c>
    </row>
    <row r="37" spans="1:8" ht="25.5" customHeight="1" x14ac:dyDescent="0.25">
      <c r="A37" s="35">
        <v>3.2</v>
      </c>
      <c r="B37" s="36">
        <v>12542</v>
      </c>
      <c r="C37" s="40" t="s">
        <v>49</v>
      </c>
      <c r="D37" s="28" t="s">
        <v>14</v>
      </c>
      <c r="E37" s="47">
        <v>77.06</v>
      </c>
      <c r="F37" s="25"/>
      <c r="G37" s="41">
        <f t="shared" si="2"/>
        <v>0</v>
      </c>
      <c r="H37" s="23" t="e">
        <f>+ROUND((G37/$G$381),4)</f>
        <v>#DIV/0!</v>
      </c>
    </row>
    <row r="38" spans="1:8" ht="29.25" customHeight="1" x14ac:dyDescent="0.25">
      <c r="A38" s="35">
        <v>3.3</v>
      </c>
      <c r="B38" s="36">
        <v>12147</v>
      </c>
      <c r="C38" s="40" t="s">
        <v>50</v>
      </c>
      <c r="D38" s="28" t="s">
        <v>14</v>
      </c>
      <c r="E38" s="47">
        <v>17.38</v>
      </c>
      <c r="F38" s="25"/>
      <c r="G38" s="41">
        <f t="shared" si="2"/>
        <v>0</v>
      </c>
      <c r="H38" s="23" t="e">
        <f>+ROUND((G38/$G$381),4)</f>
        <v>#DIV/0!</v>
      </c>
    </row>
    <row r="39" spans="1:8" ht="21.75" customHeight="1" x14ac:dyDescent="0.25">
      <c r="A39" s="35" t="s">
        <v>51</v>
      </c>
      <c r="B39" s="36">
        <v>11056</v>
      </c>
      <c r="C39" s="40" t="s">
        <v>52</v>
      </c>
      <c r="D39" s="28" t="s">
        <v>14</v>
      </c>
      <c r="E39" s="47">
        <v>50.06</v>
      </c>
      <c r="F39" s="25"/>
      <c r="G39" s="41">
        <f t="shared" si="2"/>
        <v>0</v>
      </c>
      <c r="H39" s="23" t="e">
        <f>+ROUND((G39/$G$381),4)</f>
        <v>#DIV/0!</v>
      </c>
    </row>
    <row r="40" spans="1:8" ht="29.25" customHeight="1" x14ac:dyDescent="0.25">
      <c r="A40" s="35">
        <v>3.5</v>
      </c>
      <c r="B40" s="36">
        <v>15023</v>
      </c>
      <c r="C40" s="40" t="s">
        <v>53</v>
      </c>
      <c r="D40" s="28" t="s">
        <v>14</v>
      </c>
      <c r="E40" s="47">
        <v>11.83</v>
      </c>
      <c r="F40" s="25"/>
      <c r="G40" s="41">
        <f t="shared" si="2"/>
        <v>0</v>
      </c>
      <c r="H40" s="23" t="e">
        <f>+ROUND((G40/$G$381),4)</f>
        <v>#DIV/0!</v>
      </c>
    </row>
    <row r="41" spans="1:8" ht="27" customHeight="1" x14ac:dyDescent="0.25">
      <c r="A41" s="35">
        <v>3.7</v>
      </c>
      <c r="B41" s="36">
        <v>11774</v>
      </c>
      <c r="C41" s="40" t="s">
        <v>41</v>
      </c>
      <c r="D41" s="28" t="s">
        <v>42</v>
      </c>
      <c r="E41" s="47">
        <v>35894.79</v>
      </c>
      <c r="F41" s="25"/>
      <c r="G41" s="41">
        <f t="shared" si="2"/>
        <v>0</v>
      </c>
      <c r="H41" s="23" t="e">
        <f>+ROUND((G41/$G$381),4)</f>
        <v>#DIV/0!</v>
      </c>
    </row>
    <row r="42" spans="1:8" s="1" customFormat="1" ht="40.5" customHeight="1" x14ac:dyDescent="0.25">
      <c r="A42" s="35">
        <v>3.8</v>
      </c>
      <c r="B42" s="36">
        <v>11025</v>
      </c>
      <c r="C42" s="40" t="s">
        <v>44</v>
      </c>
      <c r="D42" s="38" t="s">
        <v>42</v>
      </c>
      <c r="E42" s="47">
        <v>3755</v>
      </c>
      <c r="F42" s="25"/>
      <c r="G42" s="41">
        <f t="shared" si="2"/>
        <v>0</v>
      </c>
      <c r="H42" s="23" t="e">
        <f>+ROUND((G42/$G$381),4)</f>
        <v>#DIV/0!</v>
      </c>
    </row>
    <row r="43" spans="1:8" x14ac:dyDescent="0.25">
      <c r="A43" s="45"/>
      <c r="B43" s="46"/>
      <c r="C43" s="48"/>
      <c r="D43" s="30"/>
      <c r="E43" s="30"/>
      <c r="F43" s="30"/>
      <c r="G43" s="30"/>
      <c r="H43" s="23" t="e">
        <f>+ROUND((G43/$G$381),4)</f>
        <v>#DIV/0!</v>
      </c>
    </row>
    <row r="44" spans="1:8" x14ac:dyDescent="0.25">
      <c r="A44" s="49">
        <v>4</v>
      </c>
      <c r="B44" s="50"/>
      <c r="C44" s="51" t="s">
        <v>54</v>
      </c>
      <c r="D44" s="50"/>
      <c r="E44" s="52"/>
      <c r="F44" s="52"/>
      <c r="G44" s="53">
        <f>SUM(G45:G47)</f>
        <v>0</v>
      </c>
      <c r="H44" s="16" t="e">
        <f>+ROUND((G44/$G$381),4)</f>
        <v>#DIV/0!</v>
      </c>
    </row>
    <row r="45" spans="1:8" ht="42.75" x14ac:dyDescent="0.25">
      <c r="A45" s="54">
        <v>4.0999999999999996</v>
      </c>
      <c r="B45" s="55"/>
      <c r="C45" s="56" t="s">
        <v>55</v>
      </c>
      <c r="D45" s="57" t="s">
        <v>56</v>
      </c>
      <c r="E45" s="58">
        <v>34.6</v>
      </c>
      <c r="F45" s="59"/>
      <c r="G45" s="60">
        <f t="shared" ref="G45:G47" si="3">+ROUND((F45*E45),0)</f>
        <v>0</v>
      </c>
      <c r="H45" s="23" t="e">
        <f>+ROUND((G45/$G$381),4)</f>
        <v>#DIV/0!</v>
      </c>
    </row>
    <row r="46" spans="1:8" ht="29.25" customHeight="1" x14ac:dyDescent="0.25">
      <c r="A46" s="54">
        <v>4.3</v>
      </c>
      <c r="B46" s="55"/>
      <c r="C46" s="56" t="s">
        <v>58</v>
      </c>
      <c r="D46" s="57" t="s">
        <v>56</v>
      </c>
      <c r="E46" s="58">
        <v>44.61</v>
      </c>
      <c r="F46" s="61"/>
      <c r="G46" s="60">
        <f t="shared" si="3"/>
        <v>0</v>
      </c>
      <c r="H46" s="23" t="e">
        <f>+ROUND((G46/$G$381),4)</f>
        <v>#DIV/0!</v>
      </c>
    </row>
    <row r="47" spans="1:8" ht="108" customHeight="1" x14ac:dyDescent="0.25">
      <c r="A47" s="54">
        <v>4.4000000000000004</v>
      </c>
      <c r="B47" s="55"/>
      <c r="C47" s="56" t="s">
        <v>59</v>
      </c>
      <c r="D47" s="57" t="s">
        <v>24</v>
      </c>
      <c r="E47" s="58">
        <v>105.3</v>
      </c>
      <c r="F47" s="59"/>
      <c r="G47" s="60">
        <f t="shared" si="3"/>
        <v>0</v>
      </c>
      <c r="H47" s="23" t="e">
        <f>+ROUND((G47/$G$381),4)</f>
        <v>#DIV/0!</v>
      </c>
    </row>
    <row r="48" spans="1:8" x14ac:dyDescent="0.25">
      <c r="A48" s="45"/>
      <c r="B48" s="46"/>
      <c r="C48" s="48"/>
      <c r="D48" s="30"/>
      <c r="E48" s="30"/>
      <c r="F48" s="30"/>
      <c r="G48" s="30"/>
      <c r="H48" s="23" t="e">
        <f>+ROUND((G48/$G$381),4)</f>
        <v>#DIV/0!</v>
      </c>
    </row>
    <row r="49" spans="1:8" x14ac:dyDescent="0.25">
      <c r="A49" s="49">
        <v>5</v>
      </c>
      <c r="B49" s="50"/>
      <c r="C49" s="51" t="s">
        <v>60</v>
      </c>
      <c r="D49" s="50"/>
      <c r="E49" s="52"/>
      <c r="F49" s="52"/>
      <c r="G49" s="53">
        <f>SUM(G50:G61)</f>
        <v>0</v>
      </c>
      <c r="H49" s="16" t="e">
        <f>+ROUND((G49/$G$381),4)</f>
        <v>#DIV/0!</v>
      </c>
    </row>
    <row r="50" spans="1:8" x14ac:dyDescent="0.25">
      <c r="A50" s="62">
        <v>5.0999999999999996</v>
      </c>
      <c r="B50" s="63"/>
      <c r="C50" s="64" t="s">
        <v>61</v>
      </c>
      <c r="D50" s="63" t="s">
        <v>24</v>
      </c>
      <c r="E50" s="65">
        <v>243.51</v>
      </c>
      <c r="F50" s="21"/>
      <c r="G50" s="41">
        <f t="shared" ref="G50:G61" si="4">+ROUND((F50*E50),0)</f>
        <v>0</v>
      </c>
      <c r="H50" s="23" t="e">
        <f>+ROUND((G50/$G$381),4)</f>
        <v>#DIV/0!</v>
      </c>
    </row>
    <row r="51" spans="1:8" x14ac:dyDescent="0.25">
      <c r="A51" s="62">
        <v>5.2</v>
      </c>
      <c r="B51" s="63"/>
      <c r="C51" s="64" t="s">
        <v>62</v>
      </c>
      <c r="D51" s="63" t="s">
        <v>11</v>
      </c>
      <c r="E51" s="65">
        <v>153.76</v>
      </c>
      <c r="F51" s="21"/>
      <c r="G51" s="41">
        <f t="shared" si="4"/>
        <v>0</v>
      </c>
      <c r="H51" s="23" t="e">
        <f>+ROUND((G51/$G$381),4)</f>
        <v>#DIV/0!</v>
      </c>
    </row>
    <row r="52" spans="1:8" x14ac:dyDescent="0.25">
      <c r="A52" s="62">
        <v>5.3</v>
      </c>
      <c r="B52" s="63">
        <v>299</v>
      </c>
      <c r="C52" s="64" t="s">
        <v>63</v>
      </c>
      <c r="D52" s="63" t="s">
        <v>24</v>
      </c>
      <c r="E52" s="65">
        <v>135.25</v>
      </c>
      <c r="F52" s="21"/>
      <c r="G52" s="41">
        <f t="shared" si="4"/>
        <v>0</v>
      </c>
      <c r="H52" s="23" t="e">
        <f>+ROUND((G52/$G$381),4)</f>
        <v>#DIV/0!</v>
      </c>
    </row>
    <row r="53" spans="1:8" x14ac:dyDescent="0.25">
      <c r="A53" s="62">
        <v>5.5</v>
      </c>
      <c r="B53" s="63"/>
      <c r="C53" s="64" t="s">
        <v>64</v>
      </c>
      <c r="D53" s="63" t="s">
        <v>24</v>
      </c>
      <c r="E53" s="65">
        <v>136.76</v>
      </c>
      <c r="F53" s="21"/>
      <c r="G53" s="41">
        <f t="shared" si="4"/>
        <v>0</v>
      </c>
      <c r="H53" s="23" t="e">
        <f>+ROUND((G53/$G$381),4)</f>
        <v>#DIV/0!</v>
      </c>
    </row>
    <row r="54" spans="1:8" x14ac:dyDescent="0.25">
      <c r="A54" s="62" t="s">
        <v>65</v>
      </c>
      <c r="B54" s="63"/>
      <c r="C54" s="64" t="s">
        <v>66</v>
      </c>
      <c r="D54" s="63" t="s">
        <v>24</v>
      </c>
      <c r="E54" s="65">
        <v>79.709999999999994</v>
      </c>
      <c r="F54" s="21"/>
      <c r="G54" s="41">
        <f t="shared" si="4"/>
        <v>0</v>
      </c>
      <c r="H54" s="23" t="e">
        <f>+ROUND((G54/$G$381),4)</f>
        <v>#DIV/0!</v>
      </c>
    </row>
    <row r="55" spans="1:8" x14ac:dyDescent="0.25">
      <c r="A55" s="62">
        <v>5.7</v>
      </c>
      <c r="B55" s="63"/>
      <c r="C55" s="64" t="s">
        <v>67</v>
      </c>
      <c r="D55" s="63" t="s">
        <v>11</v>
      </c>
      <c r="E55" s="65">
        <v>19.8</v>
      </c>
      <c r="F55" s="21"/>
      <c r="G55" s="41">
        <f t="shared" si="4"/>
        <v>0</v>
      </c>
      <c r="H55" s="23" t="e">
        <f>+ROUND((G55/$G$381),4)</f>
        <v>#DIV/0!</v>
      </c>
    </row>
    <row r="56" spans="1:8" x14ac:dyDescent="0.25">
      <c r="A56" s="62">
        <v>5.8</v>
      </c>
      <c r="B56" s="63"/>
      <c r="C56" s="64" t="s">
        <v>68</v>
      </c>
      <c r="D56" s="63" t="s">
        <v>24</v>
      </c>
      <c r="E56" s="65">
        <v>30.37</v>
      </c>
      <c r="F56" s="21"/>
      <c r="G56" s="41">
        <f t="shared" si="4"/>
        <v>0</v>
      </c>
      <c r="H56" s="23" t="e">
        <f>+ROUND((G56/$G$381),4)</f>
        <v>#DIV/0!</v>
      </c>
    </row>
    <row r="57" spans="1:8" x14ac:dyDescent="0.25">
      <c r="A57" s="62">
        <v>5.9</v>
      </c>
      <c r="B57" s="63"/>
      <c r="C57" s="64" t="s">
        <v>69</v>
      </c>
      <c r="D57" s="63" t="s">
        <v>11</v>
      </c>
      <c r="E57" s="65">
        <v>54.94</v>
      </c>
      <c r="F57" s="21"/>
      <c r="G57" s="41">
        <f t="shared" si="4"/>
        <v>0</v>
      </c>
      <c r="H57" s="23" t="e">
        <f>+ROUND((G57/$G$381),4)</f>
        <v>#DIV/0!</v>
      </c>
    </row>
    <row r="58" spans="1:8" s="1" customFormat="1" x14ac:dyDescent="0.25">
      <c r="A58" s="66">
        <v>5.0999999999999996</v>
      </c>
      <c r="B58" s="67"/>
      <c r="C58" s="68" t="s">
        <v>70</v>
      </c>
      <c r="D58" s="20" t="s">
        <v>24</v>
      </c>
      <c r="E58" s="58">
        <v>399.49</v>
      </c>
      <c r="F58" s="24"/>
      <c r="G58" s="41">
        <f t="shared" si="4"/>
        <v>0</v>
      </c>
      <c r="H58" s="23" t="e">
        <f>+ROUND((G58/$G$381),4)</f>
        <v>#DIV/0!</v>
      </c>
    </row>
    <row r="59" spans="1:8" s="1" customFormat="1" x14ac:dyDescent="0.25">
      <c r="A59" s="66">
        <v>5.1100000000000003</v>
      </c>
      <c r="B59" s="67"/>
      <c r="C59" s="68" t="s">
        <v>71</v>
      </c>
      <c r="D59" s="20" t="s">
        <v>24</v>
      </c>
      <c r="E59" s="58">
        <v>268.16000000000003</v>
      </c>
      <c r="F59" s="24"/>
      <c r="G59" s="41">
        <f t="shared" si="4"/>
        <v>0</v>
      </c>
      <c r="H59" s="23" t="e">
        <f>+ROUND((G59/$G$381),4)</f>
        <v>#DIV/0!</v>
      </c>
    </row>
    <row r="60" spans="1:8" s="1" customFormat="1" x14ac:dyDescent="0.25">
      <c r="A60" s="66">
        <v>5.12</v>
      </c>
      <c r="B60" s="67"/>
      <c r="C60" s="68" t="s">
        <v>72</v>
      </c>
      <c r="D60" s="20" t="s">
        <v>11</v>
      </c>
      <c r="E60" s="58">
        <v>83</v>
      </c>
      <c r="F60" s="24"/>
      <c r="G60" s="41">
        <f t="shared" si="4"/>
        <v>0</v>
      </c>
      <c r="H60" s="23" t="e">
        <f>+ROUND((G60/$G$381),4)</f>
        <v>#DIV/0!</v>
      </c>
    </row>
    <row r="61" spans="1:8" s="1" customFormat="1" ht="28.5" x14ac:dyDescent="0.25">
      <c r="A61" s="66">
        <v>5.14</v>
      </c>
      <c r="B61" s="67"/>
      <c r="C61" s="69" t="s">
        <v>73</v>
      </c>
      <c r="D61" s="20" t="s">
        <v>24</v>
      </c>
      <c r="E61" s="58">
        <v>153.94999999999999</v>
      </c>
      <c r="F61" s="24"/>
      <c r="G61" s="41">
        <f t="shared" si="4"/>
        <v>0</v>
      </c>
      <c r="H61" s="23" t="e">
        <f>+ROUND((G61/$G$381),4)</f>
        <v>#DIV/0!</v>
      </c>
    </row>
    <row r="62" spans="1:8" s="1" customFormat="1" x14ac:dyDescent="0.25">
      <c r="A62" s="70"/>
      <c r="B62" s="71"/>
      <c r="C62" s="72"/>
      <c r="D62" s="28"/>
      <c r="E62" s="73"/>
      <c r="F62" s="74"/>
      <c r="G62" s="41"/>
      <c r="H62" s="23"/>
    </row>
    <row r="63" spans="1:8" x14ac:dyDescent="0.25">
      <c r="A63" s="49">
        <v>6</v>
      </c>
      <c r="B63" s="50"/>
      <c r="C63" s="51" t="s">
        <v>74</v>
      </c>
      <c r="D63" s="75"/>
      <c r="E63" s="76"/>
      <c r="F63" s="76"/>
      <c r="G63" s="53">
        <f>SUM(G64:G70)</f>
        <v>0</v>
      </c>
      <c r="H63" s="16" t="e">
        <f>+ROUND((G63/$G$381),4)</f>
        <v>#DIV/0!</v>
      </c>
    </row>
    <row r="64" spans="1:8" x14ac:dyDescent="0.25">
      <c r="A64" s="62">
        <v>6.1</v>
      </c>
      <c r="B64" s="63"/>
      <c r="C64" s="64" t="s">
        <v>75</v>
      </c>
      <c r="D64" s="63" t="s">
        <v>24</v>
      </c>
      <c r="E64" s="65">
        <v>78.349999999999994</v>
      </c>
      <c r="F64" s="21"/>
      <c r="G64" s="41">
        <f t="shared" ref="G64:G69" si="5">+ROUND((F64*E64),0)</f>
        <v>0</v>
      </c>
      <c r="H64" s="23" t="e">
        <f>+ROUND((G64/$G$381),4)</f>
        <v>#DIV/0!</v>
      </c>
    </row>
    <row r="65" spans="1:8" x14ac:dyDescent="0.25">
      <c r="A65" s="62">
        <v>6.2</v>
      </c>
      <c r="B65" s="63"/>
      <c r="C65" s="64" t="s">
        <v>76</v>
      </c>
      <c r="D65" s="63" t="s">
        <v>24</v>
      </c>
      <c r="E65" s="65">
        <v>588.38</v>
      </c>
      <c r="F65" s="21"/>
      <c r="G65" s="41">
        <f t="shared" si="5"/>
        <v>0</v>
      </c>
      <c r="H65" s="23" t="e">
        <f>+ROUND((G65/$G$381),4)</f>
        <v>#DIV/0!</v>
      </c>
    </row>
    <row r="66" spans="1:8" x14ac:dyDescent="0.25">
      <c r="A66" s="77">
        <v>6.3</v>
      </c>
      <c r="B66" s="78"/>
      <c r="C66" s="64" t="s">
        <v>77</v>
      </c>
      <c r="D66" s="63" t="s">
        <v>24</v>
      </c>
      <c r="E66" s="65">
        <v>217.49</v>
      </c>
      <c r="F66" s="21"/>
      <c r="G66" s="41">
        <f t="shared" si="5"/>
        <v>0</v>
      </c>
      <c r="H66" s="23" t="e">
        <f>+ROUND((G66/$G$381),4)</f>
        <v>#DIV/0!</v>
      </c>
    </row>
    <row r="67" spans="1:8" x14ac:dyDescent="0.25">
      <c r="A67" s="77">
        <v>6.4</v>
      </c>
      <c r="B67" s="78"/>
      <c r="C67" s="64" t="s">
        <v>78</v>
      </c>
      <c r="D67" s="63" t="s">
        <v>24</v>
      </c>
      <c r="E67" s="65">
        <v>45.96</v>
      </c>
      <c r="F67" s="21"/>
      <c r="G67" s="41">
        <f t="shared" si="5"/>
        <v>0</v>
      </c>
      <c r="H67" s="23" t="e">
        <f>+ROUND((G67/$G$381),4)</f>
        <v>#DIV/0!</v>
      </c>
    </row>
    <row r="68" spans="1:8" x14ac:dyDescent="0.25">
      <c r="A68" s="79">
        <v>6.6</v>
      </c>
      <c r="B68" s="80"/>
      <c r="C68" s="81" t="s">
        <v>79</v>
      </c>
      <c r="D68" s="80" t="s">
        <v>24</v>
      </c>
      <c r="E68" s="65">
        <v>66.92</v>
      </c>
      <c r="F68" s="82"/>
      <c r="G68" s="41">
        <f t="shared" si="5"/>
        <v>0</v>
      </c>
      <c r="H68" s="23" t="e">
        <f>+ROUND((G68/$G$381),4)</f>
        <v>#DIV/0!</v>
      </c>
    </row>
    <row r="69" spans="1:8" x14ac:dyDescent="0.25">
      <c r="A69" s="83">
        <v>6.7</v>
      </c>
      <c r="B69" s="84"/>
      <c r="C69" s="27" t="s">
        <v>80</v>
      </c>
      <c r="D69" s="84" t="s">
        <v>24</v>
      </c>
      <c r="E69" s="27">
        <v>17.309999999999999</v>
      </c>
      <c r="F69" s="22"/>
      <c r="G69" s="41">
        <f t="shared" si="5"/>
        <v>0</v>
      </c>
      <c r="H69" s="23" t="e">
        <f>+ROUND((G69/$G$381),4)</f>
        <v>#DIV/0!</v>
      </c>
    </row>
    <row r="70" spans="1:8" x14ac:dyDescent="0.25">
      <c r="A70" s="83"/>
      <c r="B70" s="84"/>
      <c r="C70" s="27"/>
      <c r="D70" s="84"/>
      <c r="E70" s="27"/>
      <c r="F70" s="27"/>
      <c r="G70" s="27"/>
      <c r="H70" s="23" t="e">
        <f>+ROUND((G70/$G$381),4)</f>
        <v>#DIV/0!</v>
      </c>
    </row>
    <row r="71" spans="1:8" x14ac:dyDescent="0.25">
      <c r="A71" s="85">
        <v>7</v>
      </c>
      <c r="B71" s="86"/>
      <c r="C71" s="87" t="s">
        <v>81</v>
      </c>
      <c r="D71" s="88"/>
      <c r="E71" s="89"/>
      <c r="F71" s="89"/>
      <c r="G71" s="90">
        <f>SUM(G73:G149)</f>
        <v>0</v>
      </c>
      <c r="H71" s="16" t="e">
        <f>+ROUND((G71/$G$381),4)</f>
        <v>#DIV/0!</v>
      </c>
    </row>
    <row r="72" spans="1:8" x14ac:dyDescent="0.25">
      <c r="A72" s="91" t="s">
        <v>82</v>
      </c>
      <c r="B72" s="92"/>
      <c r="C72" s="93" t="s">
        <v>83</v>
      </c>
      <c r="D72" s="94"/>
      <c r="E72" s="95"/>
      <c r="F72" s="95"/>
      <c r="G72" s="89"/>
      <c r="H72" s="23" t="e">
        <f>+ROUND((G72/$G$381),4)</f>
        <v>#DIV/0!</v>
      </c>
    </row>
    <row r="73" spans="1:8" ht="45" x14ac:dyDescent="0.25">
      <c r="A73" s="96" t="s">
        <v>84</v>
      </c>
      <c r="B73" s="97"/>
      <c r="C73" s="98" t="s">
        <v>85</v>
      </c>
      <c r="D73" s="99" t="s">
        <v>86</v>
      </c>
      <c r="E73" s="100">
        <v>155</v>
      </c>
      <c r="F73" s="100"/>
      <c r="G73" s="41">
        <f t="shared" ref="G73:G113" si="6">+ROUND((F73*E73),0)</f>
        <v>0</v>
      </c>
      <c r="H73" s="23" t="e">
        <f>+ROUND((G73/$G$381),4)</f>
        <v>#DIV/0!</v>
      </c>
    </row>
    <row r="74" spans="1:8" ht="45" x14ac:dyDescent="0.25">
      <c r="A74" s="96" t="s">
        <v>89</v>
      </c>
      <c r="B74" s="97"/>
      <c r="C74" s="98" t="s">
        <v>90</v>
      </c>
      <c r="D74" s="99" t="s">
        <v>86</v>
      </c>
      <c r="E74" s="100">
        <v>50</v>
      </c>
      <c r="F74" s="100"/>
      <c r="G74" s="41">
        <f t="shared" si="6"/>
        <v>0</v>
      </c>
      <c r="H74" s="23" t="e">
        <f>+ROUND((G74/$G$381),4)</f>
        <v>#DIV/0!</v>
      </c>
    </row>
    <row r="75" spans="1:8" ht="30" x14ac:dyDescent="0.25">
      <c r="A75" s="96" t="s">
        <v>91</v>
      </c>
      <c r="B75" s="97"/>
      <c r="C75" s="98" t="s">
        <v>92</v>
      </c>
      <c r="D75" s="99" t="s">
        <v>86</v>
      </c>
      <c r="E75" s="100">
        <v>205</v>
      </c>
      <c r="F75" s="100"/>
      <c r="G75" s="41">
        <f t="shared" si="6"/>
        <v>0</v>
      </c>
      <c r="H75" s="23" t="e">
        <f>+ROUND((G75/$G$381),4)</f>
        <v>#DIV/0!</v>
      </c>
    </row>
    <row r="76" spans="1:8" ht="45" x14ac:dyDescent="0.25">
      <c r="A76" s="96" t="s">
        <v>93</v>
      </c>
      <c r="B76" s="97"/>
      <c r="C76" s="98" t="s">
        <v>94</v>
      </c>
      <c r="D76" s="99" t="s">
        <v>86</v>
      </c>
      <c r="E76" s="100">
        <v>17</v>
      </c>
      <c r="F76" s="100"/>
      <c r="G76" s="41">
        <f t="shared" si="6"/>
        <v>0</v>
      </c>
      <c r="H76" s="23" t="e">
        <f>+ROUND((G76/$G$381),4)</f>
        <v>#DIV/0!</v>
      </c>
    </row>
    <row r="77" spans="1:8" ht="45" x14ac:dyDescent="0.25">
      <c r="A77" s="96" t="s">
        <v>95</v>
      </c>
      <c r="B77" s="97"/>
      <c r="C77" s="98" t="s">
        <v>96</v>
      </c>
      <c r="D77" s="99" t="s">
        <v>86</v>
      </c>
      <c r="E77" s="100">
        <v>8</v>
      </c>
      <c r="F77" s="100"/>
      <c r="G77" s="41">
        <f t="shared" si="6"/>
        <v>0</v>
      </c>
      <c r="H77" s="23" t="e">
        <f>+ROUND((G77/$G$381),4)</f>
        <v>#DIV/0!</v>
      </c>
    </row>
    <row r="78" spans="1:8" ht="45" x14ac:dyDescent="0.25">
      <c r="A78" s="96" t="s">
        <v>99</v>
      </c>
      <c r="B78" s="97"/>
      <c r="C78" s="98" t="s">
        <v>100</v>
      </c>
      <c r="D78" s="99" t="s">
        <v>86</v>
      </c>
      <c r="E78" s="100">
        <v>11</v>
      </c>
      <c r="F78" s="100"/>
      <c r="G78" s="41">
        <f t="shared" si="6"/>
        <v>0</v>
      </c>
      <c r="H78" s="23" t="e">
        <f>+ROUND((G78/$G$381),4)</f>
        <v>#DIV/0!</v>
      </c>
    </row>
    <row r="79" spans="1:8" ht="45" x14ac:dyDescent="0.25">
      <c r="A79" s="96" t="s">
        <v>101</v>
      </c>
      <c r="B79" s="97"/>
      <c r="C79" s="98" t="s">
        <v>102</v>
      </c>
      <c r="D79" s="99" t="s">
        <v>86</v>
      </c>
      <c r="E79" s="100">
        <v>32</v>
      </c>
      <c r="F79" s="100"/>
      <c r="G79" s="41">
        <f t="shared" si="6"/>
        <v>0</v>
      </c>
      <c r="H79" s="23" t="e">
        <f>+ROUND((G79/$G$381),4)</f>
        <v>#DIV/0!</v>
      </c>
    </row>
    <row r="80" spans="1:8" ht="45" x14ac:dyDescent="0.25">
      <c r="A80" s="96" t="s">
        <v>103</v>
      </c>
      <c r="B80" s="97"/>
      <c r="C80" s="98" t="s">
        <v>104</v>
      </c>
      <c r="D80" s="99" t="s">
        <v>86</v>
      </c>
      <c r="E80" s="100">
        <v>1</v>
      </c>
      <c r="F80" s="100"/>
      <c r="G80" s="41">
        <f t="shared" si="6"/>
        <v>0</v>
      </c>
      <c r="H80" s="23" t="e">
        <f>+ROUND((G80/$G$381),4)</f>
        <v>#DIV/0!</v>
      </c>
    </row>
    <row r="81" spans="1:8" ht="60" x14ac:dyDescent="0.25">
      <c r="A81" s="96" t="s">
        <v>105</v>
      </c>
      <c r="B81" s="97"/>
      <c r="C81" s="98" t="s">
        <v>106</v>
      </c>
      <c r="D81" s="99" t="s">
        <v>86</v>
      </c>
      <c r="E81" s="100">
        <v>14</v>
      </c>
      <c r="F81" s="100"/>
      <c r="G81" s="41">
        <f t="shared" si="6"/>
        <v>0</v>
      </c>
      <c r="H81" s="23" t="e">
        <f>+ROUND((G81/$G$381),4)</f>
        <v>#DIV/0!</v>
      </c>
    </row>
    <row r="82" spans="1:8" ht="45" x14ac:dyDescent="0.25">
      <c r="A82" s="96" t="s">
        <v>107</v>
      </c>
      <c r="B82" s="97"/>
      <c r="C82" s="98" t="s">
        <v>108</v>
      </c>
      <c r="D82" s="99" t="s">
        <v>86</v>
      </c>
      <c r="E82" s="100">
        <v>3</v>
      </c>
      <c r="F82" s="100"/>
      <c r="G82" s="41">
        <f t="shared" si="6"/>
        <v>0</v>
      </c>
      <c r="H82" s="23" t="e">
        <f>+ROUND((G82/$G$381),4)</f>
        <v>#DIV/0!</v>
      </c>
    </row>
    <row r="83" spans="1:8" ht="45" x14ac:dyDescent="0.25">
      <c r="A83" s="96" t="s">
        <v>109</v>
      </c>
      <c r="B83" s="97"/>
      <c r="C83" s="98" t="s">
        <v>110</v>
      </c>
      <c r="D83" s="99" t="s">
        <v>86</v>
      </c>
      <c r="E83" s="100">
        <v>3</v>
      </c>
      <c r="F83" s="100"/>
      <c r="G83" s="41">
        <f t="shared" si="6"/>
        <v>0</v>
      </c>
      <c r="H83" s="23" t="e">
        <f>+ROUND((G83/$G$381),4)</f>
        <v>#DIV/0!</v>
      </c>
    </row>
    <row r="84" spans="1:8" ht="45" x14ac:dyDescent="0.25">
      <c r="A84" s="96" t="s">
        <v>111</v>
      </c>
      <c r="B84" s="97"/>
      <c r="C84" s="98" t="s">
        <v>112</v>
      </c>
      <c r="D84" s="99" t="s">
        <v>86</v>
      </c>
      <c r="E84" s="100">
        <v>1</v>
      </c>
      <c r="F84" s="100"/>
      <c r="G84" s="41">
        <f t="shared" si="6"/>
        <v>0</v>
      </c>
      <c r="H84" s="23" t="e">
        <f>+ROUND((G84/$G$381),4)</f>
        <v>#DIV/0!</v>
      </c>
    </row>
    <row r="85" spans="1:8" ht="21.75" customHeight="1" x14ac:dyDescent="0.25">
      <c r="A85" s="101" t="s">
        <v>113</v>
      </c>
      <c r="B85" s="102"/>
      <c r="C85" s="103" t="s">
        <v>114</v>
      </c>
      <c r="D85" s="104"/>
      <c r="E85" s="105"/>
      <c r="F85" s="105"/>
      <c r="G85" s="106">
        <f t="shared" si="6"/>
        <v>0</v>
      </c>
      <c r="H85" s="23" t="e">
        <f>+ROUND((G85/$G$381),4)</f>
        <v>#DIV/0!</v>
      </c>
    </row>
    <row r="86" spans="1:8" x14ac:dyDescent="0.25">
      <c r="A86" s="96" t="s">
        <v>115</v>
      </c>
      <c r="B86" s="97"/>
      <c r="C86" s="98" t="s">
        <v>116</v>
      </c>
      <c r="D86" s="99" t="s">
        <v>86</v>
      </c>
      <c r="E86" s="100">
        <v>35</v>
      </c>
      <c r="F86" s="100"/>
      <c r="G86" s="41">
        <f t="shared" si="6"/>
        <v>0</v>
      </c>
      <c r="H86" s="23" t="e">
        <f>+ROUND((G86/$G$381),4)</f>
        <v>#DIV/0!</v>
      </c>
    </row>
    <row r="87" spans="1:8" x14ac:dyDescent="0.25">
      <c r="A87" s="96" t="s">
        <v>117</v>
      </c>
      <c r="B87" s="97"/>
      <c r="C87" s="98" t="s">
        <v>118</v>
      </c>
      <c r="D87" s="99" t="s">
        <v>86</v>
      </c>
      <c r="E87" s="100">
        <v>1</v>
      </c>
      <c r="F87" s="100"/>
      <c r="G87" s="41">
        <f t="shared" si="6"/>
        <v>0</v>
      </c>
      <c r="H87" s="23" t="e">
        <f>+ROUND((G87/$G$381),4)</f>
        <v>#DIV/0!</v>
      </c>
    </row>
    <row r="88" spans="1:8" x14ac:dyDescent="0.25">
      <c r="A88" s="96" t="s">
        <v>119</v>
      </c>
      <c r="B88" s="97"/>
      <c r="C88" s="98" t="s">
        <v>120</v>
      </c>
      <c r="D88" s="99" t="s">
        <v>86</v>
      </c>
      <c r="E88" s="100">
        <v>2</v>
      </c>
      <c r="F88" s="100"/>
      <c r="G88" s="41">
        <f t="shared" si="6"/>
        <v>0</v>
      </c>
      <c r="H88" s="23" t="e">
        <f>+ROUND((G88/$G$381),4)</f>
        <v>#DIV/0!</v>
      </c>
    </row>
    <row r="89" spans="1:8" x14ac:dyDescent="0.25">
      <c r="A89" s="96" t="s">
        <v>121</v>
      </c>
      <c r="B89" s="97"/>
      <c r="C89" s="98" t="s">
        <v>122</v>
      </c>
      <c r="D89" s="99" t="s">
        <v>86</v>
      </c>
      <c r="E89" s="100">
        <v>6</v>
      </c>
      <c r="F89" s="100"/>
      <c r="G89" s="41">
        <f t="shared" si="6"/>
        <v>0</v>
      </c>
      <c r="H89" s="23" t="e">
        <f>+ROUND((G89/$G$381),4)</f>
        <v>#DIV/0!</v>
      </c>
    </row>
    <row r="90" spans="1:8" x14ac:dyDescent="0.25">
      <c r="A90" s="96" t="s">
        <v>123</v>
      </c>
      <c r="B90" s="97"/>
      <c r="C90" s="98" t="s">
        <v>124</v>
      </c>
      <c r="D90" s="99" t="s">
        <v>86</v>
      </c>
      <c r="E90" s="100">
        <v>1</v>
      </c>
      <c r="F90" s="100"/>
      <c r="G90" s="41">
        <f t="shared" si="6"/>
        <v>0</v>
      </c>
      <c r="H90" s="23" t="e">
        <f>+ROUND((G90/$G$381),4)</f>
        <v>#DIV/0!</v>
      </c>
    </row>
    <row r="91" spans="1:8" x14ac:dyDescent="0.25">
      <c r="A91" s="96" t="s">
        <v>125</v>
      </c>
      <c r="B91" s="97"/>
      <c r="C91" s="98" t="s">
        <v>126</v>
      </c>
      <c r="D91" s="99" t="s">
        <v>86</v>
      </c>
      <c r="E91" s="100">
        <v>1</v>
      </c>
      <c r="F91" s="100"/>
      <c r="G91" s="41">
        <f t="shared" si="6"/>
        <v>0</v>
      </c>
      <c r="H91" s="23" t="e">
        <f>+ROUND((G91/$G$381),4)</f>
        <v>#DIV/0!</v>
      </c>
    </row>
    <row r="92" spans="1:8" x14ac:dyDescent="0.25">
      <c r="A92" s="96" t="s">
        <v>129</v>
      </c>
      <c r="B92" s="97"/>
      <c r="C92" s="98" t="s">
        <v>130</v>
      </c>
      <c r="D92" s="99" t="s">
        <v>86</v>
      </c>
      <c r="E92" s="100">
        <v>2</v>
      </c>
      <c r="F92" s="100"/>
      <c r="G92" s="41">
        <f t="shared" si="6"/>
        <v>0</v>
      </c>
      <c r="H92" s="23" t="e">
        <f>+ROUND((G92/$G$381),4)</f>
        <v>#DIV/0!</v>
      </c>
    </row>
    <row r="93" spans="1:8" x14ac:dyDescent="0.25">
      <c r="A93" s="96" t="s">
        <v>131</v>
      </c>
      <c r="B93" s="97"/>
      <c r="C93" s="98" t="s">
        <v>132</v>
      </c>
      <c r="D93" s="99" t="s">
        <v>86</v>
      </c>
      <c r="E93" s="100">
        <v>2</v>
      </c>
      <c r="F93" s="107"/>
      <c r="G93" s="41">
        <f t="shared" si="6"/>
        <v>0</v>
      </c>
      <c r="H93" s="23" t="e">
        <f>+ROUND((G93/$G$381),4)</f>
        <v>#DIV/0!</v>
      </c>
    </row>
    <row r="94" spans="1:8" x14ac:dyDescent="0.25">
      <c r="A94" s="96" t="s">
        <v>133</v>
      </c>
      <c r="B94" s="97"/>
      <c r="C94" s="98" t="s">
        <v>134</v>
      </c>
      <c r="D94" s="99" t="s">
        <v>86</v>
      </c>
      <c r="E94" s="100">
        <v>2</v>
      </c>
      <c r="F94" s="100"/>
      <c r="G94" s="41">
        <f t="shared" si="6"/>
        <v>0</v>
      </c>
      <c r="H94" s="23" t="e">
        <f>+ROUND((G94/$G$381),4)</f>
        <v>#DIV/0!</v>
      </c>
    </row>
    <row r="95" spans="1:8" ht="30" x14ac:dyDescent="0.25">
      <c r="A95" s="96" t="s">
        <v>135</v>
      </c>
      <c r="B95" s="97"/>
      <c r="C95" s="98" t="s">
        <v>136</v>
      </c>
      <c r="D95" s="99" t="s">
        <v>86</v>
      </c>
      <c r="E95" s="100">
        <v>1</v>
      </c>
      <c r="F95" s="100"/>
      <c r="G95" s="41">
        <f t="shared" si="6"/>
        <v>0</v>
      </c>
      <c r="H95" s="23" t="e">
        <f>+ROUND((G95/$G$381),4)</f>
        <v>#DIV/0!</v>
      </c>
    </row>
    <row r="96" spans="1:8" ht="30" x14ac:dyDescent="0.25">
      <c r="A96" s="96" t="s">
        <v>137</v>
      </c>
      <c r="B96" s="97"/>
      <c r="C96" s="98" t="s">
        <v>138</v>
      </c>
      <c r="D96" s="99" t="s">
        <v>86</v>
      </c>
      <c r="E96" s="100">
        <v>1</v>
      </c>
      <c r="F96" s="100"/>
      <c r="G96" s="41">
        <f t="shared" si="6"/>
        <v>0</v>
      </c>
      <c r="H96" s="23" t="e">
        <f>+ROUND((G96/$G$381),4)</f>
        <v>#DIV/0!</v>
      </c>
    </row>
    <row r="97" spans="1:8" ht="30" x14ac:dyDescent="0.25">
      <c r="A97" s="96" t="s">
        <v>141</v>
      </c>
      <c r="B97" s="97"/>
      <c r="C97" s="98" t="s">
        <v>142</v>
      </c>
      <c r="D97" s="99" t="s">
        <v>86</v>
      </c>
      <c r="E97" s="100">
        <v>1</v>
      </c>
      <c r="F97" s="100"/>
      <c r="G97" s="41">
        <f t="shared" si="6"/>
        <v>0</v>
      </c>
      <c r="H97" s="23" t="e">
        <f>+ROUND((G97/$G$381),4)</f>
        <v>#DIV/0!</v>
      </c>
    </row>
    <row r="98" spans="1:8" ht="30" x14ac:dyDescent="0.25">
      <c r="A98" s="96" t="s">
        <v>143</v>
      </c>
      <c r="B98" s="97"/>
      <c r="C98" s="98" t="s">
        <v>144</v>
      </c>
      <c r="D98" s="99" t="s">
        <v>86</v>
      </c>
      <c r="E98" s="100">
        <v>1</v>
      </c>
      <c r="F98" s="100"/>
      <c r="G98" s="41">
        <f t="shared" si="6"/>
        <v>0</v>
      </c>
      <c r="H98" s="23" t="e">
        <f>+ROUND((G98/$G$381),4)</f>
        <v>#DIV/0!</v>
      </c>
    </row>
    <row r="99" spans="1:8" ht="45" x14ac:dyDescent="0.25">
      <c r="A99" s="96" t="s">
        <v>145</v>
      </c>
      <c r="B99" s="97"/>
      <c r="C99" s="98" t="s">
        <v>146</v>
      </c>
      <c r="D99" s="99" t="s">
        <v>86</v>
      </c>
      <c r="E99" s="100">
        <v>3</v>
      </c>
      <c r="F99" s="100"/>
      <c r="G99" s="41">
        <f t="shared" si="6"/>
        <v>0</v>
      </c>
      <c r="H99" s="23" t="e">
        <f>+ROUND((G99/$G$381),4)</f>
        <v>#DIV/0!</v>
      </c>
    </row>
    <row r="100" spans="1:8" ht="45" x14ac:dyDescent="0.25">
      <c r="A100" s="96" t="s">
        <v>147</v>
      </c>
      <c r="B100" s="97"/>
      <c r="C100" s="98" t="s">
        <v>148</v>
      </c>
      <c r="D100" s="99" t="s">
        <v>86</v>
      </c>
      <c r="E100" s="100">
        <v>3</v>
      </c>
      <c r="F100" s="100"/>
      <c r="G100" s="41">
        <f t="shared" si="6"/>
        <v>0</v>
      </c>
      <c r="H100" s="23" t="e">
        <f>+ROUND((G100/$G$381),4)</f>
        <v>#DIV/0!</v>
      </c>
    </row>
    <row r="101" spans="1:8" ht="45" x14ac:dyDescent="0.25">
      <c r="A101" s="96" t="s">
        <v>149</v>
      </c>
      <c r="B101" s="97"/>
      <c r="C101" s="98" t="s">
        <v>150</v>
      </c>
      <c r="D101" s="99" t="s">
        <v>86</v>
      </c>
      <c r="E101" s="100">
        <v>3</v>
      </c>
      <c r="F101" s="100"/>
      <c r="G101" s="41">
        <f t="shared" si="6"/>
        <v>0</v>
      </c>
      <c r="H101" s="23" t="e">
        <f>+ROUND((G101/$G$381),4)</f>
        <v>#DIV/0!</v>
      </c>
    </row>
    <row r="102" spans="1:8" ht="60" x14ac:dyDescent="0.25">
      <c r="A102" s="96" t="s">
        <v>151</v>
      </c>
      <c r="B102" s="97"/>
      <c r="C102" s="98" t="s">
        <v>152</v>
      </c>
      <c r="D102" s="99" t="s">
        <v>86</v>
      </c>
      <c r="E102" s="100">
        <v>1</v>
      </c>
      <c r="F102" s="100"/>
      <c r="G102" s="41">
        <f t="shared" si="6"/>
        <v>0</v>
      </c>
      <c r="H102" s="23" t="e">
        <f>+ROUND((G102/$G$381),4)</f>
        <v>#DIV/0!</v>
      </c>
    </row>
    <row r="103" spans="1:8" ht="60" x14ac:dyDescent="0.25">
      <c r="A103" s="96" t="s">
        <v>153</v>
      </c>
      <c r="B103" s="97"/>
      <c r="C103" s="98" t="s">
        <v>154</v>
      </c>
      <c r="D103" s="99" t="s">
        <v>86</v>
      </c>
      <c r="E103" s="100">
        <v>1</v>
      </c>
      <c r="F103" s="100"/>
      <c r="G103" s="41">
        <f t="shared" si="6"/>
        <v>0</v>
      </c>
      <c r="H103" s="23" t="e">
        <f>+ROUND((G103/$G$381),4)</f>
        <v>#DIV/0!</v>
      </c>
    </row>
    <row r="104" spans="1:8" ht="27" customHeight="1" x14ac:dyDescent="0.25">
      <c r="A104" s="101" t="s">
        <v>155</v>
      </c>
      <c r="B104" s="102"/>
      <c r="C104" s="103" t="s">
        <v>156</v>
      </c>
      <c r="D104" s="104"/>
      <c r="E104" s="105"/>
      <c r="F104" s="105"/>
      <c r="G104" s="106">
        <f t="shared" si="6"/>
        <v>0</v>
      </c>
      <c r="H104" s="23" t="e">
        <f>+ROUND((G104/$G$381),4)</f>
        <v>#DIV/0!</v>
      </c>
    </row>
    <row r="105" spans="1:8" ht="45" x14ac:dyDescent="0.25">
      <c r="A105" s="96" t="s">
        <v>157</v>
      </c>
      <c r="B105" s="97"/>
      <c r="C105" s="98" t="s">
        <v>158</v>
      </c>
      <c r="D105" s="99" t="s">
        <v>159</v>
      </c>
      <c r="E105" s="100">
        <v>40</v>
      </c>
      <c r="F105" s="100"/>
      <c r="G105" s="41">
        <f t="shared" si="6"/>
        <v>0</v>
      </c>
      <c r="H105" s="23" t="e">
        <f>+ROUND((G105/$G$381),4)</f>
        <v>#DIV/0!</v>
      </c>
    </row>
    <row r="106" spans="1:8" ht="45" x14ac:dyDescent="0.25">
      <c r="A106" s="96" t="s">
        <v>160</v>
      </c>
      <c r="B106" s="97"/>
      <c r="C106" s="98" t="s">
        <v>161</v>
      </c>
      <c r="D106" s="99" t="s">
        <v>159</v>
      </c>
      <c r="E106" s="100">
        <v>32</v>
      </c>
      <c r="F106" s="100"/>
      <c r="G106" s="41">
        <f t="shared" si="6"/>
        <v>0</v>
      </c>
      <c r="H106" s="23" t="e">
        <f>+ROUND((G106/$G$381),4)</f>
        <v>#DIV/0!</v>
      </c>
    </row>
    <row r="107" spans="1:8" ht="30" x14ac:dyDescent="0.25">
      <c r="A107" s="96" t="s">
        <v>162</v>
      </c>
      <c r="B107" s="97"/>
      <c r="C107" s="98" t="s">
        <v>163</v>
      </c>
      <c r="D107" s="99" t="s">
        <v>159</v>
      </c>
      <c r="E107" s="100">
        <v>35</v>
      </c>
      <c r="F107" s="100"/>
      <c r="G107" s="41">
        <f t="shared" si="6"/>
        <v>0</v>
      </c>
      <c r="H107" s="23" t="e">
        <f>+ROUND((G107/$G$381),4)</f>
        <v>#DIV/0!</v>
      </c>
    </row>
    <row r="108" spans="1:8" ht="30" x14ac:dyDescent="0.25">
      <c r="A108" s="96" t="s">
        <v>164</v>
      </c>
      <c r="B108" s="97"/>
      <c r="C108" s="98" t="s">
        <v>165</v>
      </c>
      <c r="D108" s="99" t="s">
        <v>159</v>
      </c>
      <c r="E108" s="100">
        <v>10</v>
      </c>
      <c r="F108" s="100"/>
      <c r="G108" s="41">
        <f t="shared" si="6"/>
        <v>0</v>
      </c>
      <c r="H108" s="23" t="e">
        <f>+ROUND((G108/$G$381),4)</f>
        <v>#DIV/0!</v>
      </c>
    </row>
    <row r="109" spans="1:8" ht="45" x14ac:dyDescent="0.25">
      <c r="A109" s="96" t="s">
        <v>168</v>
      </c>
      <c r="B109" s="97"/>
      <c r="C109" s="98" t="s">
        <v>169</v>
      </c>
      <c r="D109" s="99" t="s">
        <v>159</v>
      </c>
      <c r="E109" s="100">
        <v>15</v>
      </c>
      <c r="F109" s="100"/>
      <c r="G109" s="41">
        <f t="shared" si="6"/>
        <v>0</v>
      </c>
      <c r="H109" s="23" t="e">
        <f>+ROUND((G109/$G$381),4)</f>
        <v>#DIV/0!</v>
      </c>
    </row>
    <row r="110" spans="1:8" ht="30" x14ac:dyDescent="0.25">
      <c r="A110" s="96" t="s">
        <v>170</v>
      </c>
      <c r="B110" s="97"/>
      <c r="C110" s="98" t="s">
        <v>171</v>
      </c>
      <c r="D110" s="99" t="s">
        <v>159</v>
      </c>
      <c r="E110" s="100">
        <v>300</v>
      </c>
      <c r="F110" s="100"/>
      <c r="G110" s="41">
        <f t="shared" si="6"/>
        <v>0</v>
      </c>
      <c r="H110" s="23" t="e">
        <f>+ROUND((G110/$G$381),4)</f>
        <v>#DIV/0!</v>
      </c>
    </row>
    <row r="111" spans="1:8" ht="30" x14ac:dyDescent="0.25">
      <c r="A111" s="96" t="s">
        <v>172</v>
      </c>
      <c r="B111" s="97"/>
      <c r="C111" s="98" t="s">
        <v>173</v>
      </c>
      <c r="D111" s="99" t="s">
        <v>159</v>
      </c>
      <c r="E111" s="100">
        <v>50</v>
      </c>
      <c r="F111" s="100"/>
      <c r="G111" s="41">
        <f t="shared" si="6"/>
        <v>0</v>
      </c>
      <c r="H111" s="23" t="e">
        <f>+ROUND((G111/$G$381),4)</f>
        <v>#DIV/0!</v>
      </c>
    </row>
    <row r="112" spans="1:8" ht="30" x14ac:dyDescent="0.25">
      <c r="A112" s="96" t="s">
        <v>174</v>
      </c>
      <c r="B112" s="97"/>
      <c r="C112" s="98" t="s">
        <v>175</v>
      </c>
      <c r="D112" s="99" t="s">
        <v>159</v>
      </c>
      <c r="E112" s="100">
        <v>36</v>
      </c>
      <c r="F112" s="100"/>
      <c r="G112" s="41">
        <f t="shared" si="6"/>
        <v>0</v>
      </c>
      <c r="H112" s="23" t="e">
        <f>+ROUND((G112/$G$381),4)</f>
        <v>#DIV/0!</v>
      </c>
    </row>
    <row r="113" spans="1:8" ht="30" x14ac:dyDescent="0.25">
      <c r="A113" s="96" t="s">
        <v>176</v>
      </c>
      <c r="B113" s="97"/>
      <c r="C113" s="98" t="s">
        <v>177</v>
      </c>
      <c r="D113" s="99" t="s">
        <v>159</v>
      </c>
      <c r="E113" s="100">
        <v>50</v>
      </c>
      <c r="F113" s="100"/>
      <c r="G113" s="41">
        <f t="shared" si="6"/>
        <v>0</v>
      </c>
      <c r="H113" s="23" t="e">
        <f>+ROUND((G113/$G$381),4)</f>
        <v>#DIV/0!</v>
      </c>
    </row>
    <row r="114" spans="1:8" ht="30" x14ac:dyDescent="0.25">
      <c r="A114" s="96" t="s">
        <v>180</v>
      </c>
      <c r="B114" s="97"/>
      <c r="C114" s="98" t="s">
        <v>181</v>
      </c>
      <c r="D114" s="99" t="s">
        <v>159</v>
      </c>
      <c r="E114" s="100">
        <v>40</v>
      </c>
      <c r="F114" s="100"/>
      <c r="G114" s="41">
        <f t="shared" ref="G114:G149" si="7">+ROUND((F114*E114),0)</f>
        <v>0</v>
      </c>
      <c r="H114" s="23" t="e">
        <f>+ROUND((G114/$G$381),4)</f>
        <v>#DIV/0!</v>
      </c>
    </row>
    <row r="115" spans="1:8" ht="30" x14ac:dyDescent="0.25">
      <c r="A115" s="96" t="s">
        <v>182</v>
      </c>
      <c r="B115" s="97"/>
      <c r="C115" s="98" t="s">
        <v>183</v>
      </c>
      <c r="D115" s="99" t="s">
        <v>86</v>
      </c>
      <c r="E115" s="100">
        <v>1</v>
      </c>
      <c r="F115" s="100"/>
      <c r="G115" s="41">
        <f t="shared" si="7"/>
        <v>0</v>
      </c>
      <c r="H115" s="23" t="e">
        <f>+ROUND((G115/$G$381),4)</f>
        <v>#DIV/0!</v>
      </c>
    </row>
    <row r="116" spans="1:8" ht="30" x14ac:dyDescent="0.25">
      <c r="A116" s="96" t="s">
        <v>186</v>
      </c>
      <c r="B116" s="97"/>
      <c r="C116" s="98" t="s">
        <v>187</v>
      </c>
      <c r="D116" s="99" t="s">
        <v>159</v>
      </c>
      <c r="E116" s="100">
        <v>20</v>
      </c>
      <c r="F116" s="100"/>
      <c r="G116" s="41">
        <f t="shared" si="7"/>
        <v>0</v>
      </c>
      <c r="H116" s="23" t="e">
        <f>+ROUND((G116/$G$381),4)</f>
        <v>#DIV/0!</v>
      </c>
    </row>
    <row r="117" spans="1:8" x14ac:dyDescent="0.25">
      <c r="A117" s="101" t="s">
        <v>188</v>
      </c>
      <c r="B117" s="102"/>
      <c r="C117" s="103" t="s">
        <v>189</v>
      </c>
      <c r="D117" s="104"/>
      <c r="E117" s="105"/>
      <c r="F117" s="105"/>
      <c r="G117" s="106">
        <f t="shared" si="7"/>
        <v>0</v>
      </c>
      <c r="H117" s="23" t="e">
        <f>+ROUND((G117/$G$381),4)</f>
        <v>#DIV/0!</v>
      </c>
    </row>
    <row r="118" spans="1:8" ht="45" x14ac:dyDescent="0.25">
      <c r="A118" s="96" t="s">
        <v>190</v>
      </c>
      <c r="B118" s="97"/>
      <c r="C118" s="98" t="s">
        <v>191</v>
      </c>
      <c r="D118" s="99" t="s">
        <v>86</v>
      </c>
      <c r="E118" s="100">
        <v>73</v>
      </c>
      <c r="F118" s="100"/>
      <c r="G118" s="41">
        <f t="shared" si="7"/>
        <v>0</v>
      </c>
      <c r="H118" s="23" t="e">
        <f>+ROUND((G118/$G$381),4)</f>
        <v>#DIV/0!</v>
      </c>
    </row>
    <row r="119" spans="1:8" ht="60" x14ac:dyDescent="0.25">
      <c r="A119" s="96" t="s">
        <v>194</v>
      </c>
      <c r="B119" s="97"/>
      <c r="C119" s="98" t="s">
        <v>195</v>
      </c>
      <c r="D119" s="99" t="s">
        <v>86</v>
      </c>
      <c r="E119" s="100">
        <v>65</v>
      </c>
      <c r="F119" s="100"/>
      <c r="G119" s="41">
        <f t="shared" si="7"/>
        <v>0</v>
      </c>
      <c r="H119" s="23" t="e">
        <f>+ROUND((G119/$G$381),4)</f>
        <v>#DIV/0!</v>
      </c>
    </row>
    <row r="120" spans="1:8" ht="60" x14ac:dyDescent="0.25">
      <c r="A120" s="96" t="s">
        <v>196</v>
      </c>
      <c r="B120" s="97"/>
      <c r="C120" s="98" t="s">
        <v>197</v>
      </c>
      <c r="D120" s="99" t="s">
        <v>86</v>
      </c>
      <c r="E120" s="100">
        <v>17</v>
      </c>
      <c r="F120" s="100"/>
      <c r="G120" s="41">
        <f t="shared" si="7"/>
        <v>0</v>
      </c>
      <c r="H120" s="23" t="e">
        <f>+ROUND((G120/$G$381),4)</f>
        <v>#DIV/0!</v>
      </c>
    </row>
    <row r="121" spans="1:8" ht="60" x14ac:dyDescent="0.25">
      <c r="A121" s="96" t="s">
        <v>198</v>
      </c>
      <c r="B121" s="97"/>
      <c r="C121" s="98" t="s">
        <v>199</v>
      </c>
      <c r="D121" s="99" t="s">
        <v>86</v>
      </c>
      <c r="E121" s="100">
        <v>50</v>
      </c>
      <c r="F121" s="100"/>
      <c r="G121" s="41">
        <f t="shared" si="7"/>
        <v>0</v>
      </c>
      <c r="H121" s="23" t="e">
        <f>+ROUND((G121/$G$381),4)</f>
        <v>#DIV/0!</v>
      </c>
    </row>
    <row r="122" spans="1:8" x14ac:dyDescent="0.25">
      <c r="A122" s="108" t="s">
        <v>202</v>
      </c>
      <c r="B122" s="109"/>
      <c r="C122" s="103" t="s">
        <v>203</v>
      </c>
      <c r="D122" s="104"/>
      <c r="E122" s="105"/>
      <c r="F122" s="105"/>
      <c r="G122" s="106">
        <f t="shared" si="7"/>
        <v>0</v>
      </c>
      <c r="H122" s="23" t="e">
        <f>+ROUND((G122/$G$381),4)</f>
        <v>#DIV/0!</v>
      </c>
    </row>
    <row r="123" spans="1:8" ht="30" x14ac:dyDescent="0.25">
      <c r="A123" s="96" t="s">
        <v>204</v>
      </c>
      <c r="B123" s="97"/>
      <c r="C123" s="98" t="s">
        <v>205</v>
      </c>
      <c r="D123" s="99" t="s">
        <v>86</v>
      </c>
      <c r="E123" s="100">
        <v>2</v>
      </c>
      <c r="F123" s="100"/>
      <c r="G123" s="41">
        <f t="shared" si="7"/>
        <v>0</v>
      </c>
      <c r="H123" s="23" t="e">
        <f>+ROUND((G123/$G$381),4)</f>
        <v>#DIV/0!</v>
      </c>
    </row>
    <row r="124" spans="1:8" ht="30" x14ac:dyDescent="0.25">
      <c r="A124" s="96" t="s">
        <v>206</v>
      </c>
      <c r="B124" s="97"/>
      <c r="C124" s="98" t="s">
        <v>207</v>
      </c>
      <c r="D124" s="99" t="s">
        <v>86</v>
      </c>
      <c r="E124" s="100">
        <v>6</v>
      </c>
      <c r="F124" s="100"/>
      <c r="G124" s="41">
        <f t="shared" si="7"/>
        <v>0</v>
      </c>
      <c r="H124" s="23" t="e">
        <f>+ROUND((G124/$G$381),4)</f>
        <v>#DIV/0!</v>
      </c>
    </row>
    <row r="125" spans="1:8" ht="30" x14ac:dyDescent="0.25">
      <c r="A125" s="96" t="s">
        <v>208</v>
      </c>
      <c r="B125" s="97"/>
      <c r="C125" s="98" t="s">
        <v>209</v>
      </c>
      <c r="D125" s="99" t="s">
        <v>159</v>
      </c>
      <c r="E125" s="100">
        <v>40</v>
      </c>
      <c r="F125" s="100"/>
      <c r="G125" s="41">
        <f t="shared" si="7"/>
        <v>0</v>
      </c>
      <c r="H125" s="23" t="e">
        <f>+ROUND((G125/$G$381),4)</f>
        <v>#DIV/0!</v>
      </c>
    </row>
    <row r="126" spans="1:8" ht="30" x14ac:dyDescent="0.25">
      <c r="A126" s="96" t="s">
        <v>210</v>
      </c>
      <c r="B126" s="97"/>
      <c r="C126" s="98" t="s">
        <v>211</v>
      </c>
      <c r="D126" s="99" t="s">
        <v>86</v>
      </c>
      <c r="E126" s="100">
        <v>20</v>
      </c>
      <c r="F126" s="100"/>
      <c r="G126" s="41">
        <f t="shared" si="7"/>
        <v>0</v>
      </c>
      <c r="H126" s="23" t="e">
        <f>+ROUND((G126/$G$381),4)</f>
        <v>#DIV/0!</v>
      </c>
    </row>
    <row r="127" spans="1:8" ht="45" x14ac:dyDescent="0.25">
      <c r="A127" s="96" t="s">
        <v>212</v>
      </c>
      <c r="B127" s="97"/>
      <c r="C127" s="98" t="s">
        <v>213</v>
      </c>
      <c r="D127" s="99" t="s">
        <v>86</v>
      </c>
      <c r="E127" s="100">
        <v>2</v>
      </c>
      <c r="F127" s="100"/>
      <c r="G127" s="41">
        <f t="shared" si="7"/>
        <v>0</v>
      </c>
      <c r="H127" s="23" t="e">
        <f>+ROUND((G127/$G$381),4)</f>
        <v>#DIV/0!</v>
      </c>
    </row>
    <row r="128" spans="1:8" ht="45" x14ac:dyDescent="0.25">
      <c r="A128" s="96" t="s">
        <v>214</v>
      </c>
      <c r="B128" s="97"/>
      <c r="C128" s="98" t="s">
        <v>215</v>
      </c>
      <c r="D128" s="99" t="s">
        <v>159</v>
      </c>
      <c r="E128" s="100">
        <v>10</v>
      </c>
      <c r="F128" s="100"/>
      <c r="G128" s="41">
        <f t="shared" si="7"/>
        <v>0</v>
      </c>
      <c r="H128" s="23" t="e">
        <f>+ROUND((G128/$G$381),4)</f>
        <v>#DIV/0!</v>
      </c>
    </row>
    <row r="129" spans="1:8" ht="45" x14ac:dyDescent="0.25">
      <c r="A129" s="96" t="s">
        <v>218</v>
      </c>
      <c r="B129" s="97"/>
      <c r="C129" s="98" t="s">
        <v>219</v>
      </c>
      <c r="D129" s="99" t="s">
        <v>159</v>
      </c>
      <c r="E129" s="100">
        <v>20</v>
      </c>
      <c r="F129" s="100"/>
      <c r="G129" s="41">
        <f t="shared" si="7"/>
        <v>0</v>
      </c>
      <c r="H129" s="23" t="e">
        <f>+ROUND((G129/$G$381),4)</f>
        <v>#DIV/0!</v>
      </c>
    </row>
    <row r="130" spans="1:8" ht="30" x14ac:dyDescent="0.25">
      <c r="A130" s="96" t="s">
        <v>220</v>
      </c>
      <c r="B130" s="97"/>
      <c r="C130" s="98" t="s">
        <v>221</v>
      </c>
      <c r="D130" s="99" t="s">
        <v>86</v>
      </c>
      <c r="E130" s="100">
        <v>1</v>
      </c>
      <c r="F130" s="100"/>
      <c r="G130" s="41">
        <f t="shared" si="7"/>
        <v>0</v>
      </c>
      <c r="H130" s="23" t="e">
        <f>+ROUND((G130/$G$381),4)</f>
        <v>#DIV/0!</v>
      </c>
    </row>
    <row r="131" spans="1:8" x14ac:dyDescent="0.25">
      <c r="A131" s="108" t="s">
        <v>222</v>
      </c>
      <c r="B131" s="109"/>
      <c r="C131" s="103" t="s">
        <v>223</v>
      </c>
      <c r="D131" s="104"/>
      <c r="E131" s="105"/>
      <c r="F131" s="105"/>
      <c r="G131" s="106">
        <f t="shared" si="7"/>
        <v>0</v>
      </c>
      <c r="H131" s="23" t="e">
        <f>+ROUND((G131/$G$381),4)</f>
        <v>#DIV/0!</v>
      </c>
    </row>
    <row r="132" spans="1:8" ht="45" x14ac:dyDescent="0.25">
      <c r="A132" s="96" t="s">
        <v>224</v>
      </c>
      <c r="B132" s="97"/>
      <c r="C132" s="98" t="s">
        <v>225</v>
      </c>
      <c r="D132" s="99" t="s">
        <v>86</v>
      </c>
      <c r="E132" s="100">
        <v>1</v>
      </c>
      <c r="F132" s="100"/>
      <c r="G132" s="41">
        <f t="shared" si="7"/>
        <v>0</v>
      </c>
      <c r="H132" s="23" t="e">
        <f>+ROUND((G132/$G$381),4)</f>
        <v>#DIV/0!</v>
      </c>
    </row>
    <row r="133" spans="1:8" ht="45" x14ac:dyDescent="0.25">
      <c r="A133" s="96" t="s">
        <v>226</v>
      </c>
      <c r="B133" s="97"/>
      <c r="C133" s="98" t="s">
        <v>227</v>
      </c>
      <c r="D133" s="99" t="s">
        <v>86</v>
      </c>
      <c r="E133" s="100">
        <v>1</v>
      </c>
      <c r="F133" s="100"/>
      <c r="G133" s="41">
        <f t="shared" si="7"/>
        <v>0</v>
      </c>
      <c r="H133" s="23" t="e">
        <f>+ROUND((G133/$G$381),4)</f>
        <v>#DIV/0!</v>
      </c>
    </row>
    <row r="134" spans="1:8" ht="45" x14ac:dyDescent="0.25">
      <c r="A134" s="96" t="s">
        <v>228</v>
      </c>
      <c r="B134" s="97"/>
      <c r="C134" s="98" t="s">
        <v>229</v>
      </c>
      <c r="D134" s="99" t="s">
        <v>86</v>
      </c>
      <c r="E134" s="100">
        <v>1</v>
      </c>
      <c r="F134" s="100"/>
      <c r="G134" s="41">
        <f t="shared" si="7"/>
        <v>0</v>
      </c>
      <c r="H134" s="23" t="e">
        <f>+ROUND((G134/$G$381),4)</f>
        <v>#DIV/0!</v>
      </c>
    </row>
    <row r="135" spans="1:8" ht="45" x14ac:dyDescent="0.25">
      <c r="A135" s="96" t="s">
        <v>230</v>
      </c>
      <c r="B135" s="97"/>
      <c r="C135" s="98" t="s">
        <v>231</v>
      </c>
      <c r="D135" s="99" t="s">
        <v>86</v>
      </c>
      <c r="E135" s="100">
        <v>1</v>
      </c>
      <c r="F135" s="100"/>
      <c r="G135" s="41">
        <f t="shared" si="7"/>
        <v>0</v>
      </c>
      <c r="H135" s="23" t="e">
        <f>+ROUND((G135/$G$381),4)</f>
        <v>#DIV/0!</v>
      </c>
    </row>
    <row r="136" spans="1:8" ht="30" x14ac:dyDescent="0.25">
      <c r="A136" s="96" t="s">
        <v>232</v>
      </c>
      <c r="B136" s="97"/>
      <c r="C136" s="98" t="s">
        <v>233</v>
      </c>
      <c r="D136" s="99" t="s">
        <v>86</v>
      </c>
      <c r="E136" s="100">
        <v>1</v>
      </c>
      <c r="F136" s="100"/>
      <c r="G136" s="41">
        <f t="shared" si="7"/>
        <v>0</v>
      </c>
      <c r="H136" s="23" t="e">
        <f>+ROUND((G136/$G$381),4)</f>
        <v>#DIV/0!</v>
      </c>
    </row>
    <row r="137" spans="1:8" ht="45" x14ac:dyDescent="0.25">
      <c r="A137" s="96" t="s">
        <v>234</v>
      </c>
      <c r="B137" s="97"/>
      <c r="C137" s="98" t="s">
        <v>235</v>
      </c>
      <c r="D137" s="99" t="s">
        <v>86</v>
      </c>
      <c r="E137" s="100">
        <v>1</v>
      </c>
      <c r="F137" s="100"/>
      <c r="G137" s="41">
        <f t="shared" si="7"/>
        <v>0</v>
      </c>
      <c r="H137" s="23" t="e">
        <f>+ROUND((G137/$G$381),4)</f>
        <v>#DIV/0!</v>
      </c>
    </row>
    <row r="138" spans="1:8" ht="45" x14ac:dyDescent="0.25">
      <c r="A138" s="96" t="s">
        <v>236</v>
      </c>
      <c r="B138" s="97"/>
      <c r="C138" s="98" t="s">
        <v>237</v>
      </c>
      <c r="D138" s="99" t="s">
        <v>159</v>
      </c>
      <c r="E138" s="100">
        <v>23</v>
      </c>
      <c r="F138" s="100"/>
      <c r="G138" s="41">
        <f t="shared" si="7"/>
        <v>0</v>
      </c>
      <c r="H138" s="23" t="e">
        <f>+ROUND((G138/$G$381),4)</f>
        <v>#DIV/0!</v>
      </c>
    </row>
    <row r="139" spans="1:8" ht="45" x14ac:dyDescent="0.25">
      <c r="A139" s="96" t="s">
        <v>238</v>
      </c>
      <c r="B139" s="97"/>
      <c r="C139" s="98" t="s">
        <v>239</v>
      </c>
      <c r="D139" s="99" t="s">
        <v>159</v>
      </c>
      <c r="E139" s="100">
        <v>100</v>
      </c>
      <c r="F139" s="100"/>
      <c r="G139" s="41">
        <f t="shared" si="7"/>
        <v>0</v>
      </c>
      <c r="H139" s="23" t="e">
        <f>+ROUND((G139/$G$381),4)</f>
        <v>#DIV/0!</v>
      </c>
    </row>
    <row r="140" spans="1:8" ht="30" x14ac:dyDescent="0.25">
      <c r="A140" s="96" t="s">
        <v>240</v>
      </c>
      <c r="B140" s="97"/>
      <c r="C140" s="98" t="s">
        <v>241</v>
      </c>
      <c r="D140" s="99" t="s">
        <v>86</v>
      </c>
      <c r="E140" s="100">
        <v>2</v>
      </c>
      <c r="F140" s="100"/>
      <c r="G140" s="41">
        <f t="shared" si="7"/>
        <v>0</v>
      </c>
      <c r="H140" s="23" t="e">
        <f>+ROUND((G140/$G$381),4)</f>
        <v>#DIV/0!</v>
      </c>
    </row>
    <row r="141" spans="1:8" ht="30" x14ac:dyDescent="0.25">
      <c r="A141" s="96" t="s">
        <v>242</v>
      </c>
      <c r="B141" s="97"/>
      <c r="C141" s="98" t="s">
        <v>241</v>
      </c>
      <c r="D141" s="99" t="s">
        <v>86</v>
      </c>
      <c r="E141" s="100">
        <v>2</v>
      </c>
      <c r="F141" s="100"/>
      <c r="G141" s="41">
        <f t="shared" si="7"/>
        <v>0</v>
      </c>
      <c r="H141" s="23" t="e">
        <f>+ROUND((G141/$G$381),4)</f>
        <v>#DIV/0!</v>
      </c>
    </row>
    <row r="142" spans="1:8" ht="45" x14ac:dyDescent="0.25">
      <c r="A142" s="96" t="s">
        <v>243</v>
      </c>
      <c r="B142" s="97"/>
      <c r="C142" s="98" t="s">
        <v>244</v>
      </c>
      <c r="D142" s="99" t="s">
        <v>159</v>
      </c>
      <c r="E142" s="100">
        <v>30</v>
      </c>
      <c r="F142" s="100"/>
      <c r="G142" s="41">
        <f t="shared" si="7"/>
        <v>0</v>
      </c>
      <c r="H142" s="23" t="e">
        <f>+ROUND((G142/$G$381),4)</f>
        <v>#DIV/0!</v>
      </c>
    </row>
    <row r="143" spans="1:8" ht="30" x14ac:dyDescent="0.25">
      <c r="A143" s="96" t="s">
        <v>245</v>
      </c>
      <c r="B143" s="97"/>
      <c r="C143" s="98" t="s">
        <v>246</v>
      </c>
      <c r="D143" s="99" t="s">
        <v>86</v>
      </c>
      <c r="E143" s="100">
        <v>3</v>
      </c>
      <c r="F143" s="100"/>
      <c r="G143" s="41">
        <f t="shared" si="7"/>
        <v>0</v>
      </c>
      <c r="H143" s="23" t="e">
        <f>+ROUND((G143/$G$381),4)</f>
        <v>#DIV/0!</v>
      </c>
    </row>
    <row r="144" spans="1:8" ht="60" x14ac:dyDescent="0.25">
      <c r="A144" s="96" t="s">
        <v>247</v>
      </c>
      <c r="B144" s="97"/>
      <c r="C144" s="98" t="s">
        <v>248</v>
      </c>
      <c r="D144" s="99" t="s">
        <v>86</v>
      </c>
      <c r="E144" s="100">
        <v>1</v>
      </c>
      <c r="F144" s="100"/>
      <c r="G144" s="41">
        <f t="shared" si="7"/>
        <v>0</v>
      </c>
      <c r="H144" s="23" t="e">
        <f>+ROUND((G144/$G$381),4)</f>
        <v>#DIV/0!</v>
      </c>
    </row>
    <row r="145" spans="1:8" ht="30" x14ac:dyDescent="0.25">
      <c r="A145" s="96" t="s">
        <v>249</v>
      </c>
      <c r="B145" s="97"/>
      <c r="C145" s="98" t="s">
        <v>250</v>
      </c>
      <c r="D145" s="99" t="s">
        <v>86</v>
      </c>
      <c r="E145" s="100">
        <v>1</v>
      </c>
      <c r="F145" s="100"/>
      <c r="G145" s="41">
        <f t="shared" si="7"/>
        <v>0</v>
      </c>
      <c r="H145" s="23" t="e">
        <f>+ROUND((G145/$G$381),4)</f>
        <v>#DIV/0!</v>
      </c>
    </row>
    <row r="146" spans="1:8" x14ac:dyDescent="0.25">
      <c r="A146" s="96" t="s">
        <v>251</v>
      </c>
      <c r="B146" s="97"/>
      <c r="C146" s="98" t="s">
        <v>252</v>
      </c>
      <c r="D146" s="99" t="s">
        <v>86</v>
      </c>
      <c r="E146" s="100">
        <v>1</v>
      </c>
      <c r="F146" s="100"/>
      <c r="G146" s="41">
        <f t="shared" si="7"/>
        <v>0</v>
      </c>
      <c r="H146" s="23" t="e">
        <f>+ROUND((G146/$G$381),4)</f>
        <v>#DIV/0!</v>
      </c>
    </row>
    <row r="147" spans="1:8" ht="30" x14ac:dyDescent="0.25">
      <c r="A147" s="96" t="s">
        <v>253</v>
      </c>
      <c r="B147" s="97"/>
      <c r="C147" s="98" t="s">
        <v>254</v>
      </c>
      <c r="D147" s="99" t="s">
        <v>86</v>
      </c>
      <c r="E147" s="100">
        <v>1</v>
      </c>
      <c r="F147" s="100"/>
      <c r="G147" s="41">
        <f t="shared" si="7"/>
        <v>0</v>
      </c>
      <c r="H147" s="23" t="e">
        <f>+ROUND((G147/$G$381),4)</f>
        <v>#DIV/0!</v>
      </c>
    </row>
    <row r="148" spans="1:8" ht="41.25" customHeight="1" x14ac:dyDescent="0.25">
      <c r="A148" s="96" t="s">
        <v>255</v>
      </c>
      <c r="B148" s="97"/>
      <c r="C148" s="98" t="s">
        <v>256</v>
      </c>
      <c r="D148" s="99" t="s">
        <v>86</v>
      </c>
      <c r="E148" s="100">
        <v>1</v>
      </c>
      <c r="F148" s="100"/>
      <c r="G148" s="41">
        <f t="shared" si="7"/>
        <v>0</v>
      </c>
      <c r="H148" s="23" t="e">
        <f>+ROUND((G148/$G$381),4)</f>
        <v>#DIV/0!</v>
      </c>
    </row>
    <row r="149" spans="1:8" ht="30.75" customHeight="1" x14ac:dyDescent="0.25">
      <c r="A149" s="110"/>
      <c r="B149" s="99"/>
      <c r="C149" s="111"/>
      <c r="D149" s="99"/>
      <c r="E149" s="100"/>
      <c r="F149" s="100"/>
      <c r="G149" s="41">
        <f t="shared" si="7"/>
        <v>0</v>
      </c>
      <c r="H149" s="23" t="e">
        <f>+ROUND((G149/$G$381),4)</f>
        <v>#DIV/0!</v>
      </c>
    </row>
    <row r="150" spans="1:8" x14ac:dyDescent="0.25">
      <c r="A150" s="112">
        <v>8</v>
      </c>
      <c r="B150" s="113"/>
      <c r="C150" s="114" t="s">
        <v>257</v>
      </c>
      <c r="D150" s="115"/>
      <c r="E150" s="116"/>
      <c r="F150" s="116"/>
      <c r="G150" s="116">
        <f>SUM(G152:G169)</f>
        <v>0</v>
      </c>
      <c r="H150" s="16" t="e">
        <f>+ROUND((G150/$G$381),4)</f>
        <v>#DIV/0!</v>
      </c>
    </row>
    <row r="151" spans="1:8" x14ac:dyDescent="0.25">
      <c r="A151" s="117" t="s">
        <v>258</v>
      </c>
      <c r="B151" s="118"/>
      <c r="C151" s="119" t="s">
        <v>259</v>
      </c>
      <c r="D151" s="99"/>
      <c r="E151" s="100"/>
      <c r="F151" s="100"/>
      <c r="G151" s="120"/>
      <c r="H151" s="23" t="e">
        <f>+ROUND((G151/$G$381),4)</f>
        <v>#DIV/0!</v>
      </c>
    </row>
    <row r="152" spans="1:8" ht="30" x14ac:dyDescent="0.25">
      <c r="A152" s="96" t="s">
        <v>260</v>
      </c>
      <c r="B152" s="97"/>
      <c r="C152" s="98" t="s">
        <v>261</v>
      </c>
      <c r="D152" s="99" t="s">
        <v>86</v>
      </c>
      <c r="E152" s="100">
        <v>8</v>
      </c>
      <c r="F152" s="100"/>
      <c r="G152" s="41">
        <f t="shared" ref="G152:G169" si="8">+ROUND((F152*E152),0)</f>
        <v>0</v>
      </c>
      <c r="H152" s="23" t="e">
        <f>+ROUND((G152/$G$381),4)</f>
        <v>#DIV/0!</v>
      </c>
    </row>
    <row r="153" spans="1:8" ht="30" x14ac:dyDescent="0.25">
      <c r="A153" s="96" t="s">
        <v>262</v>
      </c>
      <c r="B153" s="97"/>
      <c r="C153" s="98" t="s">
        <v>263</v>
      </c>
      <c r="D153" s="99" t="s">
        <v>86</v>
      </c>
      <c r="E153" s="100">
        <v>2</v>
      </c>
      <c r="F153" s="100"/>
      <c r="G153" s="41">
        <f t="shared" si="8"/>
        <v>0</v>
      </c>
      <c r="H153" s="23" t="e">
        <f>+ROUND((G153/$G$381),4)</f>
        <v>#DIV/0!</v>
      </c>
    </row>
    <row r="154" spans="1:8" ht="30" x14ac:dyDescent="0.25">
      <c r="A154" s="96" t="s">
        <v>264</v>
      </c>
      <c r="B154" s="97"/>
      <c r="C154" s="98" t="s">
        <v>265</v>
      </c>
      <c r="D154" s="99" t="s">
        <v>86</v>
      </c>
      <c r="E154" s="100">
        <v>16</v>
      </c>
      <c r="F154" s="100"/>
      <c r="G154" s="41">
        <f t="shared" si="8"/>
        <v>0</v>
      </c>
      <c r="H154" s="23" t="e">
        <f>+ROUND((G154/$G$381),4)</f>
        <v>#DIV/0!</v>
      </c>
    </row>
    <row r="155" spans="1:8" ht="30" x14ac:dyDescent="0.25">
      <c r="A155" s="96" t="s">
        <v>266</v>
      </c>
      <c r="B155" s="97"/>
      <c r="C155" s="98" t="s">
        <v>267</v>
      </c>
      <c r="D155" s="99" t="s">
        <v>86</v>
      </c>
      <c r="E155" s="100">
        <v>16</v>
      </c>
      <c r="F155" s="100"/>
      <c r="G155" s="41">
        <f t="shared" si="8"/>
        <v>0</v>
      </c>
      <c r="H155" s="23" t="e">
        <f>+ROUND((G155/$G$381),4)</f>
        <v>#DIV/0!</v>
      </c>
    </row>
    <row r="156" spans="1:8" ht="60" x14ac:dyDescent="0.25">
      <c r="A156" s="96" t="s">
        <v>268</v>
      </c>
      <c r="B156" s="97"/>
      <c r="C156" s="98" t="s">
        <v>269</v>
      </c>
      <c r="D156" s="99" t="s">
        <v>86</v>
      </c>
      <c r="E156" s="100">
        <v>1</v>
      </c>
      <c r="F156" s="100"/>
      <c r="G156" s="41">
        <f t="shared" si="8"/>
        <v>0</v>
      </c>
      <c r="H156" s="23" t="e">
        <f>+ROUND((G156/$G$381),4)</f>
        <v>#DIV/0!</v>
      </c>
    </row>
    <row r="157" spans="1:8" x14ac:dyDescent="0.25">
      <c r="A157" s="96" t="s">
        <v>270</v>
      </c>
      <c r="B157" s="97"/>
      <c r="C157" s="98" t="s">
        <v>271</v>
      </c>
      <c r="D157" s="99" t="s">
        <v>86</v>
      </c>
      <c r="E157" s="100">
        <v>2</v>
      </c>
      <c r="F157" s="100"/>
      <c r="G157" s="41">
        <f t="shared" si="8"/>
        <v>0</v>
      </c>
      <c r="H157" s="23" t="e">
        <f>+ROUND((G157/$G$381),4)</f>
        <v>#DIV/0!</v>
      </c>
    </row>
    <row r="158" spans="1:8" ht="30" x14ac:dyDescent="0.25">
      <c r="A158" s="96" t="s">
        <v>272</v>
      </c>
      <c r="B158" s="97"/>
      <c r="C158" s="98" t="s">
        <v>273</v>
      </c>
      <c r="D158" s="99" t="s">
        <v>86</v>
      </c>
      <c r="E158" s="100">
        <v>2</v>
      </c>
      <c r="F158" s="100"/>
      <c r="G158" s="41">
        <f t="shared" si="8"/>
        <v>0</v>
      </c>
      <c r="H158" s="23" t="e">
        <f>+ROUND((G158/$G$381),4)</f>
        <v>#DIV/0!</v>
      </c>
    </row>
    <row r="159" spans="1:8" x14ac:dyDescent="0.25">
      <c r="A159" s="96" t="s">
        <v>274</v>
      </c>
      <c r="B159" s="97"/>
      <c r="C159" s="98" t="s">
        <v>275</v>
      </c>
      <c r="D159" s="99" t="s">
        <v>159</v>
      </c>
      <c r="E159" s="100">
        <v>1000</v>
      </c>
      <c r="F159" s="100"/>
      <c r="G159" s="41">
        <f t="shared" si="8"/>
        <v>0</v>
      </c>
      <c r="H159" s="23" t="e">
        <f>+ROUND((G159/$G$381),4)</f>
        <v>#DIV/0!</v>
      </c>
    </row>
    <row r="160" spans="1:8" x14ac:dyDescent="0.25">
      <c r="A160" s="96" t="s">
        <v>276</v>
      </c>
      <c r="B160" s="97"/>
      <c r="C160" s="98" t="s">
        <v>277</v>
      </c>
      <c r="D160" s="99" t="s">
        <v>86</v>
      </c>
      <c r="E160" s="100">
        <v>16</v>
      </c>
      <c r="F160" s="100"/>
      <c r="G160" s="41">
        <f t="shared" si="8"/>
        <v>0</v>
      </c>
      <c r="H160" s="23" t="e">
        <f>+ROUND((G160/$G$381),4)</f>
        <v>#DIV/0!</v>
      </c>
    </row>
    <row r="161" spans="1:8" ht="45" x14ac:dyDescent="0.25">
      <c r="A161" s="96" t="s">
        <v>278</v>
      </c>
      <c r="B161" s="97"/>
      <c r="C161" s="98" t="s">
        <v>279</v>
      </c>
      <c r="D161" s="99" t="s">
        <v>86</v>
      </c>
      <c r="E161" s="100">
        <v>1</v>
      </c>
      <c r="F161" s="100"/>
      <c r="G161" s="41">
        <f t="shared" si="8"/>
        <v>0</v>
      </c>
      <c r="H161" s="23" t="e">
        <f>+ROUND((G161/$G$381),4)</f>
        <v>#DIV/0!</v>
      </c>
    </row>
    <row r="162" spans="1:8" ht="45" x14ac:dyDescent="0.25">
      <c r="A162" s="96" t="s">
        <v>280</v>
      </c>
      <c r="B162" s="97"/>
      <c r="C162" s="98" t="s">
        <v>281</v>
      </c>
      <c r="D162" s="99" t="s">
        <v>86</v>
      </c>
      <c r="E162" s="100">
        <v>2</v>
      </c>
      <c r="F162" s="100"/>
      <c r="G162" s="41">
        <f t="shared" si="8"/>
        <v>0</v>
      </c>
      <c r="H162" s="23" t="e">
        <f>+ROUND((G162/$G$381),4)</f>
        <v>#DIV/0!</v>
      </c>
    </row>
    <row r="163" spans="1:8" ht="30" x14ac:dyDescent="0.25">
      <c r="A163" s="96" t="s">
        <v>282</v>
      </c>
      <c r="B163" s="97"/>
      <c r="C163" s="98" t="s">
        <v>283</v>
      </c>
      <c r="D163" s="99" t="s">
        <v>159</v>
      </c>
      <c r="E163" s="100">
        <v>300</v>
      </c>
      <c r="F163" s="100"/>
      <c r="G163" s="41">
        <f t="shared" si="8"/>
        <v>0</v>
      </c>
      <c r="H163" s="23" t="e">
        <f>+ROUND((G163/$G$381),4)</f>
        <v>#DIV/0!</v>
      </c>
    </row>
    <row r="164" spans="1:8" ht="30" x14ac:dyDescent="0.25">
      <c r="A164" s="96" t="s">
        <v>284</v>
      </c>
      <c r="B164" s="97"/>
      <c r="C164" s="98" t="s">
        <v>285</v>
      </c>
      <c r="D164" s="99" t="s">
        <v>159</v>
      </c>
      <c r="E164" s="100">
        <v>150</v>
      </c>
      <c r="F164" s="100"/>
      <c r="G164" s="41">
        <f t="shared" si="8"/>
        <v>0</v>
      </c>
      <c r="H164" s="23" t="e">
        <f>+ROUND((G164/$G$381),4)</f>
        <v>#DIV/0!</v>
      </c>
    </row>
    <row r="165" spans="1:8" ht="45" x14ac:dyDescent="0.25">
      <c r="A165" s="96" t="s">
        <v>286</v>
      </c>
      <c r="B165" s="97"/>
      <c r="C165" s="98" t="s">
        <v>287</v>
      </c>
      <c r="D165" s="99" t="s">
        <v>159</v>
      </c>
      <c r="E165" s="100">
        <v>45</v>
      </c>
      <c r="F165" s="100"/>
      <c r="G165" s="41">
        <f t="shared" si="8"/>
        <v>0</v>
      </c>
      <c r="H165" s="23" t="e">
        <f>+ROUND((G165/$G$381),4)</f>
        <v>#DIV/0!</v>
      </c>
    </row>
    <row r="166" spans="1:8" ht="45" x14ac:dyDescent="0.25">
      <c r="A166" s="96" t="s">
        <v>288</v>
      </c>
      <c r="B166" s="97"/>
      <c r="C166" s="98" t="s">
        <v>289</v>
      </c>
      <c r="D166" s="99" t="s">
        <v>86</v>
      </c>
      <c r="E166" s="100">
        <v>1</v>
      </c>
      <c r="F166" s="100"/>
      <c r="G166" s="41">
        <f t="shared" si="8"/>
        <v>0</v>
      </c>
      <c r="H166" s="23" t="e">
        <f>+ROUND((G166/$G$381),4)</f>
        <v>#DIV/0!</v>
      </c>
    </row>
    <row r="167" spans="1:8" ht="45" x14ac:dyDescent="0.25">
      <c r="A167" s="96" t="s">
        <v>290</v>
      </c>
      <c r="B167" s="97"/>
      <c r="C167" s="98" t="s">
        <v>291</v>
      </c>
      <c r="D167" s="99" t="s">
        <v>86</v>
      </c>
      <c r="E167" s="100">
        <v>1</v>
      </c>
      <c r="F167" s="100"/>
      <c r="G167" s="41">
        <f t="shared" si="8"/>
        <v>0</v>
      </c>
      <c r="H167" s="23" t="e">
        <f>+ROUND((G167/$G$381),4)</f>
        <v>#DIV/0!</v>
      </c>
    </row>
    <row r="168" spans="1:8" x14ac:dyDescent="0.25">
      <c r="A168" s="117" t="s">
        <v>292</v>
      </c>
      <c r="B168" s="118"/>
      <c r="C168" s="119" t="s">
        <v>293</v>
      </c>
      <c r="D168" s="99"/>
      <c r="E168" s="100"/>
      <c r="F168" s="100"/>
      <c r="G168" s="41">
        <f t="shared" si="8"/>
        <v>0</v>
      </c>
      <c r="H168" s="23" t="e">
        <f>+ROUND((G168/$G$381),4)</f>
        <v>#DIV/0!</v>
      </c>
    </row>
    <row r="169" spans="1:8" x14ac:dyDescent="0.25">
      <c r="A169" s="117" t="s">
        <v>294</v>
      </c>
      <c r="B169" s="118"/>
      <c r="C169" s="119" t="s">
        <v>295</v>
      </c>
      <c r="D169" s="99"/>
      <c r="E169" s="100"/>
      <c r="F169" s="100"/>
      <c r="G169" s="41">
        <f t="shared" si="8"/>
        <v>0</v>
      </c>
      <c r="H169" s="23" t="e">
        <f>+ROUND((G169/$G$381),4)</f>
        <v>#DIV/0!</v>
      </c>
    </row>
    <row r="170" spans="1:8" x14ac:dyDescent="0.25">
      <c r="A170" s="110"/>
      <c r="B170" s="99"/>
      <c r="C170" s="111"/>
      <c r="D170" s="99"/>
      <c r="E170" s="100"/>
      <c r="F170" s="100"/>
      <c r="G170" s="120"/>
      <c r="H170" s="23" t="e">
        <f>+ROUND((G170/$G$381),4)</f>
        <v>#DIV/0!</v>
      </c>
    </row>
    <row r="171" spans="1:8" x14ac:dyDescent="0.25">
      <c r="A171" s="121">
        <v>9</v>
      </c>
      <c r="B171" s="122"/>
      <c r="C171" s="123" t="s">
        <v>296</v>
      </c>
      <c r="D171" s="124"/>
      <c r="E171" s="125"/>
      <c r="F171" s="125"/>
      <c r="G171" s="125">
        <f>SUM(G173:G187)</f>
        <v>0</v>
      </c>
      <c r="H171" s="16" t="e">
        <f>+ROUND((G171/$G$381),4)</f>
        <v>#DIV/0!</v>
      </c>
    </row>
    <row r="172" spans="1:8" x14ac:dyDescent="0.25">
      <c r="A172" s="117" t="s">
        <v>297</v>
      </c>
      <c r="B172" s="118"/>
      <c r="C172" s="119" t="s">
        <v>298</v>
      </c>
      <c r="D172" s="99"/>
      <c r="E172" s="100"/>
      <c r="F172" s="100"/>
      <c r="G172" s="120"/>
      <c r="H172" s="23" t="e">
        <f>+ROUND((G172/$G$381),4)</f>
        <v>#DIV/0!</v>
      </c>
    </row>
    <row r="173" spans="1:8" ht="30" x14ac:dyDescent="0.25">
      <c r="A173" s="96" t="s">
        <v>299</v>
      </c>
      <c r="B173" s="97"/>
      <c r="C173" s="98" t="s">
        <v>300</v>
      </c>
      <c r="D173" s="99" t="s">
        <v>86</v>
      </c>
      <c r="E173" s="100">
        <v>14</v>
      </c>
      <c r="F173" s="100"/>
      <c r="G173" s="41">
        <f t="shared" ref="G173:G187" si="9">+ROUND((F173*E173),0)</f>
        <v>0</v>
      </c>
      <c r="H173" s="23" t="e">
        <f>+ROUND((G173/$G$381),4)</f>
        <v>#DIV/0!</v>
      </c>
    </row>
    <row r="174" spans="1:8" ht="30" x14ac:dyDescent="0.25">
      <c r="A174" s="96" t="s">
        <v>301</v>
      </c>
      <c r="B174" s="97"/>
      <c r="C174" s="98" t="s">
        <v>263</v>
      </c>
      <c r="D174" s="99" t="s">
        <v>86</v>
      </c>
      <c r="E174" s="100">
        <v>2</v>
      </c>
      <c r="F174" s="100"/>
      <c r="G174" s="41">
        <f t="shared" si="9"/>
        <v>0</v>
      </c>
      <c r="H174" s="23" t="e">
        <f>+ROUND((G174/$G$381),4)</f>
        <v>#DIV/0!</v>
      </c>
    </row>
    <row r="175" spans="1:8" ht="30" x14ac:dyDescent="0.25">
      <c r="A175" s="96" t="s">
        <v>302</v>
      </c>
      <c r="B175" s="97"/>
      <c r="C175" s="98" t="s">
        <v>267</v>
      </c>
      <c r="D175" s="99" t="s">
        <v>86</v>
      </c>
      <c r="E175" s="100">
        <v>14</v>
      </c>
      <c r="F175" s="100"/>
      <c r="G175" s="41">
        <f t="shared" si="9"/>
        <v>0</v>
      </c>
      <c r="H175" s="23" t="e">
        <f>+ROUND((G175/$G$381),4)</f>
        <v>#DIV/0!</v>
      </c>
    </row>
    <row r="176" spans="1:8" x14ac:dyDescent="0.25">
      <c r="A176" s="96" t="s">
        <v>303</v>
      </c>
      <c r="B176" s="97"/>
      <c r="C176" s="98" t="s">
        <v>271</v>
      </c>
      <c r="D176" s="99" t="s">
        <v>86</v>
      </c>
      <c r="E176" s="100">
        <v>2</v>
      </c>
      <c r="F176" s="100"/>
      <c r="G176" s="41">
        <f t="shared" si="9"/>
        <v>0</v>
      </c>
      <c r="H176" s="23" t="e">
        <f>+ROUND((G176/$G$381),4)</f>
        <v>#DIV/0!</v>
      </c>
    </row>
    <row r="177" spans="1:8" x14ac:dyDescent="0.25">
      <c r="A177" s="96" t="s">
        <v>304</v>
      </c>
      <c r="B177" s="97"/>
      <c r="C177" s="98" t="s">
        <v>305</v>
      </c>
      <c r="D177" s="99" t="s">
        <v>159</v>
      </c>
      <c r="E177" s="100">
        <v>800</v>
      </c>
      <c r="F177" s="100"/>
      <c r="G177" s="41">
        <f t="shared" si="9"/>
        <v>0</v>
      </c>
      <c r="H177" s="23" t="e">
        <f>+ROUND((G177/$G$381),4)</f>
        <v>#DIV/0!</v>
      </c>
    </row>
    <row r="178" spans="1:8" x14ac:dyDescent="0.25">
      <c r="A178" s="96" t="s">
        <v>306</v>
      </c>
      <c r="B178" s="97"/>
      <c r="C178" s="98" t="s">
        <v>277</v>
      </c>
      <c r="D178" s="99" t="s">
        <v>86</v>
      </c>
      <c r="E178" s="100">
        <v>14</v>
      </c>
      <c r="F178" s="100"/>
      <c r="G178" s="41">
        <f t="shared" si="9"/>
        <v>0</v>
      </c>
      <c r="H178" s="23" t="e">
        <f>+ROUND((G178/$G$381),4)</f>
        <v>#DIV/0!</v>
      </c>
    </row>
    <row r="179" spans="1:8" ht="45" x14ac:dyDescent="0.25">
      <c r="A179" s="96" t="s">
        <v>307</v>
      </c>
      <c r="B179" s="97"/>
      <c r="C179" s="98" t="s">
        <v>281</v>
      </c>
      <c r="D179" s="99" t="s">
        <v>86</v>
      </c>
      <c r="E179" s="100">
        <v>2</v>
      </c>
      <c r="F179" s="100"/>
      <c r="G179" s="41">
        <f t="shared" si="9"/>
        <v>0</v>
      </c>
      <c r="H179" s="23" t="e">
        <f>+ROUND((G179/$G$381),4)</f>
        <v>#DIV/0!</v>
      </c>
    </row>
    <row r="180" spans="1:8" ht="30" x14ac:dyDescent="0.25">
      <c r="A180" s="96" t="s">
        <v>308</v>
      </c>
      <c r="B180" s="97"/>
      <c r="C180" s="98" t="s">
        <v>283</v>
      </c>
      <c r="D180" s="99" t="s">
        <v>159</v>
      </c>
      <c r="E180" s="100">
        <v>500</v>
      </c>
      <c r="F180" s="100"/>
      <c r="G180" s="41">
        <f t="shared" si="9"/>
        <v>0</v>
      </c>
      <c r="H180" s="23" t="e">
        <f>+ROUND((G180/$G$381),4)</f>
        <v>#DIV/0!</v>
      </c>
    </row>
    <row r="181" spans="1:8" ht="45" x14ac:dyDescent="0.25">
      <c r="A181" s="96" t="s">
        <v>309</v>
      </c>
      <c r="B181" s="97"/>
      <c r="C181" s="98" t="s">
        <v>289</v>
      </c>
      <c r="D181" s="99" t="s">
        <v>159</v>
      </c>
      <c r="E181" s="100">
        <v>1</v>
      </c>
      <c r="F181" s="100"/>
      <c r="G181" s="41">
        <f t="shared" si="9"/>
        <v>0</v>
      </c>
      <c r="H181" s="23" t="e">
        <f>+ROUND((G181/$G$381),4)</f>
        <v>#DIV/0!</v>
      </c>
    </row>
    <row r="182" spans="1:8" ht="45" x14ac:dyDescent="0.25">
      <c r="A182" s="96" t="s">
        <v>310</v>
      </c>
      <c r="B182" s="97"/>
      <c r="C182" s="98" t="s">
        <v>311</v>
      </c>
      <c r="D182" s="99" t="s">
        <v>86</v>
      </c>
      <c r="E182" s="100">
        <v>14</v>
      </c>
      <c r="F182" s="100"/>
      <c r="G182" s="41">
        <f t="shared" si="9"/>
        <v>0</v>
      </c>
      <c r="H182" s="23" t="e">
        <f>+ROUND((G182/$G$381),4)</f>
        <v>#DIV/0!</v>
      </c>
    </row>
    <row r="183" spans="1:8" ht="45" x14ac:dyDescent="0.25">
      <c r="A183" s="96" t="s">
        <v>312</v>
      </c>
      <c r="B183" s="97"/>
      <c r="C183" s="98" t="s">
        <v>313</v>
      </c>
      <c r="D183" s="99" t="s">
        <v>86</v>
      </c>
      <c r="E183" s="100">
        <v>1</v>
      </c>
      <c r="F183" s="100"/>
      <c r="G183" s="41">
        <f t="shared" si="9"/>
        <v>0</v>
      </c>
      <c r="H183" s="23" t="e">
        <f>+ROUND((G183/$G$381),4)</f>
        <v>#DIV/0!</v>
      </c>
    </row>
    <row r="184" spans="1:8" ht="45" x14ac:dyDescent="0.25">
      <c r="A184" s="96" t="s">
        <v>314</v>
      </c>
      <c r="B184" s="97"/>
      <c r="C184" s="98" t="s">
        <v>315</v>
      </c>
      <c r="D184" s="99" t="s">
        <v>86</v>
      </c>
      <c r="E184" s="100">
        <v>1</v>
      </c>
      <c r="F184" s="100"/>
      <c r="G184" s="41">
        <f t="shared" si="9"/>
        <v>0</v>
      </c>
      <c r="H184" s="23" t="e">
        <f>+ROUND((G184/$G$381),4)</f>
        <v>#DIV/0!</v>
      </c>
    </row>
    <row r="185" spans="1:8" ht="45" x14ac:dyDescent="0.25">
      <c r="A185" s="96" t="s">
        <v>316</v>
      </c>
      <c r="B185" s="97"/>
      <c r="C185" s="98" t="s">
        <v>317</v>
      </c>
      <c r="D185" s="99" t="s">
        <v>86</v>
      </c>
      <c r="E185" s="100">
        <v>1</v>
      </c>
      <c r="F185" s="100"/>
      <c r="G185" s="41">
        <f t="shared" si="9"/>
        <v>0</v>
      </c>
      <c r="H185" s="23" t="e">
        <f>+ROUND((G185/$G$381),4)</f>
        <v>#DIV/0!</v>
      </c>
    </row>
    <row r="186" spans="1:8" ht="45" x14ac:dyDescent="0.25">
      <c r="A186" s="96" t="s">
        <v>318</v>
      </c>
      <c r="B186" s="97"/>
      <c r="C186" s="98" t="s">
        <v>319</v>
      </c>
      <c r="D186" s="99" t="s">
        <v>86</v>
      </c>
      <c r="E186" s="100">
        <v>1</v>
      </c>
      <c r="F186" s="100"/>
      <c r="G186" s="41">
        <f t="shared" si="9"/>
        <v>0</v>
      </c>
      <c r="H186" s="23" t="e">
        <f>+ROUND((G186/$G$381),4)</f>
        <v>#DIV/0!</v>
      </c>
    </row>
    <row r="187" spans="1:8" ht="30" x14ac:dyDescent="0.25">
      <c r="A187" s="96" t="s">
        <v>320</v>
      </c>
      <c r="B187" s="97"/>
      <c r="C187" s="98" t="s">
        <v>321</v>
      </c>
      <c r="D187" s="99" t="s">
        <v>86</v>
      </c>
      <c r="E187" s="100">
        <v>1</v>
      </c>
      <c r="F187" s="100"/>
      <c r="G187" s="41">
        <f t="shared" si="9"/>
        <v>0</v>
      </c>
      <c r="H187" s="23" t="e">
        <f>+ROUND((G187/$G$381),4)</f>
        <v>#DIV/0!</v>
      </c>
    </row>
    <row r="188" spans="1:8" x14ac:dyDescent="0.25">
      <c r="A188" s="126">
        <v>10</v>
      </c>
      <c r="B188" s="127"/>
      <c r="C188" s="128" t="s">
        <v>322</v>
      </c>
      <c r="D188" s="127"/>
      <c r="E188" s="129"/>
      <c r="F188" s="130"/>
      <c r="G188" s="131">
        <f>+G189+G199+G217+G227+G232+G241+G246+G250+G260 +G270+G305+G309+G316+G319+G322+G325+G335+G339</f>
        <v>0</v>
      </c>
      <c r="H188" s="16" t="e">
        <f>+ROUND((G188/$G$381),4)</f>
        <v>#DIV/0!</v>
      </c>
    </row>
    <row r="189" spans="1:8" x14ac:dyDescent="0.25">
      <c r="A189" s="126">
        <v>10.1</v>
      </c>
      <c r="B189" s="127"/>
      <c r="C189" s="130" t="s">
        <v>323</v>
      </c>
      <c r="D189" s="132"/>
      <c r="E189" s="133"/>
      <c r="F189" s="134"/>
      <c r="G189" s="131">
        <f>SUM(G190:G198)</f>
        <v>0</v>
      </c>
      <c r="H189" s="23" t="e">
        <f>+ROUND((G189/$G$381),4)</f>
        <v>#DIV/0!</v>
      </c>
    </row>
    <row r="190" spans="1:8" x14ac:dyDescent="0.25">
      <c r="A190" s="135" t="s">
        <v>324</v>
      </c>
      <c r="B190" s="136"/>
      <c r="C190" s="137" t="s">
        <v>325</v>
      </c>
      <c r="D190" s="136"/>
      <c r="E190" s="138"/>
      <c r="F190" s="137"/>
      <c r="G190" s="139">
        <f t="shared" ref="G190:G198" si="10">+ROUND((F190*E190),0)</f>
        <v>0</v>
      </c>
      <c r="H190" s="23" t="e">
        <f>+ROUND((G190/$G$381),4)</f>
        <v>#DIV/0!</v>
      </c>
    </row>
    <row r="191" spans="1:8" x14ac:dyDescent="0.25">
      <c r="A191" s="77" t="s">
        <v>327</v>
      </c>
      <c r="B191" s="78">
        <v>501</v>
      </c>
      <c r="C191" s="140" t="s">
        <v>328</v>
      </c>
      <c r="D191" s="141" t="s">
        <v>159</v>
      </c>
      <c r="E191" s="142">
        <v>15</v>
      </c>
      <c r="F191" s="143"/>
      <c r="G191" s="60">
        <f t="shared" si="10"/>
        <v>0</v>
      </c>
      <c r="H191" s="23" t="e">
        <f>+ROUND((G191/$G$381),4)</f>
        <v>#DIV/0!</v>
      </c>
    </row>
    <row r="192" spans="1:8" ht="28.5" x14ac:dyDescent="0.25">
      <c r="A192" s="77" t="s">
        <v>329</v>
      </c>
      <c r="B192" s="145">
        <v>495</v>
      </c>
      <c r="C192" s="140" t="s">
        <v>330</v>
      </c>
      <c r="D192" s="141" t="s">
        <v>159</v>
      </c>
      <c r="E192" s="142">
        <v>2</v>
      </c>
      <c r="F192" s="143"/>
      <c r="G192" s="60">
        <f t="shared" si="10"/>
        <v>0</v>
      </c>
      <c r="H192" s="23" t="e">
        <f>+ROUND((G192/$G$381),4)</f>
        <v>#DIV/0!</v>
      </c>
    </row>
    <row r="193" spans="1:8" x14ac:dyDescent="0.25">
      <c r="A193" s="77" t="s">
        <v>331</v>
      </c>
      <c r="B193" s="145"/>
      <c r="C193" s="140" t="s">
        <v>332</v>
      </c>
      <c r="D193" s="141" t="s">
        <v>326</v>
      </c>
      <c r="E193" s="142">
        <v>2</v>
      </c>
      <c r="F193" s="143"/>
      <c r="G193" s="60">
        <f t="shared" si="10"/>
        <v>0</v>
      </c>
      <c r="H193" s="23" t="e">
        <f>+ROUND((G193/$G$381),4)</f>
        <v>#DIV/0!</v>
      </c>
    </row>
    <row r="194" spans="1:8" x14ac:dyDescent="0.25">
      <c r="A194" s="77" t="s">
        <v>333</v>
      </c>
      <c r="B194" s="145"/>
      <c r="C194" s="140" t="s">
        <v>334</v>
      </c>
      <c r="D194" s="141" t="s">
        <v>326</v>
      </c>
      <c r="E194" s="142">
        <v>2</v>
      </c>
      <c r="F194" s="143"/>
      <c r="G194" s="60">
        <f t="shared" si="10"/>
        <v>0</v>
      </c>
      <c r="H194" s="23" t="e">
        <f>+ROUND((G194/$G$381),4)</f>
        <v>#DIV/0!</v>
      </c>
    </row>
    <row r="195" spans="1:8" x14ac:dyDescent="0.25">
      <c r="A195" s="77" t="s">
        <v>335</v>
      </c>
      <c r="B195" s="145"/>
      <c r="C195" s="140" t="s">
        <v>336</v>
      </c>
      <c r="D195" s="141" t="s">
        <v>326</v>
      </c>
      <c r="E195" s="142">
        <v>1</v>
      </c>
      <c r="F195" s="143"/>
      <c r="G195" s="60">
        <f t="shared" si="10"/>
        <v>0</v>
      </c>
      <c r="H195" s="23" t="e">
        <f>+ROUND((G195/$G$381),4)</f>
        <v>#DIV/0!</v>
      </c>
    </row>
    <row r="196" spans="1:8" x14ac:dyDescent="0.25">
      <c r="A196" s="77" t="s">
        <v>337</v>
      </c>
      <c r="B196" s="145"/>
      <c r="C196" s="140" t="s">
        <v>338</v>
      </c>
      <c r="D196" s="141" t="s">
        <v>326</v>
      </c>
      <c r="E196" s="142">
        <v>1</v>
      </c>
      <c r="F196" s="143"/>
      <c r="G196" s="60">
        <f t="shared" si="10"/>
        <v>0</v>
      </c>
      <c r="H196" s="23" t="e">
        <f>+ROUND((G196/$G$381),4)</f>
        <v>#DIV/0!</v>
      </c>
    </row>
    <row r="197" spans="1:8" ht="28.5" x14ac:dyDescent="0.25">
      <c r="A197" s="77" t="s">
        <v>339</v>
      </c>
      <c r="B197" s="145"/>
      <c r="C197" s="146" t="s">
        <v>340</v>
      </c>
      <c r="D197" s="141" t="s">
        <v>326</v>
      </c>
      <c r="E197" s="142">
        <v>1</v>
      </c>
      <c r="F197" s="143"/>
      <c r="G197" s="60">
        <f t="shared" si="10"/>
        <v>0</v>
      </c>
      <c r="H197" s="23" t="e">
        <f>+ROUND((G197/$G$381),4)</f>
        <v>#DIV/0!</v>
      </c>
    </row>
    <row r="198" spans="1:8" x14ac:dyDescent="0.25">
      <c r="A198" s="77" t="s">
        <v>341</v>
      </c>
      <c r="B198" s="145"/>
      <c r="C198" s="146" t="s">
        <v>342</v>
      </c>
      <c r="D198" s="141" t="s">
        <v>326</v>
      </c>
      <c r="E198" s="142">
        <v>1</v>
      </c>
      <c r="F198" s="143"/>
      <c r="G198" s="60">
        <f t="shared" si="10"/>
        <v>0</v>
      </c>
      <c r="H198" s="23" t="e">
        <f>+ROUND((G198/$G$381),4)</f>
        <v>#DIV/0!</v>
      </c>
    </row>
    <row r="199" spans="1:8" s="1" customFormat="1" x14ac:dyDescent="0.25">
      <c r="A199" s="126" t="s">
        <v>359</v>
      </c>
      <c r="B199" s="127"/>
      <c r="C199" s="130" t="s">
        <v>360</v>
      </c>
      <c r="D199" s="127"/>
      <c r="E199" s="129"/>
      <c r="F199" s="130"/>
      <c r="G199" s="131">
        <f>SUM(G200:G216)</f>
        <v>0</v>
      </c>
      <c r="H199" s="23" t="e">
        <f>+ROUND((G199/$G$381),4)</f>
        <v>#DIV/0!</v>
      </c>
    </row>
    <row r="200" spans="1:8" s="1" customFormat="1" ht="28.5" x14ac:dyDescent="0.25">
      <c r="A200" s="77" t="s">
        <v>361</v>
      </c>
      <c r="B200" s="78">
        <v>16385</v>
      </c>
      <c r="C200" s="146" t="s">
        <v>362</v>
      </c>
      <c r="D200" s="141" t="s">
        <v>159</v>
      </c>
      <c r="E200" s="142">
        <v>4</v>
      </c>
      <c r="F200" s="61"/>
      <c r="G200" s="60">
        <f t="shared" ref="G200:G244" si="11">+ROUND((F200*E200),0)</f>
        <v>0</v>
      </c>
      <c r="H200" s="23" t="e">
        <f>+ROUND((G200/$G$381),4)</f>
        <v>#DIV/0!</v>
      </c>
    </row>
    <row r="201" spans="1:8" s="1" customFormat="1" ht="28.5" x14ac:dyDescent="0.25">
      <c r="A201" s="77" t="s">
        <v>363</v>
      </c>
      <c r="B201" s="78">
        <v>16385</v>
      </c>
      <c r="C201" s="146" t="s">
        <v>364</v>
      </c>
      <c r="D201" s="141" t="s">
        <v>159</v>
      </c>
      <c r="E201" s="142">
        <v>5</v>
      </c>
      <c r="F201" s="61"/>
      <c r="G201" s="60">
        <f t="shared" si="11"/>
        <v>0</v>
      </c>
      <c r="H201" s="23" t="e">
        <f>+ROUND((G201/$G$381),4)</f>
        <v>#DIV/0!</v>
      </c>
    </row>
    <row r="202" spans="1:8" s="1" customFormat="1" ht="28.5" x14ac:dyDescent="0.2">
      <c r="A202" s="144" t="s">
        <v>365</v>
      </c>
      <c r="B202" s="145">
        <v>16385</v>
      </c>
      <c r="C202" s="146" t="s">
        <v>366</v>
      </c>
      <c r="D202" s="141" t="s">
        <v>159</v>
      </c>
      <c r="E202" s="142">
        <v>3</v>
      </c>
      <c r="F202" s="61"/>
      <c r="G202" s="60">
        <f t="shared" si="11"/>
        <v>0</v>
      </c>
      <c r="H202" s="23" t="e">
        <f>+ROUND((G202/$G$381),4)</f>
        <v>#DIV/0!</v>
      </c>
    </row>
    <row r="203" spans="1:8" x14ac:dyDescent="0.25">
      <c r="A203" s="144" t="s">
        <v>367</v>
      </c>
      <c r="B203" s="145">
        <v>16339</v>
      </c>
      <c r="C203" s="146" t="s">
        <v>368</v>
      </c>
      <c r="D203" s="141" t="s">
        <v>326</v>
      </c>
      <c r="E203" s="142">
        <v>5</v>
      </c>
      <c r="F203" s="61"/>
      <c r="G203" s="60">
        <f t="shared" si="11"/>
        <v>0</v>
      </c>
      <c r="H203" s="23" t="e">
        <f>+ROUND((G203/$G$381),4)</f>
        <v>#DIV/0!</v>
      </c>
    </row>
    <row r="204" spans="1:8" x14ac:dyDescent="0.25">
      <c r="A204" s="144" t="s">
        <v>369</v>
      </c>
      <c r="B204" s="145">
        <v>16326</v>
      </c>
      <c r="C204" s="146" t="s">
        <v>370</v>
      </c>
      <c r="D204" s="141" t="s">
        <v>326</v>
      </c>
      <c r="E204" s="142">
        <v>3</v>
      </c>
      <c r="F204" s="61"/>
      <c r="G204" s="60">
        <f t="shared" si="11"/>
        <v>0</v>
      </c>
      <c r="H204" s="23" t="e">
        <f>+ROUND((G204/$G$381),4)</f>
        <v>#DIV/0!</v>
      </c>
    </row>
    <row r="205" spans="1:8" x14ac:dyDescent="0.25">
      <c r="A205" s="144" t="s">
        <v>371</v>
      </c>
      <c r="B205" s="145">
        <v>16366</v>
      </c>
      <c r="C205" s="146" t="s">
        <v>372</v>
      </c>
      <c r="D205" s="141" t="s">
        <v>326</v>
      </c>
      <c r="E205" s="142">
        <v>15</v>
      </c>
      <c r="F205" s="61"/>
      <c r="G205" s="60">
        <f t="shared" si="11"/>
        <v>0</v>
      </c>
      <c r="H205" s="23" t="e">
        <f>+ROUND((G205/$G$381),4)</f>
        <v>#DIV/0!</v>
      </c>
    </row>
    <row r="206" spans="1:8" x14ac:dyDescent="0.25">
      <c r="A206" s="144" t="s">
        <v>373</v>
      </c>
      <c r="B206" s="145">
        <v>16334</v>
      </c>
      <c r="C206" s="146" t="s">
        <v>374</v>
      </c>
      <c r="D206" s="141" t="s">
        <v>326</v>
      </c>
      <c r="E206" s="142">
        <v>9</v>
      </c>
      <c r="F206" s="61"/>
      <c r="G206" s="60">
        <f t="shared" si="11"/>
        <v>0</v>
      </c>
      <c r="H206" s="23" t="e">
        <f>+ROUND((G206/$G$381),4)</f>
        <v>#DIV/0!</v>
      </c>
    </row>
    <row r="207" spans="1:8" x14ac:dyDescent="0.25">
      <c r="A207" s="144" t="s">
        <v>375</v>
      </c>
      <c r="B207" s="145"/>
      <c r="C207" s="146" t="s">
        <v>376</v>
      </c>
      <c r="D207" s="141" t="s">
        <v>326</v>
      </c>
      <c r="E207" s="142">
        <v>2</v>
      </c>
      <c r="F207" s="61"/>
      <c r="G207" s="60">
        <f t="shared" si="11"/>
        <v>0</v>
      </c>
      <c r="H207" s="23" t="e">
        <f>+ROUND((G207/$G$381),4)</f>
        <v>#DIV/0!</v>
      </c>
    </row>
    <row r="208" spans="1:8" x14ac:dyDescent="0.25">
      <c r="A208" s="144" t="s">
        <v>377</v>
      </c>
      <c r="B208" s="145">
        <v>16407</v>
      </c>
      <c r="C208" s="146" t="s">
        <v>378</v>
      </c>
      <c r="D208" s="141" t="s">
        <v>326</v>
      </c>
      <c r="E208" s="142">
        <v>2</v>
      </c>
      <c r="F208" s="61"/>
      <c r="G208" s="60">
        <f t="shared" si="11"/>
        <v>0</v>
      </c>
      <c r="H208" s="23" t="e">
        <f>+ROUND((G208/$G$381),4)</f>
        <v>#DIV/0!</v>
      </c>
    </row>
    <row r="209" spans="1:8" x14ac:dyDescent="0.25">
      <c r="A209" s="144" t="s">
        <v>379</v>
      </c>
      <c r="B209" s="145">
        <v>16407</v>
      </c>
      <c r="C209" s="146" t="s">
        <v>380</v>
      </c>
      <c r="D209" s="141" t="s">
        <v>326</v>
      </c>
      <c r="E209" s="142">
        <v>1</v>
      </c>
      <c r="F209" s="147"/>
      <c r="G209" s="60">
        <f t="shared" si="11"/>
        <v>0</v>
      </c>
      <c r="H209" s="23" t="e">
        <f>+ROUND((G209/$G$381),4)</f>
        <v>#DIV/0!</v>
      </c>
    </row>
    <row r="210" spans="1:8" x14ac:dyDescent="0.25">
      <c r="A210" s="144" t="s">
        <v>381</v>
      </c>
      <c r="B210" s="145">
        <v>16369</v>
      </c>
      <c r="C210" s="146" t="s">
        <v>382</v>
      </c>
      <c r="D210" s="141" t="s">
        <v>326</v>
      </c>
      <c r="E210" s="142">
        <v>4</v>
      </c>
      <c r="F210" s="61"/>
      <c r="G210" s="60">
        <f t="shared" si="11"/>
        <v>0</v>
      </c>
      <c r="H210" s="23" t="e">
        <f>+ROUND((G210/$G$381),4)</f>
        <v>#DIV/0!</v>
      </c>
    </row>
    <row r="211" spans="1:8" x14ac:dyDescent="0.25">
      <c r="A211" s="144" t="s">
        <v>383</v>
      </c>
      <c r="B211" s="145">
        <v>16418</v>
      </c>
      <c r="C211" s="146" t="s">
        <v>384</v>
      </c>
      <c r="D211" s="141" t="s">
        <v>326</v>
      </c>
      <c r="E211" s="142">
        <v>3</v>
      </c>
      <c r="F211" s="61"/>
      <c r="G211" s="60">
        <f t="shared" si="11"/>
        <v>0</v>
      </c>
      <c r="H211" s="23" t="e">
        <f>+ROUND((G211/$G$381),4)</f>
        <v>#DIV/0!</v>
      </c>
    </row>
    <row r="212" spans="1:8" x14ac:dyDescent="0.25">
      <c r="A212" s="144" t="s">
        <v>385</v>
      </c>
      <c r="B212" s="145">
        <v>16397</v>
      </c>
      <c r="C212" s="146" t="s">
        <v>386</v>
      </c>
      <c r="D212" s="141" t="s">
        <v>326</v>
      </c>
      <c r="E212" s="142">
        <v>2</v>
      </c>
      <c r="F212" s="61"/>
      <c r="G212" s="60">
        <f t="shared" si="11"/>
        <v>0</v>
      </c>
      <c r="H212" s="23" t="e">
        <f>+ROUND((G212/$G$381),4)</f>
        <v>#DIV/0!</v>
      </c>
    </row>
    <row r="213" spans="1:8" x14ac:dyDescent="0.25">
      <c r="A213" s="144" t="s">
        <v>387</v>
      </c>
      <c r="B213" s="145">
        <v>16421</v>
      </c>
      <c r="C213" s="146" t="s">
        <v>388</v>
      </c>
      <c r="D213" s="141" t="s">
        <v>326</v>
      </c>
      <c r="E213" s="142">
        <v>1</v>
      </c>
      <c r="F213" s="61"/>
      <c r="G213" s="60">
        <f t="shared" si="11"/>
        <v>0</v>
      </c>
      <c r="H213" s="23" t="e">
        <f>+ROUND((G213/$G$381),4)</f>
        <v>#DIV/0!</v>
      </c>
    </row>
    <row r="214" spans="1:8" x14ac:dyDescent="0.25">
      <c r="A214" s="144" t="s">
        <v>389</v>
      </c>
      <c r="B214" s="145">
        <v>16359</v>
      </c>
      <c r="C214" s="148" t="s">
        <v>390</v>
      </c>
      <c r="D214" s="141" t="s">
        <v>326</v>
      </c>
      <c r="E214" s="142">
        <v>3</v>
      </c>
      <c r="F214" s="61"/>
      <c r="G214" s="60">
        <f t="shared" si="11"/>
        <v>0</v>
      </c>
      <c r="H214" s="23" t="e">
        <f>+ROUND((G214/$G$381),4)</f>
        <v>#DIV/0!</v>
      </c>
    </row>
    <row r="215" spans="1:8" ht="42.75" x14ac:dyDescent="0.25">
      <c r="A215" s="77" t="s">
        <v>394</v>
      </c>
      <c r="B215" s="78"/>
      <c r="C215" s="146" t="s">
        <v>395</v>
      </c>
      <c r="D215" s="141" t="s">
        <v>326</v>
      </c>
      <c r="E215" s="142">
        <v>1</v>
      </c>
      <c r="F215" s="82"/>
      <c r="G215" s="60">
        <f t="shared" si="11"/>
        <v>0</v>
      </c>
      <c r="H215" s="23" t="e">
        <f>+ROUND((G215/$G$381),4)</f>
        <v>#DIV/0!</v>
      </c>
    </row>
    <row r="216" spans="1:8" ht="22.5" customHeight="1" x14ac:dyDescent="0.25">
      <c r="A216" s="77" t="s">
        <v>397</v>
      </c>
      <c r="B216" s="78"/>
      <c r="C216" s="146" t="s">
        <v>398</v>
      </c>
      <c r="D216" s="141" t="s">
        <v>326</v>
      </c>
      <c r="E216" s="142">
        <v>2</v>
      </c>
      <c r="F216" s="61"/>
      <c r="G216" s="60">
        <f t="shared" si="11"/>
        <v>0</v>
      </c>
      <c r="H216" s="23" t="e">
        <f>+ROUND((G216/$G$381),4)</f>
        <v>#DIV/0!</v>
      </c>
    </row>
    <row r="217" spans="1:8" x14ac:dyDescent="0.25">
      <c r="A217" s="126" t="s">
        <v>399</v>
      </c>
      <c r="B217" s="127"/>
      <c r="C217" s="130" t="s">
        <v>400</v>
      </c>
      <c r="D217" s="127"/>
      <c r="E217" s="129"/>
      <c r="F217" s="130"/>
      <c r="G217" s="149">
        <f>SUM(G218:G226)</f>
        <v>0</v>
      </c>
      <c r="H217" s="23" t="e">
        <f>+ROUND((G217/$G$381),4)</f>
        <v>#DIV/0!</v>
      </c>
    </row>
    <row r="218" spans="1:8" x14ac:dyDescent="0.25">
      <c r="A218" s="77" t="s">
        <v>401</v>
      </c>
      <c r="B218" s="78"/>
      <c r="C218" s="146" t="s">
        <v>402</v>
      </c>
      <c r="D218" s="141" t="s">
        <v>159</v>
      </c>
      <c r="E218" s="143">
        <v>20.5</v>
      </c>
      <c r="F218" s="61"/>
      <c r="G218" s="60">
        <f t="shared" si="11"/>
        <v>0</v>
      </c>
      <c r="H218" s="23" t="e">
        <f>+ROUND((G218/$G$381),4)</f>
        <v>#DIV/0!</v>
      </c>
    </row>
    <row r="219" spans="1:8" x14ac:dyDescent="0.25">
      <c r="A219" s="77" t="s">
        <v>403</v>
      </c>
      <c r="B219" s="78">
        <v>499</v>
      </c>
      <c r="C219" s="146" t="s">
        <v>404</v>
      </c>
      <c r="D219" s="141" t="s">
        <v>159</v>
      </c>
      <c r="E219" s="143">
        <v>29.4</v>
      </c>
      <c r="F219" s="61"/>
      <c r="G219" s="60">
        <f t="shared" si="11"/>
        <v>0</v>
      </c>
      <c r="H219" s="23" t="e">
        <f>+ROUND((G219/$G$381),4)</f>
        <v>#DIV/0!</v>
      </c>
    </row>
    <row r="220" spans="1:8" x14ac:dyDescent="0.25">
      <c r="A220" s="77" t="s">
        <v>405</v>
      </c>
      <c r="B220" s="78"/>
      <c r="C220" s="146" t="s">
        <v>406</v>
      </c>
      <c r="D220" s="141" t="s">
        <v>159</v>
      </c>
      <c r="E220" s="143">
        <v>110</v>
      </c>
      <c r="F220" s="61"/>
      <c r="G220" s="60">
        <f t="shared" si="11"/>
        <v>0</v>
      </c>
      <c r="H220" s="23" t="e">
        <f>+ROUND((G220/$G$381),4)</f>
        <v>#DIV/0!</v>
      </c>
    </row>
    <row r="221" spans="1:8" ht="28.5" x14ac:dyDescent="0.25">
      <c r="A221" s="77" t="s">
        <v>407</v>
      </c>
      <c r="B221" s="78">
        <v>502</v>
      </c>
      <c r="C221" s="146" t="s">
        <v>408</v>
      </c>
      <c r="D221" s="141" t="s">
        <v>159</v>
      </c>
      <c r="E221" s="143">
        <v>36.299999999999997</v>
      </c>
      <c r="F221" s="61"/>
      <c r="G221" s="60">
        <f t="shared" si="11"/>
        <v>0</v>
      </c>
      <c r="H221" s="23" t="e">
        <f>+ROUND((G221/$G$381),4)</f>
        <v>#DIV/0!</v>
      </c>
    </row>
    <row r="222" spans="1:8" x14ac:dyDescent="0.25">
      <c r="A222" s="77" t="s">
        <v>409</v>
      </c>
      <c r="B222" s="78">
        <v>500</v>
      </c>
      <c r="C222" s="146" t="s">
        <v>410</v>
      </c>
      <c r="D222" s="141" t="s">
        <v>159</v>
      </c>
      <c r="E222" s="143">
        <v>38.700000000000003</v>
      </c>
      <c r="F222" s="61"/>
      <c r="G222" s="60">
        <f t="shared" si="11"/>
        <v>0</v>
      </c>
      <c r="H222" s="23" t="e">
        <f>+ROUND((G222/$G$381),4)</f>
        <v>#DIV/0!</v>
      </c>
    </row>
    <row r="223" spans="1:8" x14ac:dyDescent="0.25">
      <c r="A223" s="77" t="s">
        <v>411</v>
      </c>
      <c r="B223" s="145">
        <v>16390</v>
      </c>
      <c r="C223" s="146" t="s">
        <v>412</v>
      </c>
      <c r="D223" s="141" t="s">
        <v>326</v>
      </c>
      <c r="E223" s="142">
        <v>2</v>
      </c>
      <c r="F223" s="147"/>
      <c r="G223" s="60">
        <f t="shared" si="11"/>
        <v>0</v>
      </c>
      <c r="H223" s="23" t="e">
        <f>+ROUND((G223/$G$381),4)</f>
        <v>#DIV/0!</v>
      </c>
    </row>
    <row r="224" spans="1:8" x14ac:dyDescent="0.25">
      <c r="A224" s="77" t="s">
        <v>413</v>
      </c>
      <c r="B224" s="145">
        <v>13457</v>
      </c>
      <c r="C224" s="146" t="s">
        <v>414</v>
      </c>
      <c r="D224" s="141" t="s">
        <v>326</v>
      </c>
      <c r="E224" s="142">
        <v>1</v>
      </c>
      <c r="F224" s="147"/>
      <c r="G224" s="60">
        <f t="shared" si="11"/>
        <v>0</v>
      </c>
      <c r="H224" s="23" t="e">
        <f>+ROUND((G224/$G$381),4)</f>
        <v>#DIV/0!</v>
      </c>
    </row>
    <row r="225" spans="1:8" x14ac:dyDescent="0.25">
      <c r="A225" s="144" t="s">
        <v>415</v>
      </c>
      <c r="B225" s="145">
        <v>16421</v>
      </c>
      <c r="C225" s="146" t="s">
        <v>388</v>
      </c>
      <c r="D225" s="141" t="s">
        <v>326</v>
      </c>
      <c r="E225" s="142">
        <v>1</v>
      </c>
      <c r="F225" s="147"/>
      <c r="G225" s="60">
        <f t="shared" si="11"/>
        <v>0</v>
      </c>
      <c r="H225" s="23" t="e">
        <f>+ROUND((G225/$G$381),4)</f>
        <v>#DIV/0!</v>
      </c>
    </row>
    <row r="226" spans="1:8" x14ac:dyDescent="0.25">
      <c r="A226" s="77" t="s">
        <v>420</v>
      </c>
      <c r="B226" s="145"/>
      <c r="C226" s="146" t="s">
        <v>421</v>
      </c>
      <c r="D226" s="141" t="s">
        <v>326</v>
      </c>
      <c r="E226" s="143">
        <v>1</v>
      </c>
      <c r="F226" s="147"/>
      <c r="G226" s="60">
        <f t="shared" si="11"/>
        <v>0</v>
      </c>
      <c r="H226" s="23" t="e">
        <f>+ROUND((G226/$G$381),4)</f>
        <v>#DIV/0!</v>
      </c>
    </row>
    <row r="227" spans="1:8" x14ac:dyDescent="0.25">
      <c r="A227" s="126" t="s">
        <v>422</v>
      </c>
      <c r="B227" s="127"/>
      <c r="C227" s="130" t="s">
        <v>423</v>
      </c>
      <c r="D227" s="127"/>
      <c r="E227" s="129"/>
      <c r="F227" s="130"/>
      <c r="G227" s="149">
        <f>SUM(G228:G230)</f>
        <v>0</v>
      </c>
      <c r="H227" s="23" t="e">
        <f>+ROUND((G227/$G$381),4)</f>
        <v>#DIV/0!</v>
      </c>
    </row>
    <row r="228" spans="1:8" x14ac:dyDescent="0.25">
      <c r="A228" s="144" t="s">
        <v>424</v>
      </c>
      <c r="B228" s="145">
        <v>14513</v>
      </c>
      <c r="C228" s="150" t="s">
        <v>425</v>
      </c>
      <c r="D228" s="151" t="s">
        <v>326</v>
      </c>
      <c r="E228" s="142">
        <v>8</v>
      </c>
      <c r="F228" s="61"/>
      <c r="G228" s="60">
        <f t="shared" si="11"/>
        <v>0</v>
      </c>
      <c r="H228" s="23" t="e">
        <f>+ROUND((G228/$G$381),4)</f>
        <v>#DIV/0!</v>
      </c>
    </row>
    <row r="229" spans="1:8" x14ac:dyDescent="0.25">
      <c r="A229" s="144" t="s">
        <v>426</v>
      </c>
      <c r="B229" s="145">
        <v>16376</v>
      </c>
      <c r="C229" s="150" t="s">
        <v>427</v>
      </c>
      <c r="D229" s="151" t="s">
        <v>326</v>
      </c>
      <c r="E229" s="142">
        <v>8</v>
      </c>
      <c r="F229" s="61"/>
      <c r="G229" s="60">
        <f t="shared" si="11"/>
        <v>0</v>
      </c>
      <c r="H229" s="23" t="e">
        <f>+ROUND((G229/$G$381),4)</f>
        <v>#DIV/0!</v>
      </c>
    </row>
    <row r="230" spans="1:8" x14ac:dyDescent="0.25">
      <c r="A230" s="144" t="s">
        <v>430</v>
      </c>
      <c r="B230" s="145"/>
      <c r="C230" s="150" t="s">
        <v>431</v>
      </c>
      <c r="D230" s="151" t="s">
        <v>326</v>
      </c>
      <c r="E230" s="142">
        <v>1</v>
      </c>
      <c r="F230" s="61"/>
      <c r="G230" s="60">
        <f t="shared" si="11"/>
        <v>0</v>
      </c>
      <c r="H230" s="23" t="e">
        <f>+ROUND((G230/$G$381),4)</f>
        <v>#DIV/0!</v>
      </c>
    </row>
    <row r="231" spans="1:8" x14ac:dyDescent="0.25">
      <c r="A231" s="144"/>
      <c r="B231" s="145"/>
      <c r="C231" s="150"/>
      <c r="D231" s="151"/>
      <c r="E231" s="142"/>
      <c r="F231" s="152"/>
      <c r="G231" s="60"/>
      <c r="H231" s="23" t="e">
        <f>+ROUND((G231/$G$381),4)</f>
        <v>#DIV/0!</v>
      </c>
    </row>
    <row r="232" spans="1:8" x14ac:dyDescent="0.25">
      <c r="A232" s="126" t="s">
        <v>434</v>
      </c>
      <c r="B232" s="127"/>
      <c r="C232" s="130" t="s">
        <v>435</v>
      </c>
      <c r="D232" s="127"/>
      <c r="E232" s="129"/>
      <c r="F232" s="130"/>
      <c r="G232" s="149">
        <f>SUM(G233:G239)</f>
        <v>0</v>
      </c>
      <c r="H232" s="23" t="e">
        <f>+ROUND((G232/$G$381),4)</f>
        <v>#DIV/0!</v>
      </c>
    </row>
    <row r="233" spans="1:8" ht="28.5" x14ac:dyDescent="0.25">
      <c r="A233" s="77" t="s">
        <v>436</v>
      </c>
      <c r="B233" s="78">
        <v>1026</v>
      </c>
      <c r="C233" s="146" t="s">
        <v>437</v>
      </c>
      <c r="D233" s="151" t="s">
        <v>159</v>
      </c>
      <c r="E233" s="142">
        <v>8</v>
      </c>
      <c r="F233" s="61"/>
      <c r="G233" s="60">
        <f t="shared" si="11"/>
        <v>0</v>
      </c>
      <c r="H233" s="23" t="e">
        <f>+ROUND((G233/$G$381),4)</f>
        <v>#DIV/0!</v>
      </c>
    </row>
    <row r="234" spans="1:8" x14ac:dyDescent="0.25">
      <c r="A234" s="77" t="s">
        <v>442</v>
      </c>
      <c r="B234" s="78">
        <v>10113</v>
      </c>
      <c r="C234" s="146" t="s">
        <v>443</v>
      </c>
      <c r="D234" s="151" t="s">
        <v>159</v>
      </c>
      <c r="E234" s="142">
        <v>77</v>
      </c>
      <c r="F234" s="61"/>
      <c r="G234" s="60">
        <f t="shared" si="11"/>
        <v>0</v>
      </c>
      <c r="H234" s="23" t="e">
        <f>+ROUND((G234/$G$381),4)</f>
        <v>#DIV/0!</v>
      </c>
    </row>
    <row r="235" spans="1:8" x14ac:dyDescent="0.25">
      <c r="A235" s="77" t="s">
        <v>444</v>
      </c>
      <c r="B235" s="78">
        <v>10595</v>
      </c>
      <c r="C235" s="140" t="s">
        <v>445</v>
      </c>
      <c r="D235" s="151" t="s">
        <v>159</v>
      </c>
      <c r="E235" s="142">
        <v>39</v>
      </c>
      <c r="F235" s="61"/>
      <c r="G235" s="60">
        <f t="shared" si="11"/>
        <v>0</v>
      </c>
      <c r="H235" s="23" t="e">
        <f>+ROUND((G235/$G$381),4)</f>
        <v>#DIV/0!</v>
      </c>
    </row>
    <row r="236" spans="1:8" x14ac:dyDescent="0.25">
      <c r="A236" s="77" t="s">
        <v>446</v>
      </c>
      <c r="B236" s="78"/>
      <c r="C236" s="146" t="s">
        <v>447</v>
      </c>
      <c r="D236" s="151" t="s">
        <v>159</v>
      </c>
      <c r="E236" s="142">
        <v>32</v>
      </c>
      <c r="F236" s="61"/>
      <c r="G236" s="60">
        <f t="shared" si="11"/>
        <v>0</v>
      </c>
      <c r="H236" s="23" t="e">
        <f>+ROUND((G236/$G$381),4)</f>
        <v>#DIV/0!</v>
      </c>
    </row>
    <row r="237" spans="1:8" x14ac:dyDescent="0.25">
      <c r="A237" s="77" t="s">
        <v>448</v>
      </c>
      <c r="B237" s="78">
        <v>15462</v>
      </c>
      <c r="C237" s="153" t="s">
        <v>449</v>
      </c>
      <c r="D237" s="141" t="s">
        <v>159</v>
      </c>
      <c r="E237" s="142">
        <v>29</v>
      </c>
      <c r="F237" s="147"/>
      <c r="G237" s="60">
        <f t="shared" si="11"/>
        <v>0</v>
      </c>
      <c r="H237" s="23" t="e">
        <f>+ROUND((G237/$G$381),4)</f>
        <v>#DIV/0!</v>
      </c>
    </row>
    <row r="238" spans="1:8" x14ac:dyDescent="0.25">
      <c r="A238" s="77" t="s">
        <v>450</v>
      </c>
      <c r="B238" s="78">
        <v>15462</v>
      </c>
      <c r="C238" s="146" t="s">
        <v>451</v>
      </c>
      <c r="D238" s="141" t="s">
        <v>159</v>
      </c>
      <c r="E238" s="142">
        <v>33</v>
      </c>
      <c r="F238" s="61"/>
      <c r="G238" s="60">
        <f t="shared" si="11"/>
        <v>0</v>
      </c>
      <c r="H238" s="23" t="e">
        <f>+ROUND((G238/$G$381),4)</f>
        <v>#DIV/0!</v>
      </c>
    </row>
    <row r="239" spans="1:8" x14ac:dyDescent="0.25">
      <c r="A239" s="77"/>
      <c r="B239" s="78"/>
      <c r="C239" s="146"/>
      <c r="D239" s="141"/>
      <c r="E239" s="142"/>
      <c r="F239" s="147"/>
      <c r="G239" s="60">
        <f t="shared" si="11"/>
        <v>0</v>
      </c>
      <c r="H239" s="23" t="e">
        <f>+ROUND((G239/$G$381),4)</f>
        <v>#DIV/0!</v>
      </c>
    </row>
    <row r="240" spans="1:8" x14ac:dyDescent="0.25">
      <c r="A240" s="77"/>
      <c r="B240" s="78"/>
      <c r="C240" s="146"/>
      <c r="D240" s="151"/>
      <c r="E240" s="142"/>
      <c r="F240" s="147"/>
      <c r="G240" s="60">
        <f t="shared" si="11"/>
        <v>0</v>
      </c>
      <c r="H240" s="23" t="e">
        <f>+ROUND((G240/$G$381),4)</f>
        <v>#DIV/0!</v>
      </c>
    </row>
    <row r="241" spans="1:8" x14ac:dyDescent="0.25">
      <c r="A241" s="126" t="s">
        <v>452</v>
      </c>
      <c r="B241" s="127"/>
      <c r="C241" s="130" t="s">
        <v>453</v>
      </c>
      <c r="D241" s="127"/>
      <c r="E241" s="129"/>
      <c r="F241" s="130"/>
      <c r="G241" s="131">
        <f>SUM(G242:G245)</f>
        <v>0</v>
      </c>
      <c r="H241" s="23" t="e">
        <f>+ROUND((G241/$G$381),4)</f>
        <v>#DIV/0!</v>
      </c>
    </row>
    <row r="242" spans="1:8" x14ac:dyDescent="0.25">
      <c r="A242" s="77" t="s">
        <v>454</v>
      </c>
      <c r="B242" s="145">
        <v>715</v>
      </c>
      <c r="C242" s="150" t="s">
        <v>455</v>
      </c>
      <c r="D242" s="151" t="s">
        <v>326</v>
      </c>
      <c r="E242" s="142">
        <v>8</v>
      </c>
      <c r="F242" s="61"/>
      <c r="G242" s="60">
        <f t="shared" si="11"/>
        <v>0</v>
      </c>
      <c r="H242" s="23" t="e">
        <f>+ROUND((G242/$G$381),4)</f>
        <v>#DIV/0!</v>
      </c>
    </row>
    <row r="243" spans="1:8" x14ac:dyDescent="0.25">
      <c r="A243" s="77" t="s">
        <v>456</v>
      </c>
      <c r="B243" s="145">
        <v>12300</v>
      </c>
      <c r="C243" s="150" t="s">
        <v>457</v>
      </c>
      <c r="D243" s="151" t="s">
        <v>326</v>
      </c>
      <c r="E243" s="142">
        <v>8</v>
      </c>
      <c r="F243" s="61"/>
      <c r="G243" s="60">
        <f t="shared" si="11"/>
        <v>0</v>
      </c>
      <c r="H243" s="23" t="e">
        <f>+ROUND((G243/$G$381),4)</f>
        <v>#DIV/0!</v>
      </c>
    </row>
    <row r="244" spans="1:8" x14ac:dyDescent="0.25">
      <c r="A244" s="77" t="s">
        <v>460</v>
      </c>
      <c r="B244" s="145">
        <v>12749</v>
      </c>
      <c r="C244" s="150" t="s">
        <v>461</v>
      </c>
      <c r="D244" s="151" t="s">
        <v>326</v>
      </c>
      <c r="E244" s="142">
        <v>9</v>
      </c>
      <c r="F244" s="61"/>
      <c r="G244" s="60">
        <f t="shared" si="11"/>
        <v>0</v>
      </c>
      <c r="H244" s="23" t="e">
        <f>+ROUND((G244/$G$381),4)</f>
        <v>#DIV/0!</v>
      </c>
    </row>
    <row r="245" spans="1:8" x14ac:dyDescent="0.25">
      <c r="A245" s="77"/>
      <c r="B245" s="145"/>
      <c r="C245" s="150"/>
      <c r="D245" s="151"/>
      <c r="E245" s="142"/>
      <c r="F245" s="61"/>
      <c r="G245" s="60"/>
      <c r="H245" s="23" t="e">
        <f>+ROUND((G245/$G$381),4)</f>
        <v>#DIV/0!</v>
      </c>
    </row>
    <row r="246" spans="1:8" x14ac:dyDescent="0.25">
      <c r="A246" s="126" t="s">
        <v>462</v>
      </c>
      <c r="B246" s="127"/>
      <c r="C246" s="130" t="s">
        <v>463</v>
      </c>
      <c r="D246" s="127"/>
      <c r="E246" s="129"/>
      <c r="F246" s="130"/>
      <c r="G246" s="131">
        <f>SUM(G247:G249)</f>
        <v>0</v>
      </c>
      <c r="H246" s="23" t="e">
        <f>+ROUND((G246/$G$381),4)</f>
        <v>#DIV/0!</v>
      </c>
    </row>
    <row r="247" spans="1:8" x14ac:dyDescent="0.25">
      <c r="A247" s="77" t="s">
        <v>464</v>
      </c>
      <c r="B247" s="78">
        <v>10113</v>
      </c>
      <c r="C247" s="146" t="s">
        <v>443</v>
      </c>
      <c r="D247" s="151" t="s">
        <v>159</v>
      </c>
      <c r="E247" s="142">
        <v>67.900000000000006</v>
      </c>
      <c r="F247" s="61"/>
      <c r="G247" s="60">
        <f t="shared" ref="G247:G249" si="12">+ROUND((F247*E247),0)</f>
        <v>0</v>
      </c>
      <c r="H247" s="23" t="e">
        <f>+ROUND((G247/$G$381),4)</f>
        <v>#DIV/0!</v>
      </c>
    </row>
    <row r="248" spans="1:8" x14ac:dyDescent="0.25">
      <c r="A248" s="77" t="s">
        <v>465</v>
      </c>
      <c r="B248" s="145"/>
      <c r="C248" s="150" t="s">
        <v>466</v>
      </c>
      <c r="D248" s="151" t="s">
        <v>326</v>
      </c>
      <c r="E248" s="142">
        <v>6</v>
      </c>
      <c r="F248" s="61"/>
      <c r="G248" s="60">
        <f t="shared" si="12"/>
        <v>0</v>
      </c>
      <c r="H248" s="23" t="e">
        <f>+ROUND((G248/$G$381),4)</f>
        <v>#DIV/0!</v>
      </c>
    </row>
    <row r="249" spans="1:8" x14ac:dyDescent="0.25">
      <c r="A249" s="77" t="s">
        <v>467</v>
      </c>
      <c r="B249" s="145"/>
      <c r="C249" s="150" t="s">
        <v>468</v>
      </c>
      <c r="D249" s="151" t="s">
        <v>326</v>
      </c>
      <c r="E249" s="142">
        <v>4</v>
      </c>
      <c r="F249" s="61"/>
      <c r="G249" s="60">
        <f t="shared" si="12"/>
        <v>0</v>
      </c>
      <c r="H249" s="23" t="e">
        <f>+ROUND((G249/$G$381),4)</f>
        <v>#DIV/0!</v>
      </c>
    </row>
    <row r="250" spans="1:8" x14ac:dyDescent="0.25">
      <c r="A250" s="126" t="s">
        <v>470</v>
      </c>
      <c r="B250" s="127"/>
      <c r="C250" s="130" t="s">
        <v>471</v>
      </c>
      <c r="D250" s="127"/>
      <c r="E250" s="129"/>
      <c r="F250" s="130"/>
      <c r="G250" s="131">
        <f>SUM(G251:G258)</f>
        <v>0</v>
      </c>
      <c r="H250" s="23" t="e">
        <f>+ROUND((G250/$G$381),4)</f>
        <v>#DIV/0!</v>
      </c>
    </row>
    <row r="251" spans="1:8" ht="25.5" x14ac:dyDescent="0.25">
      <c r="A251" s="77" t="s">
        <v>472</v>
      </c>
      <c r="B251" s="78">
        <v>468</v>
      </c>
      <c r="C251" s="154" t="s">
        <v>473</v>
      </c>
      <c r="D251" s="155" t="s">
        <v>326</v>
      </c>
      <c r="E251" s="156">
        <v>8</v>
      </c>
      <c r="F251" s="82"/>
      <c r="G251" s="157">
        <f t="shared" ref="G251:G258" si="13">+ROUND((F251*E251),0)</f>
        <v>0</v>
      </c>
      <c r="H251" s="23" t="e">
        <f>+ROUND((G251/$G$381),4)</f>
        <v>#DIV/0!</v>
      </c>
    </row>
    <row r="252" spans="1:8" x14ac:dyDescent="0.25">
      <c r="A252" s="77" t="s">
        <v>474</v>
      </c>
      <c r="B252" s="145">
        <v>514</v>
      </c>
      <c r="C252" s="154" t="s">
        <v>475</v>
      </c>
      <c r="D252" s="155" t="s">
        <v>326</v>
      </c>
      <c r="E252" s="156">
        <v>8</v>
      </c>
      <c r="F252" s="82"/>
      <c r="G252" s="157">
        <f t="shared" si="13"/>
        <v>0</v>
      </c>
      <c r="H252" s="23" t="e">
        <f>+ROUND((G252/$G$381),4)</f>
        <v>#DIV/0!</v>
      </c>
    </row>
    <row r="253" spans="1:8" x14ac:dyDescent="0.25">
      <c r="A253" s="77" t="s">
        <v>478</v>
      </c>
      <c r="B253" s="145"/>
      <c r="C253" s="154" t="s">
        <v>479</v>
      </c>
      <c r="D253" s="155" t="s">
        <v>326</v>
      </c>
      <c r="E253" s="156">
        <v>1</v>
      </c>
      <c r="F253" s="82"/>
      <c r="G253" s="157">
        <f t="shared" si="13"/>
        <v>0</v>
      </c>
      <c r="H253" s="23" t="e">
        <f>+ROUND((G253/$G$381),4)</f>
        <v>#DIV/0!</v>
      </c>
    </row>
    <row r="254" spans="1:8" x14ac:dyDescent="0.25">
      <c r="A254" s="77" t="s">
        <v>480</v>
      </c>
      <c r="B254" s="145"/>
      <c r="C254" s="154" t="s">
        <v>481</v>
      </c>
      <c r="D254" s="155" t="s">
        <v>326</v>
      </c>
      <c r="E254" s="156">
        <v>8</v>
      </c>
      <c r="F254" s="82"/>
      <c r="G254" s="157">
        <f t="shared" si="13"/>
        <v>0</v>
      </c>
      <c r="H254" s="23" t="e">
        <f>+ROUND((G254/$G$381),4)</f>
        <v>#DIV/0!</v>
      </c>
    </row>
    <row r="255" spans="1:8" ht="25.5" x14ac:dyDescent="0.25">
      <c r="A255" s="77" t="s">
        <v>482</v>
      </c>
      <c r="B255" s="145"/>
      <c r="C255" s="154" t="s">
        <v>483</v>
      </c>
      <c r="D255" s="155" t="s">
        <v>326</v>
      </c>
      <c r="E255" s="156">
        <v>8</v>
      </c>
      <c r="F255" s="82"/>
      <c r="G255" s="157">
        <f t="shared" si="13"/>
        <v>0</v>
      </c>
      <c r="H255" s="23" t="e">
        <f>+ROUND((G255/$G$381),4)</f>
        <v>#DIV/0!</v>
      </c>
    </row>
    <row r="256" spans="1:8" x14ac:dyDescent="0.25">
      <c r="A256" s="77" t="s">
        <v>484</v>
      </c>
      <c r="B256" s="145"/>
      <c r="C256" s="154" t="s">
        <v>485</v>
      </c>
      <c r="D256" s="155" t="s">
        <v>326</v>
      </c>
      <c r="E256" s="156">
        <v>8</v>
      </c>
      <c r="F256" s="82"/>
      <c r="G256" s="157">
        <f t="shared" si="13"/>
        <v>0</v>
      </c>
      <c r="H256" s="23" t="e">
        <f>+ROUND((G256/$G$381),4)</f>
        <v>#DIV/0!</v>
      </c>
    </row>
    <row r="257" spans="1:9" x14ac:dyDescent="0.25">
      <c r="A257" s="77" t="s">
        <v>486</v>
      </c>
      <c r="B257" s="145"/>
      <c r="C257" s="154" t="s">
        <v>487</v>
      </c>
      <c r="D257" s="155" t="s">
        <v>326</v>
      </c>
      <c r="E257" s="156">
        <v>8</v>
      </c>
      <c r="F257" s="82"/>
      <c r="G257" s="157">
        <f t="shared" si="13"/>
        <v>0</v>
      </c>
      <c r="H257" s="23" t="e">
        <f>+ROUND((G257/$G$381),4)</f>
        <v>#DIV/0!</v>
      </c>
    </row>
    <row r="258" spans="1:9" x14ac:dyDescent="0.25">
      <c r="A258" s="77" t="s">
        <v>488</v>
      </c>
      <c r="B258" s="145"/>
      <c r="C258" s="150" t="s">
        <v>489</v>
      </c>
      <c r="D258" s="155" t="s">
        <v>326</v>
      </c>
      <c r="E258" s="158">
        <v>1</v>
      </c>
      <c r="F258" s="82"/>
      <c r="G258" s="157">
        <f t="shared" si="13"/>
        <v>0</v>
      </c>
      <c r="H258" s="23" t="e">
        <f>+ROUND((G258/$G$381),4)</f>
        <v>#DIV/0!</v>
      </c>
    </row>
    <row r="259" spans="1:9" x14ac:dyDescent="0.25">
      <c r="A259" s="77"/>
      <c r="B259" s="145"/>
      <c r="C259" s="154"/>
      <c r="D259" s="155"/>
      <c r="E259" s="156"/>
      <c r="F259" s="82"/>
      <c r="G259" s="157"/>
      <c r="H259" s="23"/>
    </row>
    <row r="260" spans="1:9" x14ac:dyDescent="0.25">
      <c r="A260" s="126" t="s">
        <v>490</v>
      </c>
      <c r="B260" s="127"/>
      <c r="C260" s="130" t="s">
        <v>491</v>
      </c>
      <c r="D260" s="127"/>
      <c r="E260" s="129"/>
      <c r="F260" s="130"/>
      <c r="G260" s="131">
        <f>SUM(G261:G268)</f>
        <v>0</v>
      </c>
      <c r="H260" s="23" t="e">
        <f>+ROUND((G260/$G$381),4)</f>
        <v>#DIV/0!</v>
      </c>
    </row>
    <row r="261" spans="1:9" x14ac:dyDescent="0.25">
      <c r="A261" s="77" t="s">
        <v>492</v>
      </c>
      <c r="B261" s="145">
        <v>10259</v>
      </c>
      <c r="C261" s="150" t="s">
        <v>493</v>
      </c>
      <c r="D261" s="151" t="s">
        <v>326</v>
      </c>
      <c r="E261" s="142">
        <v>3</v>
      </c>
      <c r="F261" s="61"/>
      <c r="G261" s="60">
        <f t="shared" ref="G261:G268" si="14">+ROUND((F261*E261),0)</f>
        <v>0</v>
      </c>
      <c r="H261" s="23" t="e">
        <f>+ROUND((G261/$G$381),4)</f>
        <v>#DIV/0!</v>
      </c>
    </row>
    <row r="262" spans="1:9" x14ac:dyDescent="0.25">
      <c r="A262" s="77" t="s">
        <v>494</v>
      </c>
      <c r="B262" s="145">
        <v>48</v>
      </c>
      <c r="C262" s="150" t="s">
        <v>495</v>
      </c>
      <c r="D262" s="151" t="s">
        <v>326</v>
      </c>
      <c r="E262" s="142">
        <v>1</v>
      </c>
      <c r="F262" s="61"/>
      <c r="G262" s="60">
        <f t="shared" si="14"/>
        <v>0</v>
      </c>
      <c r="H262" s="23" t="e">
        <f>+ROUND((G262/$G$381),4)</f>
        <v>#DIV/0!</v>
      </c>
    </row>
    <row r="263" spans="1:9" x14ac:dyDescent="0.25">
      <c r="A263" s="77" t="s">
        <v>496</v>
      </c>
      <c r="B263" s="145">
        <v>11102</v>
      </c>
      <c r="C263" s="150" t="s">
        <v>497</v>
      </c>
      <c r="D263" s="151" t="s">
        <v>326</v>
      </c>
      <c r="E263" s="142">
        <v>1</v>
      </c>
      <c r="F263" s="61"/>
      <c r="G263" s="60">
        <f t="shared" si="14"/>
        <v>0</v>
      </c>
      <c r="H263" s="23" t="e">
        <f>+ROUND((G263/$G$381),4)</f>
        <v>#DIV/0!</v>
      </c>
    </row>
    <row r="264" spans="1:9" x14ac:dyDescent="0.25">
      <c r="A264" s="77" t="s">
        <v>498</v>
      </c>
      <c r="B264" s="145">
        <v>25</v>
      </c>
      <c r="C264" s="150" t="s">
        <v>499</v>
      </c>
      <c r="D264" s="151" t="s">
        <v>500</v>
      </c>
      <c r="E264" s="142">
        <v>11</v>
      </c>
      <c r="F264" s="61"/>
      <c r="G264" s="60">
        <f t="shared" si="14"/>
        <v>0</v>
      </c>
      <c r="H264" s="23" t="e">
        <f>+ROUND((G264/$G$381),4)</f>
        <v>#DIV/0!</v>
      </c>
    </row>
    <row r="265" spans="1:9" x14ac:dyDescent="0.25">
      <c r="A265" s="77" t="s">
        <v>501</v>
      </c>
      <c r="B265" s="145">
        <v>12538</v>
      </c>
      <c r="C265" s="150" t="s">
        <v>502</v>
      </c>
      <c r="D265" s="151" t="s">
        <v>500</v>
      </c>
      <c r="E265" s="142">
        <v>1</v>
      </c>
      <c r="F265" s="61"/>
      <c r="G265" s="60">
        <f t="shared" si="14"/>
        <v>0</v>
      </c>
      <c r="H265" s="23" t="e">
        <f>+ROUND((G265/$G$381),4)</f>
        <v>#DIV/0!</v>
      </c>
    </row>
    <row r="266" spans="1:9" x14ac:dyDescent="0.25">
      <c r="A266" s="77" t="s">
        <v>503</v>
      </c>
      <c r="B266" s="145">
        <v>11394</v>
      </c>
      <c r="C266" s="150" t="s">
        <v>504</v>
      </c>
      <c r="D266" s="151" t="s">
        <v>500</v>
      </c>
      <c r="E266" s="142">
        <v>6</v>
      </c>
      <c r="F266" s="61"/>
      <c r="G266" s="60">
        <f t="shared" si="14"/>
        <v>0</v>
      </c>
      <c r="H266" s="23" t="e">
        <f>+ROUND((G266/$G$381),4)</f>
        <v>#DIV/0!</v>
      </c>
    </row>
    <row r="267" spans="1:9" x14ac:dyDescent="0.25">
      <c r="A267" s="77" t="s">
        <v>505</v>
      </c>
      <c r="B267" s="145">
        <v>14017</v>
      </c>
      <c r="C267" s="150" t="s">
        <v>506</v>
      </c>
      <c r="D267" s="151" t="s">
        <v>500</v>
      </c>
      <c r="E267" s="142">
        <v>4</v>
      </c>
      <c r="F267" s="61"/>
      <c r="G267" s="60">
        <f t="shared" si="14"/>
        <v>0</v>
      </c>
      <c r="H267" s="23" t="e">
        <f>+ROUND((G267/$G$381),4)</f>
        <v>#DIV/0!</v>
      </c>
    </row>
    <row r="268" spans="1:9" x14ac:dyDescent="0.25">
      <c r="A268" s="77"/>
      <c r="B268" s="145"/>
      <c r="C268" s="150"/>
      <c r="D268" s="151"/>
      <c r="E268" s="142"/>
      <c r="F268" s="61"/>
      <c r="G268" s="60">
        <f t="shared" si="14"/>
        <v>0</v>
      </c>
      <c r="H268" s="23" t="e">
        <f>+ROUND((G268/$G$381),4)</f>
        <v>#DIV/0!</v>
      </c>
    </row>
    <row r="269" spans="1:9" x14ac:dyDescent="0.25">
      <c r="A269" s="159">
        <v>10.199999999999999</v>
      </c>
      <c r="B269" s="160"/>
      <c r="C269" s="161" t="s">
        <v>507</v>
      </c>
      <c r="D269" s="160"/>
      <c r="E269" s="160"/>
      <c r="F269" s="161"/>
      <c r="G269" s="162">
        <f>+G270+G305+G309+G316+G319+G322+G325+G335+G339</f>
        <v>0</v>
      </c>
      <c r="H269" s="23" t="e">
        <f>+ROUND((G269/$G$381),4)</f>
        <v>#DIV/0!</v>
      </c>
    </row>
    <row r="270" spans="1:9" x14ac:dyDescent="0.25">
      <c r="A270" s="126" t="s">
        <v>508</v>
      </c>
      <c r="B270" s="127"/>
      <c r="C270" s="130" t="s">
        <v>509</v>
      </c>
      <c r="D270" s="127"/>
      <c r="E270" s="129"/>
      <c r="F270" s="130"/>
      <c r="G270" s="131">
        <f>SUM(G271:G304)</f>
        <v>0</v>
      </c>
      <c r="H270" s="23" t="e">
        <f>+ROUND((G270/$G$381),4)</f>
        <v>#DIV/0!</v>
      </c>
      <c r="I270" s="2">
        <v>12746910</v>
      </c>
    </row>
    <row r="271" spans="1:9" x14ac:dyDescent="0.25">
      <c r="A271" s="163" t="s">
        <v>510</v>
      </c>
      <c r="B271" s="164"/>
      <c r="C271" s="165" t="s">
        <v>511</v>
      </c>
      <c r="D271" s="164" t="s">
        <v>159</v>
      </c>
      <c r="E271" s="164">
        <v>66</v>
      </c>
      <c r="F271" s="166"/>
      <c r="G271" s="60">
        <f t="shared" ref="G271:G307" si="15">+ROUND((F271*E271),0)</f>
        <v>0</v>
      </c>
      <c r="H271" s="23" t="e">
        <f>+ROUND((G271/$G$381),4)</f>
        <v>#DIV/0!</v>
      </c>
    </row>
    <row r="272" spans="1:9" x14ac:dyDescent="0.25">
      <c r="A272" s="163" t="s">
        <v>512</v>
      </c>
      <c r="B272" s="164"/>
      <c r="C272" s="165" t="s">
        <v>513</v>
      </c>
      <c r="D272" s="164" t="s">
        <v>159</v>
      </c>
      <c r="E272" s="164">
        <v>56</v>
      </c>
      <c r="F272" s="166"/>
      <c r="G272" s="60">
        <f t="shared" si="15"/>
        <v>0</v>
      </c>
      <c r="H272" s="23" t="e">
        <f>+ROUND((G272/$G$381),4)</f>
        <v>#DIV/0!</v>
      </c>
    </row>
    <row r="273" spans="1:8" x14ac:dyDescent="0.25">
      <c r="A273" s="163" t="s">
        <v>514</v>
      </c>
      <c r="B273" s="164"/>
      <c r="C273" s="165" t="s">
        <v>515</v>
      </c>
      <c r="D273" s="164" t="s">
        <v>159</v>
      </c>
      <c r="E273" s="164">
        <v>12</v>
      </c>
      <c r="F273" s="166"/>
      <c r="G273" s="60">
        <f t="shared" si="15"/>
        <v>0</v>
      </c>
      <c r="H273" s="23" t="e">
        <f>+ROUND((G273/$G$381),4)</f>
        <v>#DIV/0!</v>
      </c>
    </row>
    <row r="274" spans="1:8" x14ac:dyDescent="0.25">
      <c r="A274" s="163" t="s">
        <v>516</v>
      </c>
      <c r="B274" s="164"/>
      <c r="C274" s="165" t="s">
        <v>517</v>
      </c>
      <c r="D274" s="164" t="s">
        <v>159</v>
      </c>
      <c r="E274" s="164">
        <v>15</v>
      </c>
      <c r="F274" s="166"/>
      <c r="G274" s="60">
        <f t="shared" si="15"/>
        <v>0</v>
      </c>
      <c r="H274" s="23" t="e">
        <f>+ROUND((G274/$G$381),4)</f>
        <v>#DIV/0!</v>
      </c>
    </row>
    <row r="275" spans="1:8" x14ac:dyDescent="0.25">
      <c r="A275" s="163" t="s">
        <v>518</v>
      </c>
      <c r="B275" s="164"/>
      <c r="C275" s="165" t="s">
        <v>519</v>
      </c>
      <c r="D275" s="164" t="s">
        <v>159</v>
      </c>
      <c r="E275" s="164">
        <v>17</v>
      </c>
      <c r="F275" s="166"/>
      <c r="G275" s="60">
        <f t="shared" si="15"/>
        <v>0</v>
      </c>
      <c r="H275" s="23" t="e">
        <f>+ROUND((G275/$G$381),4)</f>
        <v>#DIV/0!</v>
      </c>
    </row>
    <row r="276" spans="1:8" x14ac:dyDescent="0.25">
      <c r="A276" s="163" t="s">
        <v>520</v>
      </c>
      <c r="B276" s="164"/>
      <c r="C276" s="165" t="s">
        <v>521</v>
      </c>
      <c r="D276" s="164" t="s">
        <v>159</v>
      </c>
      <c r="E276" s="164">
        <v>16</v>
      </c>
      <c r="F276" s="166"/>
      <c r="G276" s="60">
        <f t="shared" si="15"/>
        <v>0</v>
      </c>
      <c r="H276" s="23" t="e">
        <f>+ROUND((G276/$G$381),4)</f>
        <v>#DIV/0!</v>
      </c>
    </row>
    <row r="277" spans="1:8" x14ac:dyDescent="0.25">
      <c r="A277" s="163" t="s">
        <v>522</v>
      </c>
      <c r="B277" s="164"/>
      <c r="C277" s="165" t="s">
        <v>523</v>
      </c>
      <c r="D277" s="164" t="s">
        <v>524</v>
      </c>
      <c r="E277" s="164">
        <v>15</v>
      </c>
      <c r="F277" s="166"/>
      <c r="G277" s="60">
        <f t="shared" si="15"/>
        <v>0</v>
      </c>
      <c r="H277" s="23" t="e">
        <f>+ROUND((G277/$G$381),4)</f>
        <v>#DIV/0!</v>
      </c>
    </row>
    <row r="278" spans="1:8" x14ac:dyDescent="0.25">
      <c r="A278" s="163" t="s">
        <v>525</v>
      </c>
      <c r="B278" s="164"/>
      <c r="C278" s="165" t="s">
        <v>526</v>
      </c>
      <c r="D278" s="164" t="s">
        <v>524</v>
      </c>
      <c r="E278" s="164">
        <v>7</v>
      </c>
      <c r="F278" s="166"/>
      <c r="G278" s="60">
        <f t="shared" si="15"/>
        <v>0</v>
      </c>
      <c r="H278" s="23" t="e">
        <f>+ROUND((G278/$G$381),4)</f>
        <v>#DIV/0!</v>
      </c>
    </row>
    <row r="279" spans="1:8" x14ac:dyDescent="0.25">
      <c r="A279" s="163" t="s">
        <v>527</v>
      </c>
      <c r="B279" s="164"/>
      <c r="C279" s="165" t="s">
        <v>528</v>
      </c>
      <c r="D279" s="164" t="s">
        <v>524</v>
      </c>
      <c r="E279" s="164">
        <v>3</v>
      </c>
      <c r="F279" s="166"/>
      <c r="G279" s="60">
        <f t="shared" si="15"/>
        <v>0</v>
      </c>
      <c r="H279" s="23" t="e">
        <f>+ROUND((G279/$G$381),4)</f>
        <v>#DIV/0!</v>
      </c>
    </row>
    <row r="280" spans="1:8" x14ac:dyDescent="0.25">
      <c r="A280" s="163" t="s">
        <v>529</v>
      </c>
      <c r="B280" s="164"/>
      <c r="C280" s="165" t="s">
        <v>530</v>
      </c>
      <c r="D280" s="164" t="s">
        <v>524</v>
      </c>
      <c r="E280" s="164">
        <v>8</v>
      </c>
      <c r="F280" s="166"/>
      <c r="G280" s="60">
        <f t="shared" si="15"/>
        <v>0</v>
      </c>
      <c r="H280" s="23" t="e">
        <f>+ROUND((G280/$G$381),4)</f>
        <v>#DIV/0!</v>
      </c>
    </row>
    <row r="281" spans="1:8" x14ac:dyDescent="0.25">
      <c r="A281" s="163" t="s">
        <v>531</v>
      </c>
      <c r="B281" s="164"/>
      <c r="C281" s="165" t="s">
        <v>532</v>
      </c>
      <c r="D281" s="164" t="s">
        <v>524</v>
      </c>
      <c r="E281" s="164">
        <v>8</v>
      </c>
      <c r="F281" s="166"/>
      <c r="G281" s="60">
        <f t="shared" si="15"/>
        <v>0</v>
      </c>
      <c r="H281" s="23" t="e">
        <f>+ROUND((G281/$G$381),4)</f>
        <v>#DIV/0!</v>
      </c>
    </row>
    <row r="282" spans="1:8" x14ac:dyDescent="0.25">
      <c r="A282" s="163" t="s">
        <v>533</v>
      </c>
      <c r="B282" s="164"/>
      <c r="C282" s="165" t="s">
        <v>534</v>
      </c>
      <c r="D282" s="164" t="s">
        <v>524</v>
      </c>
      <c r="E282" s="164">
        <v>4</v>
      </c>
      <c r="F282" s="166"/>
      <c r="G282" s="60">
        <f t="shared" si="15"/>
        <v>0</v>
      </c>
      <c r="H282" s="23" t="e">
        <f>+ROUND((G282/$G$381),4)</f>
        <v>#DIV/0!</v>
      </c>
    </row>
    <row r="283" spans="1:8" x14ac:dyDescent="0.25">
      <c r="A283" s="163" t="s">
        <v>535</v>
      </c>
      <c r="B283" s="164"/>
      <c r="C283" s="165" t="s">
        <v>536</v>
      </c>
      <c r="D283" s="164" t="s">
        <v>524</v>
      </c>
      <c r="E283" s="164">
        <v>3</v>
      </c>
      <c r="F283" s="166"/>
      <c r="G283" s="60">
        <f t="shared" si="15"/>
        <v>0</v>
      </c>
      <c r="H283" s="23" t="e">
        <f>+ROUND((G283/$G$381),4)</f>
        <v>#DIV/0!</v>
      </c>
    </row>
    <row r="284" spans="1:8" x14ac:dyDescent="0.25">
      <c r="A284" s="163" t="s">
        <v>537</v>
      </c>
      <c r="B284" s="164"/>
      <c r="C284" s="165" t="s">
        <v>538</v>
      </c>
      <c r="D284" s="164" t="s">
        <v>524</v>
      </c>
      <c r="E284" s="164">
        <v>4</v>
      </c>
      <c r="F284" s="166"/>
      <c r="G284" s="60">
        <f t="shared" si="15"/>
        <v>0</v>
      </c>
      <c r="H284" s="23" t="e">
        <f>+ROUND((G284/$G$381),4)</f>
        <v>#DIV/0!</v>
      </c>
    </row>
    <row r="285" spans="1:8" x14ac:dyDescent="0.25">
      <c r="A285" s="163" t="s">
        <v>539</v>
      </c>
      <c r="B285" s="164"/>
      <c r="C285" s="148" t="s">
        <v>540</v>
      </c>
      <c r="D285" s="164" t="s">
        <v>524</v>
      </c>
      <c r="E285" s="164">
        <v>3</v>
      </c>
      <c r="F285" s="166"/>
      <c r="G285" s="60">
        <f t="shared" si="15"/>
        <v>0</v>
      </c>
      <c r="H285" s="23" t="e">
        <f>+ROUND((G285/$G$381),4)</f>
        <v>#DIV/0!</v>
      </c>
    </row>
    <row r="286" spans="1:8" x14ac:dyDescent="0.25">
      <c r="A286" s="163" t="s">
        <v>543</v>
      </c>
      <c r="B286" s="164"/>
      <c r="C286" s="165" t="s">
        <v>544</v>
      </c>
      <c r="D286" s="164" t="s">
        <v>524</v>
      </c>
      <c r="E286" s="164">
        <v>1</v>
      </c>
      <c r="F286" s="166"/>
      <c r="G286" s="60">
        <f t="shared" si="15"/>
        <v>0</v>
      </c>
      <c r="H286" s="23" t="e">
        <f>+ROUND((G286/$G$381),4)</f>
        <v>#DIV/0!</v>
      </c>
    </row>
    <row r="287" spans="1:8" x14ac:dyDescent="0.25">
      <c r="A287" s="163" t="s">
        <v>545</v>
      </c>
      <c r="B287" s="164"/>
      <c r="C287" s="165" t="s">
        <v>546</v>
      </c>
      <c r="D287" s="164" t="s">
        <v>524</v>
      </c>
      <c r="E287" s="164">
        <v>1</v>
      </c>
      <c r="F287" s="166"/>
      <c r="G287" s="60">
        <f t="shared" si="15"/>
        <v>0</v>
      </c>
      <c r="H287" s="23" t="e">
        <f>+ROUND((G287/$G$381),4)</f>
        <v>#DIV/0!</v>
      </c>
    </row>
    <row r="288" spans="1:8" x14ac:dyDescent="0.25">
      <c r="A288" s="163" t="s">
        <v>547</v>
      </c>
      <c r="B288" s="164"/>
      <c r="C288" s="165" t="s">
        <v>548</v>
      </c>
      <c r="D288" s="164" t="s">
        <v>524</v>
      </c>
      <c r="E288" s="164">
        <v>2</v>
      </c>
      <c r="F288" s="166"/>
      <c r="G288" s="60">
        <f t="shared" si="15"/>
        <v>0</v>
      </c>
      <c r="H288" s="23" t="e">
        <f>+ROUND((G288/$G$381),4)</f>
        <v>#DIV/0!</v>
      </c>
    </row>
    <row r="289" spans="1:8" x14ac:dyDescent="0.25">
      <c r="A289" s="163" t="s">
        <v>549</v>
      </c>
      <c r="B289" s="164"/>
      <c r="C289" s="165" t="s">
        <v>550</v>
      </c>
      <c r="D289" s="164" t="s">
        <v>524</v>
      </c>
      <c r="E289" s="164">
        <v>3</v>
      </c>
      <c r="F289" s="166"/>
      <c r="G289" s="60">
        <f t="shared" si="15"/>
        <v>0</v>
      </c>
      <c r="H289" s="23" t="e">
        <f>+ROUND((G289/$G$381),4)</f>
        <v>#DIV/0!</v>
      </c>
    </row>
    <row r="290" spans="1:8" x14ac:dyDescent="0.25">
      <c r="A290" s="163" t="s">
        <v>551</v>
      </c>
      <c r="B290" s="164"/>
      <c r="C290" s="165" t="s">
        <v>552</v>
      </c>
      <c r="D290" s="164" t="s">
        <v>524</v>
      </c>
      <c r="E290" s="164">
        <v>1</v>
      </c>
      <c r="F290" s="166"/>
      <c r="G290" s="60">
        <f t="shared" si="15"/>
        <v>0</v>
      </c>
      <c r="H290" s="23" t="e">
        <f>+ROUND((G290/$G$381),4)</f>
        <v>#DIV/0!</v>
      </c>
    </row>
    <row r="291" spans="1:8" x14ac:dyDescent="0.25">
      <c r="A291" s="163" t="s">
        <v>553</v>
      </c>
      <c r="B291" s="164"/>
      <c r="C291" s="165" t="s">
        <v>554</v>
      </c>
      <c r="D291" s="164" t="s">
        <v>524</v>
      </c>
      <c r="E291" s="164">
        <v>1</v>
      </c>
      <c r="F291" s="166"/>
      <c r="G291" s="60">
        <f t="shared" si="15"/>
        <v>0</v>
      </c>
      <c r="H291" s="23" t="e">
        <f>+ROUND((G291/$G$381),4)</f>
        <v>#DIV/0!</v>
      </c>
    </row>
    <row r="292" spans="1:8" x14ac:dyDescent="0.25">
      <c r="A292" s="163" t="s">
        <v>555</v>
      </c>
      <c r="B292" s="164"/>
      <c r="C292" s="165" t="s">
        <v>556</v>
      </c>
      <c r="D292" s="164" t="s">
        <v>524</v>
      </c>
      <c r="E292" s="164">
        <v>10</v>
      </c>
      <c r="F292" s="166"/>
      <c r="G292" s="60">
        <f t="shared" si="15"/>
        <v>0</v>
      </c>
      <c r="H292" s="23" t="e">
        <f>+ROUND((G292/$G$381),4)</f>
        <v>#DIV/0!</v>
      </c>
    </row>
    <row r="293" spans="1:8" x14ac:dyDescent="0.25">
      <c r="A293" s="163" t="s">
        <v>557</v>
      </c>
      <c r="B293" s="164"/>
      <c r="C293" s="165" t="s">
        <v>558</v>
      </c>
      <c r="D293" s="164" t="s">
        <v>524</v>
      </c>
      <c r="E293" s="164">
        <v>2</v>
      </c>
      <c r="F293" s="166"/>
      <c r="G293" s="60">
        <f t="shared" si="15"/>
        <v>0</v>
      </c>
      <c r="H293" s="23" t="e">
        <f>+ROUND((G293/$G$381),4)</f>
        <v>#DIV/0!</v>
      </c>
    </row>
    <row r="294" spans="1:8" x14ac:dyDescent="0.25">
      <c r="A294" s="163" t="s">
        <v>559</v>
      </c>
      <c r="B294" s="164"/>
      <c r="C294" s="165" t="s">
        <v>560</v>
      </c>
      <c r="D294" s="164" t="s">
        <v>524</v>
      </c>
      <c r="E294" s="164">
        <v>2</v>
      </c>
      <c r="F294" s="166"/>
      <c r="G294" s="60">
        <f t="shared" si="15"/>
        <v>0</v>
      </c>
      <c r="H294" s="23" t="e">
        <f>+ROUND((G294/$G$381),4)</f>
        <v>#DIV/0!</v>
      </c>
    </row>
    <row r="295" spans="1:8" x14ac:dyDescent="0.25">
      <c r="A295" s="163" t="s">
        <v>563</v>
      </c>
      <c r="B295" s="164"/>
      <c r="C295" s="165" t="s">
        <v>564</v>
      </c>
      <c r="D295" s="164" t="s">
        <v>524</v>
      </c>
      <c r="E295" s="164">
        <v>1</v>
      </c>
      <c r="F295" s="166"/>
      <c r="G295" s="60">
        <f t="shared" si="15"/>
        <v>0</v>
      </c>
      <c r="H295" s="23" t="e">
        <f>+ROUND((G295/$G$381),4)</f>
        <v>#DIV/0!</v>
      </c>
    </row>
    <row r="296" spans="1:8" x14ac:dyDescent="0.25">
      <c r="A296" s="163" t="s">
        <v>565</v>
      </c>
      <c r="B296" s="164"/>
      <c r="C296" s="165" t="s">
        <v>566</v>
      </c>
      <c r="D296" s="164" t="s">
        <v>524</v>
      </c>
      <c r="E296" s="164">
        <v>1</v>
      </c>
      <c r="F296" s="166"/>
      <c r="G296" s="60">
        <f t="shared" si="15"/>
        <v>0</v>
      </c>
      <c r="H296" s="23" t="e">
        <f>+ROUND((G296/$G$381),4)</f>
        <v>#DIV/0!</v>
      </c>
    </row>
    <row r="297" spans="1:8" x14ac:dyDescent="0.25">
      <c r="A297" s="163" t="s">
        <v>567</v>
      </c>
      <c r="B297" s="164"/>
      <c r="C297" s="165" t="s">
        <v>568</v>
      </c>
      <c r="D297" s="164" t="s">
        <v>524</v>
      </c>
      <c r="E297" s="164">
        <v>54</v>
      </c>
      <c r="F297" s="166"/>
      <c r="G297" s="60">
        <f t="shared" si="15"/>
        <v>0</v>
      </c>
      <c r="H297" s="23" t="e">
        <f>+ROUND((G297/$G$381),4)</f>
        <v>#DIV/0!</v>
      </c>
    </row>
    <row r="298" spans="1:8" x14ac:dyDescent="0.25">
      <c r="A298" s="163" t="s">
        <v>569</v>
      </c>
      <c r="B298" s="164"/>
      <c r="C298" s="165" t="s">
        <v>570</v>
      </c>
      <c r="D298" s="164" t="s">
        <v>524</v>
      </c>
      <c r="E298" s="164">
        <v>15</v>
      </c>
      <c r="F298" s="166"/>
      <c r="G298" s="60">
        <f t="shared" si="15"/>
        <v>0</v>
      </c>
      <c r="H298" s="23" t="e">
        <f>+ROUND((G298/$G$381),4)</f>
        <v>#DIV/0!</v>
      </c>
    </row>
    <row r="299" spans="1:8" x14ac:dyDescent="0.25">
      <c r="A299" s="163" t="s">
        <v>571</v>
      </c>
      <c r="B299" s="164"/>
      <c r="C299" s="165" t="s">
        <v>572</v>
      </c>
      <c r="D299" s="164" t="s">
        <v>524</v>
      </c>
      <c r="E299" s="164">
        <v>28</v>
      </c>
      <c r="F299" s="166"/>
      <c r="G299" s="60">
        <f t="shared" si="15"/>
        <v>0</v>
      </c>
      <c r="H299" s="23" t="e">
        <f>+ROUND((G299/$G$381),4)</f>
        <v>#DIV/0!</v>
      </c>
    </row>
    <row r="300" spans="1:8" x14ac:dyDescent="0.25">
      <c r="A300" s="163" t="s">
        <v>573</v>
      </c>
      <c r="B300" s="164"/>
      <c r="C300" s="165" t="s">
        <v>374</v>
      </c>
      <c r="D300" s="164" t="s">
        <v>524</v>
      </c>
      <c r="E300" s="164">
        <v>27</v>
      </c>
      <c r="F300" s="166"/>
      <c r="G300" s="60">
        <f t="shared" si="15"/>
        <v>0</v>
      </c>
      <c r="H300" s="23" t="e">
        <f>+ROUND((G300/$G$381),4)</f>
        <v>#DIV/0!</v>
      </c>
    </row>
    <row r="301" spans="1:8" x14ac:dyDescent="0.25">
      <c r="A301" s="163" t="s">
        <v>574</v>
      </c>
      <c r="B301" s="164"/>
      <c r="C301" s="165" t="s">
        <v>575</v>
      </c>
      <c r="D301" s="164" t="s">
        <v>524</v>
      </c>
      <c r="E301" s="164">
        <v>14</v>
      </c>
      <c r="F301" s="166"/>
      <c r="G301" s="60">
        <f t="shared" si="15"/>
        <v>0</v>
      </c>
      <c r="H301" s="23" t="e">
        <f>+ROUND((G301/$G$381),4)</f>
        <v>#DIV/0!</v>
      </c>
    </row>
    <row r="302" spans="1:8" x14ac:dyDescent="0.25">
      <c r="A302" s="163" t="s">
        <v>576</v>
      </c>
      <c r="B302" s="164"/>
      <c r="C302" s="165" t="s">
        <v>577</v>
      </c>
      <c r="D302" s="164" t="s">
        <v>524</v>
      </c>
      <c r="E302" s="164">
        <v>12</v>
      </c>
      <c r="F302" s="166"/>
      <c r="G302" s="60">
        <f t="shared" si="15"/>
        <v>0</v>
      </c>
      <c r="H302" s="23" t="e">
        <f>+ROUND((G302/$G$381),4)</f>
        <v>#DIV/0!</v>
      </c>
    </row>
    <row r="303" spans="1:8" x14ac:dyDescent="0.25">
      <c r="A303" s="163" t="s">
        <v>578</v>
      </c>
      <c r="B303" s="164"/>
      <c r="C303" s="165" t="s">
        <v>579</v>
      </c>
      <c r="D303" s="164" t="s">
        <v>524</v>
      </c>
      <c r="E303" s="164">
        <v>12</v>
      </c>
      <c r="F303" s="166"/>
      <c r="G303" s="60">
        <f t="shared" si="15"/>
        <v>0</v>
      </c>
      <c r="H303" s="23" t="e">
        <f>+ROUND((G303/$G$381),4)</f>
        <v>#DIV/0!</v>
      </c>
    </row>
    <row r="304" spans="1:8" x14ac:dyDescent="0.25">
      <c r="A304" s="163" t="s">
        <v>580</v>
      </c>
      <c r="B304" s="164"/>
      <c r="C304" s="165" t="s">
        <v>581</v>
      </c>
      <c r="D304" s="164" t="s">
        <v>524</v>
      </c>
      <c r="E304" s="164">
        <v>3</v>
      </c>
      <c r="F304" s="166"/>
      <c r="G304" s="60">
        <f t="shared" si="15"/>
        <v>0</v>
      </c>
      <c r="H304" s="23" t="e">
        <f>+ROUND((G304/$G$381),4)</f>
        <v>#DIV/0!</v>
      </c>
    </row>
    <row r="305" spans="1:8" x14ac:dyDescent="0.25">
      <c r="A305" s="167" t="s">
        <v>582</v>
      </c>
      <c r="B305" s="168"/>
      <c r="C305" s="169" t="s">
        <v>583</v>
      </c>
      <c r="D305" s="168"/>
      <c r="E305" s="168"/>
      <c r="F305" s="169"/>
      <c r="G305" s="170">
        <f>SUM(G306:G308)</f>
        <v>0</v>
      </c>
      <c r="H305" s="23" t="e">
        <f>+ROUND((G305/$G$381),4)</f>
        <v>#DIV/0!</v>
      </c>
    </row>
    <row r="306" spans="1:8" x14ac:dyDescent="0.25">
      <c r="A306" s="171" t="s">
        <v>584</v>
      </c>
      <c r="B306" s="172"/>
      <c r="C306" s="173" t="s">
        <v>585</v>
      </c>
      <c r="D306" s="164" t="s">
        <v>524</v>
      </c>
      <c r="E306" s="164">
        <v>2</v>
      </c>
      <c r="F306" s="166"/>
      <c r="G306" s="60">
        <f t="shared" si="15"/>
        <v>0</v>
      </c>
      <c r="H306" s="23" t="e">
        <f>+ROUND((G306/$G$381),4)</f>
        <v>#DIV/0!</v>
      </c>
    </row>
    <row r="307" spans="1:8" x14ac:dyDescent="0.25">
      <c r="A307" s="171" t="s">
        <v>586</v>
      </c>
      <c r="B307" s="172"/>
      <c r="C307" s="173" t="s">
        <v>587</v>
      </c>
      <c r="D307" s="164" t="s">
        <v>524</v>
      </c>
      <c r="E307" s="164">
        <v>2</v>
      </c>
      <c r="F307" s="166"/>
      <c r="G307" s="60">
        <f t="shared" si="15"/>
        <v>0</v>
      </c>
      <c r="H307" s="23" t="e">
        <f>+ROUND((G307/$G$381),4)</f>
        <v>#DIV/0!</v>
      </c>
    </row>
    <row r="308" spans="1:8" x14ac:dyDescent="0.25">
      <c r="A308" s="174"/>
      <c r="B308" s="172"/>
      <c r="C308" s="165"/>
      <c r="D308" s="164"/>
      <c r="E308" s="164"/>
      <c r="F308" s="175"/>
      <c r="G308" s="175"/>
      <c r="H308" s="23" t="e">
        <f>+ROUND((G308/$G$381),4)</f>
        <v>#DIV/0!</v>
      </c>
    </row>
    <row r="309" spans="1:8" x14ac:dyDescent="0.25">
      <c r="A309" s="167" t="s">
        <v>588</v>
      </c>
      <c r="B309" s="168"/>
      <c r="C309" s="169" t="s">
        <v>589</v>
      </c>
      <c r="D309" s="168"/>
      <c r="E309" s="168"/>
      <c r="F309" s="169"/>
      <c r="G309" s="170">
        <f>SUM(G310:G314)</f>
        <v>0</v>
      </c>
      <c r="H309" s="23" t="e">
        <f>+ROUND((G309/$G$381),4)</f>
        <v>#DIV/0!</v>
      </c>
    </row>
    <row r="310" spans="1:8" x14ac:dyDescent="0.25">
      <c r="A310" s="171" t="s">
        <v>590</v>
      </c>
      <c r="B310" s="172"/>
      <c r="C310" s="173" t="s">
        <v>591</v>
      </c>
      <c r="D310" s="164" t="s">
        <v>326</v>
      </c>
      <c r="E310" s="164">
        <v>1</v>
      </c>
      <c r="F310" s="166"/>
      <c r="G310" s="60">
        <f t="shared" ref="G310:G314" si="16">+ROUND((F310*E310),0)</f>
        <v>0</v>
      </c>
      <c r="H310" s="23" t="e">
        <f>+ROUND((G310/$G$381),4)</f>
        <v>#DIV/0!</v>
      </c>
    </row>
    <row r="311" spans="1:8" x14ac:dyDescent="0.25">
      <c r="A311" s="163" t="s">
        <v>592</v>
      </c>
      <c r="B311" s="172">
        <v>16345</v>
      </c>
      <c r="C311" s="173" t="s">
        <v>593</v>
      </c>
      <c r="D311" s="164" t="s">
        <v>326</v>
      </c>
      <c r="E311" s="164">
        <v>1</v>
      </c>
      <c r="F311" s="166"/>
      <c r="G311" s="60">
        <f t="shared" si="16"/>
        <v>0</v>
      </c>
      <c r="H311" s="23" t="e">
        <f>+ROUND((G311/$G$381),4)</f>
        <v>#DIV/0!</v>
      </c>
    </row>
    <row r="312" spans="1:8" x14ac:dyDescent="0.25">
      <c r="A312" s="163" t="s">
        <v>594</v>
      </c>
      <c r="B312" s="172"/>
      <c r="C312" s="173" t="s">
        <v>595</v>
      </c>
      <c r="D312" s="164" t="s">
        <v>326</v>
      </c>
      <c r="E312" s="164">
        <v>1</v>
      </c>
      <c r="F312" s="166"/>
      <c r="G312" s="60">
        <f t="shared" si="16"/>
        <v>0</v>
      </c>
      <c r="H312" s="23" t="e">
        <f>+ROUND((G312/$G$381),4)</f>
        <v>#DIV/0!</v>
      </c>
    </row>
    <row r="313" spans="1:8" x14ac:dyDescent="0.25">
      <c r="A313" s="163" t="s">
        <v>596</v>
      </c>
      <c r="B313" s="172"/>
      <c r="C313" s="173" t="s">
        <v>597</v>
      </c>
      <c r="D313" s="164" t="s">
        <v>326</v>
      </c>
      <c r="E313" s="164">
        <v>1</v>
      </c>
      <c r="F313" s="166"/>
      <c r="G313" s="60">
        <f t="shared" si="16"/>
        <v>0</v>
      </c>
      <c r="H313" s="23" t="e">
        <f>+ROUND((G313/$G$381),4)</f>
        <v>#DIV/0!</v>
      </c>
    </row>
    <row r="314" spans="1:8" x14ac:dyDescent="0.25">
      <c r="A314" s="163" t="s">
        <v>598</v>
      </c>
      <c r="B314" s="172"/>
      <c r="C314" s="173" t="s">
        <v>599</v>
      </c>
      <c r="D314" s="164" t="s">
        <v>326</v>
      </c>
      <c r="E314" s="164">
        <v>1</v>
      </c>
      <c r="F314" s="166"/>
      <c r="G314" s="60">
        <f t="shared" si="16"/>
        <v>0</v>
      </c>
      <c r="H314" s="23" t="e">
        <f>+ROUND((G314/$G$381),4)</f>
        <v>#DIV/0!</v>
      </c>
    </row>
    <row r="315" spans="1:8" x14ac:dyDescent="0.25">
      <c r="A315" s="174"/>
      <c r="B315" s="172"/>
      <c r="C315" s="165"/>
      <c r="D315" s="164"/>
      <c r="E315" s="164"/>
      <c r="F315" s="175"/>
      <c r="G315" s="175"/>
      <c r="H315" s="23" t="e">
        <f>+ROUND((G315/$G$381),4)</f>
        <v>#DIV/0!</v>
      </c>
    </row>
    <row r="316" spans="1:8" x14ac:dyDescent="0.25">
      <c r="A316" s="167" t="s">
        <v>600</v>
      </c>
      <c r="B316" s="168"/>
      <c r="C316" s="169" t="s">
        <v>601</v>
      </c>
      <c r="D316" s="168"/>
      <c r="E316" s="168"/>
      <c r="F316" s="169"/>
      <c r="G316" s="170">
        <f>SUM(G317)</f>
        <v>0</v>
      </c>
      <c r="H316" s="23" t="e">
        <f>+ROUND((G316/$G$381),4)</f>
        <v>#DIV/0!</v>
      </c>
    </row>
    <row r="317" spans="1:8" ht="60" x14ac:dyDescent="0.25">
      <c r="A317" s="176" t="s">
        <v>602</v>
      </c>
      <c r="B317" s="177"/>
      <c r="C317" s="178" t="s">
        <v>603</v>
      </c>
      <c r="D317" s="179" t="s">
        <v>326</v>
      </c>
      <c r="E317" s="179">
        <v>4</v>
      </c>
      <c r="F317" s="180"/>
      <c r="G317" s="60">
        <f t="shared" ref="G317" si="17">+ROUND((F317*E317),0)</f>
        <v>0</v>
      </c>
      <c r="H317" s="23" t="e">
        <f>+ROUND((G317/$G$381),4)</f>
        <v>#DIV/0!</v>
      </c>
    </row>
    <row r="318" spans="1:8" x14ac:dyDescent="0.25">
      <c r="A318" s="174"/>
      <c r="B318" s="172"/>
      <c r="C318" s="165"/>
      <c r="D318" s="164"/>
      <c r="E318" s="164"/>
      <c r="F318" s="165"/>
      <c r="G318" s="175"/>
      <c r="H318" s="23" t="e">
        <f>+ROUND((G318/$G$381),4)</f>
        <v>#DIV/0!</v>
      </c>
    </row>
    <row r="319" spans="1:8" x14ac:dyDescent="0.25">
      <c r="A319" s="181" t="s">
        <v>604</v>
      </c>
      <c r="B319" s="182"/>
      <c r="C319" s="183" t="s">
        <v>605</v>
      </c>
      <c r="D319" s="182"/>
      <c r="E319" s="182"/>
      <c r="F319" s="184"/>
      <c r="G319" s="185">
        <f>SUM(G320:G321)</f>
        <v>0</v>
      </c>
      <c r="H319" s="23" t="e">
        <f>+ROUND((G319/$G$381),4)</f>
        <v>#DIV/0!</v>
      </c>
    </row>
    <row r="320" spans="1:8" x14ac:dyDescent="0.25">
      <c r="A320" s="171" t="s">
        <v>606</v>
      </c>
      <c r="B320" s="172"/>
      <c r="C320" s="178" t="s">
        <v>607</v>
      </c>
      <c r="D320" s="164" t="s">
        <v>326</v>
      </c>
      <c r="E320" s="164">
        <v>31</v>
      </c>
      <c r="F320" s="166"/>
      <c r="G320" s="60">
        <f t="shared" ref="G320" si="18">+ROUND((F320*E320),0)</f>
        <v>0</v>
      </c>
      <c r="H320" s="23" t="e">
        <f>+ROUND((G320/$G$381),4)</f>
        <v>#DIV/0!</v>
      </c>
    </row>
    <row r="321" spans="1:8" x14ac:dyDescent="0.25">
      <c r="A321" s="174"/>
      <c r="B321" s="172"/>
      <c r="C321" s="165"/>
      <c r="D321" s="164"/>
      <c r="E321" s="164"/>
      <c r="F321" s="165"/>
      <c r="G321" s="175"/>
      <c r="H321" s="23" t="e">
        <f>+ROUND((G321/$G$381),4)</f>
        <v>#DIV/0!</v>
      </c>
    </row>
    <row r="322" spans="1:8" x14ac:dyDescent="0.25">
      <c r="A322" s="167" t="s">
        <v>608</v>
      </c>
      <c r="B322" s="168"/>
      <c r="C322" s="169" t="s">
        <v>609</v>
      </c>
      <c r="D322" s="168"/>
      <c r="E322" s="168"/>
      <c r="F322" s="186"/>
      <c r="G322" s="170">
        <f>SUM(G323:G324)</f>
        <v>0</v>
      </c>
      <c r="H322" s="23" t="e">
        <f>+ROUND((G322/$G$381),4)</f>
        <v>#DIV/0!</v>
      </c>
    </row>
    <row r="323" spans="1:8" x14ac:dyDescent="0.25">
      <c r="A323" s="171" t="s">
        <v>610</v>
      </c>
      <c r="B323" s="172"/>
      <c r="C323" s="178" t="s">
        <v>611</v>
      </c>
      <c r="D323" s="164" t="s">
        <v>326</v>
      </c>
      <c r="E323" s="164">
        <v>31</v>
      </c>
      <c r="F323" s="180"/>
      <c r="G323" s="60">
        <f t="shared" ref="G323" si="19">+ROUND((F323*E323),0)</f>
        <v>0</v>
      </c>
      <c r="H323" s="23" t="e">
        <f>+ROUND((G323/$G$381),4)</f>
        <v>#DIV/0!</v>
      </c>
    </row>
    <row r="324" spans="1:8" x14ac:dyDescent="0.25">
      <c r="A324" s="174"/>
      <c r="B324" s="172"/>
      <c r="C324" s="165"/>
      <c r="D324" s="164"/>
      <c r="E324" s="164"/>
      <c r="F324" s="165"/>
      <c r="G324" s="175"/>
      <c r="H324" s="23" t="e">
        <f>+ROUND((G324/$G$381),4)</f>
        <v>#DIV/0!</v>
      </c>
    </row>
    <row r="325" spans="1:8" x14ac:dyDescent="0.25">
      <c r="A325" s="167" t="s">
        <v>612</v>
      </c>
      <c r="B325" s="168"/>
      <c r="C325" s="169" t="s">
        <v>613</v>
      </c>
      <c r="D325" s="168"/>
      <c r="E325" s="168"/>
      <c r="F325" s="186"/>
      <c r="G325" s="170">
        <f>SUM(G326:G334)</f>
        <v>0</v>
      </c>
      <c r="H325" s="23" t="e">
        <f>+ROUND((G325/$G$381),4)</f>
        <v>#DIV/0!</v>
      </c>
    </row>
    <row r="326" spans="1:8" x14ac:dyDescent="0.25">
      <c r="A326" s="171" t="s">
        <v>614</v>
      </c>
      <c r="B326" s="172">
        <v>16305</v>
      </c>
      <c r="C326" s="173" t="s">
        <v>615</v>
      </c>
      <c r="D326" s="164" t="s">
        <v>326</v>
      </c>
      <c r="E326" s="164">
        <v>4</v>
      </c>
      <c r="F326" s="166"/>
      <c r="G326" s="60">
        <f t="shared" ref="G326:G333" si="20">+ROUND((F326*E326),0)</f>
        <v>0</v>
      </c>
      <c r="H326" s="23" t="e">
        <f>+ROUND((G326/$G$381),4)</f>
        <v>#DIV/0!</v>
      </c>
    </row>
    <row r="327" spans="1:8" x14ac:dyDescent="0.25">
      <c r="A327" s="171" t="s">
        <v>616</v>
      </c>
      <c r="B327" s="172"/>
      <c r="C327" s="173" t="s">
        <v>617</v>
      </c>
      <c r="D327" s="164" t="s">
        <v>326</v>
      </c>
      <c r="E327" s="164">
        <v>5</v>
      </c>
      <c r="F327" s="166"/>
      <c r="G327" s="60">
        <f t="shared" si="20"/>
        <v>0</v>
      </c>
      <c r="H327" s="23" t="e">
        <f>+ROUND((G327/$G$381),4)</f>
        <v>#DIV/0!</v>
      </c>
    </row>
    <row r="328" spans="1:8" x14ac:dyDescent="0.25">
      <c r="A328" s="171" t="s">
        <v>618</v>
      </c>
      <c r="B328" s="172"/>
      <c r="C328" s="173" t="s">
        <v>619</v>
      </c>
      <c r="D328" s="164" t="s">
        <v>326</v>
      </c>
      <c r="E328" s="164">
        <v>4</v>
      </c>
      <c r="F328" s="166"/>
      <c r="G328" s="60">
        <f t="shared" si="20"/>
        <v>0</v>
      </c>
      <c r="H328" s="23" t="e">
        <f>+ROUND((G328/$G$381),4)</f>
        <v>#DIV/0!</v>
      </c>
    </row>
    <row r="329" spans="1:8" x14ac:dyDescent="0.25">
      <c r="A329" s="171" t="s">
        <v>620</v>
      </c>
      <c r="B329" s="172"/>
      <c r="C329" s="173" t="s">
        <v>621</v>
      </c>
      <c r="D329" s="164" t="s">
        <v>326</v>
      </c>
      <c r="E329" s="164">
        <v>3</v>
      </c>
      <c r="F329" s="166"/>
      <c r="G329" s="60">
        <f t="shared" si="20"/>
        <v>0</v>
      </c>
      <c r="H329" s="23" t="e">
        <f>+ROUND((G329/$G$381),4)</f>
        <v>#DIV/0!</v>
      </c>
    </row>
    <row r="330" spans="1:8" x14ac:dyDescent="0.25">
      <c r="A330" s="171" t="s">
        <v>622</v>
      </c>
      <c r="B330" s="172"/>
      <c r="C330" s="173" t="s">
        <v>623</v>
      </c>
      <c r="D330" s="164" t="s">
        <v>326</v>
      </c>
      <c r="E330" s="164">
        <v>14</v>
      </c>
      <c r="F330" s="166"/>
      <c r="G330" s="60">
        <f t="shared" si="20"/>
        <v>0</v>
      </c>
      <c r="H330" s="23" t="e">
        <f>+ROUND((G330/$G$381),4)</f>
        <v>#DIV/0!</v>
      </c>
    </row>
    <row r="331" spans="1:8" x14ac:dyDescent="0.25">
      <c r="A331" s="171" t="s">
        <v>624</v>
      </c>
      <c r="B331" s="172"/>
      <c r="C331" s="173" t="s">
        <v>625</v>
      </c>
      <c r="D331" s="164" t="s">
        <v>326</v>
      </c>
      <c r="E331" s="164">
        <v>17</v>
      </c>
      <c r="F331" s="166"/>
      <c r="G331" s="60">
        <f t="shared" si="20"/>
        <v>0</v>
      </c>
      <c r="H331" s="23" t="e">
        <f>+ROUND((G331/$G$381),4)</f>
        <v>#DIV/0!</v>
      </c>
    </row>
    <row r="332" spans="1:8" x14ac:dyDescent="0.25">
      <c r="A332" s="171" t="s">
        <v>626</v>
      </c>
      <c r="B332" s="172"/>
      <c r="C332" s="173" t="s">
        <v>627</v>
      </c>
      <c r="D332" s="164" t="s">
        <v>326</v>
      </c>
      <c r="E332" s="164">
        <v>2</v>
      </c>
      <c r="F332" s="166"/>
      <c r="G332" s="60">
        <f t="shared" si="20"/>
        <v>0</v>
      </c>
      <c r="H332" s="23" t="e">
        <f>+ROUND((G332/$G$381),4)</f>
        <v>#DIV/0!</v>
      </c>
    </row>
    <row r="333" spans="1:8" x14ac:dyDescent="0.25">
      <c r="A333" s="171" t="s">
        <v>628</v>
      </c>
      <c r="B333" s="172"/>
      <c r="C333" s="173" t="s">
        <v>629</v>
      </c>
      <c r="D333" s="164" t="s">
        <v>326</v>
      </c>
      <c r="E333" s="164">
        <v>2</v>
      </c>
      <c r="F333" s="166"/>
      <c r="G333" s="60">
        <f t="shared" si="20"/>
        <v>0</v>
      </c>
      <c r="H333" s="23" t="e">
        <f>+ROUND((G333/$G$381),4)</f>
        <v>#DIV/0!</v>
      </c>
    </row>
    <row r="334" spans="1:8" x14ac:dyDescent="0.25">
      <c r="A334" s="174"/>
      <c r="B334" s="172"/>
      <c r="C334" s="165"/>
      <c r="D334" s="164"/>
      <c r="E334" s="164"/>
      <c r="F334" s="175"/>
      <c r="G334" s="175"/>
      <c r="H334" s="23" t="e">
        <f>+ROUND((G334/$G$381),4)</f>
        <v>#DIV/0!</v>
      </c>
    </row>
    <row r="335" spans="1:8" x14ac:dyDescent="0.25">
      <c r="A335" s="167" t="s">
        <v>630</v>
      </c>
      <c r="B335" s="168"/>
      <c r="C335" s="169" t="s">
        <v>631</v>
      </c>
      <c r="D335" s="168"/>
      <c r="E335" s="168"/>
      <c r="F335" s="169"/>
      <c r="G335" s="170">
        <f>SUM(G336:G338)</f>
        <v>0</v>
      </c>
      <c r="H335" s="23" t="e">
        <f>+ROUND((G335/$G$381),4)</f>
        <v>#DIV/0!</v>
      </c>
    </row>
    <row r="336" spans="1:8" x14ac:dyDescent="0.25">
      <c r="A336" s="171" t="s">
        <v>632</v>
      </c>
      <c r="B336" s="172"/>
      <c r="C336" s="173" t="s">
        <v>633</v>
      </c>
      <c r="D336" s="164" t="s">
        <v>159</v>
      </c>
      <c r="E336" s="164">
        <v>134</v>
      </c>
      <c r="F336" s="166"/>
      <c r="G336" s="60">
        <f t="shared" ref="G336:G337" si="21">+ROUND((F336*E336),0)</f>
        <v>0</v>
      </c>
      <c r="H336" s="23" t="e">
        <f>+ROUND((G336/$G$381),4)</f>
        <v>#DIV/0!</v>
      </c>
    </row>
    <row r="337" spans="1:8" x14ac:dyDescent="0.25">
      <c r="A337" s="163" t="s">
        <v>634</v>
      </c>
      <c r="B337" s="172"/>
      <c r="C337" s="178" t="s">
        <v>635</v>
      </c>
      <c r="D337" s="164" t="s">
        <v>159</v>
      </c>
      <c r="E337" s="164">
        <v>48</v>
      </c>
      <c r="F337" s="166"/>
      <c r="G337" s="60">
        <f t="shared" si="21"/>
        <v>0</v>
      </c>
      <c r="H337" s="23" t="e">
        <f>+ROUND((G337/$G$381),4)</f>
        <v>#DIV/0!</v>
      </c>
    </row>
    <row r="338" spans="1:8" x14ac:dyDescent="0.25">
      <c r="A338" s="174"/>
      <c r="B338" s="172"/>
      <c r="C338" s="165"/>
      <c r="D338" s="164"/>
      <c r="E338" s="164"/>
      <c r="F338" s="175"/>
      <c r="G338" s="175"/>
      <c r="H338" s="23" t="e">
        <f>+ROUND((G338/$G$381),4)</f>
        <v>#DIV/0!</v>
      </c>
    </row>
    <row r="339" spans="1:8" x14ac:dyDescent="0.25">
      <c r="A339" s="167" t="s">
        <v>636</v>
      </c>
      <c r="B339" s="168"/>
      <c r="C339" s="169" t="s">
        <v>637</v>
      </c>
      <c r="D339" s="168"/>
      <c r="E339" s="168"/>
      <c r="F339" s="169"/>
      <c r="G339" s="170">
        <f>SUM(G340:G341)</f>
        <v>0</v>
      </c>
      <c r="H339" s="23" t="e">
        <f>+ROUND((G339/$G$381),4)</f>
        <v>#DIV/0!</v>
      </c>
    </row>
    <row r="340" spans="1:8" x14ac:dyDescent="0.25">
      <c r="A340" s="171" t="s">
        <v>638</v>
      </c>
      <c r="B340" s="172">
        <v>13273</v>
      </c>
      <c r="C340" s="173" t="s">
        <v>639</v>
      </c>
      <c r="D340" s="164" t="s">
        <v>326</v>
      </c>
      <c r="E340" s="164">
        <v>1</v>
      </c>
      <c r="F340" s="166"/>
      <c r="G340" s="60">
        <f t="shared" ref="G340:G341" si="22">+ROUND((F340*E340),0)</f>
        <v>0</v>
      </c>
      <c r="H340" s="23" t="e">
        <f>+ROUND((G340/$G$381),4)</f>
        <v>#DIV/0!</v>
      </c>
    </row>
    <row r="341" spans="1:8" ht="45" x14ac:dyDescent="0.25">
      <c r="A341" s="187" t="s">
        <v>640</v>
      </c>
      <c r="B341" s="172"/>
      <c r="C341" s="178" t="s">
        <v>641</v>
      </c>
      <c r="D341" s="179" t="s">
        <v>642</v>
      </c>
      <c r="E341" s="179">
        <v>1</v>
      </c>
      <c r="F341" s="180"/>
      <c r="G341" s="60">
        <f t="shared" si="22"/>
        <v>0</v>
      </c>
      <c r="H341" s="23" t="e">
        <f>+ROUND((G341/$G$381),4)</f>
        <v>#DIV/0!</v>
      </c>
    </row>
    <row r="342" spans="1:8" x14ac:dyDescent="0.25">
      <c r="A342" s="96"/>
      <c r="B342" s="97"/>
      <c r="C342" s="98"/>
      <c r="D342" s="99"/>
      <c r="E342" s="100"/>
      <c r="F342" s="100"/>
      <c r="G342" s="41"/>
      <c r="H342" s="23" t="e">
        <f>+ROUND((G342/$G$381),4)</f>
        <v>#DIV/0!</v>
      </c>
    </row>
    <row r="343" spans="1:8" x14ac:dyDescent="0.25">
      <c r="A343" s="49">
        <v>11</v>
      </c>
      <c r="B343" s="50"/>
      <c r="C343" s="51" t="s">
        <v>643</v>
      </c>
      <c r="D343" s="50"/>
      <c r="E343" s="188"/>
      <c r="F343" s="52"/>
      <c r="G343" s="53">
        <f>SUM(G344:G351)</f>
        <v>0</v>
      </c>
      <c r="H343" s="16" t="e">
        <f>+ROUND((G343/$G$381),4)</f>
        <v>#DIV/0!</v>
      </c>
    </row>
    <row r="344" spans="1:8" x14ac:dyDescent="0.25">
      <c r="A344" s="189" t="s">
        <v>644</v>
      </c>
      <c r="B344" s="190"/>
      <c r="C344" s="191" t="s">
        <v>645</v>
      </c>
      <c r="D344" s="192" t="s">
        <v>86</v>
      </c>
      <c r="E344" s="192">
        <v>26</v>
      </c>
      <c r="F344" s="25"/>
      <c r="G344" s="41">
        <f t="shared" ref="G344:G351" si="23">+ROUND((F344*E344),0)</f>
        <v>0</v>
      </c>
      <c r="H344" s="23" t="e">
        <f>+ROUND((G344/$G$381),4)</f>
        <v>#DIV/0!</v>
      </c>
    </row>
    <row r="345" spans="1:8" x14ac:dyDescent="0.25">
      <c r="A345" s="189" t="s">
        <v>646</v>
      </c>
      <c r="B345" s="190"/>
      <c r="C345" s="191" t="s">
        <v>647</v>
      </c>
      <c r="D345" s="192" t="s">
        <v>86</v>
      </c>
      <c r="E345" s="192">
        <v>7</v>
      </c>
      <c r="F345" s="25"/>
      <c r="G345" s="41">
        <f t="shared" si="23"/>
        <v>0</v>
      </c>
      <c r="H345" s="23" t="e">
        <f>+ROUND((G345/$G$381),4)</f>
        <v>#DIV/0!</v>
      </c>
    </row>
    <row r="346" spans="1:8" x14ac:dyDescent="0.25">
      <c r="A346" s="189" t="s">
        <v>648</v>
      </c>
      <c r="B346" s="190"/>
      <c r="C346" s="191" t="s">
        <v>649</v>
      </c>
      <c r="D346" s="192" t="s">
        <v>86</v>
      </c>
      <c r="E346" s="192">
        <v>7</v>
      </c>
      <c r="F346" s="25"/>
      <c r="G346" s="41">
        <f t="shared" si="23"/>
        <v>0</v>
      </c>
      <c r="H346" s="23" t="e">
        <f>+ROUND((G346/$G$381),4)</f>
        <v>#DIV/0!</v>
      </c>
    </row>
    <row r="347" spans="1:8" x14ac:dyDescent="0.25">
      <c r="A347" s="189" t="s">
        <v>650</v>
      </c>
      <c r="B347" s="190"/>
      <c r="C347" s="191" t="s">
        <v>651</v>
      </c>
      <c r="D347" s="192" t="s">
        <v>86</v>
      </c>
      <c r="E347" s="192">
        <v>25</v>
      </c>
      <c r="F347" s="25"/>
      <c r="G347" s="41">
        <f t="shared" si="23"/>
        <v>0</v>
      </c>
      <c r="H347" s="23" t="e">
        <f>+ROUND((G347/$G$381),4)</f>
        <v>#DIV/0!</v>
      </c>
    </row>
    <row r="348" spans="1:8" x14ac:dyDescent="0.25">
      <c r="A348" s="189" t="s">
        <v>652</v>
      </c>
      <c r="B348" s="190"/>
      <c r="C348" s="191" t="s">
        <v>653</v>
      </c>
      <c r="D348" s="192" t="s">
        <v>86</v>
      </c>
      <c r="E348" s="192">
        <v>1</v>
      </c>
      <c r="F348" s="25"/>
      <c r="G348" s="41">
        <f t="shared" si="23"/>
        <v>0</v>
      </c>
      <c r="H348" s="23" t="e">
        <f>+ROUND((G348/$G$381),4)</f>
        <v>#DIV/0!</v>
      </c>
    </row>
    <row r="349" spans="1:8" x14ac:dyDescent="0.25">
      <c r="A349" s="189" t="s">
        <v>654</v>
      </c>
      <c r="B349" s="190"/>
      <c r="C349" s="191" t="s">
        <v>655</v>
      </c>
      <c r="D349" s="192" t="s">
        <v>86</v>
      </c>
      <c r="E349" s="192">
        <v>7</v>
      </c>
      <c r="F349" s="25"/>
      <c r="G349" s="41">
        <f t="shared" si="23"/>
        <v>0</v>
      </c>
      <c r="H349" s="23" t="e">
        <f>+ROUND((G349/$G$381),4)</f>
        <v>#DIV/0!</v>
      </c>
    </row>
    <row r="350" spans="1:8" x14ac:dyDescent="0.25">
      <c r="A350" s="189" t="s">
        <v>656</v>
      </c>
      <c r="B350" s="190"/>
      <c r="C350" s="191" t="s">
        <v>657</v>
      </c>
      <c r="D350" s="192" t="s">
        <v>86</v>
      </c>
      <c r="E350" s="192">
        <v>7</v>
      </c>
      <c r="F350" s="25"/>
      <c r="G350" s="41">
        <f t="shared" si="23"/>
        <v>0</v>
      </c>
      <c r="H350" s="23" t="e">
        <f>+ROUND((G350/$G$381),4)</f>
        <v>#DIV/0!</v>
      </c>
    </row>
    <row r="351" spans="1:8" x14ac:dyDescent="0.25">
      <c r="A351" s="189" t="s">
        <v>658</v>
      </c>
      <c r="B351" s="190"/>
      <c r="C351" s="191" t="s">
        <v>659</v>
      </c>
      <c r="D351" s="192" t="s">
        <v>86</v>
      </c>
      <c r="E351" s="192">
        <v>1</v>
      </c>
      <c r="F351" s="25"/>
      <c r="G351" s="41">
        <f t="shared" si="23"/>
        <v>0</v>
      </c>
      <c r="H351" s="23" t="e">
        <f>+ROUND((G351/$G$381),4)</f>
        <v>#DIV/0!</v>
      </c>
    </row>
    <row r="352" spans="1:8" x14ac:dyDescent="0.25">
      <c r="A352" s="49">
        <v>12</v>
      </c>
      <c r="B352" s="50"/>
      <c r="C352" s="51" t="s">
        <v>660</v>
      </c>
      <c r="D352" s="50"/>
      <c r="E352" s="188"/>
      <c r="F352" s="52"/>
      <c r="G352" s="53">
        <f>SUM(G353:G360)</f>
        <v>0</v>
      </c>
      <c r="H352" s="16" t="e">
        <f>+ROUND((G352/$G$381),4)</f>
        <v>#DIV/0!</v>
      </c>
    </row>
    <row r="353" spans="1:9" ht="28.5" x14ac:dyDescent="0.25">
      <c r="A353" s="77">
        <v>12.1</v>
      </c>
      <c r="B353" s="78"/>
      <c r="C353" s="69" t="s">
        <v>661</v>
      </c>
      <c r="D353" s="78" t="s">
        <v>24</v>
      </c>
      <c r="E353" s="142">
        <v>15.65</v>
      </c>
      <c r="F353" s="143"/>
      <c r="G353" s="41">
        <f t="shared" ref="G353:G359" si="24">+ROUND((F353*E353),0)</f>
        <v>0</v>
      </c>
      <c r="H353" s="23" t="e">
        <f>+ROUND((G353/$G$381),4)</f>
        <v>#DIV/0!</v>
      </c>
    </row>
    <row r="354" spans="1:9" ht="42.75" x14ac:dyDescent="0.25">
      <c r="A354" s="77">
        <v>12.3</v>
      </c>
      <c r="B354" s="78"/>
      <c r="C354" s="69" t="s">
        <v>662</v>
      </c>
      <c r="D354" s="78" t="s">
        <v>24</v>
      </c>
      <c r="E354" s="142">
        <v>58.22</v>
      </c>
      <c r="F354" s="143"/>
      <c r="G354" s="41">
        <f t="shared" si="24"/>
        <v>0</v>
      </c>
      <c r="H354" s="23" t="e">
        <f>+ROUND((G354/$G$381),4)</f>
        <v>#DIV/0!</v>
      </c>
    </row>
    <row r="355" spans="1:9" x14ac:dyDescent="0.25">
      <c r="A355" s="77">
        <v>12.4</v>
      </c>
      <c r="B355" s="78"/>
      <c r="C355" s="69" t="s">
        <v>663</v>
      </c>
      <c r="D355" s="78" t="s">
        <v>24</v>
      </c>
      <c r="E355" s="142">
        <v>4.46</v>
      </c>
      <c r="F355" s="143"/>
      <c r="G355" s="41">
        <f t="shared" si="24"/>
        <v>0</v>
      </c>
      <c r="H355" s="23" t="e">
        <f>+ROUND((G355/$G$381),4)</f>
        <v>#DIV/0!</v>
      </c>
    </row>
    <row r="356" spans="1:9" ht="28.5" x14ac:dyDescent="0.25">
      <c r="A356" s="77">
        <v>12.5</v>
      </c>
      <c r="B356" s="78"/>
      <c r="C356" s="69" t="s">
        <v>664</v>
      </c>
      <c r="D356" s="78" t="s">
        <v>24</v>
      </c>
      <c r="E356" s="142">
        <v>37.31</v>
      </c>
      <c r="F356" s="143"/>
      <c r="G356" s="41">
        <f t="shared" si="24"/>
        <v>0</v>
      </c>
      <c r="H356" s="23" t="e">
        <f>+ROUND((G356/$G$381),4)</f>
        <v>#DIV/0!</v>
      </c>
    </row>
    <row r="357" spans="1:9" ht="42.75" x14ac:dyDescent="0.25">
      <c r="A357" s="77">
        <v>12.6</v>
      </c>
      <c r="B357" s="78"/>
      <c r="C357" s="69" t="s">
        <v>665</v>
      </c>
      <c r="D357" s="78" t="s">
        <v>24</v>
      </c>
      <c r="E357" s="142">
        <v>2.2999999999999998</v>
      </c>
      <c r="F357" s="143"/>
      <c r="G357" s="41">
        <f t="shared" si="24"/>
        <v>0</v>
      </c>
      <c r="H357" s="23" t="e">
        <f>+ROUND((G357/$G$381),4)</f>
        <v>#DIV/0!</v>
      </c>
    </row>
    <row r="358" spans="1:9" ht="28.5" x14ac:dyDescent="0.25">
      <c r="A358" s="77">
        <v>12.8</v>
      </c>
      <c r="B358" s="78"/>
      <c r="C358" s="69" t="s">
        <v>668</v>
      </c>
      <c r="D358" s="78" t="s">
        <v>11</v>
      </c>
      <c r="E358" s="142">
        <v>22</v>
      </c>
      <c r="F358" s="143"/>
      <c r="G358" s="41">
        <f t="shared" si="24"/>
        <v>0</v>
      </c>
      <c r="H358" s="23" t="e">
        <f>+ROUND((G358/$G$381),4)</f>
        <v>#DIV/0!</v>
      </c>
    </row>
    <row r="359" spans="1:9" ht="28.5" x14ac:dyDescent="0.25">
      <c r="A359" s="195">
        <v>12.1</v>
      </c>
      <c r="B359" s="78"/>
      <c r="C359" s="69" t="s">
        <v>670</v>
      </c>
      <c r="D359" s="78" t="s">
        <v>667</v>
      </c>
      <c r="E359" s="142">
        <v>6</v>
      </c>
      <c r="F359" s="143"/>
      <c r="G359" s="41">
        <f t="shared" si="24"/>
        <v>0</v>
      </c>
      <c r="H359" s="23" t="e">
        <f>+ROUND((G359/$G$381),4)</f>
        <v>#DIV/0!</v>
      </c>
    </row>
    <row r="360" spans="1:9" x14ac:dyDescent="0.25">
      <c r="A360" s="29"/>
      <c r="B360" s="27"/>
      <c r="C360" s="27"/>
      <c r="D360" s="84"/>
      <c r="E360" s="27"/>
      <c r="F360" s="27"/>
      <c r="G360" s="27"/>
      <c r="H360" s="23" t="e">
        <f>+ROUND((G360/$G$381),4)</f>
        <v>#DIV/0!</v>
      </c>
    </row>
    <row r="361" spans="1:9" x14ac:dyDescent="0.25">
      <c r="A361" s="49">
        <v>13</v>
      </c>
      <c r="B361" s="50"/>
      <c r="C361" s="51" t="s">
        <v>671</v>
      </c>
      <c r="D361" s="53"/>
      <c r="E361" s="53"/>
      <c r="F361" s="53"/>
      <c r="G361" s="53">
        <f>SUM(G362:G367)</f>
        <v>0</v>
      </c>
      <c r="H361" s="16" t="e">
        <f>+ROUND((G361/$G$381),4)</f>
        <v>#DIV/0!</v>
      </c>
    </row>
    <row r="362" spans="1:9" x14ac:dyDescent="0.25">
      <c r="A362" s="144">
        <v>13.1</v>
      </c>
      <c r="B362" s="145">
        <v>13687</v>
      </c>
      <c r="C362" s="196" t="s">
        <v>672</v>
      </c>
      <c r="D362" s="145" t="s">
        <v>24</v>
      </c>
      <c r="E362" s="152">
        <v>1300.77</v>
      </c>
      <c r="F362" s="147"/>
      <c r="G362" s="41">
        <f t="shared" ref="G362:G367" si="25">+ROUND((F362*E362),0)</f>
        <v>0</v>
      </c>
      <c r="H362" s="23" t="e">
        <f>+ROUND((G362/$G$381),4)</f>
        <v>#DIV/0!</v>
      </c>
      <c r="I362" s="197"/>
    </row>
    <row r="363" spans="1:9" x14ac:dyDescent="0.25">
      <c r="A363" s="144">
        <v>13.2</v>
      </c>
      <c r="B363" s="145"/>
      <c r="C363" s="196" t="s">
        <v>673</v>
      </c>
      <c r="D363" s="145" t="s">
        <v>24</v>
      </c>
      <c r="E363" s="152">
        <v>168.9</v>
      </c>
      <c r="F363" s="147"/>
      <c r="G363" s="41">
        <f t="shared" si="25"/>
        <v>0</v>
      </c>
      <c r="H363" s="23" t="e">
        <f>+ROUND((G363/$G$381),4)</f>
        <v>#DIV/0!</v>
      </c>
    </row>
    <row r="364" spans="1:9" x14ac:dyDescent="0.25">
      <c r="A364" s="144">
        <v>13.3</v>
      </c>
      <c r="B364" s="145"/>
      <c r="C364" s="196" t="s">
        <v>674</v>
      </c>
      <c r="D364" s="145" t="s">
        <v>24</v>
      </c>
      <c r="E364" s="152">
        <v>1388.33</v>
      </c>
      <c r="F364" s="147"/>
      <c r="G364" s="41">
        <f t="shared" si="25"/>
        <v>0</v>
      </c>
      <c r="H364" s="23" t="e">
        <f>+ROUND((G364/$G$381),4)</f>
        <v>#DIV/0!</v>
      </c>
    </row>
    <row r="365" spans="1:9" x14ac:dyDescent="0.25">
      <c r="A365" s="144">
        <v>13.4</v>
      </c>
      <c r="B365" s="145"/>
      <c r="C365" s="196" t="s">
        <v>675</v>
      </c>
      <c r="D365" s="145" t="s">
        <v>24</v>
      </c>
      <c r="E365" s="152">
        <v>1388.33</v>
      </c>
      <c r="F365" s="147"/>
      <c r="G365" s="41">
        <f t="shared" si="25"/>
        <v>0</v>
      </c>
      <c r="H365" s="23" t="e">
        <f>+ROUND((G365/$G$381),4)</f>
        <v>#DIV/0!</v>
      </c>
      <c r="I365" s="197"/>
    </row>
    <row r="366" spans="1:9" x14ac:dyDescent="0.25">
      <c r="A366" s="144">
        <v>13.7</v>
      </c>
      <c r="B366" s="145"/>
      <c r="C366" s="196" t="s">
        <v>677</v>
      </c>
      <c r="D366" s="145" t="s">
        <v>24</v>
      </c>
      <c r="E366" s="152">
        <v>263.31</v>
      </c>
      <c r="F366" s="147"/>
      <c r="G366" s="41">
        <f t="shared" si="25"/>
        <v>0</v>
      </c>
      <c r="H366" s="23" t="e">
        <f>+ROUND((G366/$G$381),4)</f>
        <v>#DIV/0!</v>
      </c>
    </row>
    <row r="367" spans="1:9" x14ac:dyDescent="0.25">
      <c r="A367" s="83"/>
      <c r="B367" s="84"/>
      <c r="C367" s="27"/>
      <c r="D367" s="84"/>
      <c r="E367" s="198"/>
      <c r="F367" s="22"/>
      <c r="G367" s="41">
        <f t="shared" si="25"/>
        <v>0</v>
      </c>
      <c r="H367" s="23" t="e">
        <f>+ROUND((G367/$G$381),4)</f>
        <v>#DIV/0!</v>
      </c>
    </row>
    <row r="368" spans="1:9" x14ac:dyDescent="0.25">
      <c r="A368" s="29"/>
      <c r="B368" s="27"/>
      <c r="C368" s="27"/>
      <c r="D368" s="84"/>
      <c r="E368" s="27"/>
      <c r="F368" s="27"/>
      <c r="G368" s="27"/>
      <c r="H368" s="23" t="e">
        <f>+ROUND((G368/$G$381),4)</f>
        <v>#DIV/0!</v>
      </c>
    </row>
    <row r="369" spans="1:8" x14ac:dyDescent="0.25">
      <c r="A369" s="49">
        <v>14</v>
      </c>
      <c r="B369" s="50"/>
      <c r="C369" s="51" t="s">
        <v>678</v>
      </c>
      <c r="D369" s="50"/>
      <c r="E369" s="52"/>
      <c r="F369" s="52"/>
      <c r="G369" s="53">
        <f>SUM(G370:G373)</f>
        <v>0</v>
      </c>
      <c r="H369" s="16" t="e">
        <f>+ROUND((G369/$G$381),4)</f>
        <v>#DIV/0!</v>
      </c>
    </row>
    <row r="370" spans="1:8" x14ac:dyDescent="0.25">
      <c r="A370" s="199">
        <v>14.1</v>
      </c>
      <c r="B370" s="200"/>
      <c r="C370" s="201" t="s">
        <v>679</v>
      </c>
      <c r="D370" s="84" t="s">
        <v>14</v>
      </c>
      <c r="E370" s="27">
        <v>1058.28</v>
      </c>
      <c r="F370" s="27"/>
      <c r="G370" s="41">
        <f t="shared" ref="G370:G373" si="26">+ROUND((F370*E370),0)</f>
        <v>0</v>
      </c>
      <c r="H370" s="23" t="e">
        <f>+ROUND((G370/$G$381),4)</f>
        <v>#DIV/0!</v>
      </c>
    </row>
    <row r="371" spans="1:8" x14ac:dyDescent="0.25">
      <c r="A371" s="294">
        <v>14.2</v>
      </c>
      <c r="B371" s="196"/>
      <c r="C371" s="196" t="s">
        <v>719</v>
      </c>
      <c r="D371" s="145" t="s">
        <v>14</v>
      </c>
      <c r="E371" s="27">
        <v>175</v>
      </c>
      <c r="F371" s="196"/>
      <c r="G371" s="41">
        <f t="shared" si="26"/>
        <v>0</v>
      </c>
      <c r="H371" s="23" t="e">
        <f t="shared" ref="H371:H373" si="27">+ROUND((G371/$G$381),4)</f>
        <v>#DIV/0!</v>
      </c>
    </row>
    <row r="372" spans="1:8" x14ac:dyDescent="0.25">
      <c r="A372" s="83">
        <v>14.3</v>
      </c>
      <c r="B372" s="57">
        <v>16041</v>
      </c>
      <c r="C372" s="140" t="s">
        <v>21</v>
      </c>
      <c r="D372" s="78" t="s">
        <v>14</v>
      </c>
      <c r="E372" s="27">
        <v>25.76</v>
      </c>
      <c r="F372" s="22"/>
      <c r="G372" s="41">
        <f t="shared" si="26"/>
        <v>0</v>
      </c>
      <c r="H372" s="23" t="e">
        <f t="shared" si="27"/>
        <v>#DIV/0!</v>
      </c>
    </row>
    <row r="373" spans="1:8" x14ac:dyDescent="0.25">
      <c r="A373" s="294">
        <v>14.4</v>
      </c>
      <c r="B373" s="57">
        <v>13746</v>
      </c>
      <c r="C373" s="140" t="s">
        <v>22</v>
      </c>
      <c r="D373" s="78" t="s">
        <v>14</v>
      </c>
      <c r="E373" s="27">
        <v>22.16</v>
      </c>
      <c r="F373" s="22"/>
      <c r="G373" s="41">
        <f t="shared" si="26"/>
        <v>0</v>
      </c>
      <c r="H373" s="23" t="e">
        <f t="shared" si="27"/>
        <v>#DIV/0!</v>
      </c>
    </row>
    <row r="374" spans="1:8" x14ac:dyDescent="0.25">
      <c r="A374" s="199"/>
      <c r="B374" s="200"/>
      <c r="C374" s="201"/>
      <c r="D374" s="84"/>
      <c r="E374" s="27"/>
      <c r="F374" s="27"/>
      <c r="G374" s="39"/>
      <c r="H374" s="23" t="e">
        <f>+ROUND((G374/$G$381),4)</f>
        <v>#DIV/0!</v>
      </c>
    </row>
    <row r="375" spans="1:8" x14ac:dyDescent="0.25">
      <c r="A375" s="202">
        <v>15</v>
      </c>
      <c r="B375" s="203"/>
      <c r="C375" s="204" t="s">
        <v>680</v>
      </c>
      <c r="D375" s="203"/>
      <c r="E375" s="205"/>
      <c r="F375" s="205"/>
      <c r="G375" s="53">
        <f>SUM(G376:G377)</f>
        <v>0</v>
      </c>
      <c r="H375" s="16" t="e">
        <f>+ROUND((G375/$G$381),4)</f>
        <v>#DIV/0!</v>
      </c>
    </row>
    <row r="376" spans="1:8" ht="35.25" customHeight="1" x14ac:dyDescent="0.25">
      <c r="A376" s="206" t="s">
        <v>681</v>
      </c>
      <c r="B376" s="63"/>
      <c r="C376" s="207" t="s">
        <v>682</v>
      </c>
      <c r="D376" s="20" t="s">
        <v>667</v>
      </c>
      <c r="E376" s="20">
        <v>1</v>
      </c>
      <c r="F376" s="61"/>
      <c r="G376" s="41">
        <f t="shared" ref="G376:G377" si="28">+ROUND((F376*E376),0)</f>
        <v>0</v>
      </c>
      <c r="H376" s="23" t="e">
        <f>+ROUND((G376/$G$381),4)</f>
        <v>#DIV/0!</v>
      </c>
    </row>
    <row r="377" spans="1:8" s="1" customFormat="1" ht="63.75" customHeight="1" x14ac:dyDescent="0.25">
      <c r="A377" s="206" t="s">
        <v>683</v>
      </c>
      <c r="B377" s="208"/>
      <c r="C377" s="209" t="s">
        <v>684</v>
      </c>
      <c r="D377" s="28" t="s">
        <v>667</v>
      </c>
      <c r="E377" s="28">
        <v>1</v>
      </c>
      <c r="F377" s="41"/>
      <c r="G377" s="41">
        <f t="shared" si="28"/>
        <v>0</v>
      </c>
      <c r="H377" s="23" t="e">
        <f>+ROUND((G377/$G$381),4)</f>
        <v>#DIV/0!</v>
      </c>
    </row>
    <row r="378" spans="1:8" x14ac:dyDescent="0.25">
      <c r="A378" s="199"/>
      <c r="B378" s="200"/>
      <c r="C378" s="201"/>
      <c r="D378" s="84"/>
      <c r="E378" s="27"/>
      <c r="F378" s="27"/>
      <c r="G378" s="39"/>
      <c r="H378" s="23" t="e">
        <f>+ROUND((G378/$G$381),4)</f>
        <v>#DIV/0!</v>
      </c>
    </row>
    <row r="379" spans="1:8" ht="30" customHeight="1" x14ac:dyDescent="0.25">
      <c r="A379" s="210"/>
      <c r="B379" s="211"/>
      <c r="C379" s="212"/>
      <c r="D379" s="213"/>
      <c r="E379" s="213"/>
      <c r="F379" s="214"/>
      <c r="G379" s="215"/>
      <c r="H379" s="216"/>
    </row>
    <row r="380" spans="1:8" ht="15.75" thickBot="1" x14ac:dyDescent="0.3">
      <c r="A380" s="217"/>
      <c r="B380" s="218"/>
      <c r="C380" s="219"/>
      <c r="D380" s="220"/>
      <c r="E380" s="220"/>
      <c r="F380" s="221"/>
      <c r="G380" s="222"/>
      <c r="H380" s="223"/>
    </row>
    <row r="381" spans="1:8" ht="29.25" thickBot="1" x14ac:dyDescent="0.5">
      <c r="A381" s="581" t="s">
        <v>686</v>
      </c>
      <c r="B381" s="582"/>
      <c r="C381" s="582"/>
      <c r="D381" s="582"/>
      <c r="E381" s="582"/>
      <c r="F381" s="582"/>
      <c r="G381" s="224">
        <f>+G369+G361+G352+G71+G63+G49+G33+G21+G9+G171+G150+G343+G188+G44+G375</f>
        <v>0</v>
      </c>
      <c r="H381" s="225" t="e">
        <f>+H369+H361+H352+H71+H63+H49+H33+H21+H9+H171+H150+H343+H188+H44+H375</f>
        <v>#DIV/0!</v>
      </c>
    </row>
    <row r="382" spans="1:8" ht="29.25" thickBot="1" x14ac:dyDescent="0.5">
      <c r="D382" s="560" t="s">
        <v>687</v>
      </c>
      <c r="E382" s="561"/>
      <c r="F382" s="226">
        <v>0.32969999999999999</v>
      </c>
      <c r="G382" s="224">
        <f>+ROUND((F382*G381),0)</f>
        <v>0</v>
      </c>
    </row>
    <row r="383" spans="1:8" ht="29.25" thickBot="1" x14ac:dyDescent="0.5">
      <c r="D383" s="560" t="s">
        <v>688</v>
      </c>
      <c r="E383" s="561"/>
      <c r="F383" s="227">
        <v>0.02</v>
      </c>
      <c r="G383" s="224">
        <f>+ROUND((F383*G381),0)</f>
        <v>0</v>
      </c>
    </row>
    <row r="384" spans="1:8" ht="29.25" thickBot="1" x14ac:dyDescent="0.5">
      <c r="D384" s="562" t="s">
        <v>689</v>
      </c>
      <c r="E384" s="563"/>
      <c r="F384" s="228">
        <v>0.05</v>
      </c>
      <c r="G384" s="224">
        <f>+ROUND((F384*G381),0)</f>
        <v>0</v>
      </c>
    </row>
    <row r="385" spans="4:7" ht="29.25" thickBot="1" x14ac:dyDescent="0.5">
      <c r="D385" s="564" t="s">
        <v>690</v>
      </c>
      <c r="E385" s="565"/>
      <c r="F385" s="566"/>
      <c r="G385" s="224">
        <f>SUM(G381:G384)</f>
        <v>0</v>
      </c>
    </row>
    <row r="390" spans="4:7" x14ac:dyDescent="0.25">
      <c r="G390" s="556"/>
    </row>
  </sheetData>
  <autoFilter ref="A8:H379"/>
  <mergeCells count="9">
    <mergeCell ref="D382:E382"/>
    <mergeCell ref="D383:E383"/>
    <mergeCell ref="D384:E384"/>
    <mergeCell ref="D385:F385"/>
    <mergeCell ref="A1:G2"/>
    <mergeCell ref="A3:F3"/>
    <mergeCell ref="A4:G4"/>
    <mergeCell ref="A6:G6"/>
    <mergeCell ref="A381:F381"/>
  </mergeCells>
  <pageMargins left="0.7" right="0.7" top="0.75" bottom="0.75" header="0.3" footer="0.3"/>
  <pageSetup paperSize="9" scale="40" orientation="portrait" r:id="rId1"/>
  <colBreaks count="1" manualBreakCount="1">
    <brk id="8" max="3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86"/>
  <sheetViews>
    <sheetView view="pageBreakPreview" zoomScaleNormal="85" zoomScaleSheetLayoutView="100" workbookViewId="0">
      <selection activeCell="F42" sqref="F42"/>
    </sheetView>
  </sheetViews>
  <sheetFormatPr baseColWidth="10" defaultRowHeight="15" x14ac:dyDescent="0.25"/>
  <cols>
    <col min="1" max="1" width="9.5703125" style="2" customWidth="1"/>
    <col min="2" max="2" width="10.5703125" style="2" customWidth="1"/>
    <col min="3" max="3" width="65" style="2" customWidth="1"/>
    <col min="4" max="4" width="11.5703125" style="229" customWidth="1"/>
    <col min="5" max="5" width="13.140625" style="2" customWidth="1"/>
    <col min="6" max="6" width="22.7109375" style="2" customWidth="1"/>
    <col min="7" max="7" width="34.7109375" style="2" customWidth="1"/>
    <col min="8" max="9" width="11.42578125" style="2"/>
    <col min="10" max="10" width="27.42578125" style="2" customWidth="1"/>
    <col min="11" max="16384" width="11.42578125" style="2"/>
  </cols>
  <sheetData>
    <row r="1" spans="1:8" ht="15" customHeight="1" x14ac:dyDescent="0.25">
      <c r="A1" s="583" t="s">
        <v>769</v>
      </c>
      <c r="B1" s="584"/>
      <c r="C1" s="584"/>
      <c r="D1" s="584"/>
      <c r="E1" s="584"/>
      <c r="F1" s="584"/>
      <c r="G1" s="584"/>
      <c r="H1" s="584"/>
    </row>
    <row r="2" spans="1:8" ht="44.25" customHeight="1" x14ac:dyDescent="0.25">
      <c r="A2" s="583"/>
      <c r="B2" s="584"/>
      <c r="C2" s="584"/>
      <c r="D2" s="584"/>
      <c r="E2" s="584"/>
      <c r="F2" s="584"/>
      <c r="G2" s="584"/>
      <c r="H2" s="584"/>
    </row>
    <row r="3" spans="1:8" x14ac:dyDescent="0.25">
      <c r="A3" s="573"/>
      <c r="B3" s="574"/>
      <c r="C3" s="574"/>
      <c r="D3" s="574"/>
      <c r="E3" s="574"/>
      <c r="F3" s="574"/>
      <c r="G3" s="3"/>
    </row>
    <row r="4" spans="1:8" ht="21" thickBot="1" x14ac:dyDescent="0.3">
      <c r="A4" s="4"/>
      <c r="B4" s="4"/>
      <c r="C4" s="4"/>
      <c r="D4" s="4"/>
      <c r="E4" s="4"/>
      <c r="F4" s="4"/>
      <c r="G4" s="4"/>
    </row>
    <row r="5" spans="1:8" ht="20.25" customHeight="1" thickBot="1" x14ac:dyDescent="0.3">
      <c r="A5" s="578" t="s">
        <v>691</v>
      </c>
      <c r="B5" s="579"/>
      <c r="C5" s="579"/>
      <c r="D5" s="579"/>
      <c r="E5" s="579"/>
      <c r="F5" s="579"/>
      <c r="G5" s="579"/>
      <c r="H5" s="580"/>
    </row>
    <row r="6" spans="1:8" ht="15.75" thickBot="1" x14ac:dyDescent="0.3">
      <c r="A6" s="5"/>
      <c r="B6" s="6"/>
      <c r="C6" s="6"/>
      <c r="D6" s="6"/>
      <c r="E6" s="6"/>
      <c r="F6" s="6"/>
      <c r="G6" s="3"/>
    </row>
    <row r="7" spans="1:8" s="1" customFormat="1" ht="28.5" customHeight="1" x14ac:dyDescent="0.25">
      <c r="A7" s="7" t="s">
        <v>1</v>
      </c>
      <c r="B7" s="8" t="s">
        <v>2</v>
      </c>
      <c r="C7" s="9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</row>
    <row r="8" spans="1:8" x14ac:dyDescent="0.25">
      <c r="A8" s="12">
        <v>1</v>
      </c>
      <c r="B8" s="13"/>
      <c r="C8" s="14" t="s">
        <v>9</v>
      </c>
      <c r="D8" s="13"/>
      <c r="E8" s="13"/>
      <c r="F8" s="13"/>
      <c r="G8" s="15">
        <f>SUM(G9:G15)</f>
        <v>0</v>
      </c>
      <c r="H8" s="230" t="e">
        <f>+ROUND((G8/$G$378),4)</f>
        <v>#DIV/0!</v>
      </c>
    </row>
    <row r="9" spans="1:8" x14ac:dyDescent="0.25">
      <c r="A9" s="17">
        <v>1.1000000000000001</v>
      </c>
      <c r="B9" s="18">
        <v>13408</v>
      </c>
      <c r="C9" s="19" t="s">
        <v>10</v>
      </c>
      <c r="D9" s="20" t="s">
        <v>11</v>
      </c>
      <c r="E9" s="18">
        <v>85</v>
      </c>
      <c r="F9" s="21"/>
      <c r="G9" s="25">
        <f>+ROUND((F9*E9),0)</f>
        <v>0</v>
      </c>
      <c r="H9" s="231" t="e">
        <f>+ROUND((G9/$G$378),4)</f>
        <v>#DIV/0!</v>
      </c>
    </row>
    <row r="10" spans="1:8" x14ac:dyDescent="0.25">
      <c r="A10" s="17">
        <v>1.2</v>
      </c>
      <c r="B10" s="18">
        <v>11646</v>
      </c>
      <c r="C10" s="19" t="s">
        <v>12</v>
      </c>
      <c r="D10" s="20" t="s">
        <v>11</v>
      </c>
      <c r="E10" s="18">
        <v>30</v>
      </c>
      <c r="F10" s="21"/>
      <c r="G10" s="25">
        <f t="shared" ref="G10:G15" si="0">+ROUND((F10*E10),0)</f>
        <v>0</v>
      </c>
      <c r="H10" s="231" t="e">
        <f>+ROUND((G10/$G$378),4)</f>
        <v>#DIV/0!</v>
      </c>
    </row>
    <row r="11" spans="1:8" ht="25.5" x14ac:dyDescent="0.25">
      <c r="A11" s="17">
        <v>1.9</v>
      </c>
      <c r="B11" s="18">
        <v>12498</v>
      </c>
      <c r="C11" s="19" t="s">
        <v>16</v>
      </c>
      <c r="D11" s="20" t="s">
        <v>14</v>
      </c>
      <c r="E11" s="18">
        <v>1055.72</v>
      </c>
      <c r="F11" s="24"/>
      <c r="G11" s="25">
        <f t="shared" si="0"/>
        <v>0</v>
      </c>
      <c r="H11" s="231" t="e">
        <f>+ROUND((G11/$G$378),4)</f>
        <v>#DIV/0!</v>
      </c>
    </row>
    <row r="12" spans="1:8" x14ac:dyDescent="0.25">
      <c r="A12" s="17">
        <v>1.1100000000000001</v>
      </c>
      <c r="B12" s="18">
        <v>12629</v>
      </c>
      <c r="C12" s="19" t="s">
        <v>19</v>
      </c>
      <c r="D12" s="20" t="s">
        <v>14</v>
      </c>
      <c r="E12" s="18">
        <v>117.3</v>
      </c>
      <c r="F12" s="24"/>
      <c r="G12" s="25">
        <f t="shared" si="0"/>
        <v>0</v>
      </c>
      <c r="H12" s="231" t="e">
        <f>+ROUND((G12/$G$378),4)</f>
        <v>#DIV/0!</v>
      </c>
    </row>
    <row r="13" spans="1:8" x14ac:dyDescent="0.25">
      <c r="A13" s="17">
        <v>1.17</v>
      </c>
      <c r="B13" s="18">
        <v>10831</v>
      </c>
      <c r="C13" s="19" t="s">
        <v>25</v>
      </c>
      <c r="D13" s="20" t="s">
        <v>24</v>
      </c>
      <c r="E13" s="18">
        <v>224.96</v>
      </c>
      <c r="F13" s="24"/>
      <c r="G13" s="25">
        <f t="shared" si="0"/>
        <v>0</v>
      </c>
      <c r="H13" s="231" t="e">
        <f>+ROUND((G13/$G$378),4)</f>
        <v>#DIV/0!</v>
      </c>
    </row>
    <row r="14" spans="1:8" x14ac:dyDescent="0.25">
      <c r="A14" s="17">
        <v>1.18</v>
      </c>
      <c r="B14" s="18"/>
      <c r="C14" s="19" t="s">
        <v>26</v>
      </c>
      <c r="D14" s="20" t="s">
        <v>11</v>
      </c>
      <c r="E14" s="18">
        <v>79.489999999999995</v>
      </c>
      <c r="F14" s="24"/>
      <c r="G14" s="25">
        <f t="shared" si="0"/>
        <v>0</v>
      </c>
      <c r="H14" s="231" t="e">
        <f>+ROUND((G14/$G$378),4)</f>
        <v>#DIV/0!</v>
      </c>
    </row>
    <row r="15" spans="1:8" ht="28.5" x14ac:dyDescent="0.25">
      <c r="A15" s="26">
        <v>1.2</v>
      </c>
      <c r="B15" s="38"/>
      <c r="C15" s="40" t="s">
        <v>692</v>
      </c>
      <c r="D15" s="28" t="s">
        <v>24</v>
      </c>
      <c r="E15" s="18">
        <v>224.96</v>
      </c>
      <c r="F15" s="24"/>
      <c r="G15" s="25">
        <f t="shared" si="0"/>
        <v>0</v>
      </c>
      <c r="H15" s="231" t="e">
        <f>+ROUND((G15/$G$378),4)</f>
        <v>#DIV/0!</v>
      </c>
    </row>
    <row r="16" spans="1:8" x14ac:dyDescent="0.25">
      <c r="A16" s="29"/>
      <c r="B16" s="27"/>
      <c r="C16" s="27"/>
      <c r="D16" s="28"/>
      <c r="E16" s="30"/>
      <c r="F16" s="22"/>
      <c r="G16" s="30"/>
      <c r="H16" s="231" t="e">
        <f>+ROUND((G16/$G$378),4)</f>
        <v>#DIV/0!</v>
      </c>
    </row>
    <row r="17" spans="1:8" x14ac:dyDescent="0.25">
      <c r="A17" s="31">
        <v>2</v>
      </c>
      <c r="B17" s="32"/>
      <c r="C17" s="33" t="s">
        <v>29</v>
      </c>
      <c r="D17" s="33"/>
      <c r="E17" s="33"/>
      <c r="F17" s="33"/>
      <c r="G17" s="34">
        <f>SUM(G18:G24)</f>
        <v>0</v>
      </c>
      <c r="H17" s="230" t="e">
        <f>+ROUND((G17/$G$378),4)</f>
        <v>#DIV/0!</v>
      </c>
    </row>
    <row r="18" spans="1:8" x14ac:dyDescent="0.25">
      <c r="A18" s="35">
        <v>2.2000000000000002</v>
      </c>
      <c r="B18" s="36">
        <v>15401</v>
      </c>
      <c r="C18" s="37" t="s">
        <v>30</v>
      </c>
      <c r="D18" s="28" t="s">
        <v>24</v>
      </c>
      <c r="E18" s="38">
        <v>228.13</v>
      </c>
      <c r="F18" s="22"/>
      <c r="G18" s="39">
        <f t="shared" ref="G18:G24" si="1">+ROUND((F18*E18),0)</f>
        <v>0</v>
      </c>
      <c r="H18" s="231" t="e">
        <f>+ROUND((G18/$G$378),4)</f>
        <v>#DIV/0!</v>
      </c>
    </row>
    <row r="19" spans="1:8" x14ac:dyDescent="0.25">
      <c r="A19" s="35">
        <v>2.2999999999999998</v>
      </c>
      <c r="B19" s="36">
        <v>15129</v>
      </c>
      <c r="C19" s="37" t="s">
        <v>31</v>
      </c>
      <c r="D19" s="28" t="s">
        <v>14</v>
      </c>
      <c r="E19" s="38">
        <v>10.99</v>
      </c>
      <c r="F19" s="22"/>
      <c r="G19" s="39">
        <f t="shared" si="1"/>
        <v>0</v>
      </c>
      <c r="H19" s="231" t="e">
        <f>+ROUND((G19/$G$378),4)</f>
        <v>#DIV/0!</v>
      </c>
    </row>
    <row r="20" spans="1:8" ht="25.5" customHeight="1" x14ac:dyDescent="0.25">
      <c r="A20" s="35">
        <v>2.4</v>
      </c>
      <c r="B20" s="36">
        <v>14130</v>
      </c>
      <c r="C20" s="40" t="s">
        <v>32</v>
      </c>
      <c r="D20" s="28" t="s">
        <v>14</v>
      </c>
      <c r="E20" s="38">
        <v>65.760000000000005</v>
      </c>
      <c r="F20" s="22"/>
      <c r="G20" s="39">
        <f t="shared" si="1"/>
        <v>0</v>
      </c>
      <c r="H20" s="231" t="e">
        <f>+ROUND((G20/$G$378),4)</f>
        <v>#DIV/0!</v>
      </c>
    </row>
    <row r="21" spans="1:8" x14ac:dyDescent="0.25">
      <c r="A21" s="35">
        <v>2.5</v>
      </c>
      <c r="B21" s="36">
        <v>14951</v>
      </c>
      <c r="C21" s="40" t="s">
        <v>33</v>
      </c>
      <c r="D21" s="28" t="s">
        <v>14</v>
      </c>
      <c r="E21" s="38">
        <v>68.569999999999993</v>
      </c>
      <c r="F21" s="25"/>
      <c r="G21" s="39">
        <f t="shared" si="1"/>
        <v>0</v>
      </c>
      <c r="H21" s="231" t="e">
        <f>+ROUND((G21/$G$378),4)</f>
        <v>#DIV/0!</v>
      </c>
    </row>
    <row r="22" spans="1:8" x14ac:dyDescent="0.25">
      <c r="A22" s="35">
        <v>2.6</v>
      </c>
      <c r="B22" s="36">
        <v>15405</v>
      </c>
      <c r="C22" s="40" t="s">
        <v>693</v>
      </c>
      <c r="D22" s="28" t="s">
        <v>14</v>
      </c>
      <c r="E22" s="38">
        <v>52.25</v>
      </c>
      <c r="F22" s="25"/>
      <c r="G22" s="39">
        <f t="shared" si="1"/>
        <v>0</v>
      </c>
      <c r="H22" s="231" t="e">
        <f>+ROUND((G22/$G$378),4)</f>
        <v>#DIV/0!</v>
      </c>
    </row>
    <row r="23" spans="1:8" ht="28.5" x14ac:dyDescent="0.25">
      <c r="A23" s="35">
        <v>2.7</v>
      </c>
      <c r="B23" s="36">
        <v>11774</v>
      </c>
      <c r="C23" s="40" t="s">
        <v>41</v>
      </c>
      <c r="D23" s="28" t="s">
        <v>42</v>
      </c>
      <c r="E23" s="38">
        <v>23002.27</v>
      </c>
      <c r="F23" s="25"/>
      <c r="G23" s="39">
        <f t="shared" si="1"/>
        <v>0</v>
      </c>
      <c r="H23" s="231" t="e">
        <f>+ROUND((G23/$G$378),4)</f>
        <v>#DIV/0!</v>
      </c>
    </row>
    <row r="24" spans="1:8" x14ac:dyDescent="0.25">
      <c r="A24" s="35">
        <v>2.8</v>
      </c>
      <c r="B24" s="36">
        <v>11025</v>
      </c>
      <c r="C24" s="37" t="s">
        <v>44</v>
      </c>
      <c r="D24" s="30"/>
      <c r="E24" s="38">
        <v>6057.51</v>
      </c>
      <c r="F24" s="25"/>
      <c r="G24" s="39">
        <f t="shared" si="1"/>
        <v>0</v>
      </c>
      <c r="H24" s="231" t="e">
        <f>+ROUND((G24/$G$378),4)</f>
        <v>#DIV/0!</v>
      </c>
    </row>
    <row r="25" spans="1:8" x14ac:dyDescent="0.25">
      <c r="A25" s="35"/>
      <c r="B25" s="36"/>
      <c r="C25" s="37"/>
      <c r="D25" s="30"/>
      <c r="E25" s="38"/>
      <c r="F25" s="25"/>
      <c r="G25" s="39"/>
      <c r="H25" s="231" t="e">
        <f>+ROUND((G25/$G$378),4)</f>
        <v>#DIV/0!</v>
      </c>
    </row>
    <row r="26" spans="1:8" x14ac:dyDescent="0.25">
      <c r="A26" s="12">
        <v>3</v>
      </c>
      <c r="B26" s="13"/>
      <c r="C26" s="14" t="s">
        <v>45</v>
      </c>
      <c r="D26" s="13"/>
      <c r="E26" s="13"/>
      <c r="F26" s="13"/>
      <c r="G26" s="44">
        <f>SUM(G27:G35)</f>
        <v>0</v>
      </c>
      <c r="H26" s="230" t="e">
        <f>+ROUND((G26/$G$378),4)</f>
        <v>#DIV/0!</v>
      </c>
    </row>
    <row r="27" spans="1:8" x14ac:dyDescent="0.25">
      <c r="A27" s="45"/>
      <c r="B27" s="46"/>
      <c r="C27" s="40"/>
      <c r="D27" s="30"/>
      <c r="E27" s="30"/>
      <c r="F27" s="30"/>
      <c r="G27" s="39">
        <f t="shared" ref="G27:G35" si="2">+ROUND((F27*E27),0)</f>
        <v>0</v>
      </c>
      <c r="H27" s="231" t="e">
        <f>+ROUND((G27/$G$378),4)</f>
        <v>#DIV/0!</v>
      </c>
    </row>
    <row r="28" spans="1:8" ht="28.5" customHeight="1" x14ac:dyDescent="0.25">
      <c r="A28" s="35">
        <v>3.1</v>
      </c>
      <c r="B28" s="36">
        <v>95</v>
      </c>
      <c r="C28" s="40" t="s">
        <v>46</v>
      </c>
      <c r="D28" s="28" t="s">
        <v>14</v>
      </c>
      <c r="E28" s="38">
        <v>95.62</v>
      </c>
      <c r="F28" s="25"/>
      <c r="G28" s="41">
        <f t="shared" si="2"/>
        <v>0</v>
      </c>
      <c r="H28" s="231" t="e">
        <f>+ROUND((G28/$G$378),4)</f>
        <v>#DIV/0!</v>
      </c>
    </row>
    <row r="29" spans="1:8" ht="29.25" customHeight="1" x14ac:dyDescent="0.25">
      <c r="A29" s="35">
        <v>3.2</v>
      </c>
      <c r="B29" s="36">
        <v>12542</v>
      </c>
      <c r="C29" s="40" t="s">
        <v>49</v>
      </c>
      <c r="D29" s="28" t="s">
        <v>14</v>
      </c>
      <c r="E29" s="38">
        <v>89.88</v>
      </c>
      <c r="F29" s="25"/>
      <c r="G29" s="41">
        <f t="shared" si="2"/>
        <v>0</v>
      </c>
      <c r="H29" s="231" t="e">
        <f>+ROUND((G29/$G$378),4)</f>
        <v>#DIV/0!</v>
      </c>
    </row>
    <row r="30" spans="1:8" ht="21.75" customHeight="1" x14ac:dyDescent="0.25">
      <c r="A30" s="35">
        <v>3.3</v>
      </c>
      <c r="B30" s="36">
        <v>12147</v>
      </c>
      <c r="C30" s="40" t="s">
        <v>50</v>
      </c>
      <c r="D30" s="28" t="s">
        <v>14</v>
      </c>
      <c r="E30" s="38">
        <v>28.82</v>
      </c>
      <c r="F30" s="25"/>
      <c r="G30" s="41">
        <f t="shared" si="2"/>
        <v>0</v>
      </c>
      <c r="H30" s="231" t="e">
        <f>+ROUND((G30/$G$378),4)</f>
        <v>#DIV/0!</v>
      </c>
    </row>
    <row r="31" spans="1:8" ht="29.25" customHeight="1" x14ac:dyDescent="0.25">
      <c r="A31" s="35">
        <v>3.4</v>
      </c>
      <c r="B31" s="36">
        <v>11056</v>
      </c>
      <c r="C31" s="40" t="s">
        <v>694</v>
      </c>
      <c r="D31" s="28" t="s">
        <v>14</v>
      </c>
      <c r="E31" s="38">
        <v>49.56</v>
      </c>
      <c r="F31" s="25"/>
      <c r="G31" s="41">
        <f t="shared" si="2"/>
        <v>0</v>
      </c>
      <c r="H31" s="231" t="e">
        <f>+ROUND((G31/$G$378),4)</f>
        <v>#DIV/0!</v>
      </c>
    </row>
    <row r="32" spans="1:8" ht="29.25" customHeight="1" x14ac:dyDescent="0.25">
      <c r="A32" s="232">
        <v>3.5</v>
      </c>
      <c r="B32" s="233">
        <v>15023</v>
      </c>
      <c r="C32" s="140" t="s">
        <v>53</v>
      </c>
      <c r="D32" s="179" t="s">
        <v>14</v>
      </c>
      <c r="E32" s="234">
        <v>32.74</v>
      </c>
      <c r="F32" s="180"/>
      <c r="G32" s="41">
        <f t="shared" si="2"/>
        <v>0</v>
      </c>
      <c r="H32" s="231" t="e">
        <f>+ROUND((G32/$G$378),4)</f>
        <v>#DIV/0!</v>
      </c>
    </row>
    <row r="33" spans="1:8" ht="27.75" customHeight="1" x14ac:dyDescent="0.25">
      <c r="A33" s="35">
        <v>3.6</v>
      </c>
      <c r="B33" s="46"/>
      <c r="C33" s="40" t="s">
        <v>695</v>
      </c>
      <c r="D33" s="28" t="s">
        <v>14</v>
      </c>
      <c r="E33" s="38">
        <v>13.83</v>
      </c>
      <c r="F33" s="25"/>
      <c r="G33" s="41">
        <f t="shared" si="2"/>
        <v>0</v>
      </c>
      <c r="H33" s="231" t="e">
        <f>+ROUND((G33/$G$378),4)</f>
        <v>#DIV/0!</v>
      </c>
    </row>
    <row r="34" spans="1:8" s="1" customFormat="1" ht="40.5" customHeight="1" x14ac:dyDescent="0.25">
      <c r="A34" s="232">
        <v>3.7</v>
      </c>
      <c r="B34" s="36">
        <v>11774</v>
      </c>
      <c r="C34" s="40" t="s">
        <v>41</v>
      </c>
      <c r="D34" s="38" t="s">
        <v>42</v>
      </c>
      <c r="E34" s="38">
        <v>40531.85</v>
      </c>
      <c r="F34" s="25"/>
      <c r="G34" s="41">
        <f t="shared" si="2"/>
        <v>0</v>
      </c>
      <c r="H34" s="231" t="e">
        <f>+ROUND((G34/$G$378),4)</f>
        <v>#DIV/0!</v>
      </c>
    </row>
    <row r="35" spans="1:8" ht="19.5" customHeight="1" x14ac:dyDescent="0.25">
      <c r="A35" s="35">
        <v>3.8</v>
      </c>
      <c r="B35" s="36">
        <v>11025</v>
      </c>
      <c r="C35" s="37" t="s">
        <v>44</v>
      </c>
      <c r="D35" s="38" t="s">
        <v>42</v>
      </c>
      <c r="E35" s="38">
        <v>3948.7900000000004</v>
      </c>
      <c r="F35" s="25"/>
      <c r="G35" s="41">
        <f t="shared" si="2"/>
        <v>0</v>
      </c>
      <c r="H35" s="231" t="e">
        <f>+ROUND((G35/$G$378),4)</f>
        <v>#DIV/0!</v>
      </c>
    </row>
    <row r="36" spans="1:8" x14ac:dyDescent="0.25">
      <c r="A36" s="45"/>
      <c r="B36" s="46"/>
      <c r="C36" s="48"/>
      <c r="D36" s="30"/>
      <c r="E36" s="30"/>
      <c r="F36" s="30"/>
      <c r="G36" s="30"/>
      <c r="H36" s="231" t="e">
        <f>+ROUND((G36/$G$378),4)</f>
        <v>#DIV/0!</v>
      </c>
    </row>
    <row r="37" spans="1:8" x14ac:dyDescent="0.25">
      <c r="A37" s="235">
        <v>4</v>
      </c>
      <c r="B37" s="236"/>
      <c r="C37" s="237" t="s">
        <v>54</v>
      </c>
      <c r="D37" s="236"/>
      <c r="E37" s="236"/>
      <c r="F37" s="236"/>
      <c r="G37" s="238">
        <f>SUM(G38:G42)</f>
        <v>0</v>
      </c>
      <c r="H37" s="230" t="e">
        <f>+ROUND((G37/$G$378),4)</f>
        <v>#DIV/0!</v>
      </c>
    </row>
    <row r="38" spans="1:8" ht="54.75" customHeight="1" x14ac:dyDescent="0.25">
      <c r="A38" s="54">
        <v>4.0999999999999996</v>
      </c>
      <c r="B38" s="55"/>
      <c r="C38" s="56" t="s">
        <v>55</v>
      </c>
      <c r="D38" s="57" t="s">
        <v>56</v>
      </c>
      <c r="E38" s="38">
        <v>43.06</v>
      </c>
      <c r="F38" s="59"/>
      <c r="G38" s="41">
        <f t="shared" ref="G38:G42" si="3">+ROUND((F38*E38),0)</f>
        <v>0</v>
      </c>
      <c r="H38" s="231" t="e">
        <f>+ROUND((G38/$G$378),4)</f>
        <v>#DIV/0!</v>
      </c>
    </row>
    <row r="39" spans="1:8" ht="33.75" customHeight="1" x14ac:dyDescent="0.25">
      <c r="A39" s="54">
        <v>4.2</v>
      </c>
      <c r="B39" s="55"/>
      <c r="C39" s="56" t="s">
        <v>57</v>
      </c>
      <c r="D39" s="57" t="s">
        <v>56</v>
      </c>
      <c r="E39" s="38">
        <v>167.35</v>
      </c>
      <c r="F39" s="59"/>
      <c r="G39" s="41">
        <f t="shared" si="3"/>
        <v>0</v>
      </c>
      <c r="H39" s="231" t="e">
        <f>+ROUND((G39/$G$378),4)</f>
        <v>#DIV/0!</v>
      </c>
    </row>
    <row r="40" spans="1:8" ht="30" customHeight="1" x14ac:dyDescent="0.25">
      <c r="A40" s="54">
        <v>4.3</v>
      </c>
      <c r="B40" s="55"/>
      <c r="C40" s="56" t="s">
        <v>58</v>
      </c>
      <c r="D40" s="57" t="s">
        <v>56</v>
      </c>
      <c r="E40" s="38">
        <v>106</v>
      </c>
      <c r="F40" s="61"/>
      <c r="G40" s="41">
        <f t="shared" si="3"/>
        <v>0</v>
      </c>
      <c r="H40" s="231" t="e">
        <f>+ROUND((G40/$G$378),4)</f>
        <v>#DIV/0!</v>
      </c>
    </row>
    <row r="41" spans="1:8" ht="108.75" customHeight="1" x14ac:dyDescent="0.25">
      <c r="A41" s="54">
        <v>4.4000000000000004</v>
      </c>
      <c r="B41" s="55"/>
      <c r="C41" s="56" t="s">
        <v>59</v>
      </c>
      <c r="D41" s="57" t="s">
        <v>24</v>
      </c>
      <c r="E41" s="38">
        <v>162.09</v>
      </c>
      <c r="F41" s="59"/>
      <c r="G41" s="41">
        <f t="shared" si="3"/>
        <v>0</v>
      </c>
      <c r="H41" s="231" t="e">
        <f>+ROUND((G41/$G$378),4)</f>
        <v>#DIV/0!</v>
      </c>
    </row>
    <row r="42" spans="1:8" ht="107.25" customHeight="1" x14ac:dyDescent="0.25">
      <c r="A42" s="54">
        <v>4.5</v>
      </c>
      <c r="B42" s="55"/>
      <c r="C42" s="56" t="s">
        <v>696</v>
      </c>
      <c r="D42" s="57" t="s">
        <v>24</v>
      </c>
      <c r="E42" s="38">
        <v>25.25</v>
      </c>
      <c r="F42" s="59"/>
      <c r="G42" s="41">
        <f t="shared" si="3"/>
        <v>0</v>
      </c>
      <c r="H42" s="231" t="e">
        <f>+ROUND((G42/$G$378),4)</f>
        <v>#DIV/0!</v>
      </c>
    </row>
    <row r="43" spans="1:8" x14ac:dyDescent="0.25">
      <c r="A43" s="45"/>
      <c r="B43" s="46"/>
      <c r="C43" s="48"/>
      <c r="D43" s="30"/>
      <c r="E43" s="30"/>
      <c r="F43" s="30"/>
      <c r="G43" s="30"/>
      <c r="H43" s="231" t="e">
        <f>+ROUND((G43/$G$378),4)</f>
        <v>#DIV/0!</v>
      </c>
    </row>
    <row r="44" spans="1:8" x14ac:dyDescent="0.25">
      <c r="A44" s="49">
        <v>5</v>
      </c>
      <c r="B44" s="50"/>
      <c r="C44" s="51" t="s">
        <v>60</v>
      </c>
      <c r="D44" s="50"/>
      <c r="E44" s="52"/>
      <c r="F44" s="52"/>
      <c r="G44" s="53">
        <f>SUM(G45:G56)</f>
        <v>0</v>
      </c>
      <c r="H44" s="230" t="e">
        <f>+ROUND((G44/$G$378),4)</f>
        <v>#DIV/0!</v>
      </c>
    </row>
    <row r="45" spans="1:8" x14ac:dyDescent="0.25">
      <c r="A45" s="239">
        <v>5.0999999999999996</v>
      </c>
      <c r="B45" s="240"/>
      <c r="C45" s="241" t="s">
        <v>61</v>
      </c>
      <c r="D45" s="240" t="s">
        <v>24</v>
      </c>
      <c r="E45" s="242">
        <v>399.39</v>
      </c>
      <c r="F45" s="243"/>
      <c r="G45" s="41">
        <f t="shared" ref="G45:G56" si="4">+ROUND((F45*E45),0)</f>
        <v>0</v>
      </c>
      <c r="H45" s="231" t="e">
        <f>+ROUND((G45/$G$378),4)</f>
        <v>#DIV/0!</v>
      </c>
    </row>
    <row r="46" spans="1:8" x14ac:dyDescent="0.25">
      <c r="A46" s="239">
        <v>5.2</v>
      </c>
      <c r="B46" s="240"/>
      <c r="C46" s="241" t="s">
        <v>62</v>
      </c>
      <c r="D46" s="240" t="s">
        <v>11</v>
      </c>
      <c r="E46" s="242">
        <v>183.67</v>
      </c>
      <c r="F46" s="243"/>
      <c r="G46" s="41">
        <f t="shared" si="4"/>
        <v>0</v>
      </c>
      <c r="H46" s="231" t="e">
        <f>+ROUND((G46/$G$378),4)</f>
        <v>#DIV/0!</v>
      </c>
    </row>
    <row r="47" spans="1:8" x14ac:dyDescent="0.25">
      <c r="A47" s="239">
        <v>5.3</v>
      </c>
      <c r="B47" s="240">
        <v>299</v>
      </c>
      <c r="C47" s="241" t="s">
        <v>63</v>
      </c>
      <c r="D47" s="240" t="s">
        <v>24</v>
      </c>
      <c r="E47" s="242">
        <v>130.43</v>
      </c>
      <c r="F47" s="243"/>
      <c r="G47" s="41">
        <f t="shared" si="4"/>
        <v>0</v>
      </c>
      <c r="H47" s="231" t="e">
        <f>+ROUND((G47/$G$378),4)</f>
        <v>#DIV/0!</v>
      </c>
    </row>
    <row r="48" spans="1:8" x14ac:dyDescent="0.25">
      <c r="A48" s="239">
        <v>5.5</v>
      </c>
      <c r="B48" s="240"/>
      <c r="C48" s="241" t="s">
        <v>64</v>
      </c>
      <c r="D48" s="240" t="s">
        <v>24</v>
      </c>
      <c r="E48" s="242">
        <v>110.76</v>
      </c>
      <c r="F48" s="243"/>
      <c r="G48" s="41">
        <f t="shared" si="4"/>
        <v>0</v>
      </c>
      <c r="H48" s="231" t="e">
        <f>+ROUND((G48/$G$378),4)</f>
        <v>#DIV/0!</v>
      </c>
    </row>
    <row r="49" spans="1:8" x14ac:dyDescent="0.25">
      <c r="A49" s="239">
        <v>5.6</v>
      </c>
      <c r="B49" s="240"/>
      <c r="C49" s="241" t="s">
        <v>697</v>
      </c>
      <c r="D49" s="240" t="s">
        <v>24</v>
      </c>
      <c r="E49" s="242">
        <v>166.18</v>
      </c>
      <c r="F49" s="243"/>
      <c r="G49" s="41">
        <f t="shared" si="4"/>
        <v>0</v>
      </c>
      <c r="H49" s="231" t="e">
        <f>+ROUND((G49/$G$378),4)</f>
        <v>#DIV/0!</v>
      </c>
    </row>
    <row r="50" spans="1:8" x14ac:dyDescent="0.25">
      <c r="A50" s="239">
        <v>5.7</v>
      </c>
      <c r="B50" s="240"/>
      <c r="C50" s="241" t="s">
        <v>67</v>
      </c>
      <c r="D50" s="240" t="s">
        <v>11</v>
      </c>
      <c r="E50" s="242">
        <v>44</v>
      </c>
      <c r="F50" s="243"/>
      <c r="G50" s="41">
        <f t="shared" si="4"/>
        <v>0</v>
      </c>
      <c r="H50" s="231" t="e">
        <f>+ROUND((G50/$G$378),4)</f>
        <v>#DIV/0!</v>
      </c>
    </row>
    <row r="51" spans="1:8" x14ac:dyDescent="0.25">
      <c r="A51" s="239">
        <v>5.8</v>
      </c>
      <c r="B51" s="240"/>
      <c r="C51" s="241" t="s">
        <v>68</v>
      </c>
      <c r="D51" s="240" t="s">
        <v>24</v>
      </c>
      <c r="E51" s="242">
        <v>207.31</v>
      </c>
      <c r="F51" s="243"/>
      <c r="G51" s="41">
        <f t="shared" si="4"/>
        <v>0</v>
      </c>
      <c r="H51" s="231" t="e">
        <f>+ROUND((G51/$G$378),4)</f>
        <v>#DIV/0!</v>
      </c>
    </row>
    <row r="52" spans="1:8" x14ac:dyDescent="0.25">
      <c r="A52" s="239">
        <v>5.9</v>
      </c>
      <c r="B52" s="240"/>
      <c r="C52" s="241" t="s">
        <v>69</v>
      </c>
      <c r="D52" s="240" t="s">
        <v>11</v>
      </c>
      <c r="E52" s="242">
        <v>40.86</v>
      </c>
      <c r="F52" s="243"/>
      <c r="G52" s="41">
        <f t="shared" si="4"/>
        <v>0</v>
      </c>
      <c r="H52" s="231" t="e">
        <f>+ROUND((G52/$G$378),4)</f>
        <v>#DIV/0!</v>
      </c>
    </row>
    <row r="53" spans="1:8" s="1" customFormat="1" ht="28.5" customHeight="1" x14ac:dyDescent="0.25">
      <c r="A53" s="244">
        <v>5.0999999999999996</v>
      </c>
      <c r="B53" s="245"/>
      <c r="C53" s="246" t="s">
        <v>70</v>
      </c>
      <c r="D53" s="247" t="s">
        <v>24</v>
      </c>
      <c r="E53" s="248">
        <v>709.92</v>
      </c>
      <c r="F53" s="249"/>
      <c r="G53" s="41">
        <f t="shared" si="4"/>
        <v>0</v>
      </c>
      <c r="H53" s="231" t="e">
        <f>+ROUND((G53/$G$378),4)</f>
        <v>#DIV/0!</v>
      </c>
    </row>
    <row r="54" spans="1:8" s="1" customFormat="1" ht="28.5" x14ac:dyDescent="0.25">
      <c r="A54" s="244">
        <v>5.1100000000000003</v>
      </c>
      <c r="B54" s="245"/>
      <c r="C54" s="246" t="s">
        <v>71</v>
      </c>
      <c r="D54" s="247" t="s">
        <v>24</v>
      </c>
      <c r="E54" s="248">
        <v>398.67</v>
      </c>
      <c r="F54" s="249"/>
      <c r="G54" s="41">
        <f t="shared" si="4"/>
        <v>0</v>
      </c>
      <c r="H54" s="231" t="e">
        <f>+ROUND((G54/$G$378),4)</f>
        <v>#DIV/0!</v>
      </c>
    </row>
    <row r="55" spans="1:8" s="1" customFormat="1" x14ac:dyDescent="0.25">
      <c r="A55" s="244">
        <v>5.12</v>
      </c>
      <c r="B55" s="245"/>
      <c r="C55" s="246" t="s">
        <v>72</v>
      </c>
      <c r="D55" s="247" t="s">
        <v>11</v>
      </c>
      <c r="E55" s="248">
        <v>295.08</v>
      </c>
      <c r="F55" s="249"/>
      <c r="G55" s="41">
        <f t="shared" si="4"/>
        <v>0</v>
      </c>
      <c r="H55" s="231" t="e">
        <f>+ROUND((G55/$G$378),4)</f>
        <v>#DIV/0!</v>
      </c>
    </row>
    <row r="56" spans="1:8" s="1" customFormat="1" ht="28.5" x14ac:dyDescent="0.25">
      <c r="A56" s="244">
        <v>5.13</v>
      </c>
      <c r="B56" s="245">
        <v>16552</v>
      </c>
      <c r="C56" s="69" t="s">
        <v>698</v>
      </c>
      <c r="D56" s="247" t="s">
        <v>24</v>
      </c>
      <c r="E56" s="248">
        <v>384.28</v>
      </c>
      <c r="F56" s="249"/>
      <c r="G56" s="41">
        <f t="shared" si="4"/>
        <v>0</v>
      </c>
      <c r="H56" s="231" t="e">
        <f>+ROUND((G56/$G$378),4)</f>
        <v>#DIV/0!</v>
      </c>
    </row>
    <row r="57" spans="1:8" s="1" customFormat="1" x14ac:dyDescent="0.25">
      <c r="A57" s="70"/>
      <c r="B57" s="71"/>
      <c r="C57" s="72"/>
      <c r="D57" s="28"/>
      <c r="E57" s="74"/>
      <c r="F57" s="74"/>
      <c r="G57" s="74"/>
      <c r="H57" s="231" t="e">
        <f>+ROUND((G57/$G$378),4)</f>
        <v>#DIV/0!</v>
      </c>
    </row>
    <row r="58" spans="1:8" x14ac:dyDescent="0.25">
      <c r="A58" s="49">
        <v>6</v>
      </c>
      <c r="B58" s="50"/>
      <c r="C58" s="51" t="s">
        <v>74</v>
      </c>
      <c r="D58" s="75"/>
      <c r="E58" s="76"/>
      <c r="F58" s="76"/>
      <c r="G58" s="53">
        <f>SUM(G59:G63)</f>
        <v>0</v>
      </c>
      <c r="H58" s="230" t="e">
        <f>+ROUND((G58/$G$378),4)</f>
        <v>#DIV/0!</v>
      </c>
    </row>
    <row r="59" spans="1:8" x14ac:dyDescent="0.25">
      <c r="A59" s="62">
        <v>6.1</v>
      </c>
      <c r="B59" s="63"/>
      <c r="C59" s="64" t="s">
        <v>75</v>
      </c>
      <c r="D59" s="63" t="s">
        <v>24</v>
      </c>
      <c r="E59" s="65">
        <v>113.47</v>
      </c>
      <c r="F59" s="21"/>
      <c r="G59" s="41">
        <f t="shared" ref="G59:G63" si="5">+ROUND((F59*E59),0)</f>
        <v>0</v>
      </c>
      <c r="H59" s="231" t="e">
        <f>+ROUND((G59/$G$378),4)</f>
        <v>#DIV/0!</v>
      </c>
    </row>
    <row r="60" spans="1:8" x14ac:dyDescent="0.25">
      <c r="A60" s="62">
        <v>6.2</v>
      </c>
      <c r="B60" s="63"/>
      <c r="C60" s="64" t="s">
        <v>76</v>
      </c>
      <c r="D60" s="63" t="s">
        <v>24</v>
      </c>
      <c r="E60" s="65">
        <v>664.56</v>
      </c>
      <c r="F60" s="21"/>
      <c r="G60" s="41">
        <f t="shared" si="5"/>
        <v>0</v>
      </c>
      <c r="H60" s="231" t="e">
        <f>+ROUND((G60/$G$378),4)</f>
        <v>#DIV/0!</v>
      </c>
    </row>
    <row r="61" spans="1:8" x14ac:dyDescent="0.25">
      <c r="A61" s="77">
        <v>6.3</v>
      </c>
      <c r="B61" s="78"/>
      <c r="C61" s="64" t="s">
        <v>77</v>
      </c>
      <c r="D61" s="63" t="s">
        <v>24</v>
      </c>
      <c r="E61" s="65">
        <v>578.86</v>
      </c>
      <c r="F61" s="21"/>
      <c r="G61" s="41">
        <f t="shared" si="5"/>
        <v>0</v>
      </c>
      <c r="H61" s="231" t="e">
        <f>+ROUND((G61/$G$378),4)</f>
        <v>#DIV/0!</v>
      </c>
    </row>
    <row r="62" spans="1:8" x14ac:dyDescent="0.25">
      <c r="A62" s="77">
        <v>6.4</v>
      </c>
      <c r="B62" s="78"/>
      <c r="C62" s="64" t="s">
        <v>78</v>
      </c>
      <c r="D62" s="63" t="s">
        <v>24</v>
      </c>
      <c r="E62" s="65">
        <v>118.5</v>
      </c>
      <c r="F62" s="21"/>
      <c r="G62" s="41">
        <f t="shared" si="5"/>
        <v>0</v>
      </c>
      <c r="H62" s="231" t="e">
        <f>+ROUND((G62/$G$378),4)</f>
        <v>#DIV/0!</v>
      </c>
    </row>
    <row r="63" spans="1:8" x14ac:dyDescent="0.25">
      <c r="A63" s="79">
        <v>6.6</v>
      </c>
      <c r="B63" s="80"/>
      <c r="C63" s="81" t="s">
        <v>79</v>
      </c>
      <c r="D63" s="80" t="s">
        <v>24</v>
      </c>
      <c r="E63" s="65">
        <v>79.5</v>
      </c>
      <c r="F63" s="82"/>
      <c r="G63" s="41">
        <f t="shared" si="5"/>
        <v>0</v>
      </c>
      <c r="H63" s="231" t="e">
        <f>+ROUND((G63/$G$378),4)</f>
        <v>#DIV/0!</v>
      </c>
    </row>
    <row r="64" spans="1:8" x14ac:dyDescent="0.25">
      <c r="A64" s="79"/>
      <c r="B64" s="80"/>
      <c r="C64" s="81"/>
      <c r="D64" s="80"/>
      <c r="E64" s="65"/>
      <c r="F64" s="82"/>
      <c r="G64" s="27"/>
      <c r="H64" s="231" t="e">
        <f>+ROUND((G64/$G$378),4)</f>
        <v>#DIV/0!</v>
      </c>
    </row>
    <row r="65" spans="1:10" ht="15.75" thickBot="1" x14ac:dyDescent="0.3">
      <c r="A65" s="250">
        <v>7</v>
      </c>
      <c r="B65" s="251"/>
      <c r="C65" s="252" t="s">
        <v>81</v>
      </c>
      <c r="D65" s="253"/>
      <c r="E65" s="254"/>
      <c r="F65" s="254"/>
      <c r="G65" s="255">
        <f>SUM(G66:G141)</f>
        <v>0</v>
      </c>
      <c r="H65" s="256" t="e">
        <f>+ROUND((G65/$G$378),4)</f>
        <v>#DIV/0!</v>
      </c>
      <c r="J65" s="2">
        <v>305025072</v>
      </c>
    </row>
    <row r="66" spans="1:10" x14ac:dyDescent="0.25">
      <c r="A66" s="257" t="s">
        <v>82</v>
      </c>
      <c r="B66" s="258"/>
      <c r="C66" s="259" t="s">
        <v>83</v>
      </c>
      <c r="D66" s="260"/>
      <c r="E66" s="261"/>
      <c r="F66" s="261"/>
      <c r="G66" s="262"/>
      <c r="H66" s="263" t="e">
        <f>+ROUND((G66/$G$378),4)</f>
        <v>#DIV/0!</v>
      </c>
    </row>
    <row r="67" spans="1:10" ht="60" x14ac:dyDescent="0.25">
      <c r="A67" s="96" t="s">
        <v>84</v>
      </c>
      <c r="B67" s="97"/>
      <c r="C67" s="98" t="s">
        <v>85</v>
      </c>
      <c r="D67" s="99" t="s">
        <v>86</v>
      </c>
      <c r="E67" s="100">
        <v>274</v>
      </c>
      <c r="F67" s="100"/>
      <c r="G67" s="41">
        <f t="shared" ref="G67:G107" si="6">+ROUND((F67*E67),0)</f>
        <v>0</v>
      </c>
      <c r="H67" s="231" t="e">
        <f>+ROUND((G67/$G$378),4)</f>
        <v>#DIV/0!</v>
      </c>
    </row>
    <row r="68" spans="1:10" ht="60" x14ac:dyDescent="0.25">
      <c r="A68" s="96" t="s">
        <v>89</v>
      </c>
      <c r="B68" s="97"/>
      <c r="C68" s="98" t="s">
        <v>90</v>
      </c>
      <c r="D68" s="99" t="s">
        <v>86</v>
      </c>
      <c r="E68" s="100">
        <v>51</v>
      </c>
      <c r="F68" s="100"/>
      <c r="G68" s="41">
        <f t="shared" si="6"/>
        <v>0</v>
      </c>
      <c r="H68" s="231" t="e">
        <f>+ROUND((G68/$G$378),4)</f>
        <v>#DIV/0!</v>
      </c>
    </row>
    <row r="69" spans="1:10" ht="45" x14ac:dyDescent="0.25">
      <c r="A69" s="96" t="s">
        <v>91</v>
      </c>
      <c r="B69" s="97"/>
      <c r="C69" s="98" t="s">
        <v>699</v>
      </c>
      <c r="D69" s="99" t="s">
        <v>86</v>
      </c>
      <c r="E69" s="100">
        <v>325</v>
      </c>
      <c r="F69" s="100"/>
      <c r="G69" s="41">
        <f t="shared" si="6"/>
        <v>0</v>
      </c>
      <c r="H69" s="231" t="e">
        <f>+ROUND((G69/$G$378),4)</f>
        <v>#DIV/0!</v>
      </c>
    </row>
    <row r="70" spans="1:10" ht="60" x14ac:dyDescent="0.25">
      <c r="A70" s="96" t="s">
        <v>93</v>
      </c>
      <c r="B70" s="97"/>
      <c r="C70" s="98" t="s">
        <v>94</v>
      </c>
      <c r="D70" s="99" t="s">
        <v>86</v>
      </c>
      <c r="E70" s="100">
        <v>25</v>
      </c>
      <c r="F70" s="100"/>
      <c r="G70" s="41">
        <f t="shared" si="6"/>
        <v>0</v>
      </c>
      <c r="H70" s="231" t="e">
        <f>+ROUND((G70/$G$378),4)</f>
        <v>#DIV/0!</v>
      </c>
    </row>
    <row r="71" spans="1:10" ht="60" x14ac:dyDescent="0.25">
      <c r="A71" s="96" t="s">
        <v>95</v>
      </c>
      <c r="B71" s="97"/>
      <c r="C71" s="98" t="s">
        <v>96</v>
      </c>
      <c r="D71" s="99" t="s">
        <v>86</v>
      </c>
      <c r="E71" s="100">
        <v>6</v>
      </c>
      <c r="F71" s="100"/>
      <c r="G71" s="41">
        <f t="shared" si="6"/>
        <v>0</v>
      </c>
      <c r="H71" s="231" t="e">
        <f>+ROUND((G71/$G$378),4)</f>
        <v>#DIV/0!</v>
      </c>
    </row>
    <row r="72" spans="1:10" ht="30" customHeight="1" x14ac:dyDescent="0.25">
      <c r="A72" s="96" t="s">
        <v>97</v>
      </c>
      <c r="B72" s="97"/>
      <c r="C72" s="98" t="s">
        <v>98</v>
      </c>
      <c r="D72" s="99" t="s">
        <v>86</v>
      </c>
      <c r="E72" s="100">
        <v>5</v>
      </c>
      <c r="F72" s="100"/>
      <c r="G72" s="41">
        <f t="shared" si="6"/>
        <v>0</v>
      </c>
      <c r="H72" s="231" t="e">
        <f>+ROUND((G72/$G$378),4)</f>
        <v>#DIV/0!</v>
      </c>
    </row>
    <row r="73" spans="1:10" ht="60" x14ac:dyDescent="0.25">
      <c r="A73" s="96" t="s">
        <v>99</v>
      </c>
      <c r="B73" s="97"/>
      <c r="C73" s="98" t="s">
        <v>100</v>
      </c>
      <c r="D73" s="99" t="s">
        <v>86</v>
      </c>
      <c r="E73" s="100">
        <v>6</v>
      </c>
      <c r="F73" s="100"/>
      <c r="G73" s="41">
        <f t="shared" si="6"/>
        <v>0</v>
      </c>
      <c r="H73" s="231" t="e">
        <f>+ROUND((G73/$G$378),4)</f>
        <v>#DIV/0!</v>
      </c>
    </row>
    <row r="74" spans="1:10" ht="60" x14ac:dyDescent="0.25">
      <c r="A74" s="96" t="s">
        <v>101</v>
      </c>
      <c r="B74" s="97"/>
      <c r="C74" s="98" t="s">
        <v>102</v>
      </c>
      <c r="D74" s="99" t="s">
        <v>86</v>
      </c>
      <c r="E74" s="100">
        <v>40</v>
      </c>
      <c r="F74" s="100"/>
      <c r="G74" s="41">
        <f t="shared" si="6"/>
        <v>0</v>
      </c>
      <c r="H74" s="231" t="e">
        <f>+ROUND((G74/$G$378),4)</f>
        <v>#DIV/0!</v>
      </c>
    </row>
    <row r="75" spans="1:10" ht="74.25" customHeight="1" x14ac:dyDescent="0.25">
      <c r="A75" s="96" t="s">
        <v>103</v>
      </c>
      <c r="B75" s="97"/>
      <c r="C75" s="98" t="s">
        <v>104</v>
      </c>
      <c r="D75" s="99" t="s">
        <v>86</v>
      </c>
      <c r="E75" s="100">
        <v>1</v>
      </c>
      <c r="F75" s="100"/>
      <c r="G75" s="41">
        <f t="shared" si="6"/>
        <v>0</v>
      </c>
      <c r="H75" s="231" t="e">
        <f>+ROUND((G75/$G$378),4)</f>
        <v>#DIV/0!</v>
      </c>
    </row>
    <row r="76" spans="1:10" ht="75" x14ac:dyDescent="0.25">
      <c r="A76" s="96" t="s">
        <v>105</v>
      </c>
      <c r="B76" s="97"/>
      <c r="C76" s="98" t="s">
        <v>106</v>
      </c>
      <c r="D76" s="99" t="s">
        <v>86</v>
      </c>
      <c r="E76" s="100">
        <v>17</v>
      </c>
      <c r="F76" s="100"/>
      <c r="G76" s="41">
        <f t="shared" si="6"/>
        <v>0</v>
      </c>
      <c r="H76" s="231" t="e">
        <f>+ROUND((G76/$G$378),4)</f>
        <v>#DIV/0!</v>
      </c>
    </row>
    <row r="77" spans="1:10" ht="60" x14ac:dyDescent="0.25">
      <c r="A77" s="96" t="s">
        <v>111</v>
      </c>
      <c r="B77" s="97"/>
      <c r="C77" s="98" t="s">
        <v>112</v>
      </c>
      <c r="D77" s="99" t="s">
        <v>86</v>
      </c>
      <c r="E77" s="100">
        <v>1</v>
      </c>
      <c r="F77" s="100"/>
      <c r="G77" s="41">
        <f t="shared" si="6"/>
        <v>0</v>
      </c>
      <c r="H77" s="231" t="e">
        <f>+ROUND((G77/$G$378),4)</f>
        <v>#DIV/0!</v>
      </c>
    </row>
    <row r="78" spans="1:10" x14ac:dyDescent="0.25">
      <c r="A78" s="117" t="s">
        <v>113</v>
      </c>
      <c r="B78" s="118"/>
      <c r="C78" s="264" t="s">
        <v>114</v>
      </c>
      <c r="D78" s="99"/>
      <c r="E78" s="100"/>
      <c r="F78" s="100"/>
      <c r="G78" s="106">
        <f t="shared" si="6"/>
        <v>0</v>
      </c>
      <c r="H78" s="231" t="e">
        <f>+ROUND((G78/$G$378),4)</f>
        <v>#DIV/0!</v>
      </c>
    </row>
    <row r="79" spans="1:10" ht="30" x14ac:dyDescent="0.25">
      <c r="A79" s="96" t="s">
        <v>115</v>
      </c>
      <c r="B79" s="97"/>
      <c r="C79" s="98" t="s">
        <v>116</v>
      </c>
      <c r="D79" s="99" t="s">
        <v>86</v>
      </c>
      <c r="E79" s="100">
        <v>28</v>
      </c>
      <c r="F79" s="100"/>
      <c r="G79" s="41">
        <f t="shared" si="6"/>
        <v>0</v>
      </c>
      <c r="H79" s="231" t="e">
        <f>+ROUND((G79/$G$378),4)</f>
        <v>#DIV/0!</v>
      </c>
    </row>
    <row r="80" spans="1:10" ht="30" x14ac:dyDescent="0.25">
      <c r="A80" s="96" t="s">
        <v>117</v>
      </c>
      <c r="B80" s="97"/>
      <c r="C80" s="98" t="s">
        <v>118</v>
      </c>
      <c r="D80" s="99" t="s">
        <v>86</v>
      </c>
      <c r="E80" s="100">
        <v>1</v>
      </c>
      <c r="F80" s="100"/>
      <c r="G80" s="41">
        <f t="shared" si="6"/>
        <v>0</v>
      </c>
      <c r="H80" s="231" t="e">
        <f>+ROUND((G80/$G$378),4)</f>
        <v>#DIV/0!</v>
      </c>
    </row>
    <row r="81" spans="1:8" ht="30" x14ac:dyDescent="0.25">
      <c r="A81" s="96" t="s">
        <v>119</v>
      </c>
      <c r="B81" s="97"/>
      <c r="C81" s="98" t="s">
        <v>120</v>
      </c>
      <c r="D81" s="99" t="s">
        <v>86</v>
      </c>
      <c r="E81" s="100">
        <v>2</v>
      </c>
      <c r="F81" s="100"/>
      <c r="G81" s="41">
        <f t="shared" si="6"/>
        <v>0</v>
      </c>
      <c r="H81" s="231" t="e">
        <f>+ROUND((G81/$G$378),4)</f>
        <v>#DIV/0!</v>
      </c>
    </row>
    <row r="82" spans="1:8" ht="30" x14ac:dyDescent="0.25">
      <c r="A82" s="96" t="s">
        <v>121</v>
      </c>
      <c r="B82" s="97"/>
      <c r="C82" s="98" t="s">
        <v>122</v>
      </c>
      <c r="D82" s="99" t="s">
        <v>86</v>
      </c>
      <c r="E82" s="100">
        <v>5</v>
      </c>
      <c r="F82" s="100"/>
      <c r="G82" s="41">
        <f t="shared" si="6"/>
        <v>0</v>
      </c>
      <c r="H82" s="231" t="e">
        <f>+ROUND((G82/$G$378),4)</f>
        <v>#DIV/0!</v>
      </c>
    </row>
    <row r="83" spans="1:8" ht="30" x14ac:dyDescent="0.25">
      <c r="A83" s="96" t="s">
        <v>123</v>
      </c>
      <c r="B83" s="97"/>
      <c r="C83" s="98" t="s">
        <v>124</v>
      </c>
      <c r="D83" s="99" t="s">
        <v>86</v>
      </c>
      <c r="E83" s="100">
        <v>4</v>
      </c>
      <c r="F83" s="100"/>
      <c r="G83" s="41">
        <f t="shared" si="6"/>
        <v>0</v>
      </c>
      <c r="H83" s="231" t="e">
        <f>+ROUND((G83/$G$378),4)</f>
        <v>#DIV/0!</v>
      </c>
    </row>
    <row r="84" spans="1:8" ht="30" x14ac:dyDescent="0.25">
      <c r="A84" s="96" t="s">
        <v>125</v>
      </c>
      <c r="B84" s="97"/>
      <c r="C84" s="98" t="s">
        <v>126</v>
      </c>
      <c r="D84" s="99" t="s">
        <v>86</v>
      </c>
      <c r="E84" s="100">
        <v>1</v>
      </c>
      <c r="F84" s="100"/>
      <c r="G84" s="41">
        <f t="shared" si="6"/>
        <v>0</v>
      </c>
      <c r="H84" s="231" t="e">
        <f>+ROUND((G84/$G$378),4)</f>
        <v>#DIV/0!</v>
      </c>
    </row>
    <row r="85" spans="1:8" ht="30" x14ac:dyDescent="0.25">
      <c r="A85" s="96" t="s">
        <v>127</v>
      </c>
      <c r="B85" s="97"/>
      <c r="C85" s="98" t="s">
        <v>128</v>
      </c>
      <c r="D85" s="99" t="s">
        <v>86</v>
      </c>
      <c r="E85" s="100">
        <v>2</v>
      </c>
      <c r="F85" s="100"/>
      <c r="G85" s="41">
        <f t="shared" si="6"/>
        <v>0</v>
      </c>
      <c r="H85" s="231" t="e">
        <f>+ROUND((G85/$G$378),4)</f>
        <v>#DIV/0!</v>
      </c>
    </row>
    <row r="86" spans="1:8" ht="30" x14ac:dyDescent="0.25">
      <c r="A86" s="96" t="s">
        <v>129</v>
      </c>
      <c r="B86" s="97"/>
      <c r="C86" s="98" t="s">
        <v>130</v>
      </c>
      <c r="D86" s="99" t="s">
        <v>86</v>
      </c>
      <c r="E86" s="100">
        <v>2</v>
      </c>
      <c r="F86" s="100"/>
      <c r="G86" s="41">
        <f t="shared" si="6"/>
        <v>0</v>
      </c>
      <c r="H86" s="231" t="e">
        <f>+ROUND((G86/$G$378),4)</f>
        <v>#DIV/0!</v>
      </c>
    </row>
    <row r="87" spans="1:8" ht="30" x14ac:dyDescent="0.25">
      <c r="A87" s="96" t="s">
        <v>700</v>
      </c>
      <c r="B87" s="97"/>
      <c r="C87" s="98" t="s">
        <v>701</v>
      </c>
      <c r="D87" s="99" t="s">
        <v>86</v>
      </c>
      <c r="E87" s="100">
        <v>1</v>
      </c>
      <c r="F87" s="100"/>
      <c r="G87" s="41">
        <f t="shared" si="6"/>
        <v>0</v>
      </c>
      <c r="H87" s="231" t="e">
        <f>+ROUND((G87/$G$378),4)</f>
        <v>#DIV/0!</v>
      </c>
    </row>
    <row r="88" spans="1:8" ht="30" x14ac:dyDescent="0.25">
      <c r="A88" s="96" t="s">
        <v>133</v>
      </c>
      <c r="B88" s="97"/>
      <c r="C88" s="98" t="s">
        <v>134</v>
      </c>
      <c r="D88" s="99" t="s">
        <v>86</v>
      </c>
      <c r="E88" s="100">
        <v>2</v>
      </c>
      <c r="F88" s="100"/>
      <c r="G88" s="41">
        <f t="shared" si="6"/>
        <v>0</v>
      </c>
      <c r="H88" s="231" t="e">
        <f>+ROUND((G88/$G$378),4)</f>
        <v>#DIV/0!</v>
      </c>
    </row>
    <row r="89" spans="1:8" ht="45" x14ac:dyDescent="0.25">
      <c r="A89" s="96" t="s">
        <v>135</v>
      </c>
      <c r="B89" s="97"/>
      <c r="C89" s="98" t="s">
        <v>136</v>
      </c>
      <c r="D89" s="99" t="s">
        <v>86</v>
      </c>
      <c r="E89" s="100">
        <v>1</v>
      </c>
      <c r="F89" s="100"/>
      <c r="G89" s="41">
        <f t="shared" si="6"/>
        <v>0</v>
      </c>
      <c r="H89" s="231" t="e">
        <f>+ROUND((G89/$G$378),4)</f>
        <v>#DIV/0!</v>
      </c>
    </row>
    <row r="90" spans="1:8" ht="45" x14ac:dyDescent="0.25">
      <c r="A90" s="96" t="s">
        <v>137</v>
      </c>
      <c r="B90" s="97"/>
      <c r="C90" s="98" t="s">
        <v>138</v>
      </c>
      <c r="D90" s="99" t="s">
        <v>86</v>
      </c>
      <c r="E90" s="100">
        <v>2</v>
      </c>
      <c r="F90" s="100"/>
      <c r="G90" s="41">
        <f t="shared" si="6"/>
        <v>0</v>
      </c>
      <c r="H90" s="231" t="e">
        <f>+ROUND((G90/$G$378),4)</f>
        <v>#DIV/0!</v>
      </c>
    </row>
    <row r="91" spans="1:8" ht="30" x14ac:dyDescent="0.25">
      <c r="A91" s="96" t="s">
        <v>143</v>
      </c>
      <c r="B91" s="97"/>
      <c r="C91" s="98" t="s">
        <v>144</v>
      </c>
      <c r="D91" s="99" t="s">
        <v>86</v>
      </c>
      <c r="E91" s="100">
        <v>1</v>
      </c>
      <c r="F91" s="100"/>
      <c r="G91" s="41">
        <f t="shared" si="6"/>
        <v>0</v>
      </c>
      <c r="H91" s="231" t="e">
        <f>+ROUND((G91/$G$378),4)</f>
        <v>#DIV/0!</v>
      </c>
    </row>
    <row r="92" spans="1:8" ht="60" x14ac:dyDescent="0.25">
      <c r="A92" s="96" t="s">
        <v>145</v>
      </c>
      <c r="B92" s="97"/>
      <c r="C92" s="98" t="s">
        <v>146</v>
      </c>
      <c r="D92" s="99" t="s">
        <v>86</v>
      </c>
      <c r="E92" s="100">
        <v>3</v>
      </c>
      <c r="F92" s="100"/>
      <c r="G92" s="41">
        <f t="shared" si="6"/>
        <v>0</v>
      </c>
      <c r="H92" s="231" t="e">
        <f>+ROUND((G92/$G$378),4)</f>
        <v>#DIV/0!</v>
      </c>
    </row>
    <row r="93" spans="1:8" ht="60" x14ac:dyDescent="0.25">
      <c r="A93" s="96" t="s">
        <v>147</v>
      </c>
      <c r="B93" s="97"/>
      <c r="C93" s="98" t="s">
        <v>148</v>
      </c>
      <c r="D93" s="99" t="s">
        <v>86</v>
      </c>
      <c r="E93" s="100">
        <v>3</v>
      </c>
      <c r="F93" s="100"/>
      <c r="G93" s="41">
        <f t="shared" si="6"/>
        <v>0</v>
      </c>
      <c r="H93" s="231" t="e">
        <f>+ROUND((G93/$G$378),4)</f>
        <v>#DIV/0!</v>
      </c>
    </row>
    <row r="94" spans="1:8" ht="60" x14ac:dyDescent="0.25">
      <c r="A94" s="96" t="s">
        <v>149</v>
      </c>
      <c r="B94" s="97"/>
      <c r="C94" s="98" t="s">
        <v>150</v>
      </c>
      <c r="D94" s="99" t="s">
        <v>86</v>
      </c>
      <c r="E94" s="100">
        <v>3</v>
      </c>
      <c r="F94" s="100"/>
      <c r="G94" s="41">
        <f t="shared" si="6"/>
        <v>0</v>
      </c>
      <c r="H94" s="231" t="e">
        <f>+ROUND((G94/$G$378),4)</f>
        <v>#DIV/0!</v>
      </c>
    </row>
    <row r="95" spans="1:8" ht="75" x14ac:dyDescent="0.25">
      <c r="A95" s="96" t="s">
        <v>151</v>
      </c>
      <c r="B95" s="97"/>
      <c r="C95" s="98" t="s">
        <v>152</v>
      </c>
      <c r="D95" s="99" t="s">
        <v>86</v>
      </c>
      <c r="E95" s="100">
        <v>1</v>
      </c>
      <c r="F95" s="100"/>
      <c r="G95" s="41">
        <f t="shared" si="6"/>
        <v>0</v>
      </c>
      <c r="H95" s="231" t="e">
        <f>+ROUND((G95/$G$378),4)</f>
        <v>#DIV/0!</v>
      </c>
    </row>
    <row r="96" spans="1:8" ht="75" x14ac:dyDescent="0.25">
      <c r="A96" s="96" t="s">
        <v>153</v>
      </c>
      <c r="B96" s="97"/>
      <c r="C96" s="98" t="s">
        <v>154</v>
      </c>
      <c r="D96" s="99" t="s">
        <v>86</v>
      </c>
      <c r="E96" s="100">
        <v>1</v>
      </c>
      <c r="F96" s="100"/>
      <c r="G96" s="41">
        <f t="shared" si="6"/>
        <v>0</v>
      </c>
      <c r="H96" s="231" t="e">
        <f>+ROUND((G96/$G$378),4)</f>
        <v>#DIV/0!</v>
      </c>
    </row>
    <row r="97" spans="1:8" x14ac:dyDescent="0.25">
      <c r="A97" s="117" t="s">
        <v>155</v>
      </c>
      <c r="B97" s="118"/>
      <c r="C97" s="264" t="s">
        <v>156</v>
      </c>
      <c r="D97" s="99"/>
      <c r="E97" s="100"/>
      <c r="F97" s="100"/>
      <c r="G97" s="106">
        <f t="shared" si="6"/>
        <v>0</v>
      </c>
      <c r="H97" s="231" t="e">
        <f>+ROUND((G97/$G$378),4)</f>
        <v>#DIV/0!</v>
      </c>
    </row>
    <row r="98" spans="1:8" ht="45" x14ac:dyDescent="0.25">
      <c r="A98" s="96" t="s">
        <v>157</v>
      </c>
      <c r="B98" s="97"/>
      <c r="C98" s="98" t="s">
        <v>158</v>
      </c>
      <c r="D98" s="99" t="s">
        <v>159</v>
      </c>
      <c r="E98" s="100">
        <v>25</v>
      </c>
      <c r="F98" s="100"/>
      <c r="G98" s="41">
        <f t="shared" si="6"/>
        <v>0</v>
      </c>
      <c r="H98" s="231" t="e">
        <f>+ROUND((G98/$G$378),4)</f>
        <v>#DIV/0!</v>
      </c>
    </row>
    <row r="99" spans="1:8" ht="45" x14ac:dyDescent="0.25">
      <c r="A99" s="96" t="s">
        <v>702</v>
      </c>
      <c r="B99" s="97"/>
      <c r="C99" s="98" t="s">
        <v>703</v>
      </c>
      <c r="D99" s="99" t="s">
        <v>159</v>
      </c>
      <c r="E99" s="100">
        <v>33</v>
      </c>
      <c r="F99" s="100"/>
      <c r="G99" s="41">
        <f t="shared" si="6"/>
        <v>0</v>
      </c>
      <c r="H99" s="231" t="e">
        <f>+ROUND((G99/$G$378),4)</f>
        <v>#DIV/0!</v>
      </c>
    </row>
    <row r="100" spans="1:8" ht="45" x14ac:dyDescent="0.25">
      <c r="A100" s="96" t="s">
        <v>162</v>
      </c>
      <c r="B100" s="97"/>
      <c r="C100" s="98" t="s">
        <v>163</v>
      </c>
      <c r="D100" s="99" t="s">
        <v>159</v>
      </c>
      <c r="E100" s="100">
        <v>41</v>
      </c>
      <c r="F100" s="100"/>
      <c r="G100" s="41">
        <f t="shared" si="6"/>
        <v>0</v>
      </c>
      <c r="H100" s="231" t="e">
        <f>+ROUND((G100/$G$378),4)</f>
        <v>#DIV/0!</v>
      </c>
    </row>
    <row r="101" spans="1:8" ht="45" x14ac:dyDescent="0.25">
      <c r="A101" s="96" t="s">
        <v>164</v>
      </c>
      <c r="B101" s="97"/>
      <c r="C101" s="98" t="s">
        <v>165</v>
      </c>
      <c r="D101" s="99" t="s">
        <v>159</v>
      </c>
      <c r="E101" s="100">
        <v>32</v>
      </c>
      <c r="F101" s="100"/>
      <c r="G101" s="41">
        <f t="shared" si="6"/>
        <v>0</v>
      </c>
      <c r="H101" s="231" t="e">
        <f>+ROUND((G101/$G$378),4)</f>
        <v>#DIV/0!</v>
      </c>
    </row>
    <row r="102" spans="1:8" ht="45" x14ac:dyDescent="0.25">
      <c r="A102" s="96" t="s">
        <v>166</v>
      </c>
      <c r="B102" s="97"/>
      <c r="C102" s="98" t="s">
        <v>167</v>
      </c>
      <c r="D102" s="99" t="s">
        <v>159</v>
      </c>
      <c r="E102" s="100">
        <v>37</v>
      </c>
      <c r="F102" s="100"/>
      <c r="G102" s="41">
        <f t="shared" si="6"/>
        <v>0</v>
      </c>
      <c r="H102" s="231" t="e">
        <f>+ROUND((G102/$G$378),4)</f>
        <v>#DIV/0!</v>
      </c>
    </row>
    <row r="103" spans="1:8" ht="45" x14ac:dyDescent="0.25">
      <c r="A103" s="96" t="s">
        <v>168</v>
      </c>
      <c r="B103" s="97"/>
      <c r="C103" s="98" t="s">
        <v>169</v>
      </c>
      <c r="D103" s="99" t="s">
        <v>159</v>
      </c>
      <c r="E103" s="100">
        <v>17</v>
      </c>
      <c r="F103" s="100"/>
      <c r="G103" s="41">
        <f t="shared" si="6"/>
        <v>0</v>
      </c>
      <c r="H103" s="231" t="e">
        <f>+ROUND((G103/$G$378),4)</f>
        <v>#DIV/0!</v>
      </c>
    </row>
    <row r="104" spans="1:8" ht="30" x14ac:dyDescent="0.25">
      <c r="A104" s="96" t="s">
        <v>170</v>
      </c>
      <c r="B104" s="97"/>
      <c r="C104" s="98" t="s">
        <v>171</v>
      </c>
      <c r="D104" s="99" t="s">
        <v>159</v>
      </c>
      <c r="E104" s="100">
        <v>150</v>
      </c>
      <c r="F104" s="100"/>
      <c r="G104" s="41">
        <f t="shared" si="6"/>
        <v>0</v>
      </c>
      <c r="H104" s="231" t="e">
        <f>+ROUND((G104/$G$378),4)</f>
        <v>#DIV/0!</v>
      </c>
    </row>
    <row r="105" spans="1:8" ht="30" x14ac:dyDescent="0.25">
      <c r="A105" s="96" t="s">
        <v>172</v>
      </c>
      <c r="B105" s="97"/>
      <c r="C105" s="98" t="s">
        <v>173</v>
      </c>
      <c r="D105" s="99" t="s">
        <v>159</v>
      </c>
      <c r="E105" s="100">
        <v>54</v>
      </c>
      <c r="F105" s="100"/>
      <c r="G105" s="41">
        <f t="shared" si="6"/>
        <v>0</v>
      </c>
      <c r="H105" s="231" t="e">
        <f>+ROUND((G105/$G$378),4)</f>
        <v>#DIV/0!</v>
      </c>
    </row>
    <row r="106" spans="1:8" ht="30" x14ac:dyDescent="0.25">
      <c r="A106" s="96" t="s">
        <v>174</v>
      </c>
      <c r="B106" s="97"/>
      <c r="C106" s="98" t="s">
        <v>175</v>
      </c>
      <c r="D106" s="99" t="s">
        <v>159</v>
      </c>
      <c r="E106" s="100">
        <v>73</v>
      </c>
      <c r="F106" s="100"/>
      <c r="G106" s="41">
        <f t="shared" si="6"/>
        <v>0</v>
      </c>
      <c r="H106" s="231" t="e">
        <f>+ROUND((G106/$G$378),4)</f>
        <v>#DIV/0!</v>
      </c>
    </row>
    <row r="107" spans="1:8" ht="30" x14ac:dyDescent="0.25">
      <c r="A107" s="96" t="s">
        <v>176</v>
      </c>
      <c r="B107" s="97"/>
      <c r="C107" s="98" t="s">
        <v>177</v>
      </c>
      <c r="D107" s="99" t="s">
        <v>159</v>
      </c>
      <c r="E107" s="100">
        <v>58</v>
      </c>
      <c r="F107" s="100"/>
      <c r="G107" s="41">
        <f t="shared" si="6"/>
        <v>0</v>
      </c>
      <c r="H107" s="231" t="e">
        <f>+ROUND((G107/$G$378),4)</f>
        <v>#DIV/0!</v>
      </c>
    </row>
    <row r="108" spans="1:8" ht="45" x14ac:dyDescent="0.25">
      <c r="A108" s="96" t="s">
        <v>178</v>
      </c>
      <c r="B108" s="97"/>
      <c r="C108" s="98" t="s">
        <v>179</v>
      </c>
      <c r="D108" s="99" t="s">
        <v>159</v>
      </c>
      <c r="E108" s="100">
        <v>25</v>
      </c>
      <c r="F108" s="100"/>
      <c r="G108" s="41">
        <f t="shared" ref="G108:G141" si="7">+ROUND((F108*E108),0)</f>
        <v>0</v>
      </c>
      <c r="H108" s="231" t="e">
        <f>+ROUND((G108/$G$378),4)</f>
        <v>#DIV/0!</v>
      </c>
    </row>
    <row r="109" spans="1:8" ht="45" x14ac:dyDescent="0.25">
      <c r="A109" s="96" t="s">
        <v>182</v>
      </c>
      <c r="B109" s="97"/>
      <c r="C109" s="98" t="s">
        <v>183</v>
      </c>
      <c r="D109" s="99" t="s">
        <v>86</v>
      </c>
      <c r="E109" s="100">
        <v>4</v>
      </c>
      <c r="F109" s="100"/>
      <c r="G109" s="41">
        <f t="shared" si="7"/>
        <v>0</v>
      </c>
      <c r="H109" s="231" t="e">
        <f>+ROUND((G109/$G$378),4)</f>
        <v>#DIV/0!</v>
      </c>
    </row>
    <row r="110" spans="1:8" ht="60" x14ac:dyDescent="0.25">
      <c r="A110" s="96" t="s">
        <v>184</v>
      </c>
      <c r="B110" s="97"/>
      <c r="C110" s="98" t="s">
        <v>185</v>
      </c>
      <c r="D110" s="99" t="s">
        <v>159</v>
      </c>
      <c r="E110" s="100">
        <v>60</v>
      </c>
      <c r="F110" s="100"/>
      <c r="G110" s="41">
        <f t="shared" si="7"/>
        <v>0</v>
      </c>
      <c r="H110" s="231" t="e">
        <f>+ROUND((G110/$G$378),4)</f>
        <v>#DIV/0!</v>
      </c>
    </row>
    <row r="111" spans="1:8" x14ac:dyDescent="0.25">
      <c r="A111" s="117" t="s">
        <v>188</v>
      </c>
      <c r="B111" s="118"/>
      <c r="C111" s="264" t="s">
        <v>189</v>
      </c>
      <c r="D111" s="99"/>
      <c r="E111" s="100"/>
      <c r="F111" s="100"/>
      <c r="G111" s="106">
        <f t="shared" si="7"/>
        <v>0</v>
      </c>
      <c r="H111" s="231" t="e">
        <f>+ROUND((G111/$G$378),4)</f>
        <v>#DIV/0!</v>
      </c>
    </row>
    <row r="112" spans="1:8" ht="60" x14ac:dyDescent="0.25">
      <c r="A112" s="96" t="s">
        <v>190</v>
      </c>
      <c r="B112" s="97"/>
      <c r="C112" s="98" t="s">
        <v>191</v>
      </c>
      <c r="D112" s="99" t="s">
        <v>86</v>
      </c>
      <c r="E112" s="100">
        <v>193</v>
      </c>
      <c r="F112" s="100"/>
      <c r="G112" s="41">
        <f t="shared" si="7"/>
        <v>0</v>
      </c>
      <c r="H112" s="231" t="e">
        <f>+ROUND((G112/$G$378),4)</f>
        <v>#DIV/0!</v>
      </c>
    </row>
    <row r="113" spans="1:8" ht="75" x14ac:dyDescent="0.25">
      <c r="A113" s="96" t="s">
        <v>194</v>
      </c>
      <c r="B113" s="97"/>
      <c r="C113" s="98" t="s">
        <v>195</v>
      </c>
      <c r="D113" s="99" t="s">
        <v>86</v>
      </c>
      <c r="E113" s="100">
        <v>62</v>
      </c>
      <c r="F113" s="100"/>
      <c r="G113" s="41">
        <f t="shared" si="7"/>
        <v>0</v>
      </c>
      <c r="H113" s="231" t="e">
        <f>+ROUND((G113/$G$378),4)</f>
        <v>#DIV/0!</v>
      </c>
    </row>
    <row r="114" spans="1:8" ht="75" x14ac:dyDescent="0.25">
      <c r="A114" s="96" t="s">
        <v>196</v>
      </c>
      <c r="B114" s="97"/>
      <c r="C114" s="98" t="s">
        <v>197</v>
      </c>
      <c r="D114" s="99" t="s">
        <v>86</v>
      </c>
      <c r="E114" s="100">
        <v>19</v>
      </c>
      <c r="F114" s="100"/>
      <c r="G114" s="41">
        <f t="shared" si="7"/>
        <v>0</v>
      </c>
      <c r="H114" s="231" t="e">
        <f>+ROUND((G114/$G$378),4)</f>
        <v>#DIV/0!</v>
      </c>
    </row>
    <row r="115" spans="1:8" ht="75" x14ac:dyDescent="0.25">
      <c r="A115" s="96" t="s">
        <v>198</v>
      </c>
      <c r="B115" s="97"/>
      <c r="C115" s="98" t="s">
        <v>199</v>
      </c>
      <c r="D115" s="99" t="s">
        <v>86</v>
      </c>
      <c r="E115" s="100">
        <v>51</v>
      </c>
      <c r="F115" s="100"/>
      <c r="G115" s="41">
        <f t="shared" si="7"/>
        <v>0</v>
      </c>
      <c r="H115" s="231" t="e">
        <f>+ROUND((G115/$G$378),4)</f>
        <v>#DIV/0!</v>
      </c>
    </row>
    <row r="116" spans="1:8" x14ac:dyDescent="0.25">
      <c r="A116" s="265" t="s">
        <v>202</v>
      </c>
      <c r="B116" s="266"/>
      <c r="C116" s="264" t="s">
        <v>203</v>
      </c>
      <c r="D116" s="99"/>
      <c r="E116" s="100"/>
      <c r="F116" s="100"/>
      <c r="G116" s="106">
        <f t="shared" si="7"/>
        <v>0</v>
      </c>
      <c r="H116" s="231" t="e">
        <f>+ROUND((G116/$G$378),4)</f>
        <v>#DIV/0!</v>
      </c>
    </row>
    <row r="117" spans="1:8" ht="45" x14ac:dyDescent="0.25">
      <c r="A117" s="96" t="s">
        <v>204</v>
      </c>
      <c r="B117" s="97"/>
      <c r="C117" s="98" t="s">
        <v>205</v>
      </c>
      <c r="D117" s="99" t="s">
        <v>86</v>
      </c>
      <c r="E117" s="100">
        <v>4</v>
      </c>
      <c r="F117" s="100"/>
      <c r="G117" s="41">
        <f t="shared" si="7"/>
        <v>0</v>
      </c>
      <c r="H117" s="231" t="e">
        <f>+ROUND((G117/$G$378),4)</f>
        <v>#DIV/0!</v>
      </c>
    </row>
    <row r="118" spans="1:8" ht="30" x14ac:dyDescent="0.25">
      <c r="A118" s="96" t="s">
        <v>206</v>
      </c>
      <c r="B118" s="97"/>
      <c r="C118" s="98" t="s">
        <v>207</v>
      </c>
      <c r="D118" s="99" t="s">
        <v>86</v>
      </c>
      <c r="E118" s="100">
        <v>7</v>
      </c>
      <c r="F118" s="100"/>
      <c r="G118" s="41">
        <f t="shared" si="7"/>
        <v>0</v>
      </c>
      <c r="H118" s="231" t="e">
        <f>+ROUND((G118/$G$378),4)</f>
        <v>#DIV/0!</v>
      </c>
    </row>
    <row r="119" spans="1:8" ht="45" x14ac:dyDescent="0.25">
      <c r="A119" s="96" t="s">
        <v>208</v>
      </c>
      <c r="B119" s="97"/>
      <c r="C119" s="98" t="s">
        <v>209</v>
      </c>
      <c r="D119" s="99" t="s">
        <v>159</v>
      </c>
      <c r="E119" s="100">
        <v>60</v>
      </c>
      <c r="F119" s="100"/>
      <c r="G119" s="41">
        <f t="shared" si="7"/>
        <v>0</v>
      </c>
      <c r="H119" s="231" t="e">
        <f>+ROUND((G119/$G$378),4)</f>
        <v>#DIV/0!</v>
      </c>
    </row>
    <row r="120" spans="1:8" ht="45" x14ac:dyDescent="0.25">
      <c r="A120" s="96" t="s">
        <v>210</v>
      </c>
      <c r="B120" s="97"/>
      <c r="C120" s="98" t="s">
        <v>211</v>
      </c>
      <c r="D120" s="99" t="s">
        <v>86</v>
      </c>
      <c r="E120" s="100">
        <v>20</v>
      </c>
      <c r="F120" s="100"/>
      <c r="G120" s="41">
        <f t="shared" si="7"/>
        <v>0</v>
      </c>
      <c r="H120" s="231" t="e">
        <f>+ROUND((G120/$G$378),4)</f>
        <v>#DIV/0!</v>
      </c>
    </row>
    <row r="121" spans="1:8" ht="60" x14ac:dyDescent="0.25">
      <c r="A121" s="96" t="s">
        <v>212</v>
      </c>
      <c r="B121" s="97"/>
      <c r="C121" s="98" t="s">
        <v>213</v>
      </c>
      <c r="D121" s="99" t="s">
        <v>86</v>
      </c>
      <c r="E121" s="100">
        <v>2</v>
      </c>
      <c r="F121" s="100"/>
      <c r="G121" s="41">
        <f t="shared" si="7"/>
        <v>0</v>
      </c>
      <c r="H121" s="231" t="e">
        <f>+ROUND((G121/$G$378),4)</f>
        <v>#DIV/0!</v>
      </c>
    </row>
    <row r="122" spans="1:8" ht="60" x14ac:dyDescent="0.25">
      <c r="A122" s="96" t="s">
        <v>214</v>
      </c>
      <c r="B122" s="97"/>
      <c r="C122" s="98" t="s">
        <v>215</v>
      </c>
      <c r="D122" s="99" t="s">
        <v>159</v>
      </c>
      <c r="E122" s="100">
        <v>10</v>
      </c>
      <c r="F122" s="100"/>
      <c r="G122" s="41">
        <f t="shared" si="7"/>
        <v>0</v>
      </c>
      <c r="H122" s="231" t="e">
        <f>+ROUND((G122/$G$378),4)</f>
        <v>#DIV/0!</v>
      </c>
    </row>
    <row r="123" spans="1:8" ht="60" x14ac:dyDescent="0.25">
      <c r="A123" s="96" t="s">
        <v>216</v>
      </c>
      <c r="B123" s="97"/>
      <c r="C123" s="98" t="s">
        <v>217</v>
      </c>
      <c r="D123" s="99" t="s">
        <v>159</v>
      </c>
      <c r="E123" s="100">
        <v>65</v>
      </c>
      <c r="F123" s="100"/>
      <c r="G123" s="41">
        <f t="shared" si="7"/>
        <v>0</v>
      </c>
      <c r="H123" s="231" t="e">
        <f>+ROUND((G123/$G$378),4)</f>
        <v>#DIV/0!</v>
      </c>
    </row>
    <row r="124" spans="1:8" ht="45" x14ac:dyDescent="0.25">
      <c r="A124" s="96" t="s">
        <v>220</v>
      </c>
      <c r="B124" s="97"/>
      <c r="C124" s="98" t="s">
        <v>221</v>
      </c>
      <c r="D124" s="99" t="s">
        <v>86</v>
      </c>
      <c r="E124" s="100">
        <v>1</v>
      </c>
      <c r="F124" s="100"/>
      <c r="G124" s="41">
        <f t="shared" si="7"/>
        <v>0</v>
      </c>
      <c r="H124" s="231" t="e">
        <f>+ROUND((G124/$G$378),4)</f>
        <v>#DIV/0!</v>
      </c>
    </row>
    <row r="125" spans="1:8" x14ac:dyDescent="0.25">
      <c r="A125" s="265" t="s">
        <v>222</v>
      </c>
      <c r="B125" s="266"/>
      <c r="C125" s="264" t="s">
        <v>223</v>
      </c>
      <c r="D125" s="99"/>
      <c r="E125" s="100"/>
      <c r="F125" s="100"/>
      <c r="G125" s="106">
        <f t="shared" si="7"/>
        <v>0</v>
      </c>
      <c r="H125" s="231" t="e">
        <f>+ROUND((G125/$G$378),4)</f>
        <v>#DIV/0!</v>
      </c>
    </row>
    <row r="126" spans="1:8" ht="60" x14ac:dyDescent="0.25">
      <c r="A126" s="96" t="s">
        <v>224</v>
      </c>
      <c r="B126" s="97"/>
      <c r="C126" s="98" t="s">
        <v>225</v>
      </c>
      <c r="D126" s="99" t="s">
        <v>86</v>
      </c>
      <c r="E126" s="100">
        <v>1</v>
      </c>
      <c r="F126" s="100"/>
      <c r="G126" s="41">
        <f t="shared" si="7"/>
        <v>0</v>
      </c>
      <c r="H126" s="231" t="e">
        <f>+ROUND((G126/$G$378),4)</f>
        <v>#DIV/0!</v>
      </c>
    </row>
    <row r="127" spans="1:8" ht="60" x14ac:dyDescent="0.25">
      <c r="A127" s="96" t="s">
        <v>226</v>
      </c>
      <c r="B127" s="97"/>
      <c r="C127" s="98" t="s">
        <v>227</v>
      </c>
      <c r="D127" s="99" t="s">
        <v>86</v>
      </c>
      <c r="E127" s="100">
        <v>1</v>
      </c>
      <c r="F127" s="100"/>
      <c r="G127" s="41">
        <f t="shared" si="7"/>
        <v>0</v>
      </c>
      <c r="H127" s="231" t="e">
        <f>+ROUND((G127/$G$378),4)</f>
        <v>#DIV/0!</v>
      </c>
    </row>
    <row r="128" spans="1:8" ht="60" x14ac:dyDescent="0.25">
      <c r="A128" s="96" t="s">
        <v>704</v>
      </c>
      <c r="B128" s="97"/>
      <c r="C128" s="98" t="s">
        <v>705</v>
      </c>
      <c r="D128" s="99" t="s">
        <v>86</v>
      </c>
      <c r="E128" s="100">
        <v>1</v>
      </c>
      <c r="F128" s="100"/>
      <c r="G128" s="41">
        <f t="shared" si="7"/>
        <v>0</v>
      </c>
      <c r="H128" s="231" t="e">
        <f>+ROUND((G128/$G$378),4)</f>
        <v>#DIV/0!</v>
      </c>
    </row>
    <row r="129" spans="1:8" ht="75" x14ac:dyDescent="0.25">
      <c r="A129" s="96" t="s">
        <v>706</v>
      </c>
      <c r="B129" s="97"/>
      <c r="C129" s="98" t="s">
        <v>707</v>
      </c>
      <c r="D129" s="99" t="s">
        <v>86</v>
      </c>
      <c r="E129" s="100">
        <v>1</v>
      </c>
      <c r="F129" s="100"/>
      <c r="G129" s="41">
        <f t="shared" si="7"/>
        <v>0</v>
      </c>
      <c r="H129" s="231" t="e">
        <f>+ROUND((G129/$G$378),4)</f>
        <v>#DIV/0!</v>
      </c>
    </row>
    <row r="130" spans="1:8" ht="45" x14ac:dyDescent="0.25">
      <c r="A130" s="96" t="s">
        <v>708</v>
      </c>
      <c r="B130" s="97"/>
      <c r="C130" s="98" t="s">
        <v>237</v>
      </c>
      <c r="D130" s="99" t="s">
        <v>159</v>
      </c>
      <c r="E130" s="100">
        <v>23</v>
      </c>
      <c r="F130" s="100"/>
      <c r="G130" s="41">
        <f t="shared" si="7"/>
        <v>0</v>
      </c>
      <c r="H130" s="231" t="e">
        <f>+ROUND((G130/$G$378),4)</f>
        <v>#DIV/0!</v>
      </c>
    </row>
    <row r="131" spans="1:8" ht="45" x14ac:dyDescent="0.25">
      <c r="A131" s="96" t="s">
        <v>709</v>
      </c>
      <c r="B131" s="97"/>
      <c r="C131" s="98" t="s">
        <v>239</v>
      </c>
      <c r="D131" s="99" t="s">
        <v>159</v>
      </c>
      <c r="E131" s="100">
        <v>120</v>
      </c>
      <c r="F131" s="100"/>
      <c r="G131" s="41">
        <f t="shared" si="7"/>
        <v>0</v>
      </c>
      <c r="H131" s="231" t="e">
        <f>+ROUND((G131/$G$378),4)</f>
        <v>#DIV/0!</v>
      </c>
    </row>
    <row r="132" spans="1:8" ht="45" x14ac:dyDescent="0.25">
      <c r="A132" s="96" t="s">
        <v>240</v>
      </c>
      <c r="B132" s="97"/>
      <c r="C132" s="98" t="s">
        <v>241</v>
      </c>
      <c r="D132" s="99" t="s">
        <v>86</v>
      </c>
      <c r="E132" s="100">
        <v>2</v>
      </c>
      <c r="F132" s="100"/>
      <c r="G132" s="41">
        <f t="shared" si="7"/>
        <v>0</v>
      </c>
      <c r="H132" s="231" t="e">
        <f>+ROUND((G132/$G$378),4)</f>
        <v>#DIV/0!</v>
      </c>
    </row>
    <row r="133" spans="1:8" ht="45" x14ac:dyDescent="0.25">
      <c r="A133" s="96" t="s">
        <v>242</v>
      </c>
      <c r="B133" s="97"/>
      <c r="C133" s="98" t="s">
        <v>241</v>
      </c>
      <c r="D133" s="99" t="s">
        <v>86</v>
      </c>
      <c r="E133" s="100">
        <v>2</v>
      </c>
      <c r="F133" s="100"/>
      <c r="G133" s="41">
        <f t="shared" si="7"/>
        <v>0</v>
      </c>
      <c r="H133" s="231" t="e">
        <f>+ROUND((G133/$G$378),4)</f>
        <v>#DIV/0!</v>
      </c>
    </row>
    <row r="134" spans="1:8" ht="60" x14ac:dyDescent="0.25">
      <c r="A134" s="96" t="s">
        <v>243</v>
      </c>
      <c r="B134" s="97"/>
      <c r="C134" s="98" t="s">
        <v>244</v>
      </c>
      <c r="D134" s="99" t="s">
        <v>159</v>
      </c>
      <c r="E134" s="100">
        <v>94</v>
      </c>
      <c r="F134" s="100"/>
      <c r="G134" s="41">
        <f t="shared" si="7"/>
        <v>0</v>
      </c>
      <c r="H134" s="231" t="e">
        <f>+ROUND((G134/$G$378),4)</f>
        <v>#DIV/0!</v>
      </c>
    </row>
    <row r="135" spans="1:8" ht="45" x14ac:dyDescent="0.25">
      <c r="A135" s="96" t="s">
        <v>245</v>
      </c>
      <c r="B135" s="97"/>
      <c r="C135" s="98" t="s">
        <v>246</v>
      </c>
      <c r="D135" s="99" t="s">
        <v>86</v>
      </c>
      <c r="E135" s="100">
        <v>6</v>
      </c>
      <c r="F135" s="100"/>
      <c r="G135" s="41">
        <f t="shared" si="7"/>
        <v>0</v>
      </c>
      <c r="H135" s="231" t="e">
        <f>+ROUND((G135/$G$378),4)</f>
        <v>#DIV/0!</v>
      </c>
    </row>
    <row r="136" spans="1:8" ht="75" x14ac:dyDescent="0.25">
      <c r="A136" s="96" t="s">
        <v>247</v>
      </c>
      <c r="B136" s="97"/>
      <c r="C136" s="98" t="s">
        <v>248</v>
      </c>
      <c r="D136" s="99" t="s">
        <v>86</v>
      </c>
      <c r="E136" s="100">
        <v>1</v>
      </c>
      <c r="F136" s="100"/>
      <c r="G136" s="41">
        <f t="shared" si="7"/>
        <v>0</v>
      </c>
      <c r="H136" s="231" t="e">
        <f>+ROUND((G136/$G$378),4)</f>
        <v>#DIV/0!</v>
      </c>
    </row>
    <row r="137" spans="1:8" ht="30" x14ac:dyDescent="0.25">
      <c r="A137" s="96" t="s">
        <v>249</v>
      </c>
      <c r="B137" s="97"/>
      <c r="C137" s="98" t="s">
        <v>250</v>
      </c>
      <c r="D137" s="99" t="s">
        <v>86</v>
      </c>
      <c r="E137" s="100">
        <v>1</v>
      </c>
      <c r="F137" s="100"/>
      <c r="G137" s="41">
        <f t="shared" si="7"/>
        <v>0</v>
      </c>
      <c r="H137" s="231" t="e">
        <f>+ROUND((G137/$G$378),4)</f>
        <v>#DIV/0!</v>
      </c>
    </row>
    <row r="138" spans="1:8" ht="30" x14ac:dyDescent="0.25">
      <c r="A138" s="96" t="s">
        <v>251</v>
      </c>
      <c r="B138" s="97"/>
      <c r="C138" s="98" t="s">
        <v>252</v>
      </c>
      <c r="D138" s="99" t="s">
        <v>86</v>
      </c>
      <c r="E138" s="100">
        <v>1</v>
      </c>
      <c r="F138" s="100"/>
      <c r="G138" s="41">
        <f t="shared" si="7"/>
        <v>0</v>
      </c>
      <c r="H138" s="231" t="e">
        <f>+ROUND((G138/$G$378),4)</f>
        <v>#DIV/0!</v>
      </c>
    </row>
    <row r="139" spans="1:8" ht="30" x14ac:dyDescent="0.25">
      <c r="A139" s="96" t="s">
        <v>253</v>
      </c>
      <c r="B139" s="97"/>
      <c r="C139" s="98" t="s">
        <v>254</v>
      </c>
      <c r="D139" s="99" t="s">
        <v>86</v>
      </c>
      <c r="E139" s="100">
        <v>1</v>
      </c>
      <c r="F139" s="100"/>
      <c r="G139" s="41">
        <f t="shared" si="7"/>
        <v>0</v>
      </c>
      <c r="H139" s="231" t="e">
        <f>+ROUND((G139/$G$378),4)</f>
        <v>#DIV/0!</v>
      </c>
    </row>
    <row r="140" spans="1:8" ht="30" x14ac:dyDescent="0.25">
      <c r="A140" s="96" t="s">
        <v>255</v>
      </c>
      <c r="B140" s="97"/>
      <c r="C140" s="98" t="s">
        <v>256</v>
      </c>
      <c r="D140" s="99" t="s">
        <v>86</v>
      </c>
      <c r="E140" s="100">
        <v>1</v>
      </c>
      <c r="F140" s="100"/>
      <c r="G140" s="41">
        <f t="shared" si="7"/>
        <v>0</v>
      </c>
      <c r="H140" s="231" t="e">
        <f>+ROUND((G140/$G$378),4)</f>
        <v>#DIV/0!</v>
      </c>
    </row>
    <row r="141" spans="1:8" ht="15.75" thickBot="1" x14ac:dyDescent="0.3">
      <c r="A141" s="267"/>
      <c r="B141" s="268"/>
      <c r="C141" s="269"/>
      <c r="D141" s="270"/>
      <c r="E141" s="271"/>
      <c r="F141" s="271"/>
      <c r="G141" s="272">
        <f t="shared" si="7"/>
        <v>0</v>
      </c>
      <c r="H141" s="273" t="e">
        <f>+ROUND((G141/$G$378),4)</f>
        <v>#DIV/0!</v>
      </c>
    </row>
    <row r="142" spans="1:8" x14ac:dyDescent="0.25">
      <c r="A142" s="274"/>
      <c r="B142" s="275"/>
      <c r="C142" s="276"/>
      <c r="D142" s="275"/>
      <c r="E142" s="277"/>
      <c r="F142" s="277"/>
      <c r="G142" s="278"/>
      <c r="H142" s="279" t="e">
        <f>+ROUND((G142/$G$378),4)</f>
        <v>#DIV/0!</v>
      </c>
    </row>
    <row r="143" spans="1:8" x14ac:dyDescent="0.25">
      <c r="A143" s="121">
        <v>8</v>
      </c>
      <c r="B143" s="122"/>
      <c r="C143" s="123" t="s">
        <v>257</v>
      </c>
      <c r="D143" s="124"/>
      <c r="E143" s="125"/>
      <c r="F143" s="125"/>
      <c r="G143" s="125">
        <f>SUM(G144:G161)</f>
        <v>0</v>
      </c>
      <c r="H143" s="230" t="e">
        <f>+ROUND((G143/$G$378),4)</f>
        <v>#DIV/0!</v>
      </c>
    </row>
    <row r="144" spans="1:8" x14ac:dyDescent="0.25">
      <c r="A144" s="117" t="s">
        <v>258</v>
      </c>
      <c r="B144" s="118"/>
      <c r="C144" s="119" t="s">
        <v>259</v>
      </c>
      <c r="D144" s="99"/>
      <c r="E144" s="100"/>
      <c r="F144" s="100"/>
      <c r="G144" s="120"/>
      <c r="H144" s="231" t="e">
        <f>+ROUND((G144/$G$378),4)</f>
        <v>#DIV/0!</v>
      </c>
    </row>
    <row r="145" spans="1:8" ht="45" x14ac:dyDescent="0.25">
      <c r="A145" s="96" t="s">
        <v>260</v>
      </c>
      <c r="B145" s="97"/>
      <c r="C145" s="98" t="s">
        <v>261</v>
      </c>
      <c r="D145" s="99" t="s">
        <v>86</v>
      </c>
      <c r="E145" s="100">
        <v>14</v>
      </c>
      <c r="F145" s="100"/>
      <c r="G145" s="41">
        <f t="shared" ref="G145:G161" si="8">+ROUND((F145*E145),0)</f>
        <v>0</v>
      </c>
      <c r="H145" s="231" t="e">
        <f>+ROUND((G145/$G$378),4)</f>
        <v>#DIV/0!</v>
      </c>
    </row>
    <row r="146" spans="1:8" ht="45" x14ac:dyDescent="0.25">
      <c r="A146" s="96" t="s">
        <v>262</v>
      </c>
      <c r="B146" s="97"/>
      <c r="C146" s="98" t="s">
        <v>263</v>
      </c>
      <c r="D146" s="99" t="s">
        <v>86</v>
      </c>
      <c r="E146" s="100">
        <v>1</v>
      </c>
      <c r="F146" s="100"/>
      <c r="G146" s="41">
        <f t="shared" si="8"/>
        <v>0</v>
      </c>
      <c r="H146" s="231" t="e">
        <f>+ROUND((G146/$G$378),4)</f>
        <v>#DIV/0!</v>
      </c>
    </row>
    <row r="147" spans="1:8" ht="30" x14ac:dyDescent="0.25">
      <c r="A147" s="96" t="s">
        <v>264</v>
      </c>
      <c r="B147" s="97"/>
      <c r="C147" s="98" t="s">
        <v>265</v>
      </c>
      <c r="D147" s="99" t="s">
        <v>86</v>
      </c>
      <c r="E147" s="100">
        <v>14</v>
      </c>
      <c r="F147" s="100"/>
      <c r="G147" s="41">
        <f t="shared" si="8"/>
        <v>0</v>
      </c>
      <c r="H147" s="231" t="e">
        <f>+ROUND((G147/$G$378),4)</f>
        <v>#DIV/0!</v>
      </c>
    </row>
    <row r="148" spans="1:8" ht="90" x14ac:dyDescent="0.25">
      <c r="A148" s="96" t="s">
        <v>268</v>
      </c>
      <c r="B148" s="97"/>
      <c r="C148" s="98" t="s">
        <v>269</v>
      </c>
      <c r="D148" s="99" t="s">
        <v>86</v>
      </c>
      <c r="E148" s="100">
        <v>1</v>
      </c>
      <c r="F148" s="100"/>
      <c r="G148" s="41">
        <f t="shared" si="8"/>
        <v>0</v>
      </c>
      <c r="H148" s="231" t="e">
        <f>+ROUND((G148/$G$378),4)</f>
        <v>#DIV/0!</v>
      </c>
    </row>
    <row r="149" spans="1:8" x14ac:dyDescent="0.25">
      <c r="A149" s="96" t="s">
        <v>270</v>
      </c>
      <c r="B149" s="97"/>
      <c r="C149" s="98" t="s">
        <v>271</v>
      </c>
      <c r="D149" s="99" t="s">
        <v>86</v>
      </c>
      <c r="E149" s="100">
        <v>2</v>
      </c>
      <c r="F149" s="100"/>
      <c r="G149" s="41">
        <f t="shared" si="8"/>
        <v>0</v>
      </c>
      <c r="H149" s="231" t="e">
        <f>+ROUND((G149/$G$378),4)</f>
        <v>#DIV/0!</v>
      </c>
    </row>
    <row r="150" spans="1:8" ht="30" x14ac:dyDescent="0.25">
      <c r="A150" s="96" t="s">
        <v>272</v>
      </c>
      <c r="B150" s="97"/>
      <c r="C150" s="98" t="s">
        <v>273</v>
      </c>
      <c r="D150" s="99" t="s">
        <v>86</v>
      </c>
      <c r="E150" s="100">
        <v>2</v>
      </c>
      <c r="F150" s="100"/>
      <c r="G150" s="41">
        <f t="shared" si="8"/>
        <v>0</v>
      </c>
      <c r="H150" s="231" t="e">
        <f>+ROUND((G150/$G$378),4)</f>
        <v>#DIV/0!</v>
      </c>
    </row>
    <row r="151" spans="1:8" x14ac:dyDescent="0.25">
      <c r="A151" s="96" t="s">
        <v>274</v>
      </c>
      <c r="B151" s="97"/>
      <c r="C151" s="98" t="s">
        <v>275</v>
      </c>
      <c r="D151" s="99" t="s">
        <v>159</v>
      </c>
      <c r="E151" s="100">
        <v>1000</v>
      </c>
      <c r="F151" s="100"/>
      <c r="G151" s="41">
        <f t="shared" si="8"/>
        <v>0</v>
      </c>
      <c r="H151" s="231" t="e">
        <f>+ROUND((G151/$G$378),4)</f>
        <v>#DIV/0!</v>
      </c>
    </row>
    <row r="152" spans="1:8" x14ac:dyDescent="0.25">
      <c r="A152" s="96" t="s">
        <v>276</v>
      </c>
      <c r="B152" s="97"/>
      <c r="C152" s="98" t="s">
        <v>277</v>
      </c>
      <c r="D152" s="99" t="s">
        <v>86</v>
      </c>
      <c r="E152" s="100">
        <v>14</v>
      </c>
      <c r="F152" s="100"/>
      <c r="G152" s="41">
        <f t="shared" si="8"/>
        <v>0</v>
      </c>
      <c r="H152" s="231" t="e">
        <f>+ROUND((G152/$G$378),4)</f>
        <v>#DIV/0!</v>
      </c>
    </row>
    <row r="153" spans="1:8" ht="60" x14ac:dyDescent="0.25">
      <c r="A153" s="96" t="s">
        <v>278</v>
      </c>
      <c r="B153" s="97"/>
      <c r="C153" s="98" t="s">
        <v>279</v>
      </c>
      <c r="D153" s="99" t="s">
        <v>86</v>
      </c>
      <c r="E153" s="100">
        <v>1</v>
      </c>
      <c r="F153" s="100"/>
      <c r="G153" s="41">
        <f t="shared" si="8"/>
        <v>0</v>
      </c>
      <c r="H153" s="231" t="e">
        <f>+ROUND((G153/$G$378),4)</f>
        <v>#DIV/0!</v>
      </c>
    </row>
    <row r="154" spans="1:8" ht="60" x14ac:dyDescent="0.25">
      <c r="A154" s="96" t="s">
        <v>280</v>
      </c>
      <c r="B154" s="97"/>
      <c r="C154" s="98" t="s">
        <v>281</v>
      </c>
      <c r="D154" s="99" t="s">
        <v>86</v>
      </c>
      <c r="E154" s="100">
        <v>1</v>
      </c>
      <c r="F154" s="100"/>
      <c r="G154" s="41">
        <f t="shared" si="8"/>
        <v>0</v>
      </c>
      <c r="H154" s="231" t="e">
        <f>+ROUND((G154/$G$378),4)</f>
        <v>#DIV/0!</v>
      </c>
    </row>
    <row r="155" spans="1:8" ht="45" x14ac:dyDescent="0.25">
      <c r="A155" s="96" t="s">
        <v>282</v>
      </c>
      <c r="B155" s="97"/>
      <c r="C155" s="98" t="s">
        <v>283</v>
      </c>
      <c r="D155" s="99" t="s">
        <v>159</v>
      </c>
      <c r="E155" s="100">
        <v>150</v>
      </c>
      <c r="F155" s="100"/>
      <c r="G155" s="41">
        <f t="shared" si="8"/>
        <v>0</v>
      </c>
      <c r="H155" s="231" t="e">
        <f>+ROUND((G155/$G$378),4)</f>
        <v>#DIV/0!</v>
      </c>
    </row>
    <row r="156" spans="1:8" ht="45" x14ac:dyDescent="0.25">
      <c r="A156" s="96" t="s">
        <v>284</v>
      </c>
      <c r="B156" s="97"/>
      <c r="C156" s="98" t="s">
        <v>285</v>
      </c>
      <c r="D156" s="99" t="s">
        <v>159</v>
      </c>
      <c r="E156" s="100">
        <v>100</v>
      </c>
      <c r="F156" s="100"/>
      <c r="G156" s="41">
        <f t="shared" si="8"/>
        <v>0</v>
      </c>
      <c r="H156" s="231" t="e">
        <f>+ROUND((G156/$G$378),4)</f>
        <v>#DIV/0!</v>
      </c>
    </row>
    <row r="157" spans="1:8" ht="60" x14ac:dyDescent="0.25">
      <c r="A157" s="96" t="s">
        <v>286</v>
      </c>
      <c r="B157" s="97"/>
      <c r="C157" s="98" t="s">
        <v>287</v>
      </c>
      <c r="D157" s="99" t="s">
        <v>159</v>
      </c>
      <c r="E157" s="100">
        <v>45</v>
      </c>
      <c r="F157" s="100"/>
      <c r="G157" s="41">
        <f t="shared" si="8"/>
        <v>0</v>
      </c>
      <c r="H157" s="231" t="e">
        <f>+ROUND((G157/$G$378),4)</f>
        <v>#DIV/0!</v>
      </c>
    </row>
    <row r="158" spans="1:8" ht="45" x14ac:dyDescent="0.25">
      <c r="A158" s="96" t="s">
        <v>288</v>
      </c>
      <c r="B158" s="97"/>
      <c r="C158" s="98" t="s">
        <v>289</v>
      </c>
      <c r="D158" s="99" t="s">
        <v>86</v>
      </c>
      <c r="E158" s="100">
        <v>1</v>
      </c>
      <c r="F158" s="100"/>
      <c r="G158" s="41">
        <f t="shared" si="8"/>
        <v>0</v>
      </c>
      <c r="H158" s="231" t="e">
        <f>+ROUND((G158/$G$378),4)</f>
        <v>#DIV/0!</v>
      </c>
    </row>
    <row r="159" spans="1:8" ht="75" x14ac:dyDescent="0.25">
      <c r="A159" s="96" t="s">
        <v>290</v>
      </c>
      <c r="B159" s="97"/>
      <c r="C159" s="98" t="s">
        <v>291</v>
      </c>
      <c r="D159" s="99" t="s">
        <v>86</v>
      </c>
      <c r="E159" s="100">
        <v>1</v>
      </c>
      <c r="F159" s="100"/>
      <c r="G159" s="41">
        <f t="shared" si="8"/>
        <v>0</v>
      </c>
      <c r="H159" s="231" t="e">
        <f>+ROUND((G159/$G$378),4)</f>
        <v>#DIV/0!</v>
      </c>
    </row>
    <row r="160" spans="1:8" x14ac:dyDescent="0.25">
      <c r="A160" s="101" t="s">
        <v>292</v>
      </c>
      <c r="B160" s="102"/>
      <c r="C160" s="114" t="s">
        <v>293</v>
      </c>
      <c r="D160" s="104"/>
      <c r="E160" s="105"/>
      <c r="F160" s="105"/>
      <c r="G160" s="106">
        <f t="shared" si="8"/>
        <v>0</v>
      </c>
      <c r="H160" s="231" t="e">
        <f>+ROUND((G160/$G$378),4)</f>
        <v>#DIV/0!</v>
      </c>
    </row>
    <row r="161" spans="1:8" x14ac:dyDescent="0.25">
      <c r="A161" s="117" t="s">
        <v>294</v>
      </c>
      <c r="B161" s="118"/>
      <c r="C161" s="119" t="s">
        <v>295</v>
      </c>
      <c r="D161" s="99"/>
      <c r="E161" s="100"/>
      <c r="F161" s="100"/>
      <c r="G161" s="41">
        <f t="shared" si="8"/>
        <v>0</v>
      </c>
      <c r="H161" s="231" t="e">
        <f>+ROUND((G161/$G$378),4)</f>
        <v>#DIV/0!</v>
      </c>
    </row>
    <row r="162" spans="1:8" x14ac:dyDescent="0.25">
      <c r="A162" s="110"/>
      <c r="B162" s="99"/>
      <c r="C162" s="111"/>
      <c r="D162" s="99"/>
      <c r="E162" s="100"/>
      <c r="F162" s="100"/>
      <c r="G162" s="120"/>
      <c r="H162" s="231" t="e">
        <f>+ROUND((G162/$G$378),4)</f>
        <v>#DIV/0!</v>
      </c>
    </row>
    <row r="163" spans="1:8" x14ac:dyDescent="0.25">
      <c r="A163" s="121">
        <v>9</v>
      </c>
      <c r="B163" s="122"/>
      <c r="C163" s="123" t="s">
        <v>296</v>
      </c>
      <c r="D163" s="124"/>
      <c r="E163" s="125"/>
      <c r="F163" s="125"/>
      <c r="G163" s="280">
        <f>SUM(G164:G179)</f>
        <v>0</v>
      </c>
      <c r="H163" s="230" t="e">
        <f>+ROUND((G163/$G$378),4)</f>
        <v>#DIV/0!</v>
      </c>
    </row>
    <row r="164" spans="1:8" x14ac:dyDescent="0.25">
      <c r="A164" s="117" t="s">
        <v>297</v>
      </c>
      <c r="B164" s="118"/>
      <c r="C164" s="119" t="s">
        <v>298</v>
      </c>
      <c r="D164" s="99"/>
      <c r="E164" s="100"/>
      <c r="F164" s="100"/>
      <c r="G164" s="27"/>
      <c r="H164" s="231" t="e">
        <f>+ROUND((G164/$G$378),4)</f>
        <v>#DIV/0!</v>
      </c>
    </row>
    <row r="165" spans="1:8" ht="45" x14ac:dyDescent="0.25">
      <c r="A165" s="96" t="s">
        <v>299</v>
      </c>
      <c r="B165" s="97"/>
      <c r="C165" s="98" t="s">
        <v>300</v>
      </c>
      <c r="D165" s="99" t="s">
        <v>86</v>
      </c>
      <c r="E165" s="100">
        <v>23</v>
      </c>
      <c r="F165" s="100"/>
      <c r="G165" s="41">
        <f t="shared" ref="G165:G179" si="9">+ROUND((F165*E165),0)</f>
        <v>0</v>
      </c>
      <c r="H165" s="231" t="e">
        <f>+ROUND((G165/$G$378),4)</f>
        <v>#DIV/0!</v>
      </c>
    </row>
    <row r="166" spans="1:8" ht="45" x14ac:dyDescent="0.25">
      <c r="A166" s="96" t="s">
        <v>301</v>
      </c>
      <c r="B166" s="97"/>
      <c r="C166" s="98" t="s">
        <v>263</v>
      </c>
      <c r="D166" s="99" t="s">
        <v>86</v>
      </c>
      <c r="E166" s="100">
        <v>1</v>
      </c>
      <c r="F166" s="100"/>
      <c r="G166" s="41">
        <f t="shared" si="9"/>
        <v>0</v>
      </c>
      <c r="H166" s="231" t="e">
        <f>+ROUND((G166/$G$378),4)</f>
        <v>#DIV/0!</v>
      </c>
    </row>
    <row r="167" spans="1:8" ht="30" x14ac:dyDescent="0.25">
      <c r="A167" s="96" t="s">
        <v>302</v>
      </c>
      <c r="B167" s="97"/>
      <c r="C167" s="98" t="s">
        <v>267</v>
      </c>
      <c r="D167" s="99" t="s">
        <v>86</v>
      </c>
      <c r="E167" s="100">
        <v>23</v>
      </c>
      <c r="F167" s="100"/>
      <c r="G167" s="41">
        <f t="shared" si="9"/>
        <v>0</v>
      </c>
      <c r="H167" s="231" t="e">
        <f>+ROUND((G167/$G$378),4)</f>
        <v>#DIV/0!</v>
      </c>
    </row>
    <row r="168" spans="1:8" x14ac:dyDescent="0.25">
      <c r="A168" s="96" t="s">
        <v>303</v>
      </c>
      <c r="B168" s="97"/>
      <c r="C168" s="98" t="s">
        <v>271</v>
      </c>
      <c r="D168" s="99" t="s">
        <v>86</v>
      </c>
      <c r="E168" s="100">
        <v>2</v>
      </c>
      <c r="F168" s="100"/>
      <c r="G168" s="41">
        <f t="shared" si="9"/>
        <v>0</v>
      </c>
      <c r="H168" s="231" t="e">
        <f>+ROUND((G168/$G$378),4)</f>
        <v>#DIV/0!</v>
      </c>
    </row>
    <row r="169" spans="1:8" x14ac:dyDescent="0.25">
      <c r="A169" s="96" t="s">
        <v>304</v>
      </c>
      <c r="B169" s="97"/>
      <c r="C169" s="98" t="s">
        <v>305</v>
      </c>
      <c r="D169" s="99" t="s">
        <v>159</v>
      </c>
      <c r="E169" s="100">
        <v>500</v>
      </c>
      <c r="F169" s="100"/>
      <c r="G169" s="41">
        <f t="shared" si="9"/>
        <v>0</v>
      </c>
      <c r="H169" s="231" t="e">
        <f>+ROUND((G169/$G$378),4)</f>
        <v>#DIV/0!</v>
      </c>
    </row>
    <row r="170" spans="1:8" x14ac:dyDescent="0.25">
      <c r="A170" s="96" t="s">
        <v>306</v>
      </c>
      <c r="B170" s="97"/>
      <c r="C170" s="98" t="s">
        <v>277</v>
      </c>
      <c r="D170" s="99" t="s">
        <v>86</v>
      </c>
      <c r="E170" s="100">
        <v>23</v>
      </c>
      <c r="F170" s="100"/>
      <c r="G170" s="41">
        <f t="shared" si="9"/>
        <v>0</v>
      </c>
      <c r="H170" s="231" t="e">
        <f>+ROUND((G170/$G$378),4)</f>
        <v>#DIV/0!</v>
      </c>
    </row>
    <row r="171" spans="1:8" ht="60" x14ac:dyDescent="0.25">
      <c r="A171" s="96" t="s">
        <v>307</v>
      </c>
      <c r="B171" s="97"/>
      <c r="C171" s="98" t="s">
        <v>281</v>
      </c>
      <c r="D171" s="99" t="s">
        <v>86</v>
      </c>
      <c r="E171" s="100">
        <v>1</v>
      </c>
      <c r="F171" s="100"/>
      <c r="G171" s="41">
        <f t="shared" si="9"/>
        <v>0</v>
      </c>
      <c r="H171" s="231" t="e">
        <f>+ROUND((G171/$G$378),4)</f>
        <v>#DIV/0!</v>
      </c>
    </row>
    <row r="172" spans="1:8" ht="45" x14ac:dyDescent="0.25">
      <c r="A172" s="96" t="s">
        <v>308</v>
      </c>
      <c r="B172" s="97"/>
      <c r="C172" s="98" t="s">
        <v>283</v>
      </c>
      <c r="D172" s="99" t="s">
        <v>159</v>
      </c>
      <c r="E172" s="100">
        <v>180</v>
      </c>
      <c r="F172" s="100"/>
      <c r="G172" s="41">
        <f t="shared" si="9"/>
        <v>0</v>
      </c>
      <c r="H172" s="231" t="e">
        <f>+ROUND((G172/$G$378),4)</f>
        <v>#DIV/0!</v>
      </c>
    </row>
    <row r="173" spans="1:8" ht="45" x14ac:dyDescent="0.25">
      <c r="A173" s="96" t="s">
        <v>309</v>
      </c>
      <c r="B173" s="97"/>
      <c r="C173" s="98" t="s">
        <v>289</v>
      </c>
      <c r="D173" s="99" t="s">
        <v>159</v>
      </c>
      <c r="E173" s="100">
        <v>1</v>
      </c>
      <c r="F173" s="100"/>
      <c r="G173" s="41">
        <f t="shared" si="9"/>
        <v>0</v>
      </c>
      <c r="H173" s="231" t="e">
        <f>+ROUND((G173/$G$378),4)</f>
        <v>#DIV/0!</v>
      </c>
    </row>
    <row r="174" spans="1:8" ht="60" x14ac:dyDescent="0.25">
      <c r="A174" s="96" t="s">
        <v>310</v>
      </c>
      <c r="B174" s="97"/>
      <c r="C174" s="98" t="s">
        <v>311</v>
      </c>
      <c r="D174" s="99" t="s">
        <v>86</v>
      </c>
      <c r="E174" s="100">
        <v>23</v>
      </c>
      <c r="F174" s="100"/>
      <c r="G174" s="41">
        <f t="shared" si="9"/>
        <v>0</v>
      </c>
      <c r="H174" s="231" t="e">
        <f>+ROUND((G174/$G$378),4)</f>
        <v>#DIV/0!</v>
      </c>
    </row>
    <row r="175" spans="1:8" ht="75" x14ac:dyDescent="0.25">
      <c r="A175" s="96" t="s">
        <v>312</v>
      </c>
      <c r="B175" s="97"/>
      <c r="C175" s="98" t="s">
        <v>313</v>
      </c>
      <c r="D175" s="99" t="s">
        <v>86</v>
      </c>
      <c r="E175" s="100">
        <v>1</v>
      </c>
      <c r="F175" s="100"/>
      <c r="G175" s="41">
        <f t="shared" si="9"/>
        <v>0</v>
      </c>
      <c r="H175" s="231" t="e">
        <f>+ROUND((G175/$G$378),4)</f>
        <v>#DIV/0!</v>
      </c>
    </row>
    <row r="176" spans="1:8" ht="75" x14ac:dyDescent="0.25">
      <c r="A176" s="96" t="s">
        <v>314</v>
      </c>
      <c r="B176" s="97"/>
      <c r="C176" s="98" t="s">
        <v>315</v>
      </c>
      <c r="D176" s="99" t="s">
        <v>86</v>
      </c>
      <c r="E176" s="100">
        <v>1</v>
      </c>
      <c r="F176" s="100"/>
      <c r="G176" s="41">
        <f t="shared" si="9"/>
        <v>0</v>
      </c>
      <c r="H176" s="231" t="e">
        <f>+ROUND((G176/$G$378),4)</f>
        <v>#DIV/0!</v>
      </c>
    </row>
    <row r="177" spans="1:10" ht="60" x14ac:dyDescent="0.25">
      <c r="A177" s="96" t="s">
        <v>316</v>
      </c>
      <c r="B177" s="97"/>
      <c r="C177" s="98" t="s">
        <v>317</v>
      </c>
      <c r="D177" s="99" t="s">
        <v>86</v>
      </c>
      <c r="E177" s="100">
        <v>1</v>
      </c>
      <c r="F177" s="100"/>
      <c r="G177" s="41">
        <f t="shared" si="9"/>
        <v>0</v>
      </c>
      <c r="H177" s="231" t="e">
        <f>+ROUND((G177/$G$378),4)</f>
        <v>#DIV/0!</v>
      </c>
    </row>
    <row r="178" spans="1:10" ht="75" x14ac:dyDescent="0.25">
      <c r="A178" s="96" t="s">
        <v>318</v>
      </c>
      <c r="B178" s="97"/>
      <c r="C178" s="98" t="s">
        <v>319</v>
      </c>
      <c r="D178" s="99" t="s">
        <v>86</v>
      </c>
      <c r="E178" s="100">
        <v>1</v>
      </c>
      <c r="F178" s="100"/>
      <c r="G178" s="41">
        <f t="shared" si="9"/>
        <v>0</v>
      </c>
      <c r="H178" s="231" t="e">
        <f>+ROUND((G178/$G$378),4)</f>
        <v>#DIV/0!</v>
      </c>
    </row>
    <row r="179" spans="1:10" ht="30" x14ac:dyDescent="0.25">
      <c r="A179" s="96" t="s">
        <v>320</v>
      </c>
      <c r="B179" s="97"/>
      <c r="C179" s="98" t="s">
        <v>321</v>
      </c>
      <c r="D179" s="99" t="s">
        <v>86</v>
      </c>
      <c r="E179" s="100">
        <v>1</v>
      </c>
      <c r="F179" s="100"/>
      <c r="G179" s="41">
        <f t="shared" si="9"/>
        <v>0</v>
      </c>
      <c r="H179" s="231" t="e">
        <f>+ROUND((G179/$G$378),4)</f>
        <v>#DIV/0!</v>
      </c>
    </row>
    <row r="180" spans="1:10" s="281" customFormat="1" ht="15" customHeight="1" x14ac:dyDescent="0.25">
      <c r="A180" s="126">
        <v>10</v>
      </c>
      <c r="B180" s="127"/>
      <c r="C180" s="128" t="s">
        <v>322</v>
      </c>
      <c r="D180" s="127"/>
      <c r="E180" s="129"/>
      <c r="F180" s="130"/>
      <c r="G180" s="131">
        <f>+G181+G191+G209+G221+G227+G237+G243+G247+G256 +G266+G302+G306+G313+G316+G319+G322+G332+G336</f>
        <v>0</v>
      </c>
      <c r="H180" s="230" t="e">
        <f>+ROUND((G180/$G$378),4)</f>
        <v>#DIV/0!</v>
      </c>
      <c r="J180" s="282"/>
    </row>
    <row r="181" spans="1:10" s="281" customFormat="1" ht="15" customHeight="1" x14ac:dyDescent="0.25">
      <c r="A181" s="126">
        <v>10.1</v>
      </c>
      <c r="B181" s="127"/>
      <c r="C181" s="130" t="s">
        <v>323</v>
      </c>
      <c r="D181" s="132"/>
      <c r="E181" s="133"/>
      <c r="F181" s="134"/>
      <c r="G181" s="131">
        <f>SUM(G182:G190)</f>
        <v>0</v>
      </c>
      <c r="H181" s="231" t="e">
        <f>+ROUND((G181/$G$378),4)</f>
        <v>#DIV/0!</v>
      </c>
    </row>
    <row r="182" spans="1:10" s="281" customFormat="1" ht="15" customHeight="1" x14ac:dyDescent="0.25">
      <c r="A182" s="135" t="s">
        <v>324</v>
      </c>
      <c r="B182" s="136"/>
      <c r="C182" s="137" t="s">
        <v>325</v>
      </c>
      <c r="D182" s="136"/>
      <c r="E182" s="138"/>
      <c r="F182" s="137"/>
      <c r="G182" s="139">
        <f t="shared" ref="G182:G190" si="10">+ROUND((F182*E182),0)</f>
        <v>0</v>
      </c>
      <c r="H182" s="231" t="e">
        <f>+ROUND((G182/$G$378),4)</f>
        <v>#DIV/0!</v>
      </c>
    </row>
    <row r="183" spans="1:10" s="283" customFormat="1" ht="46.5" customHeight="1" x14ac:dyDescent="0.25">
      <c r="A183" s="77" t="s">
        <v>343</v>
      </c>
      <c r="B183" s="145">
        <v>498</v>
      </c>
      <c r="C183" s="146" t="s">
        <v>344</v>
      </c>
      <c r="D183" s="141" t="s">
        <v>159</v>
      </c>
      <c r="E183" s="142">
        <v>23</v>
      </c>
      <c r="F183" s="143"/>
      <c r="G183" s="60">
        <f t="shared" si="10"/>
        <v>0</v>
      </c>
      <c r="H183" s="231" t="e">
        <f>+ROUND((G183/$G$378),4)</f>
        <v>#DIV/0!</v>
      </c>
    </row>
    <row r="184" spans="1:10" s="283" customFormat="1" ht="42" customHeight="1" x14ac:dyDescent="0.25">
      <c r="A184" s="77" t="s">
        <v>345</v>
      </c>
      <c r="B184" s="145">
        <v>493</v>
      </c>
      <c r="C184" s="146" t="s">
        <v>346</v>
      </c>
      <c r="D184" s="141" t="s">
        <v>159</v>
      </c>
      <c r="E184" s="142">
        <v>3</v>
      </c>
      <c r="F184" s="143"/>
      <c r="G184" s="60">
        <f t="shared" si="10"/>
        <v>0</v>
      </c>
      <c r="H184" s="231" t="e">
        <f>+ROUND((G184/$G$378),4)</f>
        <v>#DIV/0!</v>
      </c>
    </row>
    <row r="185" spans="1:10" s="283" customFormat="1" ht="22.5" customHeight="1" x14ac:dyDescent="0.25">
      <c r="A185" s="77" t="s">
        <v>347</v>
      </c>
      <c r="B185" s="145"/>
      <c r="C185" s="146" t="s">
        <v>348</v>
      </c>
      <c r="D185" s="141" t="s">
        <v>326</v>
      </c>
      <c r="E185" s="142">
        <v>1</v>
      </c>
      <c r="F185" s="143"/>
      <c r="G185" s="60">
        <f t="shared" si="10"/>
        <v>0</v>
      </c>
      <c r="H185" s="231" t="e">
        <f>+ROUND((G185/$G$378),4)</f>
        <v>#DIV/0!</v>
      </c>
    </row>
    <row r="186" spans="1:10" s="283" customFormat="1" ht="22.5" customHeight="1" x14ac:dyDescent="0.25">
      <c r="A186" s="77" t="s">
        <v>349</v>
      </c>
      <c r="B186" s="145"/>
      <c r="C186" s="146" t="s">
        <v>350</v>
      </c>
      <c r="D186" s="141" t="s">
        <v>326</v>
      </c>
      <c r="E186" s="142">
        <v>1</v>
      </c>
      <c r="F186" s="143"/>
      <c r="G186" s="60">
        <f t="shared" si="10"/>
        <v>0</v>
      </c>
      <c r="H186" s="231" t="e">
        <f>+ROUND((G186/$G$378),4)</f>
        <v>#DIV/0!</v>
      </c>
    </row>
    <row r="187" spans="1:10" s="283" customFormat="1" ht="22.5" customHeight="1" x14ac:dyDescent="0.25">
      <c r="A187" s="77" t="s">
        <v>351</v>
      </c>
      <c r="B187" s="145"/>
      <c r="C187" s="146" t="s">
        <v>352</v>
      </c>
      <c r="D187" s="141" t="s">
        <v>326</v>
      </c>
      <c r="E187" s="142">
        <v>1</v>
      </c>
      <c r="F187" s="143"/>
      <c r="G187" s="60">
        <f t="shared" si="10"/>
        <v>0</v>
      </c>
      <c r="H187" s="231" t="e">
        <f>+ROUND((G187/$G$378),4)</f>
        <v>#DIV/0!</v>
      </c>
    </row>
    <row r="188" spans="1:10" s="283" customFormat="1" ht="22.5" customHeight="1" x14ac:dyDescent="0.25">
      <c r="A188" s="77" t="s">
        <v>353</v>
      </c>
      <c r="B188" s="145"/>
      <c r="C188" s="146" t="s">
        <v>354</v>
      </c>
      <c r="D188" s="141" t="s">
        <v>326</v>
      </c>
      <c r="E188" s="142">
        <v>1</v>
      </c>
      <c r="F188" s="143"/>
      <c r="G188" s="60">
        <f t="shared" si="10"/>
        <v>0</v>
      </c>
      <c r="H188" s="231" t="e">
        <f>+ROUND((G188/$G$378),4)</f>
        <v>#DIV/0!</v>
      </c>
    </row>
    <row r="189" spans="1:10" s="283" customFormat="1" ht="27.75" customHeight="1" x14ac:dyDescent="0.25">
      <c r="A189" s="77" t="s">
        <v>355</v>
      </c>
      <c r="B189" s="145"/>
      <c r="C189" s="146" t="s">
        <v>356</v>
      </c>
      <c r="D189" s="141" t="s">
        <v>326</v>
      </c>
      <c r="E189" s="142">
        <v>1</v>
      </c>
      <c r="F189" s="143"/>
      <c r="G189" s="60">
        <f t="shared" si="10"/>
        <v>0</v>
      </c>
      <c r="H189" s="231" t="e">
        <f>+ROUND((G189/$G$378),4)</f>
        <v>#DIV/0!</v>
      </c>
    </row>
    <row r="190" spans="1:10" s="283" customFormat="1" ht="22.5" customHeight="1" x14ac:dyDescent="0.25">
      <c r="A190" s="77" t="s">
        <v>357</v>
      </c>
      <c r="B190" s="145"/>
      <c r="C190" s="146" t="s">
        <v>358</v>
      </c>
      <c r="D190" s="141" t="s">
        <v>326</v>
      </c>
      <c r="E190" s="142">
        <v>1</v>
      </c>
      <c r="F190" s="143"/>
      <c r="G190" s="60">
        <f t="shared" si="10"/>
        <v>0</v>
      </c>
      <c r="H190" s="231" t="e">
        <f>+ROUND((G190/$G$378),4)</f>
        <v>#DIV/0!</v>
      </c>
    </row>
    <row r="191" spans="1:10" s="281" customFormat="1" ht="15" customHeight="1" x14ac:dyDescent="0.25">
      <c r="A191" s="126" t="s">
        <v>359</v>
      </c>
      <c r="B191" s="127"/>
      <c r="C191" s="130" t="s">
        <v>360</v>
      </c>
      <c r="D191" s="127"/>
      <c r="E191" s="129"/>
      <c r="F191" s="130"/>
      <c r="G191" s="131">
        <f>SUM(G192:G208)</f>
        <v>0</v>
      </c>
      <c r="H191" s="231" t="e">
        <f>+ROUND((G191/$G$378),4)</f>
        <v>#DIV/0!</v>
      </c>
    </row>
    <row r="192" spans="1:10" s="283" customFormat="1" ht="39.75" customHeight="1" x14ac:dyDescent="0.25">
      <c r="A192" s="77" t="s">
        <v>361</v>
      </c>
      <c r="B192" s="78">
        <v>16385</v>
      </c>
      <c r="C192" s="146" t="s">
        <v>362</v>
      </c>
      <c r="D192" s="141" t="s">
        <v>159</v>
      </c>
      <c r="E192" s="142">
        <v>4</v>
      </c>
      <c r="F192" s="61"/>
      <c r="G192" s="60">
        <f t="shared" ref="G192:G241" si="11">+ROUND((F192*E192),0)</f>
        <v>0</v>
      </c>
      <c r="H192" s="231" t="e">
        <f>+ROUND((G192/$G$378),4)</f>
        <v>#DIV/0!</v>
      </c>
    </row>
    <row r="193" spans="1:9" s="283" customFormat="1" ht="39" customHeight="1" x14ac:dyDescent="0.25">
      <c r="A193" s="77" t="s">
        <v>363</v>
      </c>
      <c r="B193" s="78">
        <v>16385</v>
      </c>
      <c r="C193" s="146" t="s">
        <v>364</v>
      </c>
      <c r="D193" s="141" t="s">
        <v>159</v>
      </c>
      <c r="E193" s="142">
        <v>5</v>
      </c>
      <c r="F193" s="61"/>
      <c r="G193" s="60">
        <f t="shared" si="11"/>
        <v>0</v>
      </c>
      <c r="H193" s="231" t="e">
        <f>+ROUND((G193/$G$378),4)</f>
        <v>#DIV/0!</v>
      </c>
    </row>
    <row r="194" spans="1:9" s="281" customFormat="1" ht="41.25" customHeight="1" x14ac:dyDescent="0.25">
      <c r="A194" s="144" t="s">
        <v>365</v>
      </c>
      <c r="B194" s="145">
        <v>16385</v>
      </c>
      <c r="C194" s="146" t="s">
        <v>366</v>
      </c>
      <c r="D194" s="141" t="s">
        <v>159</v>
      </c>
      <c r="E194" s="142">
        <v>3</v>
      </c>
      <c r="F194" s="61"/>
      <c r="G194" s="60">
        <f t="shared" si="11"/>
        <v>0</v>
      </c>
      <c r="H194" s="231" t="e">
        <f>+ROUND((G194/$G$378),4)</f>
        <v>#DIV/0!</v>
      </c>
      <c r="I194" s="283"/>
    </row>
    <row r="195" spans="1:9" s="281" customFormat="1" ht="15" customHeight="1" x14ac:dyDescent="0.25">
      <c r="A195" s="144" t="s">
        <v>367</v>
      </c>
      <c r="B195" s="145">
        <v>16339</v>
      </c>
      <c r="C195" s="146" t="s">
        <v>368</v>
      </c>
      <c r="D195" s="141" t="s">
        <v>326</v>
      </c>
      <c r="E195" s="142">
        <v>5</v>
      </c>
      <c r="F195" s="61"/>
      <c r="G195" s="60">
        <f t="shared" si="11"/>
        <v>0</v>
      </c>
      <c r="H195" s="231" t="e">
        <f>+ROUND((G195/$G$378),4)</f>
        <v>#DIV/0!</v>
      </c>
      <c r="I195" s="283"/>
    </row>
    <row r="196" spans="1:9" s="281" customFormat="1" ht="15" customHeight="1" x14ac:dyDescent="0.25">
      <c r="A196" s="144" t="s">
        <v>369</v>
      </c>
      <c r="B196" s="145">
        <v>16326</v>
      </c>
      <c r="C196" s="146" t="s">
        <v>370</v>
      </c>
      <c r="D196" s="141" t="s">
        <v>326</v>
      </c>
      <c r="E196" s="142">
        <v>3</v>
      </c>
      <c r="F196" s="61"/>
      <c r="G196" s="60">
        <f t="shared" si="11"/>
        <v>0</v>
      </c>
      <c r="H196" s="231" t="e">
        <f>+ROUND((G196/$G$378),4)</f>
        <v>#DIV/0!</v>
      </c>
      <c r="I196" s="283"/>
    </row>
    <row r="197" spans="1:9" s="281" customFormat="1" ht="15" customHeight="1" x14ac:dyDescent="0.25">
      <c r="A197" s="144" t="s">
        <v>371</v>
      </c>
      <c r="B197" s="145">
        <v>16366</v>
      </c>
      <c r="C197" s="146" t="s">
        <v>372</v>
      </c>
      <c r="D197" s="141" t="s">
        <v>326</v>
      </c>
      <c r="E197" s="142">
        <v>15</v>
      </c>
      <c r="F197" s="61"/>
      <c r="G197" s="60">
        <f t="shared" si="11"/>
        <v>0</v>
      </c>
      <c r="H197" s="231" t="e">
        <f>+ROUND((G197/$G$378),4)</f>
        <v>#DIV/0!</v>
      </c>
      <c r="I197" s="283"/>
    </row>
    <row r="198" spans="1:9" s="281" customFormat="1" ht="27.75" customHeight="1" x14ac:dyDescent="0.25">
      <c r="A198" s="144" t="s">
        <v>373</v>
      </c>
      <c r="B198" s="145">
        <v>16334</v>
      </c>
      <c r="C198" s="146" t="s">
        <v>374</v>
      </c>
      <c r="D198" s="141" t="s">
        <v>326</v>
      </c>
      <c r="E198" s="142">
        <v>9</v>
      </c>
      <c r="F198" s="61"/>
      <c r="G198" s="60">
        <f t="shared" si="11"/>
        <v>0</v>
      </c>
      <c r="H198" s="231" t="e">
        <f>+ROUND((G198/$G$378),4)</f>
        <v>#DIV/0!</v>
      </c>
      <c r="I198" s="283"/>
    </row>
    <row r="199" spans="1:9" s="281" customFormat="1" ht="23.25" customHeight="1" x14ac:dyDescent="0.25">
      <c r="A199" s="144" t="s">
        <v>375</v>
      </c>
      <c r="B199" s="145"/>
      <c r="C199" s="146" t="s">
        <v>376</v>
      </c>
      <c r="D199" s="141" t="s">
        <v>326</v>
      </c>
      <c r="E199" s="142">
        <v>2</v>
      </c>
      <c r="F199" s="61"/>
      <c r="G199" s="60">
        <f t="shared" si="11"/>
        <v>0</v>
      </c>
      <c r="H199" s="231" t="e">
        <f>+ROUND((G199/$G$378),4)</f>
        <v>#DIV/0!</v>
      </c>
      <c r="I199" s="283"/>
    </row>
    <row r="200" spans="1:9" s="281" customFormat="1" ht="15" customHeight="1" x14ac:dyDescent="0.25">
      <c r="A200" s="144" t="s">
        <v>377</v>
      </c>
      <c r="B200" s="145">
        <v>16407</v>
      </c>
      <c r="C200" s="146" t="s">
        <v>378</v>
      </c>
      <c r="D200" s="141" t="s">
        <v>326</v>
      </c>
      <c r="E200" s="142">
        <v>2</v>
      </c>
      <c r="F200" s="61"/>
      <c r="G200" s="60">
        <f t="shared" si="11"/>
        <v>0</v>
      </c>
      <c r="H200" s="231" t="e">
        <f>+ROUND((G200/$G$378),4)</f>
        <v>#DIV/0!</v>
      </c>
      <c r="I200" s="283"/>
    </row>
    <row r="201" spans="1:9" s="281" customFormat="1" ht="15" customHeight="1" x14ac:dyDescent="0.25">
      <c r="A201" s="144" t="s">
        <v>379</v>
      </c>
      <c r="B201" s="145">
        <v>16407</v>
      </c>
      <c r="C201" s="146" t="s">
        <v>380</v>
      </c>
      <c r="D201" s="141" t="s">
        <v>326</v>
      </c>
      <c r="E201" s="142">
        <v>1</v>
      </c>
      <c r="F201" s="147"/>
      <c r="G201" s="60">
        <f t="shared" si="11"/>
        <v>0</v>
      </c>
      <c r="H201" s="231" t="e">
        <f>+ROUND((G201/$G$378),4)</f>
        <v>#DIV/0!</v>
      </c>
      <c r="I201" s="283"/>
    </row>
    <row r="202" spans="1:9" s="281" customFormat="1" ht="15" customHeight="1" x14ac:dyDescent="0.25">
      <c r="A202" s="144" t="s">
        <v>381</v>
      </c>
      <c r="B202" s="145">
        <v>16369</v>
      </c>
      <c r="C202" s="146" t="s">
        <v>382</v>
      </c>
      <c r="D202" s="141" t="s">
        <v>326</v>
      </c>
      <c r="E202" s="142">
        <v>2</v>
      </c>
      <c r="F202" s="61"/>
      <c r="G202" s="60">
        <f t="shared" si="11"/>
        <v>0</v>
      </c>
      <c r="H202" s="231" t="e">
        <f>+ROUND((G202/$G$378),4)</f>
        <v>#DIV/0!</v>
      </c>
      <c r="I202" s="283"/>
    </row>
    <row r="203" spans="1:9" s="281" customFormat="1" ht="15" customHeight="1" x14ac:dyDescent="0.25">
      <c r="A203" s="144" t="s">
        <v>383</v>
      </c>
      <c r="B203" s="145">
        <v>16418</v>
      </c>
      <c r="C203" s="146" t="s">
        <v>384</v>
      </c>
      <c r="D203" s="141" t="s">
        <v>326</v>
      </c>
      <c r="E203" s="142">
        <v>2</v>
      </c>
      <c r="F203" s="61"/>
      <c r="G203" s="60">
        <f t="shared" si="11"/>
        <v>0</v>
      </c>
      <c r="H203" s="231" t="e">
        <f>+ROUND((G203/$G$378),4)</f>
        <v>#DIV/0!</v>
      </c>
      <c r="I203" s="283"/>
    </row>
    <row r="204" spans="1:9" s="281" customFormat="1" ht="15" customHeight="1" x14ac:dyDescent="0.25">
      <c r="A204" s="144" t="s">
        <v>385</v>
      </c>
      <c r="B204" s="145">
        <v>16397</v>
      </c>
      <c r="C204" s="146" t="s">
        <v>386</v>
      </c>
      <c r="D204" s="141" t="s">
        <v>326</v>
      </c>
      <c r="E204" s="142">
        <v>2</v>
      </c>
      <c r="F204" s="61"/>
      <c r="G204" s="60">
        <f t="shared" si="11"/>
        <v>0</v>
      </c>
      <c r="H204" s="231" t="e">
        <f>+ROUND((G204/$G$378),4)</f>
        <v>#DIV/0!</v>
      </c>
      <c r="I204" s="283"/>
    </row>
    <row r="205" spans="1:9" s="281" customFormat="1" ht="15" customHeight="1" x14ac:dyDescent="0.25">
      <c r="A205" s="144" t="s">
        <v>387</v>
      </c>
      <c r="B205" s="145">
        <v>16421</v>
      </c>
      <c r="C205" s="146" t="s">
        <v>388</v>
      </c>
      <c r="D205" s="141" t="s">
        <v>326</v>
      </c>
      <c r="E205" s="142">
        <v>1</v>
      </c>
      <c r="F205" s="61"/>
      <c r="G205" s="60">
        <f t="shared" si="11"/>
        <v>0</v>
      </c>
      <c r="H205" s="231" t="e">
        <f>+ROUND((G205/$G$378),4)</f>
        <v>#DIV/0!</v>
      </c>
      <c r="I205" s="283"/>
    </row>
    <row r="206" spans="1:9" s="281" customFormat="1" ht="15" customHeight="1" x14ac:dyDescent="0.25">
      <c r="A206" s="144" t="s">
        <v>389</v>
      </c>
      <c r="B206" s="145">
        <v>16359</v>
      </c>
      <c r="C206" s="148" t="s">
        <v>390</v>
      </c>
      <c r="D206" s="141" t="s">
        <v>326</v>
      </c>
      <c r="E206" s="142">
        <v>1</v>
      </c>
      <c r="F206" s="61"/>
      <c r="G206" s="60">
        <f t="shared" si="11"/>
        <v>0</v>
      </c>
      <c r="H206" s="231" t="e">
        <f>+ROUND((G206/$G$378),4)</f>
        <v>#DIV/0!</v>
      </c>
      <c r="I206" s="283"/>
    </row>
    <row r="207" spans="1:9" s="283" customFormat="1" ht="62.25" customHeight="1" x14ac:dyDescent="0.25">
      <c r="A207" s="77" t="s">
        <v>396</v>
      </c>
      <c r="B207" s="78"/>
      <c r="C207" s="146" t="s">
        <v>710</v>
      </c>
      <c r="D207" s="141" t="s">
        <v>326</v>
      </c>
      <c r="E207" s="142">
        <v>1</v>
      </c>
      <c r="F207" s="61"/>
      <c r="G207" s="60">
        <f t="shared" si="11"/>
        <v>0</v>
      </c>
      <c r="H207" s="231" t="e">
        <f>+ROUND((G207/$G$378),4)</f>
        <v>#DIV/0!</v>
      </c>
      <c r="I207" s="284"/>
    </row>
    <row r="208" spans="1:9" s="283" customFormat="1" ht="62.25" customHeight="1" x14ac:dyDescent="0.25">
      <c r="A208" s="77" t="s">
        <v>397</v>
      </c>
      <c r="B208" s="78"/>
      <c r="C208" s="146" t="s">
        <v>398</v>
      </c>
      <c r="D208" s="141" t="s">
        <v>326</v>
      </c>
      <c r="E208" s="142">
        <v>2</v>
      </c>
      <c r="F208" s="61"/>
      <c r="G208" s="60">
        <f t="shared" si="11"/>
        <v>0</v>
      </c>
      <c r="H208" s="231" t="e">
        <f>+ROUND((G208/$G$378),4)</f>
        <v>#DIV/0!</v>
      </c>
    </row>
    <row r="209" spans="1:9" s="281" customFormat="1" ht="15" customHeight="1" x14ac:dyDescent="0.25">
      <c r="A209" s="126" t="s">
        <v>399</v>
      </c>
      <c r="B209" s="127"/>
      <c r="C209" s="130" t="s">
        <v>400</v>
      </c>
      <c r="D209" s="127"/>
      <c r="E209" s="129"/>
      <c r="F209" s="130"/>
      <c r="G209" s="149">
        <f>SUM(G210:G220)</f>
        <v>0</v>
      </c>
      <c r="H209" s="231" t="e">
        <f>+ROUND((G209/$G$378),4)</f>
        <v>#DIV/0!</v>
      </c>
    </row>
    <row r="210" spans="1:9" s="281" customFormat="1" ht="33.75" customHeight="1" x14ac:dyDescent="0.25">
      <c r="A210" s="77" t="s">
        <v>401</v>
      </c>
      <c r="B210" s="78"/>
      <c r="C210" s="146" t="s">
        <v>402</v>
      </c>
      <c r="D210" s="141" t="s">
        <v>159</v>
      </c>
      <c r="E210" s="143">
        <v>16</v>
      </c>
      <c r="F210" s="61"/>
      <c r="G210" s="60">
        <f t="shared" si="11"/>
        <v>0</v>
      </c>
      <c r="H210" s="231" t="e">
        <f>+ROUND((G210/$G$378),4)</f>
        <v>#DIV/0!</v>
      </c>
    </row>
    <row r="211" spans="1:9" s="283" customFormat="1" ht="36" customHeight="1" x14ac:dyDescent="0.25">
      <c r="A211" s="77" t="s">
        <v>403</v>
      </c>
      <c r="B211" s="78">
        <v>499</v>
      </c>
      <c r="C211" s="146" t="s">
        <v>404</v>
      </c>
      <c r="D211" s="141" t="s">
        <v>159</v>
      </c>
      <c r="E211" s="143">
        <v>14</v>
      </c>
      <c r="F211" s="61"/>
      <c r="G211" s="60">
        <f t="shared" si="11"/>
        <v>0</v>
      </c>
      <c r="H211" s="231" t="e">
        <f>+ROUND((G211/$G$378),4)</f>
        <v>#DIV/0!</v>
      </c>
    </row>
    <row r="212" spans="1:9" s="283" customFormat="1" ht="36" customHeight="1" x14ac:dyDescent="0.25">
      <c r="A212" s="77" t="s">
        <v>405</v>
      </c>
      <c r="B212" s="78"/>
      <c r="C212" s="146" t="s">
        <v>406</v>
      </c>
      <c r="D212" s="141" t="s">
        <v>159</v>
      </c>
      <c r="E212" s="143">
        <v>35</v>
      </c>
      <c r="F212" s="61"/>
      <c r="G212" s="60">
        <f t="shared" si="11"/>
        <v>0</v>
      </c>
      <c r="H212" s="231" t="e">
        <f>+ROUND((G212/$G$378),4)</f>
        <v>#DIV/0!</v>
      </c>
    </row>
    <row r="213" spans="1:9" s="283" customFormat="1" ht="35.25" customHeight="1" x14ac:dyDescent="0.25">
      <c r="A213" s="77" t="s">
        <v>407</v>
      </c>
      <c r="B213" s="78">
        <v>502</v>
      </c>
      <c r="C213" s="146" t="s">
        <v>408</v>
      </c>
      <c r="D213" s="141" t="s">
        <v>159</v>
      </c>
      <c r="E213" s="143">
        <v>39</v>
      </c>
      <c r="F213" s="61"/>
      <c r="G213" s="60">
        <f t="shared" si="11"/>
        <v>0</v>
      </c>
      <c r="H213" s="231" t="e">
        <f>+ROUND((G213/$G$378),4)</f>
        <v>#DIV/0!</v>
      </c>
    </row>
    <row r="214" spans="1:9" s="283" customFormat="1" ht="42.75" customHeight="1" x14ac:dyDescent="0.25">
      <c r="A214" s="77" t="s">
        <v>409</v>
      </c>
      <c r="B214" s="78">
        <v>500</v>
      </c>
      <c r="C214" s="146" t="s">
        <v>410</v>
      </c>
      <c r="D214" s="141" t="s">
        <v>159</v>
      </c>
      <c r="E214" s="143">
        <v>35</v>
      </c>
      <c r="F214" s="61"/>
      <c r="G214" s="60">
        <f t="shared" si="11"/>
        <v>0</v>
      </c>
      <c r="H214" s="231" t="e">
        <f>+ROUND((G214/$G$378),4)</f>
        <v>#DIV/0!</v>
      </c>
    </row>
    <row r="215" spans="1:9" s="281" customFormat="1" ht="15" customHeight="1" x14ac:dyDescent="0.25">
      <c r="A215" s="77" t="s">
        <v>411</v>
      </c>
      <c r="B215" s="145">
        <v>16390</v>
      </c>
      <c r="C215" s="146" t="s">
        <v>412</v>
      </c>
      <c r="D215" s="141" t="s">
        <v>326</v>
      </c>
      <c r="E215" s="142">
        <v>1</v>
      </c>
      <c r="F215" s="147"/>
      <c r="G215" s="60">
        <f t="shared" si="11"/>
        <v>0</v>
      </c>
      <c r="H215" s="231" t="e">
        <f>+ROUND((G215/$G$378),4)</f>
        <v>#DIV/0!</v>
      </c>
      <c r="I215" s="283"/>
    </row>
    <row r="216" spans="1:9" s="281" customFormat="1" ht="15" customHeight="1" x14ac:dyDescent="0.25">
      <c r="A216" s="77" t="s">
        <v>413</v>
      </c>
      <c r="B216" s="145">
        <v>13457</v>
      </c>
      <c r="C216" s="146" t="s">
        <v>414</v>
      </c>
      <c r="D216" s="141" t="s">
        <v>326</v>
      </c>
      <c r="E216" s="142">
        <v>1</v>
      </c>
      <c r="F216" s="147"/>
      <c r="G216" s="60">
        <f t="shared" si="11"/>
        <v>0</v>
      </c>
      <c r="H216" s="231" t="e">
        <f>+ROUND((G216/$G$378),4)</f>
        <v>#DIV/0!</v>
      </c>
      <c r="I216" s="283"/>
    </row>
    <row r="217" spans="1:9" s="281" customFormat="1" ht="15" customHeight="1" x14ac:dyDescent="0.25">
      <c r="A217" s="144" t="s">
        <v>415</v>
      </c>
      <c r="B217" s="145">
        <v>16421</v>
      </c>
      <c r="C217" s="146" t="s">
        <v>388</v>
      </c>
      <c r="D217" s="141" t="s">
        <v>326</v>
      </c>
      <c r="E217" s="142">
        <v>1</v>
      </c>
      <c r="F217" s="147"/>
      <c r="G217" s="60">
        <f t="shared" si="11"/>
        <v>0</v>
      </c>
      <c r="H217" s="231" t="e">
        <f>+ROUND((G217/$G$378),4)</f>
        <v>#DIV/0!</v>
      </c>
      <c r="I217" s="283"/>
    </row>
    <row r="218" spans="1:9" s="281" customFormat="1" ht="15" customHeight="1" x14ac:dyDescent="0.25">
      <c r="A218" s="77" t="s">
        <v>416</v>
      </c>
      <c r="B218" s="145"/>
      <c r="C218" s="146" t="s">
        <v>417</v>
      </c>
      <c r="D218" s="141" t="s">
        <v>326</v>
      </c>
      <c r="E218" s="143">
        <v>1</v>
      </c>
      <c r="F218" s="147"/>
      <c r="G218" s="60">
        <f t="shared" si="11"/>
        <v>0</v>
      </c>
      <c r="H218" s="231" t="e">
        <f>+ROUND((G218/$G$378),4)</f>
        <v>#DIV/0!</v>
      </c>
      <c r="I218" s="283"/>
    </row>
    <row r="219" spans="1:9" s="281" customFormat="1" ht="15" customHeight="1" x14ac:dyDescent="0.25">
      <c r="A219" s="77" t="s">
        <v>420</v>
      </c>
      <c r="B219" s="145"/>
      <c r="C219" s="146" t="s">
        <v>421</v>
      </c>
      <c r="D219" s="141" t="s">
        <v>326</v>
      </c>
      <c r="E219" s="143">
        <v>7</v>
      </c>
      <c r="F219" s="147"/>
      <c r="G219" s="60">
        <f t="shared" si="11"/>
        <v>0</v>
      </c>
      <c r="H219" s="231" t="e">
        <f>+ROUND((G219/$G$378),4)</f>
        <v>#DIV/0!</v>
      </c>
      <c r="I219" s="283"/>
    </row>
    <row r="220" spans="1:9" s="281" customFormat="1" ht="32.25" customHeight="1" x14ac:dyDescent="0.25">
      <c r="A220" s="77" t="s">
        <v>711</v>
      </c>
      <c r="B220" s="78">
        <v>500</v>
      </c>
      <c r="C220" s="146" t="s">
        <v>712</v>
      </c>
      <c r="D220" s="141" t="s">
        <v>159</v>
      </c>
      <c r="E220" s="143">
        <v>3</v>
      </c>
      <c r="F220" s="61"/>
      <c r="G220" s="60">
        <f t="shared" si="11"/>
        <v>0</v>
      </c>
      <c r="H220" s="231" t="e">
        <f>+ROUND((G220/$G$378),4)</f>
        <v>#DIV/0!</v>
      </c>
      <c r="I220" s="283"/>
    </row>
    <row r="221" spans="1:9" s="281" customFormat="1" ht="15" customHeight="1" x14ac:dyDescent="0.25">
      <c r="A221" s="126" t="s">
        <v>422</v>
      </c>
      <c r="B221" s="127"/>
      <c r="C221" s="130" t="s">
        <v>423</v>
      </c>
      <c r="D221" s="127"/>
      <c r="E221" s="129"/>
      <c r="F221" s="130"/>
      <c r="G221" s="149">
        <f>SUM(G222:G225)</f>
        <v>0</v>
      </c>
      <c r="H221" s="231" t="e">
        <f>+ROUND((G221/$G$378),4)</f>
        <v>#DIV/0!</v>
      </c>
    </row>
    <row r="222" spans="1:9" s="281" customFormat="1" ht="15" customHeight="1" x14ac:dyDescent="0.25">
      <c r="A222" s="144" t="s">
        <v>424</v>
      </c>
      <c r="B222" s="145">
        <v>14513</v>
      </c>
      <c r="C222" s="150" t="s">
        <v>425</v>
      </c>
      <c r="D222" s="151" t="s">
        <v>326</v>
      </c>
      <c r="E222" s="142">
        <v>7</v>
      </c>
      <c r="F222" s="61"/>
      <c r="G222" s="60">
        <f t="shared" si="11"/>
        <v>0</v>
      </c>
      <c r="H222" s="231" t="e">
        <f>+ROUND((G222/$G$378),4)</f>
        <v>#DIV/0!</v>
      </c>
    </row>
    <row r="223" spans="1:9" s="281" customFormat="1" ht="15" customHeight="1" x14ac:dyDescent="0.25">
      <c r="A223" s="144" t="s">
        <v>426</v>
      </c>
      <c r="B223" s="145">
        <v>16376</v>
      </c>
      <c r="C223" s="150" t="s">
        <v>427</v>
      </c>
      <c r="D223" s="151" t="s">
        <v>326</v>
      </c>
      <c r="E223" s="142">
        <v>7</v>
      </c>
      <c r="F223" s="61"/>
      <c r="G223" s="60">
        <f t="shared" si="11"/>
        <v>0</v>
      </c>
      <c r="H223" s="231" t="e">
        <f>+ROUND((G223/$G$378),4)</f>
        <v>#DIV/0!</v>
      </c>
    </row>
    <row r="224" spans="1:9" s="281" customFormat="1" ht="15" customHeight="1" x14ac:dyDescent="0.25">
      <c r="A224" s="144" t="s">
        <v>428</v>
      </c>
      <c r="B224" s="145"/>
      <c r="C224" s="150" t="s">
        <v>429</v>
      </c>
      <c r="D224" s="151" t="s">
        <v>326</v>
      </c>
      <c r="E224" s="142">
        <v>1</v>
      </c>
      <c r="F224" s="61"/>
      <c r="G224" s="60">
        <f t="shared" si="11"/>
        <v>0</v>
      </c>
      <c r="H224" s="231" t="e">
        <f>+ROUND((G224/$G$378),4)</f>
        <v>#DIV/0!</v>
      </c>
    </row>
    <row r="225" spans="1:8" s="281" customFormat="1" ht="15" customHeight="1" x14ac:dyDescent="0.25">
      <c r="A225" s="144" t="s">
        <v>430</v>
      </c>
      <c r="B225" s="145"/>
      <c r="C225" s="150" t="s">
        <v>431</v>
      </c>
      <c r="D225" s="151" t="s">
        <v>326</v>
      </c>
      <c r="E225" s="142">
        <v>1</v>
      </c>
      <c r="F225" s="61"/>
      <c r="G225" s="60">
        <f t="shared" si="11"/>
        <v>0</v>
      </c>
      <c r="H225" s="231" t="e">
        <f>+ROUND((G225/$G$378),4)</f>
        <v>#DIV/0!</v>
      </c>
    </row>
    <row r="226" spans="1:8" s="281" customFormat="1" ht="15" customHeight="1" x14ac:dyDescent="0.25">
      <c r="A226" s="144"/>
      <c r="B226" s="145"/>
      <c r="C226" s="150"/>
      <c r="D226" s="151"/>
      <c r="E226" s="142"/>
      <c r="F226" s="152"/>
      <c r="G226" s="60"/>
      <c r="H226" s="231" t="e">
        <f>+ROUND((G226/$G$378),4)</f>
        <v>#DIV/0!</v>
      </c>
    </row>
    <row r="227" spans="1:8" s="281" customFormat="1" ht="15" customHeight="1" x14ac:dyDescent="0.25">
      <c r="A227" s="126" t="s">
        <v>434</v>
      </c>
      <c r="B227" s="127"/>
      <c r="C227" s="130" t="s">
        <v>435</v>
      </c>
      <c r="D227" s="127"/>
      <c r="E227" s="129"/>
      <c r="F227" s="130"/>
      <c r="G227" s="149">
        <f>SUM(G228:G235)</f>
        <v>0</v>
      </c>
      <c r="H227" s="231" t="e">
        <f>+ROUND((G227/$G$378),4)</f>
        <v>#DIV/0!</v>
      </c>
    </row>
    <row r="228" spans="1:8" s="281" customFormat="1" ht="32.25" customHeight="1" x14ac:dyDescent="0.25">
      <c r="A228" s="77" t="s">
        <v>436</v>
      </c>
      <c r="B228" s="78">
        <v>1026</v>
      </c>
      <c r="C228" s="146" t="s">
        <v>437</v>
      </c>
      <c r="D228" s="151" t="s">
        <v>159</v>
      </c>
      <c r="E228" s="142">
        <v>23.5</v>
      </c>
      <c r="F228" s="61"/>
      <c r="G228" s="60">
        <f t="shared" si="11"/>
        <v>0</v>
      </c>
      <c r="H228" s="231" t="e">
        <f>+ROUND((G228/$G$378),4)</f>
        <v>#DIV/0!</v>
      </c>
    </row>
    <row r="229" spans="1:8" s="281" customFormat="1" ht="32.25" customHeight="1" x14ac:dyDescent="0.25">
      <c r="A229" s="77" t="s">
        <v>440</v>
      </c>
      <c r="B229" s="78">
        <v>1024</v>
      </c>
      <c r="C229" s="146" t="s">
        <v>441</v>
      </c>
      <c r="D229" s="151" t="s">
        <v>159</v>
      </c>
      <c r="E229" s="142">
        <v>9</v>
      </c>
      <c r="F229" s="61"/>
      <c r="G229" s="60">
        <f t="shared" si="11"/>
        <v>0</v>
      </c>
      <c r="H229" s="231" t="e">
        <f>+ROUND((G229/$G$378),4)</f>
        <v>#DIV/0!</v>
      </c>
    </row>
    <row r="230" spans="1:8" s="281" customFormat="1" ht="28.5" customHeight="1" x14ac:dyDescent="0.25">
      <c r="A230" s="77" t="s">
        <v>442</v>
      </c>
      <c r="B230" s="78">
        <v>10113</v>
      </c>
      <c r="C230" s="146" t="s">
        <v>443</v>
      </c>
      <c r="D230" s="151" t="s">
        <v>159</v>
      </c>
      <c r="E230" s="142">
        <v>79</v>
      </c>
      <c r="F230" s="61"/>
      <c r="G230" s="60">
        <f t="shared" si="11"/>
        <v>0</v>
      </c>
      <c r="H230" s="231" t="e">
        <f>+ROUND((G230/$G$378),4)</f>
        <v>#DIV/0!</v>
      </c>
    </row>
    <row r="231" spans="1:8" s="281" customFormat="1" ht="28.5" customHeight="1" x14ac:dyDescent="0.25">
      <c r="A231" s="77" t="s">
        <v>444</v>
      </c>
      <c r="B231" s="78">
        <v>10595</v>
      </c>
      <c r="C231" s="140" t="s">
        <v>445</v>
      </c>
      <c r="D231" s="151" t="s">
        <v>159</v>
      </c>
      <c r="E231" s="142">
        <v>45</v>
      </c>
      <c r="F231" s="61"/>
      <c r="G231" s="60">
        <f t="shared" si="11"/>
        <v>0</v>
      </c>
      <c r="H231" s="231" t="e">
        <f>+ROUND((G231/$G$378),4)</f>
        <v>#DIV/0!</v>
      </c>
    </row>
    <row r="232" spans="1:8" s="281" customFormat="1" ht="28.5" customHeight="1" x14ac:dyDescent="0.25">
      <c r="A232" s="77" t="s">
        <v>446</v>
      </c>
      <c r="B232" s="78"/>
      <c r="C232" s="146" t="s">
        <v>447</v>
      </c>
      <c r="D232" s="151" t="s">
        <v>159</v>
      </c>
      <c r="E232" s="142">
        <v>11</v>
      </c>
      <c r="F232" s="61"/>
      <c r="G232" s="60">
        <f t="shared" si="11"/>
        <v>0</v>
      </c>
      <c r="H232" s="231" t="e">
        <f>+ROUND((G232/$G$378),4)</f>
        <v>#DIV/0!</v>
      </c>
    </row>
    <row r="233" spans="1:8" s="281" customFormat="1" ht="15" customHeight="1" x14ac:dyDescent="0.25">
      <c r="A233" s="77" t="s">
        <v>448</v>
      </c>
      <c r="B233" s="78">
        <v>15462</v>
      </c>
      <c r="C233" s="153" t="s">
        <v>449</v>
      </c>
      <c r="D233" s="141" t="s">
        <v>159</v>
      </c>
      <c r="E233" s="142">
        <v>22</v>
      </c>
      <c r="F233" s="147"/>
      <c r="G233" s="60">
        <f t="shared" si="11"/>
        <v>0</v>
      </c>
      <c r="H233" s="231" t="e">
        <f>+ROUND((G233/$G$378),4)</f>
        <v>#DIV/0!</v>
      </c>
    </row>
    <row r="234" spans="1:8" s="281" customFormat="1" ht="30" customHeight="1" x14ac:dyDescent="0.25">
      <c r="A234" s="77" t="s">
        <v>450</v>
      </c>
      <c r="B234" s="78">
        <v>15462</v>
      </c>
      <c r="C234" s="146" t="s">
        <v>451</v>
      </c>
      <c r="D234" s="141" t="s">
        <v>159</v>
      </c>
      <c r="E234" s="142">
        <v>26</v>
      </c>
      <c r="F234" s="61"/>
      <c r="G234" s="60">
        <f t="shared" si="11"/>
        <v>0</v>
      </c>
      <c r="H234" s="231" t="e">
        <f>+ROUND((G234/$G$378),4)</f>
        <v>#DIV/0!</v>
      </c>
    </row>
    <row r="235" spans="1:8" s="281" customFormat="1" ht="15" customHeight="1" x14ac:dyDescent="0.25">
      <c r="A235" s="77"/>
      <c r="B235" s="78"/>
      <c r="C235" s="146"/>
      <c r="D235" s="141"/>
      <c r="E235" s="142"/>
      <c r="F235" s="147"/>
      <c r="G235" s="60">
        <f t="shared" si="11"/>
        <v>0</v>
      </c>
      <c r="H235" s="231" t="e">
        <f>+ROUND((G235/$G$378),4)</f>
        <v>#DIV/0!</v>
      </c>
    </row>
    <row r="236" spans="1:8" s="281" customFormat="1" ht="15" customHeight="1" x14ac:dyDescent="0.25">
      <c r="A236" s="77"/>
      <c r="B236" s="78"/>
      <c r="C236" s="146"/>
      <c r="D236" s="151"/>
      <c r="E236" s="142"/>
      <c r="F236" s="147"/>
      <c r="G236" s="60">
        <f t="shared" si="11"/>
        <v>0</v>
      </c>
      <c r="H236" s="231" t="e">
        <f>+ROUND((G236/$G$378),4)</f>
        <v>#DIV/0!</v>
      </c>
    </row>
    <row r="237" spans="1:8" s="281" customFormat="1" ht="15" customHeight="1" x14ac:dyDescent="0.25">
      <c r="A237" s="126" t="s">
        <v>452</v>
      </c>
      <c r="B237" s="127"/>
      <c r="C237" s="130" t="s">
        <v>453</v>
      </c>
      <c r="D237" s="127"/>
      <c r="E237" s="129"/>
      <c r="F237" s="130"/>
      <c r="G237" s="131">
        <f>SUM(G238:G242)</f>
        <v>0</v>
      </c>
      <c r="H237" s="231" t="e">
        <f>+ROUND((G237/$G$378),4)</f>
        <v>#DIV/0!</v>
      </c>
    </row>
    <row r="238" spans="1:8" s="281" customFormat="1" ht="15" customHeight="1" x14ac:dyDescent="0.25">
      <c r="A238" s="77" t="s">
        <v>454</v>
      </c>
      <c r="B238" s="145">
        <v>715</v>
      </c>
      <c r="C238" s="150" t="s">
        <v>455</v>
      </c>
      <c r="D238" s="151" t="s">
        <v>326</v>
      </c>
      <c r="E238" s="142">
        <v>7</v>
      </c>
      <c r="F238" s="61"/>
      <c r="G238" s="60">
        <f t="shared" si="11"/>
        <v>0</v>
      </c>
      <c r="H238" s="231" t="e">
        <f>+ROUND((G238/$G$378),4)</f>
        <v>#DIV/0!</v>
      </c>
    </row>
    <row r="239" spans="1:8" s="281" customFormat="1" ht="15" customHeight="1" x14ac:dyDescent="0.25">
      <c r="A239" s="77" t="s">
        <v>456</v>
      </c>
      <c r="B239" s="145">
        <v>12300</v>
      </c>
      <c r="C239" s="150" t="s">
        <v>457</v>
      </c>
      <c r="D239" s="151" t="s">
        <v>326</v>
      </c>
      <c r="E239" s="142">
        <v>7</v>
      </c>
      <c r="F239" s="61"/>
      <c r="G239" s="60">
        <f t="shared" si="11"/>
        <v>0</v>
      </c>
      <c r="H239" s="231" t="e">
        <f>+ROUND((G239/$G$378),4)</f>
        <v>#DIV/0!</v>
      </c>
    </row>
    <row r="240" spans="1:8" s="281" customFormat="1" ht="15" customHeight="1" x14ac:dyDescent="0.25">
      <c r="A240" s="77" t="s">
        <v>458</v>
      </c>
      <c r="B240" s="145"/>
      <c r="C240" s="150" t="s">
        <v>459</v>
      </c>
      <c r="D240" s="151" t="s">
        <v>326</v>
      </c>
      <c r="E240" s="142">
        <v>1</v>
      </c>
      <c r="F240" s="61"/>
      <c r="G240" s="60">
        <f t="shared" si="11"/>
        <v>0</v>
      </c>
      <c r="H240" s="231" t="e">
        <f>+ROUND((G240/$G$378),4)</f>
        <v>#DIV/0!</v>
      </c>
    </row>
    <row r="241" spans="1:8" s="281" customFormat="1" ht="15" customHeight="1" x14ac:dyDescent="0.25">
      <c r="A241" s="77" t="s">
        <v>460</v>
      </c>
      <c r="B241" s="145">
        <v>12749</v>
      </c>
      <c r="C241" s="150" t="s">
        <v>461</v>
      </c>
      <c r="D241" s="151" t="s">
        <v>326</v>
      </c>
      <c r="E241" s="142">
        <v>9</v>
      </c>
      <c r="F241" s="61"/>
      <c r="G241" s="60">
        <f t="shared" si="11"/>
        <v>0</v>
      </c>
      <c r="H241" s="231" t="e">
        <f>+ROUND((G241/$G$378),4)</f>
        <v>#DIV/0!</v>
      </c>
    </row>
    <row r="242" spans="1:8" s="281" customFormat="1" ht="15" customHeight="1" x14ac:dyDescent="0.25">
      <c r="A242" s="77"/>
      <c r="B242" s="145"/>
      <c r="C242" s="150"/>
      <c r="D242" s="151"/>
      <c r="E242" s="142"/>
      <c r="F242" s="61"/>
      <c r="G242" s="60"/>
      <c r="H242" s="231" t="e">
        <f>+ROUND((G242/$G$378),4)</f>
        <v>#DIV/0!</v>
      </c>
    </row>
    <row r="243" spans="1:8" s="281" customFormat="1" ht="15" customHeight="1" x14ac:dyDescent="0.25">
      <c r="A243" s="126" t="s">
        <v>462</v>
      </c>
      <c r="B243" s="127"/>
      <c r="C243" s="130" t="s">
        <v>463</v>
      </c>
      <c r="D243" s="127"/>
      <c r="E243" s="129"/>
      <c r="F243" s="130"/>
      <c r="G243" s="131">
        <f>SUM(G244:G246)</f>
        <v>0</v>
      </c>
      <c r="H243" s="231" t="e">
        <f>+ROUND((G243/$G$378),4)</f>
        <v>#DIV/0!</v>
      </c>
    </row>
    <row r="244" spans="1:8" s="281" customFormat="1" ht="34.5" customHeight="1" x14ac:dyDescent="0.25">
      <c r="A244" s="77" t="s">
        <v>464</v>
      </c>
      <c r="B244" s="78">
        <v>10113</v>
      </c>
      <c r="C244" s="146" t="s">
        <v>443</v>
      </c>
      <c r="D244" s="151" t="s">
        <v>159</v>
      </c>
      <c r="E244" s="142">
        <v>95</v>
      </c>
      <c r="F244" s="61"/>
      <c r="G244" s="60">
        <f t="shared" ref="G244:G246" si="12">+ROUND((F244*E244),0)</f>
        <v>0</v>
      </c>
      <c r="H244" s="231" t="e">
        <f>+ROUND((G244/$G$378),4)</f>
        <v>#DIV/0!</v>
      </c>
    </row>
    <row r="245" spans="1:8" s="281" customFormat="1" ht="15" customHeight="1" x14ac:dyDescent="0.25">
      <c r="A245" s="77" t="s">
        <v>465</v>
      </c>
      <c r="B245" s="145"/>
      <c r="C245" s="150" t="s">
        <v>466</v>
      </c>
      <c r="D245" s="151" t="s">
        <v>326</v>
      </c>
      <c r="E245" s="142">
        <v>6</v>
      </c>
      <c r="F245" s="61"/>
      <c r="G245" s="60">
        <f t="shared" si="12"/>
        <v>0</v>
      </c>
      <c r="H245" s="231" t="e">
        <f>+ROUND((G245/$G$378),4)</f>
        <v>#DIV/0!</v>
      </c>
    </row>
    <row r="246" spans="1:8" s="281" customFormat="1" ht="15" customHeight="1" x14ac:dyDescent="0.25">
      <c r="A246" s="77" t="s">
        <v>467</v>
      </c>
      <c r="B246" s="145"/>
      <c r="C246" s="150" t="s">
        <v>468</v>
      </c>
      <c r="D246" s="151" t="s">
        <v>326</v>
      </c>
      <c r="E246" s="142">
        <v>6</v>
      </c>
      <c r="F246" s="61"/>
      <c r="G246" s="60">
        <f t="shared" si="12"/>
        <v>0</v>
      </c>
      <c r="H246" s="231" t="e">
        <f>+ROUND((G246/$G$378),4)</f>
        <v>#DIV/0!</v>
      </c>
    </row>
    <row r="247" spans="1:8" s="281" customFormat="1" ht="15" customHeight="1" x14ac:dyDescent="0.25">
      <c r="A247" s="126" t="s">
        <v>470</v>
      </c>
      <c r="B247" s="127"/>
      <c r="C247" s="130" t="s">
        <v>471</v>
      </c>
      <c r="D247" s="127"/>
      <c r="E247" s="129"/>
      <c r="F247" s="130"/>
      <c r="G247" s="131">
        <f>SUM(G248:G255)</f>
        <v>0</v>
      </c>
      <c r="H247" s="231" t="e">
        <f>+ROUND((G247/$G$378),4)</f>
        <v>#DIV/0!</v>
      </c>
    </row>
    <row r="248" spans="1:8" s="283" customFormat="1" ht="42.75" customHeight="1" x14ac:dyDescent="0.25">
      <c r="A248" s="77" t="s">
        <v>472</v>
      </c>
      <c r="B248" s="78">
        <v>468</v>
      </c>
      <c r="C248" s="154" t="s">
        <v>473</v>
      </c>
      <c r="D248" s="155" t="s">
        <v>326</v>
      </c>
      <c r="E248" s="156">
        <v>7</v>
      </c>
      <c r="F248" s="82"/>
      <c r="G248" s="60">
        <f t="shared" ref="G248:G255" si="13">+ROUND((F248*E248),0)</f>
        <v>0</v>
      </c>
      <c r="H248" s="231" t="e">
        <f>+ROUND((G248/$G$378),4)</f>
        <v>#DIV/0!</v>
      </c>
    </row>
    <row r="249" spans="1:8" s="281" customFormat="1" ht="26.25" customHeight="1" x14ac:dyDescent="0.25">
      <c r="A249" s="77" t="s">
        <v>474</v>
      </c>
      <c r="B249" s="145">
        <v>514</v>
      </c>
      <c r="C249" s="154" t="s">
        <v>475</v>
      </c>
      <c r="D249" s="155" t="s">
        <v>326</v>
      </c>
      <c r="E249" s="156">
        <v>7</v>
      </c>
      <c r="F249" s="82"/>
      <c r="G249" s="60">
        <f t="shared" si="13"/>
        <v>0</v>
      </c>
      <c r="H249" s="231" t="e">
        <f>+ROUND((G249/$G$378),4)</f>
        <v>#DIV/0!</v>
      </c>
    </row>
    <row r="250" spans="1:8" s="281" customFormat="1" ht="21.75" customHeight="1" x14ac:dyDescent="0.25">
      <c r="A250" s="77" t="s">
        <v>476</v>
      </c>
      <c r="B250" s="145">
        <v>14001</v>
      </c>
      <c r="C250" s="154" t="s">
        <v>477</v>
      </c>
      <c r="D250" s="155" t="s">
        <v>326</v>
      </c>
      <c r="E250" s="156">
        <v>1</v>
      </c>
      <c r="F250" s="82"/>
      <c r="G250" s="60">
        <f t="shared" si="13"/>
        <v>0</v>
      </c>
      <c r="H250" s="231" t="e">
        <f>+ROUND((G250/$G$378),4)</f>
        <v>#DIV/0!</v>
      </c>
    </row>
    <row r="251" spans="1:8" s="281" customFormat="1" ht="22.5" customHeight="1" x14ac:dyDescent="0.25">
      <c r="A251" s="77" t="s">
        <v>480</v>
      </c>
      <c r="B251" s="145">
        <v>10061</v>
      </c>
      <c r="C251" s="154" t="s">
        <v>481</v>
      </c>
      <c r="D251" s="155" t="s">
        <v>326</v>
      </c>
      <c r="E251" s="156">
        <v>7</v>
      </c>
      <c r="F251" s="82"/>
      <c r="G251" s="60">
        <f t="shared" si="13"/>
        <v>0</v>
      </c>
      <c r="H251" s="231" t="e">
        <f>+ROUND((G251/$G$378),4)</f>
        <v>#DIV/0!</v>
      </c>
    </row>
    <row r="252" spans="1:8" s="281" customFormat="1" ht="31.5" customHeight="1" x14ac:dyDescent="0.25">
      <c r="A252" s="77" t="s">
        <v>482</v>
      </c>
      <c r="B252" s="145"/>
      <c r="C252" s="154" t="s">
        <v>483</v>
      </c>
      <c r="D252" s="155" t="s">
        <v>326</v>
      </c>
      <c r="E252" s="156">
        <v>7</v>
      </c>
      <c r="F252" s="82"/>
      <c r="G252" s="60">
        <f t="shared" si="13"/>
        <v>0</v>
      </c>
      <c r="H252" s="231" t="e">
        <f>+ROUND((G252/$G$378),4)</f>
        <v>#DIV/0!</v>
      </c>
    </row>
    <row r="253" spans="1:8" s="281" customFormat="1" ht="27" customHeight="1" x14ac:dyDescent="0.25">
      <c r="A253" s="77" t="s">
        <v>484</v>
      </c>
      <c r="B253" s="145">
        <v>13191</v>
      </c>
      <c r="C253" s="285" t="s">
        <v>485</v>
      </c>
      <c r="D253" s="286" t="s">
        <v>326</v>
      </c>
      <c r="E253" s="156">
        <v>7</v>
      </c>
      <c r="F253" s="82"/>
      <c r="G253" s="60">
        <f t="shared" si="13"/>
        <v>0</v>
      </c>
      <c r="H253" s="231" t="e">
        <f>+ROUND((G253/$G$378),4)</f>
        <v>#DIV/0!</v>
      </c>
    </row>
    <row r="254" spans="1:8" s="281" customFormat="1" ht="31.5" customHeight="1" x14ac:dyDescent="0.25">
      <c r="A254" s="77" t="s">
        <v>486</v>
      </c>
      <c r="B254" s="145"/>
      <c r="C254" s="154" t="s">
        <v>487</v>
      </c>
      <c r="D254" s="155" t="s">
        <v>326</v>
      </c>
      <c r="E254" s="156">
        <v>7</v>
      </c>
      <c r="F254" s="82"/>
      <c r="G254" s="60">
        <f t="shared" si="13"/>
        <v>0</v>
      </c>
      <c r="H254" s="231" t="e">
        <f>+ROUND((G254/$G$378),4)</f>
        <v>#DIV/0!</v>
      </c>
    </row>
    <row r="255" spans="1:8" s="281" customFormat="1" ht="31.5" customHeight="1" x14ac:dyDescent="0.25">
      <c r="A255" s="77" t="s">
        <v>488</v>
      </c>
      <c r="B255" s="145"/>
      <c r="C255" s="150" t="s">
        <v>489</v>
      </c>
      <c r="D255" s="155" t="s">
        <v>326</v>
      </c>
      <c r="E255" s="158">
        <v>1</v>
      </c>
      <c r="F255" s="82"/>
      <c r="G255" s="60">
        <f t="shared" si="13"/>
        <v>0</v>
      </c>
      <c r="H255" s="231" t="e">
        <f>+ROUND((G255/$G$378),4)</f>
        <v>#DIV/0!</v>
      </c>
    </row>
    <row r="256" spans="1:8" s="281" customFormat="1" ht="15" customHeight="1" x14ac:dyDescent="0.25">
      <c r="A256" s="126" t="s">
        <v>490</v>
      </c>
      <c r="B256" s="127"/>
      <c r="C256" s="130" t="s">
        <v>491</v>
      </c>
      <c r="D256" s="127"/>
      <c r="E256" s="129"/>
      <c r="F256" s="130"/>
      <c r="G256" s="131">
        <f>SUM(G257:G264)</f>
        <v>0</v>
      </c>
      <c r="H256" s="231" t="e">
        <f>+ROUND((G256/$G$378),4)</f>
        <v>#DIV/0!</v>
      </c>
    </row>
    <row r="257" spans="1:8" s="281" customFormat="1" ht="15" customHeight="1" x14ac:dyDescent="0.25">
      <c r="A257" s="77" t="s">
        <v>492</v>
      </c>
      <c r="B257" s="145">
        <v>10259</v>
      </c>
      <c r="C257" s="150" t="s">
        <v>493</v>
      </c>
      <c r="D257" s="151" t="s">
        <v>326</v>
      </c>
      <c r="E257" s="142">
        <v>1</v>
      </c>
      <c r="F257" s="61"/>
      <c r="G257" s="60">
        <f t="shared" ref="G257:G264" si="14">+ROUND((F257*E257),0)</f>
        <v>0</v>
      </c>
      <c r="H257" s="231" t="e">
        <f>+ROUND((G257/$G$378),4)</f>
        <v>#DIV/0!</v>
      </c>
    </row>
    <row r="258" spans="1:8" s="281" customFormat="1" ht="15" customHeight="1" x14ac:dyDescent="0.25">
      <c r="A258" s="77" t="s">
        <v>494</v>
      </c>
      <c r="B258" s="145">
        <v>48</v>
      </c>
      <c r="C258" s="150" t="s">
        <v>495</v>
      </c>
      <c r="D258" s="151" t="s">
        <v>326</v>
      </c>
      <c r="E258" s="142">
        <v>2</v>
      </c>
      <c r="F258" s="61"/>
      <c r="G258" s="60">
        <f t="shared" si="14"/>
        <v>0</v>
      </c>
      <c r="H258" s="231" t="e">
        <f>+ROUND((G258/$G$378),4)</f>
        <v>#DIV/0!</v>
      </c>
    </row>
    <row r="259" spans="1:8" s="281" customFormat="1" ht="15" customHeight="1" x14ac:dyDescent="0.25">
      <c r="A259" s="77" t="s">
        <v>496</v>
      </c>
      <c r="B259" s="145">
        <v>11102</v>
      </c>
      <c r="C259" s="150" t="s">
        <v>497</v>
      </c>
      <c r="D259" s="151" t="s">
        <v>326</v>
      </c>
      <c r="E259" s="142">
        <v>2</v>
      </c>
      <c r="F259" s="61"/>
      <c r="G259" s="60">
        <f t="shared" si="14"/>
        <v>0</v>
      </c>
      <c r="H259" s="231" t="e">
        <f>+ROUND((G259/$G$378),4)</f>
        <v>#DIV/0!</v>
      </c>
    </row>
    <row r="260" spans="1:8" s="281" customFormat="1" ht="30.75" customHeight="1" x14ac:dyDescent="0.25">
      <c r="A260" s="77" t="s">
        <v>498</v>
      </c>
      <c r="B260" s="145">
        <v>25</v>
      </c>
      <c r="C260" s="150" t="s">
        <v>713</v>
      </c>
      <c r="D260" s="151" t="s">
        <v>500</v>
      </c>
      <c r="E260" s="142">
        <v>26</v>
      </c>
      <c r="F260" s="61"/>
      <c r="G260" s="60">
        <f t="shared" si="14"/>
        <v>0</v>
      </c>
      <c r="H260" s="231" t="e">
        <f>+ROUND((G260/$G$378),4)</f>
        <v>#DIV/0!</v>
      </c>
    </row>
    <row r="261" spans="1:8" s="281" customFormat="1" ht="15" customHeight="1" x14ac:dyDescent="0.25">
      <c r="A261" s="77" t="s">
        <v>501</v>
      </c>
      <c r="B261" s="145">
        <v>12538</v>
      </c>
      <c r="C261" s="150" t="s">
        <v>502</v>
      </c>
      <c r="D261" s="151" t="s">
        <v>500</v>
      </c>
      <c r="E261" s="142">
        <v>2</v>
      </c>
      <c r="F261" s="61"/>
      <c r="G261" s="60">
        <f t="shared" si="14"/>
        <v>0</v>
      </c>
      <c r="H261" s="231" t="e">
        <f>+ROUND((G261/$G$378),4)</f>
        <v>#DIV/0!</v>
      </c>
    </row>
    <row r="262" spans="1:8" s="281" customFormat="1" ht="15" customHeight="1" x14ac:dyDescent="0.25">
      <c r="A262" s="77" t="s">
        <v>503</v>
      </c>
      <c r="B262" s="145">
        <v>11394</v>
      </c>
      <c r="C262" s="150" t="s">
        <v>504</v>
      </c>
      <c r="D262" s="151" t="s">
        <v>500</v>
      </c>
      <c r="E262" s="142">
        <v>14</v>
      </c>
      <c r="F262" s="61"/>
      <c r="G262" s="60">
        <f t="shared" si="14"/>
        <v>0</v>
      </c>
      <c r="H262" s="231" t="e">
        <f>+ROUND((G262/$G$378),4)</f>
        <v>#DIV/0!</v>
      </c>
    </row>
    <row r="263" spans="1:8" s="281" customFormat="1" ht="15" customHeight="1" x14ac:dyDescent="0.25">
      <c r="A263" s="77" t="s">
        <v>505</v>
      </c>
      <c r="B263" s="145">
        <v>14017</v>
      </c>
      <c r="C263" s="150" t="s">
        <v>506</v>
      </c>
      <c r="D263" s="151" t="s">
        <v>500</v>
      </c>
      <c r="E263" s="142">
        <v>10</v>
      </c>
      <c r="F263" s="61"/>
      <c r="G263" s="60">
        <f t="shared" si="14"/>
        <v>0</v>
      </c>
      <c r="H263" s="231" t="e">
        <f>+ROUND((G263/$G$378),4)</f>
        <v>#DIV/0!</v>
      </c>
    </row>
    <row r="264" spans="1:8" s="281" customFormat="1" ht="15" customHeight="1" x14ac:dyDescent="0.25">
      <c r="A264" s="77"/>
      <c r="B264" s="145"/>
      <c r="C264" s="150"/>
      <c r="D264" s="151"/>
      <c r="E264" s="142"/>
      <c r="F264" s="61"/>
      <c r="G264" s="60">
        <f t="shared" si="14"/>
        <v>0</v>
      </c>
      <c r="H264" s="231" t="e">
        <f>+ROUND((G264/$G$378),4)</f>
        <v>#DIV/0!</v>
      </c>
    </row>
    <row r="265" spans="1:8" s="281" customFormat="1" ht="15" customHeight="1" x14ac:dyDescent="0.25">
      <c r="A265" s="159">
        <v>10.199999999999999</v>
      </c>
      <c r="B265" s="160"/>
      <c r="C265" s="161" t="s">
        <v>507</v>
      </c>
      <c r="D265" s="160"/>
      <c r="E265" s="160"/>
      <c r="F265" s="161"/>
      <c r="G265" s="162">
        <f>+G266+G302+G306+G313+G316+G319+G322+G332+G336</f>
        <v>0</v>
      </c>
      <c r="H265" s="231" t="e">
        <f>+ROUND((G265/$G$378),4)</f>
        <v>#DIV/0!</v>
      </c>
    </row>
    <row r="266" spans="1:8" s="281" customFormat="1" ht="15" customHeight="1" x14ac:dyDescent="0.25">
      <c r="A266" s="126" t="s">
        <v>508</v>
      </c>
      <c r="B266" s="127"/>
      <c r="C266" s="130" t="s">
        <v>509</v>
      </c>
      <c r="D266" s="127"/>
      <c r="E266" s="129"/>
      <c r="F266" s="130"/>
      <c r="G266" s="131">
        <f>SUM(G267:G301)</f>
        <v>0</v>
      </c>
      <c r="H266" s="231" t="e">
        <f>+ROUND((G266/$G$378),4)</f>
        <v>#DIV/0!</v>
      </c>
    </row>
    <row r="267" spans="1:8" s="281" customFormat="1" ht="15" customHeight="1" x14ac:dyDescent="0.25">
      <c r="A267" s="163" t="s">
        <v>510</v>
      </c>
      <c r="B267" s="164"/>
      <c r="C267" s="165" t="s">
        <v>511</v>
      </c>
      <c r="D267" s="164" t="s">
        <v>159</v>
      </c>
      <c r="E267" s="164">
        <v>94</v>
      </c>
      <c r="F267" s="166"/>
      <c r="G267" s="60">
        <f t="shared" ref="G267:G304" si="15">+ROUND((F267*E267),0)</f>
        <v>0</v>
      </c>
      <c r="H267" s="231" t="e">
        <f>+ROUND((G267/$G$378),4)</f>
        <v>#DIV/0!</v>
      </c>
    </row>
    <row r="268" spans="1:8" s="281" customFormat="1" ht="15" customHeight="1" x14ac:dyDescent="0.25">
      <c r="A268" s="163" t="s">
        <v>512</v>
      </c>
      <c r="B268" s="164"/>
      <c r="C268" s="165" t="s">
        <v>513</v>
      </c>
      <c r="D268" s="164" t="s">
        <v>159</v>
      </c>
      <c r="E268" s="164">
        <v>73</v>
      </c>
      <c r="F268" s="166"/>
      <c r="G268" s="60">
        <f t="shared" si="15"/>
        <v>0</v>
      </c>
      <c r="H268" s="231" t="e">
        <f>+ROUND((G268/$G$378),4)</f>
        <v>#DIV/0!</v>
      </c>
    </row>
    <row r="269" spans="1:8" s="281" customFormat="1" ht="15" customHeight="1" x14ac:dyDescent="0.25">
      <c r="A269" s="163" t="s">
        <v>514</v>
      </c>
      <c r="B269" s="164"/>
      <c r="C269" s="165" t="s">
        <v>515</v>
      </c>
      <c r="D269" s="164" t="s">
        <v>159</v>
      </c>
      <c r="E269" s="164">
        <v>33</v>
      </c>
      <c r="F269" s="166"/>
      <c r="G269" s="60">
        <f t="shared" si="15"/>
        <v>0</v>
      </c>
      <c r="H269" s="231" t="e">
        <f>+ROUND((G269/$G$378),4)</f>
        <v>#DIV/0!</v>
      </c>
    </row>
    <row r="270" spans="1:8" s="281" customFormat="1" ht="15" customHeight="1" x14ac:dyDescent="0.25">
      <c r="A270" s="163" t="s">
        <v>516</v>
      </c>
      <c r="B270" s="164"/>
      <c r="C270" s="165" t="s">
        <v>517</v>
      </c>
      <c r="D270" s="164" t="s">
        <v>159</v>
      </c>
      <c r="E270" s="164">
        <v>16</v>
      </c>
      <c r="F270" s="166"/>
      <c r="G270" s="60">
        <f t="shared" si="15"/>
        <v>0</v>
      </c>
      <c r="H270" s="231" t="e">
        <f>+ROUND((G270/$G$378),4)</f>
        <v>#DIV/0!</v>
      </c>
    </row>
    <row r="271" spans="1:8" s="281" customFormat="1" ht="15" customHeight="1" x14ac:dyDescent="0.25">
      <c r="A271" s="163" t="s">
        <v>518</v>
      </c>
      <c r="B271" s="164"/>
      <c r="C271" s="165" t="s">
        <v>519</v>
      </c>
      <c r="D271" s="164" t="s">
        <v>159</v>
      </c>
      <c r="E271" s="164">
        <v>23</v>
      </c>
      <c r="F271" s="166"/>
      <c r="G271" s="60">
        <f t="shared" si="15"/>
        <v>0</v>
      </c>
      <c r="H271" s="231" t="e">
        <f>+ROUND((G271/$G$378),4)</f>
        <v>#DIV/0!</v>
      </c>
    </row>
    <row r="272" spans="1:8" s="281" customFormat="1" ht="15" customHeight="1" x14ac:dyDescent="0.25">
      <c r="A272" s="163" t="s">
        <v>520</v>
      </c>
      <c r="B272" s="164"/>
      <c r="C272" s="165" t="s">
        <v>521</v>
      </c>
      <c r="D272" s="164" t="s">
        <v>159</v>
      </c>
      <c r="E272" s="164">
        <v>40</v>
      </c>
      <c r="F272" s="166"/>
      <c r="G272" s="60">
        <f t="shared" si="15"/>
        <v>0</v>
      </c>
      <c r="H272" s="231" t="e">
        <f>+ROUND((G272/$G$378),4)</f>
        <v>#DIV/0!</v>
      </c>
    </row>
    <row r="273" spans="1:8" s="281" customFormat="1" ht="15" customHeight="1" x14ac:dyDescent="0.25">
      <c r="A273" s="163" t="s">
        <v>522</v>
      </c>
      <c r="B273" s="164"/>
      <c r="C273" s="165" t="s">
        <v>523</v>
      </c>
      <c r="D273" s="164" t="s">
        <v>524</v>
      </c>
      <c r="E273" s="164">
        <v>30</v>
      </c>
      <c r="F273" s="166"/>
      <c r="G273" s="60">
        <f t="shared" si="15"/>
        <v>0</v>
      </c>
      <c r="H273" s="231" t="e">
        <f>+ROUND((G273/$G$378),4)</f>
        <v>#DIV/0!</v>
      </c>
    </row>
    <row r="274" spans="1:8" s="281" customFormat="1" ht="15" customHeight="1" x14ac:dyDescent="0.25">
      <c r="A274" s="163" t="s">
        <v>525</v>
      </c>
      <c r="B274" s="164"/>
      <c r="C274" s="165" t="s">
        <v>526</v>
      </c>
      <c r="D274" s="164" t="s">
        <v>524</v>
      </c>
      <c r="E274" s="164">
        <v>13</v>
      </c>
      <c r="F274" s="166"/>
      <c r="G274" s="60">
        <f t="shared" si="15"/>
        <v>0</v>
      </c>
      <c r="H274" s="231" t="e">
        <f>+ROUND((G274/$G$378),4)</f>
        <v>#DIV/0!</v>
      </c>
    </row>
    <row r="275" spans="1:8" s="281" customFormat="1" ht="15" customHeight="1" x14ac:dyDescent="0.25">
      <c r="A275" s="163" t="s">
        <v>527</v>
      </c>
      <c r="B275" s="164"/>
      <c r="C275" s="165" t="s">
        <v>528</v>
      </c>
      <c r="D275" s="164" t="s">
        <v>524</v>
      </c>
      <c r="E275" s="164">
        <v>3</v>
      </c>
      <c r="F275" s="166"/>
      <c r="G275" s="60">
        <f t="shared" si="15"/>
        <v>0</v>
      </c>
      <c r="H275" s="231" t="e">
        <f>+ROUND((G275/$G$378),4)</f>
        <v>#DIV/0!</v>
      </c>
    </row>
    <row r="276" spans="1:8" s="281" customFormat="1" ht="15" customHeight="1" x14ac:dyDescent="0.25">
      <c r="A276" s="163" t="s">
        <v>529</v>
      </c>
      <c r="B276" s="164"/>
      <c r="C276" s="165" t="s">
        <v>530</v>
      </c>
      <c r="D276" s="164" t="s">
        <v>524</v>
      </c>
      <c r="E276" s="164">
        <v>2</v>
      </c>
      <c r="F276" s="166"/>
      <c r="G276" s="60">
        <f t="shared" si="15"/>
        <v>0</v>
      </c>
      <c r="H276" s="231" t="e">
        <f>+ROUND((G276/$G$378),4)</f>
        <v>#DIV/0!</v>
      </c>
    </row>
    <row r="277" spans="1:8" s="281" customFormat="1" ht="15" customHeight="1" x14ac:dyDescent="0.25">
      <c r="A277" s="163" t="s">
        <v>531</v>
      </c>
      <c r="B277" s="164"/>
      <c r="C277" s="165" t="s">
        <v>532</v>
      </c>
      <c r="D277" s="164" t="s">
        <v>524</v>
      </c>
      <c r="E277" s="164">
        <v>7</v>
      </c>
      <c r="F277" s="166"/>
      <c r="G277" s="60">
        <f t="shared" si="15"/>
        <v>0</v>
      </c>
      <c r="H277" s="231" t="e">
        <f>+ROUND((G277/$G$378),4)</f>
        <v>#DIV/0!</v>
      </c>
    </row>
    <row r="278" spans="1:8" s="281" customFormat="1" ht="15" customHeight="1" x14ac:dyDescent="0.25">
      <c r="A278" s="163" t="s">
        <v>533</v>
      </c>
      <c r="B278" s="164"/>
      <c r="C278" s="165" t="s">
        <v>534</v>
      </c>
      <c r="D278" s="164" t="s">
        <v>524</v>
      </c>
      <c r="E278" s="164">
        <v>7</v>
      </c>
      <c r="F278" s="166"/>
      <c r="G278" s="60">
        <f t="shared" si="15"/>
        <v>0</v>
      </c>
      <c r="H278" s="231" t="e">
        <f>+ROUND((G278/$G$378),4)</f>
        <v>#DIV/0!</v>
      </c>
    </row>
    <row r="279" spans="1:8" s="281" customFormat="1" ht="15" customHeight="1" x14ac:dyDescent="0.25">
      <c r="A279" s="163" t="s">
        <v>535</v>
      </c>
      <c r="B279" s="164"/>
      <c r="C279" s="165" t="s">
        <v>536</v>
      </c>
      <c r="D279" s="164" t="s">
        <v>524</v>
      </c>
      <c r="E279" s="164">
        <v>5</v>
      </c>
      <c r="F279" s="166"/>
      <c r="G279" s="60">
        <f t="shared" si="15"/>
        <v>0</v>
      </c>
      <c r="H279" s="231" t="e">
        <f>+ROUND((G279/$G$378),4)</f>
        <v>#DIV/0!</v>
      </c>
    </row>
    <row r="280" spans="1:8" s="281" customFormat="1" ht="15" customHeight="1" x14ac:dyDescent="0.25">
      <c r="A280" s="163" t="s">
        <v>537</v>
      </c>
      <c r="B280" s="164"/>
      <c r="C280" s="165" t="s">
        <v>538</v>
      </c>
      <c r="D280" s="164" t="s">
        <v>524</v>
      </c>
      <c r="E280" s="164">
        <v>3</v>
      </c>
      <c r="F280" s="166"/>
      <c r="G280" s="60">
        <f t="shared" si="15"/>
        <v>0</v>
      </c>
      <c r="H280" s="231" t="e">
        <f>+ROUND((G280/$G$378),4)</f>
        <v>#DIV/0!</v>
      </c>
    </row>
    <row r="281" spans="1:8" s="281" customFormat="1" ht="15" customHeight="1" x14ac:dyDescent="0.25">
      <c r="A281" s="163" t="s">
        <v>539</v>
      </c>
      <c r="B281" s="164"/>
      <c r="C281" s="148" t="s">
        <v>540</v>
      </c>
      <c r="D281" s="164" t="s">
        <v>524</v>
      </c>
      <c r="E281" s="164">
        <v>4</v>
      </c>
      <c r="F281" s="166"/>
      <c r="G281" s="60">
        <f t="shared" si="15"/>
        <v>0</v>
      </c>
      <c r="H281" s="231" t="e">
        <f>+ROUND((G281/$G$378),4)</f>
        <v>#DIV/0!</v>
      </c>
    </row>
    <row r="282" spans="1:8" s="281" customFormat="1" ht="15" customHeight="1" x14ac:dyDescent="0.25">
      <c r="A282" s="163" t="s">
        <v>543</v>
      </c>
      <c r="B282" s="164"/>
      <c r="C282" s="165" t="s">
        <v>544</v>
      </c>
      <c r="D282" s="164" t="s">
        <v>524</v>
      </c>
      <c r="E282" s="164">
        <v>2</v>
      </c>
      <c r="F282" s="166"/>
      <c r="G282" s="60">
        <f t="shared" si="15"/>
        <v>0</v>
      </c>
      <c r="H282" s="231" t="e">
        <f>+ROUND((G282/$G$378),4)</f>
        <v>#DIV/0!</v>
      </c>
    </row>
    <row r="283" spans="1:8" s="281" customFormat="1" ht="15" customHeight="1" x14ac:dyDescent="0.25">
      <c r="A283" s="163" t="s">
        <v>545</v>
      </c>
      <c r="B283" s="164"/>
      <c r="C283" s="165" t="s">
        <v>546</v>
      </c>
      <c r="D283" s="164" t="s">
        <v>524</v>
      </c>
      <c r="E283" s="164">
        <v>2</v>
      </c>
      <c r="F283" s="166"/>
      <c r="G283" s="60">
        <f t="shared" si="15"/>
        <v>0</v>
      </c>
      <c r="H283" s="231" t="e">
        <f>+ROUND((G283/$G$378),4)</f>
        <v>#DIV/0!</v>
      </c>
    </row>
    <row r="284" spans="1:8" s="281" customFormat="1" ht="15" customHeight="1" x14ac:dyDescent="0.25">
      <c r="A284" s="163" t="s">
        <v>547</v>
      </c>
      <c r="B284" s="164"/>
      <c r="C284" s="165" t="s">
        <v>548</v>
      </c>
      <c r="D284" s="164" t="s">
        <v>524</v>
      </c>
      <c r="E284" s="164">
        <v>2</v>
      </c>
      <c r="F284" s="166"/>
      <c r="G284" s="60">
        <f t="shared" si="15"/>
        <v>0</v>
      </c>
      <c r="H284" s="231" t="e">
        <f>+ROUND((G284/$G$378),4)</f>
        <v>#DIV/0!</v>
      </c>
    </row>
    <row r="285" spans="1:8" s="281" customFormat="1" ht="15" customHeight="1" x14ac:dyDescent="0.25">
      <c r="A285" s="163" t="s">
        <v>549</v>
      </c>
      <c r="B285" s="164"/>
      <c r="C285" s="165" t="s">
        <v>550</v>
      </c>
      <c r="D285" s="164" t="s">
        <v>524</v>
      </c>
      <c r="E285" s="164">
        <v>2</v>
      </c>
      <c r="F285" s="166"/>
      <c r="G285" s="60">
        <f t="shared" si="15"/>
        <v>0</v>
      </c>
      <c r="H285" s="231" t="e">
        <f>+ROUND((G285/$G$378),4)</f>
        <v>#DIV/0!</v>
      </c>
    </row>
    <row r="286" spans="1:8" s="281" customFormat="1" ht="15" customHeight="1" x14ac:dyDescent="0.25">
      <c r="A286" s="163" t="s">
        <v>551</v>
      </c>
      <c r="B286" s="164"/>
      <c r="C286" s="165" t="s">
        <v>552</v>
      </c>
      <c r="D286" s="164" t="s">
        <v>524</v>
      </c>
      <c r="E286" s="164">
        <v>3</v>
      </c>
      <c r="F286" s="166"/>
      <c r="G286" s="60">
        <f t="shared" si="15"/>
        <v>0</v>
      </c>
      <c r="H286" s="231" t="e">
        <f>+ROUND((G286/$G$378),4)</f>
        <v>#DIV/0!</v>
      </c>
    </row>
    <row r="287" spans="1:8" s="281" customFormat="1" ht="15" customHeight="1" x14ac:dyDescent="0.25">
      <c r="A287" s="163" t="s">
        <v>553</v>
      </c>
      <c r="B287" s="164"/>
      <c r="C287" s="165" t="s">
        <v>554</v>
      </c>
      <c r="D287" s="164" t="s">
        <v>524</v>
      </c>
      <c r="E287" s="164">
        <v>1</v>
      </c>
      <c r="F287" s="166"/>
      <c r="G287" s="60">
        <f t="shared" si="15"/>
        <v>0</v>
      </c>
      <c r="H287" s="231" t="e">
        <f>+ROUND((G287/$G$378),4)</f>
        <v>#DIV/0!</v>
      </c>
    </row>
    <row r="288" spans="1:8" s="281" customFormat="1" ht="15" customHeight="1" x14ac:dyDescent="0.25">
      <c r="A288" s="163" t="s">
        <v>555</v>
      </c>
      <c r="B288" s="164"/>
      <c r="C288" s="165" t="s">
        <v>556</v>
      </c>
      <c r="D288" s="164" t="s">
        <v>524</v>
      </c>
      <c r="E288" s="164">
        <v>17</v>
      </c>
      <c r="F288" s="166"/>
      <c r="G288" s="60">
        <f t="shared" si="15"/>
        <v>0</v>
      </c>
      <c r="H288" s="231" t="e">
        <f>+ROUND((G288/$G$378),4)</f>
        <v>#DIV/0!</v>
      </c>
    </row>
    <row r="289" spans="1:8" s="281" customFormat="1" ht="15" customHeight="1" x14ac:dyDescent="0.25">
      <c r="A289" s="163" t="s">
        <v>557</v>
      </c>
      <c r="B289" s="164"/>
      <c r="C289" s="165" t="s">
        <v>558</v>
      </c>
      <c r="D289" s="164" t="s">
        <v>524</v>
      </c>
      <c r="E289" s="164">
        <v>4</v>
      </c>
      <c r="F289" s="166"/>
      <c r="G289" s="60">
        <f t="shared" si="15"/>
        <v>0</v>
      </c>
      <c r="H289" s="231" t="e">
        <f>+ROUND((G289/$G$378),4)</f>
        <v>#DIV/0!</v>
      </c>
    </row>
    <row r="290" spans="1:8" s="281" customFormat="1" ht="15" customHeight="1" x14ac:dyDescent="0.25">
      <c r="A290" s="163" t="s">
        <v>559</v>
      </c>
      <c r="B290" s="164"/>
      <c r="C290" s="165" t="s">
        <v>560</v>
      </c>
      <c r="D290" s="164" t="s">
        <v>524</v>
      </c>
      <c r="E290" s="164">
        <v>2</v>
      </c>
      <c r="F290" s="166"/>
      <c r="G290" s="60">
        <f t="shared" si="15"/>
        <v>0</v>
      </c>
      <c r="H290" s="231" t="e">
        <f>+ROUND((G290/$G$378),4)</f>
        <v>#DIV/0!</v>
      </c>
    </row>
    <row r="291" spans="1:8" s="281" customFormat="1" ht="15" customHeight="1" x14ac:dyDescent="0.25">
      <c r="A291" s="163" t="s">
        <v>563</v>
      </c>
      <c r="B291" s="164"/>
      <c r="C291" s="165" t="s">
        <v>564</v>
      </c>
      <c r="D291" s="164" t="s">
        <v>524</v>
      </c>
      <c r="E291" s="164">
        <v>1</v>
      </c>
      <c r="F291" s="166"/>
      <c r="G291" s="60">
        <f t="shared" si="15"/>
        <v>0</v>
      </c>
      <c r="H291" s="231" t="e">
        <f>+ROUND((G291/$G$378),4)</f>
        <v>#DIV/0!</v>
      </c>
    </row>
    <row r="292" spans="1:8" s="281" customFormat="1" ht="15" customHeight="1" x14ac:dyDescent="0.25">
      <c r="A292" s="163" t="s">
        <v>565</v>
      </c>
      <c r="B292" s="164"/>
      <c r="C292" s="165" t="s">
        <v>566</v>
      </c>
      <c r="D292" s="164" t="s">
        <v>524</v>
      </c>
      <c r="E292" s="164">
        <v>1</v>
      </c>
      <c r="F292" s="166"/>
      <c r="G292" s="60">
        <f t="shared" si="15"/>
        <v>0</v>
      </c>
      <c r="H292" s="231" t="e">
        <f>+ROUND((G292/$G$378),4)</f>
        <v>#DIV/0!</v>
      </c>
    </row>
    <row r="293" spans="1:8" s="281" customFormat="1" ht="15" customHeight="1" x14ac:dyDescent="0.25">
      <c r="A293" s="163" t="s">
        <v>567</v>
      </c>
      <c r="B293" s="164"/>
      <c r="C293" s="165" t="s">
        <v>568</v>
      </c>
      <c r="D293" s="164" t="s">
        <v>524</v>
      </c>
      <c r="E293" s="164">
        <v>79</v>
      </c>
      <c r="F293" s="166"/>
      <c r="G293" s="60">
        <f t="shared" si="15"/>
        <v>0</v>
      </c>
      <c r="H293" s="231" t="e">
        <f>+ROUND((G293/$G$378),4)</f>
        <v>#DIV/0!</v>
      </c>
    </row>
    <row r="294" spans="1:8" s="281" customFormat="1" ht="15" customHeight="1" x14ac:dyDescent="0.25">
      <c r="A294" s="163" t="s">
        <v>569</v>
      </c>
      <c r="B294" s="164"/>
      <c r="C294" s="165" t="s">
        <v>570</v>
      </c>
      <c r="D294" s="164" t="s">
        <v>524</v>
      </c>
      <c r="E294" s="164">
        <v>26</v>
      </c>
      <c r="F294" s="166"/>
      <c r="G294" s="60">
        <f t="shared" si="15"/>
        <v>0</v>
      </c>
      <c r="H294" s="231" t="e">
        <f>+ROUND((G294/$G$378),4)</f>
        <v>#DIV/0!</v>
      </c>
    </row>
    <row r="295" spans="1:8" s="281" customFormat="1" ht="15" customHeight="1" x14ac:dyDescent="0.25">
      <c r="A295" s="163" t="s">
        <v>571</v>
      </c>
      <c r="B295" s="164"/>
      <c r="C295" s="165" t="s">
        <v>572</v>
      </c>
      <c r="D295" s="164" t="s">
        <v>524</v>
      </c>
      <c r="E295" s="164">
        <v>23</v>
      </c>
      <c r="F295" s="166"/>
      <c r="G295" s="60">
        <f t="shared" si="15"/>
        <v>0</v>
      </c>
      <c r="H295" s="231" t="e">
        <f>+ROUND((G295/$G$378),4)</f>
        <v>#DIV/0!</v>
      </c>
    </row>
    <row r="296" spans="1:8" s="281" customFormat="1" ht="15" customHeight="1" x14ac:dyDescent="0.25">
      <c r="A296" s="163" t="s">
        <v>573</v>
      </c>
      <c r="B296" s="164"/>
      <c r="C296" s="165" t="s">
        <v>374</v>
      </c>
      <c r="D296" s="164" t="s">
        <v>524</v>
      </c>
      <c r="E296" s="164">
        <v>22</v>
      </c>
      <c r="F296" s="166"/>
      <c r="G296" s="60">
        <f t="shared" si="15"/>
        <v>0</v>
      </c>
      <c r="H296" s="231" t="e">
        <f>+ROUND((G296/$G$378),4)</f>
        <v>#DIV/0!</v>
      </c>
    </row>
    <row r="297" spans="1:8" s="281" customFormat="1" ht="15" customHeight="1" x14ac:dyDescent="0.25">
      <c r="A297" s="163" t="s">
        <v>574</v>
      </c>
      <c r="B297" s="164"/>
      <c r="C297" s="165" t="s">
        <v>575</v>
      </c>
      <c r="D297" s="164" t="s">
        <v>524</v>
      </c>
      <c r="E297" s="164">
        <v>26</v>
      </c>
      <c r="F297" s="166"/>
      <c r="G297" s="60">
        <f t="shared" si="15"/>
        <v>0</v>
      </c>
      <c r="H297" s="231" t="e">
        <f>+ROUND((G297/$G$378),4)</f>
        <v>#DIV/0!</v>
      </c>
    </row>
    <row r="298" spans="1:8" s="281" customFormat="1" ht="15" customHeight="1" x14ac:dyDescent="0.25">
      <c r="A298" s="163" t="s">
        <v>576</v>
      </c>
      <c r="B298" s="164"/>
      <c r="C298" s="165" t="s">
        <v>577</v>
      </c>
      <c r="D298" s="164" t="s">
        <v>524</v>
      </c>
      <c r="E298" s="164">
        <v>22</v>
      </c>
      <c r="F298" s="166"/>
      <c r="G298" s="60">
        <f t="shared" si="15"/>
        <v>0</v>
      </c>
      <c r="H298" s="231" t="e">
        <f>+ROUND((G298/$G$378),4)</f>
        <v>#DIV/0!</v>
      </c>
    </row>
    <row r="299" spans="1:8" s="281" customFormat="1" ht="15" customHeight="1" x14ac:dyDescent="0.25">
      <c r="A299" s="163" t="s">
        <v>578</v>
      </c>
      <c r="B299" s="164"/>
      <c r="C299" s="165" t="s">
        <v>579</v>
      </c>
      <c r="D299" s="164" t="s">
        <v>524</v>
      </c>
      <c r="E299" s="164">
        <v>18</v>
      </c>
      <c r="F299" s="166"/>
      <c r="G299" s="60">
        <f t="shared" si="15"/>
        <v>0</v>
      </c>
      <c r="H299" s="231" t="e">
        <f>+ROUND((G299/$G$378),4)</f>
        <v>#DIV/0!</v>
      </c>
    </row>
    <row r="300" spans="1:8" s="281" customFormat="1" ht="15" customHeight="1" x14ac:dyDescent="0.25">
      <c r="A300" s="163" t="s">
        <v>580</v>
      </c>
      <c r="B300" s="164"/>
      <c r="C300" s="165" t="s">
        <v>581</v>
      </c>
      <c r="D300" s="164" t="s">
        <v>524</v>
      </c>
      <c r="E300" s="164">
        <v>5</v>
      </c>
      <c r="F300" s="166"/>
      <c r="G300" s="60">
        <f t="shared" si="15"/>
        <v>0</v>
      </c>
      <c r="H300" s="231" t="e">
        <f>+ROUND((G300/$G$378),4)</f>
        <v>#DIV/0!</v>
      </c>
    </row>
    <row r="301" spans="1:8" s="281" customFormat="1" ht="15" customHeight="1" x14ac:dyDescent="0.25">
      <c r="A301" s="163" t="s">
        <v>714</v>
      </c>
      <c r="B301" s="164"/>
      <c r="C301" s="165" t="s">
        <v>715</v>
      </c>
      <c r="D301" s="164" t="s">
        <v>524</v>
      </c>
      <c r="E301" s="164">
        <v>4</v>
      </c>
      <c r="F301" s="166"/>
      <c r="G301" s="60">
        <f t="shared" si="15"/>
        <v>0</v>
      </c>
      <c r="H301" s="231" t="e">
        <f>+ROUND((G301/$G$378),4)</f>
        <v>#DIV/0!</v>
      </c>
    </row>
    <row r="302" spans="1:8" s="281" customFormat="1" ht="15" customHeight="1" x14ac:dyDescent="0.25">
      <c r="A302" s="167" t="s">
        <v>582</v>
      </c>
      <c r="B302" s="168"/>
      <c r="C302" s="169" t="s">
        <v>583</v>
      </c>
      <c r="D302" s="168"/>
      <c r="E302" s="168"/>
      <c r="F302" s="169"/>
      <c r="G302" s="170">
        <f>SUM(G303:G305)</f>
        <v>0</v>
      </c>
      <c r="H302" s="231" t="e">
        <f>+ROUND((G302/$G$378),4)</f>
        <v>#DIV/0!</v>
      </c>
    </row>
    <row r="303" spans="1:8" s="281" customFormat="1" ht="15" customHeight="1" x14ac:dyDescent="0.25">
      <c r="A303" s="171" t="s">
        <v>584</v>
      </c>
      <c r="B303" s="172"/>
      <c r="C303" s="173" t="s">
        <v>585</v>
      </c>
      <c r="D303" s="164" t="s">
        <v>524</v>
      </c>
      <c r="E303" s="164">
        <v>2</v>
      </c>
      <c r="F303" s="166"/>
      <c r="G303" s="60">
        <f t="shared" si="15"/>
        <v>0</v>
      </c>
      <c r="H303" s="231" t="e">
        <f>+ROUND((G303/$G$378),4)</f>
        <v>#DIV/0!</v>
      </c>
    </row>
    <row r="304" spans="1:8" s="281" customFormat="1" ht="15" customHeight="1" x14ac:dyDescent="0.25">
      <c r="A304" s="171" t="s">
        <v>586</v>
      </c>
      <c r="B304" s="172"/>
      <c r="C304" s="173" t="s">
        <v>587</v>
      </c>
      <c r="D304" s="164" t="s">
        <v>524</v>
      </c>
      <c r="E304" s="164">
        <v>2</v>
      </c>
      <c r="F304" s="166"/>
      <c r="G304" s="60">
        <f t="shared" si="15"/>
        <v>0</v>
      </c>
      <c r="H304" s="231" t="e">
        <f>+ROUND((G304/$G$378),4)</f>
        <v>#DIV/0!</v>
      </c>
    </row>
    <row r="305" spans="1:8" s="281" customFormat="1" ht="15" customHeight="1" x14ac:dyDescent="0.25">
      <c r="A305" s="174"/>
      <c r="B305" s="172"/>
      <c r="C305" s="165"/>
      <c r="D305" s="164"/>
      <c r="E305" s="164"/>
      <c r="F305" s="175"/>
      <c r="G305" s="175"/>
      <c r="H305" s="231" t="e">
        <f>+ROUND((G305/$G$378),4)</f>
        <v>#DIV/0!</v>
      </c>
    </row>
    <row r="306" spans="1:8" s="281" customFormat="1" ht="15" customHeight="1" x14ac:dyDescent="0.25">
      <c r="A306" s="167" t="s">
        <v>588</v>
      </c>
      <c r="B306" s="168"/>
      <c r="C306" s="169" t="s">
        <v>589</v>
      </c>
      <c r="D306" s="168"/>
      <c r="E306" s="168"/>
      <c r="F306" s="169"/>
      <c r="G306" s="170">
        <f>SUM(G307:G311)</f>
        <v>0</v>
      </c>
      <c r="H306" s="231" t="e">
        <f>+ROUND((G306/$G$378),4)</f>
        <v>#DIV/0!</v>
      </c>
    </row>
    <row r="307" spans="1:8" s="281" customFormat="1" ht="15" customHeight="1" x14ac:dyDescent="0.25">
      <c r="A307" s="171" t="s">
        <v>590</v>
      </c>
      <c r="B307" s="172"/>
      <c r="C307" s="173" t="s">
        <v>591</v>
      </c>
      <c r="D307" s="164" t="s">
        <v>326</v>
      </c>
      <c r="E307" s="164">
        <v>1</v>
      </c>
      <c r="F307" s="166"/>
      <c r="G307" s="60">
        <f t="shared" ref="G307:G311" si="16">+ROUND((F307*E307),0)</f>
        <v>0</v>
      </c>
      <c r="H307" s="231" t="e">
        <f>+ROUND((G307/$G$378),4)</f>
        <v>#DIV/0!</v>
      </c>
    </row>
    <row r="308" spans="1:8" s="281" customFormat="1" ht="15" customHeight="1" x14ac:dyDescent="0.25">
      <c r="A308" s="163" t="s">
        <v>592</v>
      </c>
      <c r="B308" s="172">
        <v>16345</v>
      </c>
      <c r="C308" s="173" t="s">
        <v>593</v>
      </c>
      <c r="D308" s="164" t="s">
        <v>326</v>
      </c>
      <c r="E308" s="164">
        <v>1</v>
      </c>
      <c r="F308" s="166"/>
      <c r="G308" s="60">
        <f t="shared" si="16"/>
        <v>0</v>
      </c>
      <c r="H308" s="231" t="e">
        <f>+ROUND((G308/$G$378),4)</f>
        <v>#DIV/0!</v>
      </c>
    </row>
    <row r="309" spans="1:8" s="281" customFormat="1" ht="15" customHeight="1" x14ac:dyDescent="0.25">
      <c r="A309" s="163" t="s">
        <v>594</v>
      </c>
      <c r="B309" s="172"/>
      <c r="C309" s="173" t="s">
        <v>595</v>
      </c>
      <c r="D309" s="164" t="s">
        <v>326</v>
      </c>
      <c r="E309" s="164">
        <v>1</v>
      </c>
      <c r="F309" s="166"/>
      <c r="G309" s="60">
        <f t="shared" si="16"/>
        <v>0</v>
      </c>
      <c r="H309" s="231" t="e">
        <f>+ROUND((G309/$G$378),4)</f>
        <v>#DIV/0!</v>
      </c>
    </row>
    <row r="310" spans="1:8" s="281" customFormat="1" ht="15" customHeight="1" x14ac:dyDescent="0.25">
      <c r="A310" s="163" t="s">
        <v>596</v>
      </c>
      <c r="B310" s="172"/>
      <c r="C310" s="173" t="s">
        <v>597</v>
      </c>
      <c r="D310" s="164" t="s">
        <v>326</v>
      </c>
      <c r="E310" s="164">
        <v>1</v>
      </c>
      <c r="F310" s="166"/>
      <c r="G310" s="60">
        <f t="shared" si="16"/>
        <v>0</v>
      </c>
      <c r="H310" s="231" t="e">
        <f>+ROUND((G310/$G$378),4)</f>
        <v>#DIV/0!</v>
      </c>
    </row>
    <row r="311" spans="1:8" s="281" customFormat="1" ht="15" customHeight="1" x14ac:dyDescent="0.25">
      <c r="A311" s="163" t="s">
        <v>598</v>
      </c>
      <c r="B311" s="172"/>
      <c r="C311" s="173" t="s">
        <v>599</v>
      </c>
      <c r="D311" s="164" t="s">
        <v>326</v>
      </c>
      <c r="E311" s="164">
        <v>1</v>
      </c>
      <c r="F311" s="166"/>
      <c r="G311" s="60">
        <f t="shared" si="16"/>
        <v>0</v>
      </c>
      <c r="H311" s="231" t="e">
        <f>+ROUND((G311/$G$378),4)</f>
        <v>#DIV/0!</v>
      </c>
    </row>
    <row r="312" spans="1:8" s="281" customFormat="1" ht="15" customHeight="1" x14ac:dyDescent="0.25">
      <c r="A312" s="174"/>
      <c r="B312" s="172"/>
      <c r="C312" s="165"/>
      <c r="D312" s="164"/>
      <c r="E312" s="164"/>
      <c r="F312" s="175"/>
      <c r="G312" s="175"/>
      <c r="H312" s="231" t="e">
        <f>+ROUND((G312/$G$378),4)</f>
        <v>#DIV/0!</v>
      </c>
    </row>
    <row r="313" spans="1:8" s="281" customFormat="1" ht="15" customHeight="1" x14ac:dyDescent="0.25">
      <c r="A313" s="167" t="s">
        <v>600</v>
      </c>
      <c r="B313" s="168"/>
      <c r="C313" s="169" t="s">
        <v>601</v>
      </c>
      <c r="D313" s="168"/>
      <c r="E313" s="168"/>
      <c r="F313" s="169"/>
      <c r="G313" s="170">
        <f>SUM(G314)</f>
        <v>0</v>
      </c>
      <c r="H313" s="231" t="e">
        <f>+ROUND((G313/$G$378),4)</f>
        <v>#DIV/0!</v>
      </c>
    </row>
    <row r="314" spans="1:8" s="281" customFormat="1" ht="90" customHeight="1" x14ac:dyDescent="0.25">
      <c r="A314" s="176" t="s">
        <v>602</v>
      </c>
      <c r="B314" s="177"/>
      <c r="C314" s="178" t="s">
        <v>603</v>
      </c>
      <c r="D314" s="179" t="s">
        <v>326</v>
      </c>
      <c r="E314" s="179">
        <v>3</v>
      </c>
      <c r="F314" s="180"/>
      <c r="G314" s="60">
        <f t="shared" ref="G314" si="17">+ROUND((F314*E314),0)</f>
        <v>0</v>
      </c>
      <c r="H314" s="231" t="e">
        <f>+ROUND((G314/$G$378),4)</f>
        <v>#DIV/0!</v>
      </c>
    </row>
    <row r="315" spans="1:8" s="281" customFormat="1" ht="15" customHeight="1" x14ac:dyDescent="0.25">
      <c r="A315" s="174"/>
      <c r="B315" s="172"/>
      <c r="C315" s="165"/>
      <c r="D315" s="164"/>
      <c r="E315" s="164"/>
      <c r="F315" s="165"/>
      <c r="G315" s="175"/>
      <c r="H315" s="231" t="e">
        <f>+ROUND((G315/$G$378),4)</f>
        <v>#DIV/0!</v>
      </c>
    </row>
    <row r="316" spans="1:8" s="281" customFormat="1" ht="15" customHeight="1" x14ac:dyDescent="0.25">
      <c r="A316" s="181" t="s">
        <v>604</v>
      </c>
      <c r="B316" s="182"/>
      <c r="C316" s="183" t="s">
        <v>605</v>
      </c>
      <c r="D316" s="182"/>
      <c r="E316" s="182"/>
      <c r="F316" s="184"/>
      <c r="G316" s="185">
        <f>SUM(G317:G318)</f>
        <v>0</v>
      </c>
      <c r="H316" s="231" t="e">
        <f>+ROUND((G316/$G$378),4)</f>
        <v>#DIV/0!</v>
      </c>
    </row>
    <row r="317" spans="1:8" s="281" customFormat="1" ht="15" customHeight="1" x14ac:dyDescent="0.25">
      <c r="A317" s="171" t="s">
        <v>606</v>
      </c>
      <c r="B317" s="172"/>
      <c r="C317" s="178" t="s">
        <v>607</v>
      </c>
      <c r="D317" s="164" t="s">
        <v>326</v>
      </c>
      <c r="E317" s="164">
        <v>51</v>
      </c>
      <c r="F317" s="166"/>
      <c r="G317" s="60">
        <f t="shared" ref="G317" si="18">+ROUND((F317*E317),0)</f>
        <v>0</v>
      </c>
      <c r="H317" s="231" t="e">
        <f>+ROUND((G317/$G$378),4)</f>
        <v>#DIV/0!</v>
      </c>
    </row>
    <row r="318" spans="1:8" s="281" customFormat="1" ht="15" customHeight="1" x14ac:dyDescent="0.25">
      <c r="A318" s="174"/>
      <c r="B318" s="172"/>
      <c r="C318" s="165"/>
      <c r="D318" s="164"/>
      <c r="E318" s="164"/>
      <c r="F318" s="165"/>
      <c r="G318" s="175"/>
      <c r="H318" s="231" t="e">
        <f>+ROUND((G318/$G$378),4)</f>
        <v>#DIV/0!</v>
      </c>
    </row>
    <row r="319" spans="1:8" s="281" customFormat="1" ht="15" customHeight="1" x14ac:dyDescent="0.25">
      <c r="A319" s="167" t="s">
        <v>608</v>
      </c>
      <c r="B319" s="168"/>
      <c r="C319" s="169" t="s">
        <v>609</v>
      </c>
      <c r="D319" s="168"/>
      <c r="E319" s="168"/>
      <c r="F319" s="186"/>
      <c r="G319" s="170">
        <f>SUM(G320:G321)</f>
        <v>0</v>
      </c>
      <c r="H319" s="231" t="e">
        <f>+ROUND((G319/$G$378),4)</f>
        <v>#DIV/0!</v>
      </c>
    </row>
    <row r="320" spans="1:8" s="281" customFormat="1" ht="15" customHeight="1" x14ac:dyDescent="0.25">
      <c r="A320" s="171" t="s">
        <v>610</v>
      </c>
      <c r="B320" s="172"/>
      <c r="C320" s="178" t="s">
        <v>611</v>
      </c>
      <c r="D320" s="164" t="s">
        <v>326</v>
      </c>
      <c r="E320" s="164">
        <v>51</v>
      </c>
      <c r="F320" s="180"/>
      <c r="G320" s="60">
        <f t="shared" ref="G320" si="19">+ROUND((F320*E320),0)</f>
        <v>0</v>
      </c>
      <c r="H320" s="231" t="e">
        <f>+ROUND((G320/$G$378),4)</f>
        <v>#DIV/0!</v>
      </c>
    </row>
    <row r="321" spans="1:8" s="281" customFormat="1" ht="15" customHeight="1" x14ac:dyDescent="0.25">
      <c r="A321" s="174"/>
      <c r="B321" s="172"/>
      <c r="C321" s="165"/>
      <c r="D321" s="164"/>
      <c r="E321" s="164"/>
      <c r="F321" s="165"/>
      <c r="G321" s="175"/>
      <c r="H321" s="231" t="e">
        <f>+ROUND((G321/$G$378),4)</f>
        <v>#DIV/0!</v>
      </c>
    </row>
    <row r="322" spans="1:8" s="281" customFormat="1" ht="15" customHeight="1" x14ac:dyDescent="0.25">
      <c r="A322" s="167" t="s">
        <v>612</v>
      </c>
      <c r="B322" s="168"/>
      <c r="C322" s="169" t="s">
        <v>613</v>
      </c>
      <c r="D322" s="168"/>
      <c r="E322" s="168"/>
      <c r="F322" s="186"/>
      <c r="G322" s="170">
        <f>SUM(G323:G331)</f>
        <v>0</v>
      </c>
      <c r="H322" s="231" t="e">
        <f>+ROUND((G322/$G$378),4)</f>
        <v>#DIV/0!</v>
      </c>
    </row>
    <row r="323" spans="1:8" s="281" customFormat="1" ht="15" customHeight="1" x14ac:dyDescent="0.25">
      <c r="A323" s="171" t="s">
        <v>614</v>
      </c>
      <c r="B323" s="172">
        <v>16305</v>
      </c>
      <c r="C323" s="173" t="s">
        <v>615</v>
      </c>
      <c r="D323" s="164" t="s">
        <v>326</v>
      </c>
      <c r="E323" s="164">
        <v>10</v>
      </c>
      <c r="F323" s="166"/>
      <c r="G323" s="60">
        <f t="shared" ref="G323:G330" si="20">+ROUND((F323*E323),0)</f>
        <v>0</v>
      </c>
      <c r="H323" s="231" t="e">
        <f>+ROUND((G323/$G$378),4)</f>
        <v>#DIV/0!</v>
      </c>
    </row>
    <row r="324" spans="1:8" s="281" customFormat="1" ht="15" customHeight="1" x14ac:dyDescent="0.25">
      <c r="A324" s="171" t="s">
        <v>616</v>
      </c>
      <c r="B324" s="172"/>
      <c r="C324" s="173" t="s">
        <v>617</v>
      </c>
      <c r="D324" s="164" t="s">
        <v>326</v>
      </c>
      <c r="E324" s="164">
        <v>6</v>
      </c>
      <c r="F324" s="166"/>
      <c r="G324" s="60">
        <f t="shared" si="20"/>
        <v>0</v>
      </c>
      <c r="H324" s="231" t="e">
        <f>+ROUND((G324/$G$378),4)</f>
        <v>#DIV/0!</v>
      </c>
    </row>
    <row r="325" spans="1:8" s="281" customFormat="1" ht="15" customHeight="1" x14ac:dyDescent="0.25">
      <c r="A325" s="171" t="s">
        <v>618</v>
      </c>
      <c r="B325" s="172"/>
      <c r="C325" s="173" t="s">
        <v>619</v>
      </c>
      <c r="D325" s="164" t="s">
        <v>326</v>
      </c>
      <c r="E325" s="164">
        <v>4</v>
      </c>
      <c r="F325" s="166"/>
      <c r="G325" s="60">
        <f t="shared" si="20"/>
        <v>0</v>
      </c>
      <c r="H325" s="231" t="e">
        <f>+ROUND((G325/$G$378),4)</f>
        <v>#DIV/0!</v>
      </c>
    </row>
    <row r="326" spans="1:8" s="281" customFormat="1" ht="15" customHeight="1" x14ac:dyDescent="0.25">
      <c r="A326" s="171" t="s">
        <v>620</v>
      </c>
      <c r="B326" s="172"/>
      <c r="C326" s="173" t="s">
        <v>621</v>
      </c>
      <c r="D326" s="164" t="s">
        <v>326</v>
      </c>
      <c r="E326" s="164">
        <v>9</v>
      </c>
      <c r="F326" s="166"/>
      <c r="G326" s="60">
        <f t="shared" si="20"/>
        <v>0</v>
      </c>
      <c r="H326" s="231" t="e">
        <f>+ROUND((G326/$G$378),4)</f>
        <v>#DIV/0!</v>
      </c>
    </row>
    <row r="327" spans="1:8" s="281" customFormat="1" ht="15" customHeight="1" x14ac:dyDescent="0.25">
      <c r="A327" s="171" t="s">
        <v>622</v>
      </c>
      <c r="B327" s="172"/>
      <c r="C327" s="173" t="s">
        <v>623</v>
      </c>
      <c r="D327" s="164" t="s">
        <v>326</v>
      </c>
      <c r="E327" s="164">
        <v>19</v>
      </c>
      <c r="F327" s="166"/>
      <c r="G327" s="60">
        <f t="shared" si="20"/>
        <v>0</v>
      </c>
      <c r="H327" s="231" t="e">
        <f>+ROUND((G327/$G$378),4)</f>
        <v>#DIV/0!</v>
      </c>
    </row>
    <row r="328" spans="1:8" s="281" customFormat="1" ht="15" customHeight="1" x14ac:dyDescent="0.25">
      <c r="A328" s="171" t="s">
        <v>624</v>
      </c>
      <c r="B328" s="172"/>
      <c r="C328" s="173" t="s">
        <v>625</v>
      </c>
      <c r="D328" s="164" t="s">
        <v>326</v>
      </c>
      <c r="E328" s="164">
        <v>24</v>
      </c>
      <c r="F328" s="166"/>
      <c r="G328" s="60">
        <f t="shared" si="20"/>
        <v>0</v>
      </c>
      <c r="H328" s="231" t="e">
        <f>+ROUND((G328/$G$378),4)</f>
        <v>#DIV/0!</v>
      </c>
    </row>
    <row r="329" spans="1:8" s="281" customFormat="1" ht="15" customHeight="1" x14ac:dyDescent="0.25">
      <c r="A329" s="171" t="s">
        <v>626</v>
      </c>
      <c r="B329" s="172"/>
      <c r="C329" s="173" t="s">
        <v>627</v>
      </c>
      <c r="D329" s="164" t="s">
        <v>326</v>
      </c>
      <c r="E329" s="164">
        <v>5</v>
      </c>
      <c r="F329" s="166"/>
      <c r="G329" s="60">
        <f t="shared" si="20"/>
        <v>0</v>
      </c>
      <c r="H329" s="231" t="e">
        <f>+ROUND((G329/$G$378),4)</f>
        <v>#DIV/0!</v>
      </c>
    </row>
    <row r="330" spans="1:8" s="281" customFormat="1" ht="15" customHeight="1" x14ac:dyDescent="0.25">
      <c r="A330" s="171" t="s">
        <v>628</v>
      </c>
      <c r="B330" s="172"/>
      <c r="C330" s="173" t="s">
        <v>629</v>
      </c>
      <c r="D330" s="164" t="s">
        <v>326</v>
      </c>
      <c r="E330" s="164">
        <v>2</v>
      </c>
      <c r="F330" s="166"/>
      <c r="G330" s="60">
        <f t="shared" si="20"/>
        <v>0</v>
      </c>
      <c r="H330" s="231" t="e">
        <f>+ROUND((G330/$G$378),4)</f>
        <v>#DIV/0!</v>
      </c>
    </row>
    <row r="331" spans="1:8" s="281" customFormat="1" ht="15" customHeight="1" x14ac:dyDescent="0.25">
      <c r="A331" s="174"/>
      <c r="B331" s="172"/>
      <c r="C331" s="165"/>
      <c r="D331" s="164"/>
      <c r="E331" s="164"/>
      <c r="F331" s="175"/>
      <c r="G331" s="175"/>
      <c r="H331" s="231" t="e">
        <f>+ROUND((G331/$G$378),4)</f>
        <v>#DIV/0!</v>
      </c>
    </row>
    <row r="332" spans="1:8" s="281" customFormat="1" ht="15" customHeight="1" x14ac:dyDescent="0.25">
      <c r="A332" s="167" t="s">
        <v>630</v>
      </c>
      <c r="B332" s="168"/>
      <c r="C332" s="169" t="s">
        <v>631</v>
      </c>
      <c r="D332" s="168"/>
      <c r="E332" s="168"/>
      <c r="F332" s="169"/>
      <c r="G332" s="170">
        <f>SUM(G333:G335)</f>
        <v>0</v>
      </c>
      <c r="H332" s="231" t="e">
        <f>+ROUND((G332/$G$378),4)</f>
        <v>#DIV/0!</v>
      </c>
    </row>
    <row r="333" spans="1:8" s="281" customFormat="1" ht="15" customHeight="1" x14ac:dyDescent="0.25">
      <c r="A333" s="171" t="s">
        <v>632</v>
      </c>
      <c r="B333" s="172"/>
      <c r="C333" s="173" t="s">
        <v>633</v>
      </c>
      <c r="D333" s="164" t="s">
        <v>159</v>
      </c>
      <c r="E333" s="164">
        <v>200</v>
      </c>
      <c r="F333" s="166"/>
      <c r="G333" s="60">
        <f t="shared" ref="G333:G334" si="21">+ROUND((F333*E333),0)</f>
        <v>0</v>
      </c>
      <c r="H333" s="231" t="e">
        <f>+ROUND((G333/$G$378),4)</f>
        <v>#DIV/0!</v>
      </c>
    </row>
    <row r="334" spans="1:8" s="281" customFormat="1" ht="15" customHeight="1" x14ac:dyDescent="0.25">
      <c r="A334" s="163" t="s">
        <v>634</v>
      </c>
      <c r="B334" s="172"/>
      <c r="C334" s="178" t="s">
        <v>635</v>
      </c>
      <c r="D334" s="164" t="s">
        <v>159</v>
      </c>
      <c r="E334" s="164">
        <v>79</v>
      </c>
      <c r="F334" s="166"/>
      <c r="G334" s="60">
        <f t="shared" si="21"/>
        <v>0</v>
      </c>
      <c r="H334" s="231" t="e">
        <f>+ROUND((G334/$G$378),4)</f>
        <v>#DIV/0!</v>
      </c>
    </row>
    <row r="335" spans="1:8" s="281" customFormat="1" ht="15" customHeight="1" x14ac:dyDescent="0.25">
      <c r="A335" s="174"/>
      <c r="B335" s="172"/>
      <c r="C335" s="165"/>
      <c r="D335" s="164"/>
      <c r="E335" s="164"/>
      <c r="F335" s="175"/>
      <c r="G335" s="175"/>
      <c r="H335" s="231" t="e">
        <f>+ROUND((G335/$G$378),4)</f>
        <v>#DIV/0!</v>
      </c>
    </row>
    <row r="336" spans="1:8" s="281" customFormat="1" ht="15" customHeight="1" x14ac:dyDescent="0.25">
      <c r="A336" s="167" t="s">
        <v>636</v>
      </c>
      <c r="B336" s="168"/>
      <c r="C336" s="169" t="s">
        <v>637</v>
      </c>
      <c r="D336" s="168"/>
      <c r="E336" s="168"/>
      <c r="F336" s="169"/>
      <c r="G336" s="170">
        <f>SUM(G337:G338)</f>
        <v>0</v>
      </c>
      <c r="H336" s="231" t="e">
        <f>+ROUND((G336/$G$378),4)</f>
        <v>#DIV/0!</v>
      </c>
    </row>
    <row r="337" spans="1:9" s="281" customFormat="1" ht="15" customHeight="1" x14ac:dyDescent="0.25">
      <c r="A337" s="171" t="s">
        <v>638</v>
      </c>
      <c r="B337" s="172">
        <v>13273</v>
      </c>
      <c r="C337" s="173" t="s">
        <v>639</v>
      </c>
      <c r="D337" s="164" t="s">
        <v>326</v>
      </c>
      <c r="E337" s="164">
        <v>1</v>
      </c>
      <c r="F337" s="166"/>
      <c r="G337" s="60">
        <f t="shared" ref="G337:G346" si="22">+ROUND((F337*E337),0)</f>
        <v>0</v>
      </c>
      <c r="H337" s="231" t="e">
        <f>+ROUND((G337/$G$378),4)</f>
        <v>#DIV/0!</v>
      </c>
    </row>
    <row r="338" spans="1:9" s="281" customFormat="1" ht="56.25" customHeight="1" x14ac:dyDescent="0.25">
      <c r="A338" s="187" t="s">
        <v>640</v>
      </c>
      <c r="B338" s="172"/>
      <c r="C338" s="178" t="s">
        <v>641</v>
      </c>
      <c r="D338" s="179" t="s">
        <v>642</v>
      </c>
      <c r="E338" s="179">
        <v>1</v>
      </c>
      <c r="F338" s="180"/>
      <c r="G338" s="60">
        <f t="shared" si="22"/>
        <v>0</v>
      </c>
      <c r="H338" s="231" t="e">
        <f>+ROUND((G338/$G$378),4)</f>
        <v>#DIV/0!</v>
      </c>
      <c r="I338" s="284"/>
    </row>
    <row r="339" spans="1:9" x14ac:dyDescent="0.25">
      <c r="A339" s="287">
        <v>11</v>
      </c>
      <c r="B339" s="288"/>
      <c r="C339" s="289" t="s">
        <v>643</v>
      </c>
      <c r="D339" s="289"/>
      <c r="E339" s="289"/>
      <c r="F339" s="289"/>
      <c r="G339" s="290">
        <f>SUM(G340:G346)</f>
        <v>0</v>
      </c>
      <c r="H339" s="230" t="e">
        <f>+ROUND((G339/$G$378),4)</f>
        <v>#DIV/0!</v>
      </c>
    </row>
    <row r="340" spans="1:9" ht="45" x14ac:dyDescent="0.25">
      <c r="A340" s="96" t="s">
        <v>644</v>
      </c>
      <c r="B340" s="97"/>
      <c r="C340" s="98" t="s">
        <v>645</v>
      </c>
      <c r="D340" s="99" t="s">
        <v>86</v>
      </c>
      <c r="E340" s="100">
        <v>48</v>
      </c>
      <c r="F340" s="100"/>
      <c r="G340" s="60">
        <f t="shared" si="22"/>
        <v>0</v>
      </c>
      <c r="H340" s="231" t="e">
        <f>+ROUND((G340/$G$378),4)</f>
        <v>#DIV/0!</v>
      </c>
    </row>
    <row r="341" spans="1:9" ht="45" x14ac:dyDescent="0.25">
      <c r="A341" s="96" t="s">
        <v>646</v>
      </c>
      <c r="B341" s="97"/>
      <c r="C341" s="98" t="s">
        <v>647</v>
      </c>
      <c r="D341" s="99" t="s">
        <v>86</v>
      </c>
      <c r="E341" s="100">
        <v>11</v>
      </c>
      <c r="F341" s="100"/>
      <c r="G341" s="60">
        <f t="shared" si="22"/>
        <v>0</v>
      </c>
      <c r="H341" s="231" t="e">
        <f>+ROUND((G341/$G$378),4)</f>
        <v>#DIV/0!</v>
      </c>
    </row>
    <row r="342" spans="1:9" ht="45" x14ac:dyDescent="0.25">
      <c r="A342" s="96" t="s">
        <v>648</v>
      </c>
      <c r="B342" s="97"/>
      <c r="C342" s="98" t="s">
        <v>649</v>
      </c>
      <c r="D342" s="99" t="s">
        <v>86</v>
      </c>
      <c r="E342" s="100">
        <v>11</v>
      </c>
      <c r="F342" s="100"/>
      <c r="G342" s="60">
        <f t="shared" si="22"/>
        <v>0</v>
      </c>
      <c r="H342" s="231" t="e">
        <f>+ROUND((G342/$G$378),4)</f>
        <v>#DIV/0!</v>
      </c>
    </row>
    <row r="343" spans="1:9" ht="30" x14ac:dyDescent="0.25">
      <c r="A343" s="96" t="s">
        <v>650</v>
      </c>
      <c r="B343" s="97"/>
      <c r="C343" s="98" t="s">
        <v>651</v>
      </c>
      <c r="D343" s="99" t="s">
        <v>86</v>
      </c>
      <c r="E343" s="100">
        <v>48</v>
      </c>
      <c r="F343" s="100"/>
      <c r="G343" s="60">
        <f t="shared" si="22"/>
        <v>0</v>
      </c>
      <c r="H343" s="231" t="e">
        <f>+ROUND((G343/$G$378),4)</f>
        <v>#DIV/0!</v>
      </c>
    </row>
    <row r="344" spans="1:9" x14ac:dyDescent="0.25">
      <c r="A344" s="96" t="s">
        <v>654</v>
      </c>
      <c r="B344" s="97"/>
      <c r="C344" s="98" t="s">
        <v>655</v>
      </c>
      <c r="D344" s="99" t="s">
        <v>86</v>
      </c>
      <c r="E344" s="100">
        <v>11</v>
      </c>
      <c r="F344" s="100"/>
      <c r="G344" s="60">
        <f t="shared" si="22"/>
        <v>0</v>
      </c>
      <c r="H344" s="231" t="e">
        <f>+ROUND((G344/$G$378),4)</f>
        <v>#DIV/0!</v>
      </c>
    </row>
    <row r="345" spans="1:9" x14ac:dyDescent="0.25">
      <c r="A345" s="96" t="s">
        <v>656</v>
      </c>
      <c r="B345" s="97"/>
      <c r="C345" s="98" t="s">
        <v>657</v>
      </c>
      <c r="D345" s="99" t="s">
        <v>86</v>
      </c>
      <c r="E345" s="100">
        <v>11</v>
      </c>
      <c r="F345" s="100"/>
      <c r="G345" s="60">
        <f t="shared" si="22"/>
        <v>0</v>
      </c>
      <c r="H345" s="231" t="e">
        <f>+ROUND((G345/$G$378),4)</f>
        <v>#DIV/0!</v>
      </c>
    </row>
    <row r="346" spans="1:9" ht="45" x14ac:dyDescent="0.25">
      <c r="A346" s="96" t="s">
        <v>658</v>
      </c>
      <c r="B346" s="97"/>
      <c r="C346" s="98" t="s">
        <v>659</v>
      </c>
      <c r="D346" s="99" t="s">
        <v>86</v>
      </c>
      <c r="E346" s="100">
        <v>1</v>
      </c>
      <c r="F346" s="100"/>
      <c r="G346" s="60">
        <f t="shared" si="22"/>
        <v>0</v>
      </c>
      <c r="H346" s="231" t="e">
        <f>+ROUND((G346/$G$378),4)</f>
        <v>#DIV/0!</v>
      </c>
    </row>
    <row r="347" spans="1:9" x14ac:dyDescent="0.25">
      <c r="A347" s="96"/>
      <c r="B347" s="97"/>
      <c r="C347" s="98"/>
      <c r="D347" s="99"/>
      <c r="E347" s="100"/>
      <c r="F347" s="100"/>
      <c r="G347" s="41"/>
      <c r="H347" s="231" t="e">
        <f>+ROUND((G347/$G$378),4)</f>
        <v>#DIV/0!</v>
      </c>
    </row>
    <row r="348" spans="1:9" x14ac:dyDescent="0.25">
      <c r="A348" s="49">
        <v>12</v>
      </c>
      <c r="B348" s="50"/>
      <c r="C348" s="51" t="s">
        <v>660</v>
      </c>
      <c r="D348" s="50"/>
      <c r="E348" s="52"/>
      <c r="F348" s="52"/>
      <c r="G348" s="53">
        <f>SUM(G349:G359)</f>
        <v>0</v>
      </c>
      <c r="H348" s="230" t="e">
        <f>+ROUND((G348/$G$378),4)</f>
        <v>#DIV/0!</v>
      </c>
    </row>
    <row r="349" spans="1:9" ht="54" customHeight="1" x14ac:dyDescent="0.25">
      <c r="A349" s="77">
        <v>12.1</v>
      </c>
      <c r="B349" s="78"/>
      <c r="C349" s="69" t="s">
        <v>661</v>
      </c>
      <c r="D349" s="78" t="s">
        <v>24</v>
      </c>
      <c r="E349" s="142">
        <v>4.07</v>
      </c>
      <c r="F349" s="143"/>
      <c r="G349" s="41">
        <f t="shared" ref="G349:G358" si="23">+ROUND((F349*E349),0)</f>
        <v>0</v>
      </c>
      <c r="H349" s="231" t="e">
        <f>+ROUND((G349/$G$378),4)</f>
        <v>#DIV/0!</v>
      </c>
    </row>
    <row r="350" spans="1:9" ht="57" x14ac:dyDescent="0.25">
      <c r="A350" s="77">
        <v>12.3</v>
      </c>
      <c r="B350" s="78"/>
      <c r="C350" s="69" t="s">
        <v>662</v>
      </c>
      <c r="D350" s="78" t="s">
        <v>24</v>
      </c>
      <c r="E350" s="142">
        <v>197.4</v>
      </c>
      <c r="F350" s="143"/>
      <c r="G350" s="41">
        <f t="shared" si="23"/>
        <v>0</v>
      </c>
      <c r="H350" s="231" t="e">
        <f>+ROUND((G350/$G$378),4)</f>
        <v>#DIV/0!</v>
      </c>
    </row>
    <row r="351" spans="1:9" ht="42.75" x14ac:dyDescent="0.25">
      <c r="A351" s="77">
        <v>12.5</v>
      </c>
      <c r="B351" s="78"/>
      <c r="C351" s="69" t="s">
        <v>664</v>
      </c>
      <c r="D351" s="78" t="s">
        <v>24</v>
      </c>
      <c r="E351" s="142">
        <v>41.18</v>
      </c>
      <c r="F351" s="143"/>
      <c r="G351" s="41">
        <f t="shared" si="23"/>
        <v>0</v>
      </c>
      <c r="H351" s="231" t="e">
        <f>+ROUND((G351/$G$378),4)</f>
        <v>#DIV/0!</v>
      </c>
    </row>
    <row r="352" spans="1:9" ht="71.25" x14ac:dyDescent="0.25">
      <c r="A352" s="77">
        <v>12.6</v>
      </c>
      <c r="B352" s="78"/>
      <c r="C352" s="69" t="s">
        <v>665</v>
      </c>
      <c r="D352" s="78" t="s">
        <v>24</v>
      </c>
      <c r="E352" s="142">
        <v>2.2000000000000002</v>
      </c>
      <c r="F352" s="143"/>
      <c r="G352" s="41">
        <f t="shared" si="23"/>
        <v>0</v>
      </c>
      <c r="H352" s="231" t="e">
        <f>+ROUND((G352/$G$378),4)</f>
        <v>#DIV/0!</v>
      </c>
    </row>
    <row r="353" spans="1:8" ht="42.75" x14ac:dyDescent="0.25">
      <c r="A353" s="77">
        <v>12.7</v>
      </c>
      <c r="B353" s="78"/>
      <c r="C353" s="69" t="s">
        <v>666</v>
      </c>
      <c r="D353" s="78" t="s">
        <v>667</v>
      </c>
      <c r="E353" s="142">
        <v>1</v>
      </c>
      <c r="F353" s="193"/>
      <c r="G353" s="41">
        <f t="shared" si="23"/>
        <v>0</v>
      </c>
      <c r="H353" s="231" t="e">
        <f>+ROUND((G353/$G$378),4)</f>
        <v>#DIV/0!</v>
      </c>
    </row>
    <row r="354" spans="1:8" ht="28.5" x14ac:dyDescent="0.25">
      <c r="A354" s="77">
        <v>12.8</v>
      </c>
      <c r="B354" s="78"/>
      <c r="C354" s="69" t="s">
        <v>668</v>
      </c>
      <c r="D354" s="78" t="s">
        <v>11</v>
      </c>
      <c r="E354" s="142">
        <v>53</v>
      </c>
      <c r="F354" s="143"/>
      <c r="G354" s="41">
        <f t="shared" si="23"/>
        <v>0</v>
      </c>
      <c r="H354" s="231" t="e">
        <f>+ROUND((G354/$G$378),4)</f>
        <v>#DIV/0!</v>
      </c>
    </row>
    <row r="355" spans="1:8" x14ac:dyDescent="0.25">
      <c r="A355" s="77">
        <v>12.9</v>
      </c>
      <c r="B355" s="78"/>
      <c r="C355" s="194" t="s">
        <v>669</v>
      </c>
      <c r="D355" s="78" t="s">
        <v>667</v>
      </c>
      <c r="E355" s="142">
        <v>13</v>
      </c>
      <c r="F355" s="143"/>
      <c r="G355" s="41">
        <f t="shared" si="23"/>
        <v>0</v>
      </c>
      <c r="H355" s="231" t="e">
        <f>+ROUND((G355/$G$378),4)</f>
        <v>#DIV/0!</v>
      </c>
    </row>
    <row r="356" spans="1:8" ht="42.75" x14ac:dyDescent="0.25">
      <c r="A356" s="195">
        <v>12.1</v>
      </c>
      <c r="B356" s="78"/>
      <c r="C356" s="69" t="s">
        <v>670</v>
      </c>
      <c r="D356" s="78" t="s">
        <v>667</v>
      </c>
      <c r="E356" s="142">
        <v>12</v>
      </c>
      <c r="F356" s="143"/>
      <c r="G356" s="41">
        <f t="shared" si="23"/>
        <v>0</v>
      </c>
      <c r="H356" s="231" t="e">
        <f>+ROUND((G356/$G$378),4)</f>
        <v>#DIV/0!</v>
      </c>
    </row>
    <row r="357" spans="1:8" ht="42.75" x14ac:dyDescent="0.25">
      <c r="A357" s="195">
        <v>12.11</v>
      </c>
      <c r="B357" s="78"/>
      <c r="C357" s="69" t="s">
        <v>716</v>
      </c>
      <c r="D357" s="78" t="s">
        <v>667</v>
      </c>
      <c r="E357" s="142">
        <v>30.69</v>
      </c>
      <c r="F357" s="143"/>
      <c r="G357" s="41">
        <f t="shared" si="23"/>
        <v>0</v>
      </c>
      <c r="H357" s="231" t="e">
        <f>+ROUND((G357/$G$378),4)</f>
        <v>#DIV/0!</v>
      </c>
    </row>
    <row r="358" spans="1:8" ht="46.5" customHeight="1" x14ac:dyDescent="0.25">
      <c r="A358" s="195">
        <v>12.12</v>
      </c>
      <c r="B358" s="78"/>
      <c r="C358" s="69" t="s">
        <v>717</v>
      </c>
      <c r="D358" s="78" t="s">
        <v>667</v>
      </c>
      <c r="E358" s="142">
        <v>94.09</v>
      </c>
      <c r="F358" s="143"/>
      <c r="G358" s="41">
        <f t="shared" si="23"/>
        <v>0</v>
      </c>
      <c r="H358" s="231" t="e">
        <f>+ROUND((G358/$G$378),4)</f>
        <v>#DIV/0!</v>
      </c>
    </row>
    <row r="359" spans="1:8" x14ac:dyDescent="0.25">
      <c r="A359" s="29"/>
      <c r="B359" s="27"/>
      <c r="C359" s="27"/>
      <c r="D359" s="84"/>
      <c r="E359" s="27"/>
      <c r="F359" s="27"/>
      <c r="G359" s="27"/>
      <c r="H359" s="231" t="e">
        <f>+ROUND((G359/$G$378),4)</f>
        <v>#DIV/0!</v>
      </c>
    </row>
    <row r="360" spans="1:8" x14ac:dyDescent="0.25">
      <c r="A360" s="85">
        <v>13</v>
      </c>
      <c r="B360" s="86"/>
      <c r="C360" s="87" t="s">
        <v>671</v>
      </c>
      <c r="D360" s="86"/>
      <c r="E360" s="291"/>
      <c r="F360" s="291"/>
      <c r="G360" s="292">
        <f>SUM(G361:G365)</f>
        <v>0</v>
      </c>
      <c r="H360" s="230" t="e">
        <f>+ROUND((G360/$G$378),4)</f>
        <v>#DIV/0!</v>
      </c>
    </row>
    <row r="361" spans="1:8" ht="31.5" customHeight="1" x14ac:dyDescent="0.25">
      <c r="A361" s="83">
        <v>13.1</v>
      </c>
      <c r="B361" s="84">
        <v>13687</v>
      </c>
      <c r="C361" s="293" t="s">
        <v>672</v>
      </c>
      <c r="D361" s="84" t="s">
        <v>24</v>
      </c>
      <c r="E361" s="73">
        <v>1196.73</v>
      </c>
      <c r="F361" s="22"/>
      <c r="G361" s="41">
        <f t="shared" ref="G361:G365" si="24">+ROUND((F361*E361),0)</f>
        <v>0</v>
      </c>
      <c r="H361" s="231" t="e">
        <f>+ROUND((G361/$G$378),4)</f>
        <v>#DIV/0!</v>
      </c>
    </row>
    <row r="362" spans="1:8" x14ac:dyDescent="0.25">
      <c r="A362" s="83">
        <v>13.2</v>
      </c>
      <c r="B362" s="84" t="s">
        <v>718</v>
      </c>
      <c r="C362" s="27" t="s">
        <v>673</v>
      </c>
      <c r="D362" s="84" t="s">
        <v>24</v>
      </c>
      <c r="E362" s="73">
        <v>176.51</v>
      </c>
      <c r="F362" s="22"/>
      <c r="G362" s="41">
        <f t="shared" si="24"/>
        <v>0</v>
      </c>
      <c r="H362" s="231" t="e">
        <f>+ROUND((G362/$G$378),4)</f>
        <v>#DIV/0!</v>
      </c>
    </row>
    <row r="363" spans="1:8" x14ac:dyDescent="0.25">
      <c r="A363" s="83">
        <v>13.3</v>
      </c>
      <c r="B363" s="84"/>
      <c r="C363" s="27" t="s">
        <v>674</v>
      </c>
      <c r="D363" s="84" t="s">
        <v>24</v>
      </c>
      <c r="E363" s="73">
        <v>1196.73</v>
      </c>
      <c r="F363" s="22"/>
      <c r="G363" s="41">
        <f t="shared" si="24"/>
        <v>0</v>
      </c>
      <c r="H363" s="231" t="e">
        <f>+ROUND((G363/$G$378),4)</f>
        <v>#DIV/0!</v>
      </c>
    </row>
    <row r="364" spans="1:8" x14ac:dyDescent="0.25">
      <c r="A364" s="83">
        <v>13.4</v>
      </c>
      <c r="B364" s="84"/>
      <c r="C364" s="27" t="s">
        <v>675</v>
      </c>
      <c r="D364" s="84" t="s">
        <v>24</v>
      </c>
      <c r="E364" s="74">
        <v>1196.73</v>
      </c>
      <c r="F364" s="22"/>
      <c r="G364" s="41">
        <f t="shared" si="24"/>
        <v>0</v>
      </c>
      <c r="H364" s="231" t="e">
        <f>+ROUND((G364/$G$378),4)</f>
        <v>#DIV/0!</v>
      </c>
    </row>
    <row r="365" spans="1:8" x14ac:dyDescent="0.25">
      <c r="A365" s="83">
        <v>13.7</v>
      </c>
      <c r="B365" s="84"/>
      <c r="C365" s="196" t="s">
        <v>677</v>
      </c>
      <c r="D365" s="145" t="s">
        <v>24</v>
      </c>
      <c r="E365" s="198">
        <v>493.6</v>
      </c>
      <c r="F365" s="22"/>
      <c r="G365" s="41">
        <f t="shared" si="24"/>
        <v>0</v>
      </c>
      <c r="H365" s="231" t="e">
        <f>+ROUND((G365/$G$378),4)</f>
        <v>#DIV/0!</v>
      </c>
    </row>
    <row r="366" spans="1:8" x14ac:dyDescent="0.25">
      <c r="A366" s="29"/>
      <c r="B366" s="27"/>
      <c r="C366" s="27"/>
      <c r="D366" s="84"/>
      <c r="E366" s="27"/>
      <c r="F366" s="27"/>
      <c r="G366" s="27"/>
      <c r="H366" s="231" t="e">
        <f>+ROUND((G366/$G$378),4)</f>
        <v>#DIV/0!</v>
      </c>
    </row>
    <row r="367" spans="1:8" x14ac:dyDescent="0.25">
      <c r="A367" s="49">
        <v>14</v>
      </c>
      <c r="B367" s="50"/>
      <c r="C367" s="51" t="s">
        <v>678</v>
      </c>
      <c r="D367" s="50"/>
      <c r="E367" s="52"/>
      <c r="F367" s="52"/>
      <c r="G367" s="53">
        <f>SUM(G368:G371)</f>
        <v>0</v>
      </c>
      <c r="H367" s="230" t="e">
        <f>+ROUND((G367/$G$378),4)</f>
        <v>#DIV/0!</v>
      </c>
    </row>
    <row r="368" spans="1:8" x14ac:dyDescent="0.25">
      <c r="A368" s="83">
        <v>14.1</v>
      </c>
      <c r="B368" s="84"/>
      <c r="C368" s="201" t="s">
        <v>679</v>
      </c>
      <c r="D368" s="84" t="s">
        <v>14</v>
      </c>
      <c r="E368" s="27">
        <v>1173.02</v>
      </c>
      <c r="F368" s="27"/>
      <c r="G368" s="41">
        <f t="shared" ref="G368:G371" si="25">+ROUND((F368*E368),0)</f>
        <v>0</v>
      </c>
      <c r="H368" s="231" t="e">
        <f>+ROUND((G368/$G$378),4)</f>
        <v>#DIV/0!</v>
      </c>
    </row>
    <row r="369" spans="1:10" x14ac:dyDescent="0.25">
      <c r="A369" s="294">
        <v>14.2</v>
      </c>
      <c r="B369" s="196"/>
      <c r="C369" s="196" t="s">
        <v>719</v>
      </c>
      <c r="D369" s="145" t="s">
        <v>14</v>
      </c>
      <c r="E369" s="27">
        <v>183</v>
      </c>
      <c r="F369" s="196"/>
      <c r="G369" s="41">
        <f t="shared" si="25"/>
        <v>0</v>
      </c>
      <c r="H369" s="231" t="e">
        <f>+ROUND((G369/$G$378),4)</f>
        <v>#DIV/0!</v>
      </c>
    </row>
    <row r="370" spans="1:10" x14ac:dyDescent="0.25">
      <c r="A370" s="83">
        <v>14.3</v>
      </c>
      <c r="B370" s="57">
        <v>16041</v>
      </c>
      <c r="C370" s="140" t="s">
        <v>21</v>
      </c>
      <c r="D370" s="78" t="s">
        <v>14</v>
      </c>
      <c r="E370" s="27">
        <v>30.18</v>
      </c>
      <c r="F370" s="22"/>
      <c r="G370" s="41">
        <f t="shared" si="25"/>
        <v>0</v>
      </c>
      <c r="H370" s="231" t="e">
        <f>+ROUND((G370/$G$378),4)</f>
        <v>#DIV/0!</v>
      </c>
    </row>
    <row r="371" spans="1:10" x14ac:dyDescent="0.25">
      <c r="A371" s="294">
        <v>14.4</v>
      </c>
      <c r="B371" s="57">
        <v>13746</v>
      </c>
      <c r="C371" s="140" t="s">
        <v>22</v>
      </c>
      <c r="D371" s="78" t="s">
        <v>14</v>
      </c>
      <c r="E371" s="27">
        <v>25.15</v>
      </c>
      <c r="F371" s="22"/>
      <c r="G371" s="41">
        <f t="shared" si="25"/>
        <v>0</v>
      </c>
      <c r="H371" s="231" t="e">
        <f>+ROUND((G371/$G$378),4)</f>
        <v>#DIV/0!</v>
      </c>
    </row>
    <row r="372" spans="1:10" x14ac:dyDescent="0.25">
      <c r="A372" s="294"/>
      <c r="B372" s="57"/>
      <c r="C372" s="140"/>
      <c r="D372" s="78"/>
      <c r="E372" s="27"/>
      <c r="F372" s="147"/>
      <c r="G372" s="39"/>
      <c r="H372" s="231" t="e">
        <f t="shared" ref="H372:H375" si="26">+ROUND((G372/$G$378),4)</f>
        <v>#DIV/0!</v>
      </c>
    </row>
    <row r="373" spans="1:10" x14ac:dyDescent="0.25">
      <c r="A373" s="202">
        <v>15</v>
      </c>
      <c r="B373" s="203"/>
      <c r="C373" s="204" t="s">
        <v>680</v>
      </c>
      <c r="D373" s="203"/>
      <c r="E373" s="205"/>
      <c r="F373" s="205"/>
      <c r="G373" s="295">
        <f>SUM(G374)</f>
        <v>0</v>
      </c>
      <c r="H373" s="230" t="e">
        <f t="shared" si="26"/>
        <v>#DIV/0!</v>
      </c>
    </row>
    <row r="374" spans="1:10" ht="40.5" customHeight="1" x14ac:dyDescent="0.25">
      <c r="A374" s="206">
        <v>15.1</v>
      </c>
      <c r="B374" s="63"/>
      <c r="C374" s="207" t="s">
        <v>682</v>
      </c>
      <c r="D374" s="20" t="s">
        <v>667</v>
      </c>
      <c r="E374" s="20">
        <v>1</v>
      </c>
      <c r="F374" s="25"/>
      <c r="G374" s="296">
        <f t="shared" ref="G374" si="27">+ROUND((F374*E374),0)</f>
        <v>0</v>
      </c>
      <c r="H374" s="231" t="e">
        <f t="shared" si="26"/>
        <v>#DIV/0!</v>
      </c>
    </row>
    <row r="375" spans="1:10" x14ac:dyDescent="0.25">
      <c r="A375" s="206"/>
      <c r="B375" s="63"/>
      <c r="C375" s="207"/>
      <c r="D375" s="20"/>
      <c r="E375" s="20"/>
      <c r="F375" s="297"/>
      <c r="G375" s="296"/>
      <c r="H375" s="231" t="e">
        <f t="shared" si="26"/>
        <v>#DIV/0!</v>
      </c>
    </row>
    <row r="376" spans="1:10" s="1" customFormat="1" ht="27" customHeight="1" x14ac:dyDescent="0.25">
      <c r="A376" s="300"/>
      <c r="B376" s="301"/>
      <c r="C376" s="302"/>
      <c r="D376" s="303"/>
      <c r="E376" s="304"/>
      <c r="F376" s="305"/>
      <c r="G376" s="306"/>
      <c r="H376" s="307"/>
    </row>
    <row r="377" spans="1:10" x14ac:dyDescent="0.25">
      <c r="A377" s="309"/>
      <c r="B377" s="310"/>
      <c r="C377" s="310"/>
      <c r="D377" s="311"/>
      <c r="E377" s="310"/>
      <c r="F377" s="310"/>
      <c r="G377" s="312"/>
    </row>
    <row r="378" spans="1:10" ht="19.5" thickBot="1" x14ac:dyDescent="0.35">
      <c r="A378" s="585" t="s">
        <v>686</v>
      </c>
      <c r="B378" s="586"/>
      <c r="C378" s="586"/>
      <c r="D378" s="586"/>
      <c r="E378" s="586"/>
      <c r="F378" s="586"/>
      <c r="G378" s="313">
        <f>+G367+G360+G348+G163+G143+G65+G58+G44+G26+G17+G8+G339+G373+G180+G37</f>
        <v>0</v>
      </c>
      <c r="H378" s="314" t="e">
        <f>+H367+H360+H348+H163+H143+H65+H58+H44+H26+H17+H8+H339+H373+H180+H37</f>
        <v>#DIV/0!</v>
      </c>
      <c r="J378" s="298"/>
    </row>
    <row r="379" spans="1:10" ht="18" x14ac:dyDescent="0.25">
      <c r="D379" s="560" t="s">
        <v>687</v>
      </c>
      <c r="E379" s="561"/>
      <c r="F379" s="226">
        <v>0.32969999999999999</v>
      </c>
      <c r="G379" s="313">
        <f>+ROUND((F379*G378),0)</f>
        <v>0</v>
      </c>
    </row>
    <row r="380" spans="1:10" ht="18" x14ac:dyDescent="0.25">
      <c r="D380" s="560" t="s">
        <v>688</v>
      </c>
      <c r="E380" s="561"/>
      <c r="F380" s="227">
        <v>0.02</v>
      </c>
      <c r="G380" s="313">
        <f>+ROUND((F380*G378),0)</f>
        <v>0</v>
      </c>
    </row>
    <row r="381" spans="1:10" ht="18.75" thickBot="1" x14ac:dyDescent="0.3">
      <c r="D381" s="562" t="s">
        <v>689</v>
      </c>
      <c r="E381" s="563"/>
      <c r="F381" s="228">
        <v>0.05</v>
      </c>
      <c r="G381" s="315">
        <f>+ROUND((F381*G378),0)</f>
        <v>0</v>
      </c>
    </row>
    <row r="382" spans="1:10" ht="18.75" thickBot="1" x14ac:dyDescent="0.3">
      <c r="D382" s="564" t="s">
        <v>690</v>
      </c>
      <c r="E382" s="565"/>
      <c r="F382" s="566"/>
      <c r="G382" s="316">
        <f>SUM(G378:G381)</f>
        <v>0</v>
      </c>
    </row>
    <row r="386" spans="7:7" x14ac:dyDescent="0.25">
      <c r="G386" s="557"/>
    </row>
  </sheetData>
  <autoFilter ref="A7:H382"/>
  <mergeCells count="8">
    <mergeCell ref="D379:E379"/>
    <mergeCell ref="D380:E380"/>
    <mergeCell ref="D381:E381"/>
    <mergeCell ref="D382:F382"/>
    <mergeCell ref="A1:H2"/>
    <mergeCell ref="A3:F3"/>
    <mergeCell ref="A5:H5"/>
    <mergeCell ref="A378:F378"/>
  </mergeCells>
  <pageMargins left="0.7" right="0.7" top="0.75" bottom="0.75" header="0.3" footer="0.3"/>
  <pageSetup paperSize="9" scale="50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90"/>
  <sheetViews>
    <sheetView view="pageBreakPreview" zoomScaleNormal="110" zoomScaleSheetLayoutView="100" workbookViewId="0">
      <selection activeCell="G337" sqref="G337"/>
    </sheetView>
  </sheetViews>
  <sheetFormatPr baseColWidth="10" defaultRowHeight="12.75" x14ac:dyDescent="0.2"/>
  <cols>
    <col min="1" max="1" width="9.42578125" style="317" customWidth="1"/>
    <col min="2" max="2" width="7.85546875" style="317" customWidth="1"/>
    <col min="3" max="3" width="52.28515625" style="317" customWidth="1"/>
    <col min="4" max="4" width="11.5703125" style="359" customWidth="1"/>
    <col min="5" max="5" width="22" style="450" customWidth="1"/>
    <col min="6" max="6" width="16.85546875" style="317" customWidth="1"/>
    <col min="7" max="7" width="32.7109375" style="317" customWidth="1"/>
    <col min="8" max="8" width="11.42578125" style="319"/>
    <col min="9" max="9" width="18.28515625" style="317" bestFit="1" customWidth="1"/>
    <col min="10" max="10" width="21.85546875" style="317" customWidth="1"/>
    <col min="11" max="11" width="14.42578125" style="317" bestFit="1" customWidth="1"/>
    <col min="12" max="16384" width="11.42578125" style="317"/>
  </cols>
  <sheetData>
    <row r="1" spans="1:10" ht="18.75" customHeight="1" x14ac:dyDescent="0.2">
      <c r="A1" s="587" t="s">
        <v>769</v>
      </c>
      <c r="B1" s="588"/>
      <c r="C1" s="588"/>
      <c r="D1" s="588"/>
      <c r="E1" s="588"/>
      <c r="F1" s="588"/>
      <c r="G1" s="588"/>
      <c r="H1" s="589"/>
    </row>
    <row r="2" spans="1:10" ht="34.5" customHeight="1" thickBot="1" x14ac:dyDescent="0.25">
      <c r="A2" s="590"/>
      <c r="B2" s="591"/>
      <c r="C2" s="591"/>
      <c r="D2" s="591"/>
      <c r="E2" s="591"/>
      <c r="F2" s="591"/>
      <c r="G2" s="591"/>
      <c r="H2" s="592"/>
    </row>
    <row r="3" spans="1:10" x14ac:dyDescent="0.2">
      <c r="A3" s="593"/>
      <c r="B3" s="594"/>
      <c r="C3" s="594"/>
      <c r="D3" s="594"/>
      <c r="E3" s="594"/>
      <c r="F3" s="594"/>
      <c r="G3" s="318"/>
    </row>
    <row r="4" spans="1:10" ht="13.5" thickBot="1" x14ac:dyDescent="0.25">
      <c r="A4" s="321"/>
      <c r="B4" s="321"/>
      <c r="C4" s="321"/>
      <c r="D4" s="321"/>
      <c r="E4" s="322"/>
      <c r="F4" s="321"/>
      <c r="G4" s="321"/>
    </row>
    <row r="5" spans="1:10" ht="20.25" customHeight="1" thickBot="1" x14ac:dyDescent="0.25">
      <c r="A5" s="595" t="s">
        <v>720</v>
      </c>
      <c r="B5" s="596"/>
      <c r="C5" s="596"/>
      <c r="D5" s="596"/>
      <c r="E5" s="596"/>
      <c r="F5" s="596"/>
      <c r="G5" s="596"/>
      <c r="H5" s="597"/>
    </row>
    <row r="6" spans="1:10" ht="13.5" thickBot="1" x14ac:dyDescent="0.25">
      <c r="A6" s="323"/>
      <c r="B6" s="324"/>
      <c r="C6" s="324"/>
      <c r="D6" s="324"/>
      <c r="E6" s="325"/>
      <c r="F6" s="324"/>
      <c r="G6" s="318"/>
    </row>
    <row r="7" spans="1:10" s="319" customFormat="1" ht="28.5" customHeight="1" thickBot="1" x14ac:dyDescent="0.3">
      <c r="A7" s="326" t="s">
        <v>1</v>
      </c>
      <c r="B7" s="327" t="s">
        <v>2</v>
      </c>
      <c r="C7" s="328" t="s">
        <v>3</v>
      </c>
      <c r="D7" s="329" t="s">
        <v>4</v>
      </c>
      <c r="E7" s="330" t="s">
        <v>5</v>
      </c>
      <c r="F7" s="329" t="s">
        <v>6</v>
      </c>
      <c r="G7" s="331" t="s">
        <v>7</v>
      </c>
      <c r="H7" s="331" t="s">
        <v>8</v>
      </c>
    </row>
    <row r="8" spans="1:10" x14ac:dyDescent="0.2">
      <c r="A8" s="332">
        <v>1</v>
      </c>
      <c r="B8" s="333"/>
      <c r="C8" s="334" t="s">
        <v>9</v>
      </c>
      <c r="D8" s="333"/>
      <c r="E8" s="335"/>
      <c r="F8" s="333"/>
      <c r="G8" s="336">
        <f>SUM(G9:G15)</f>
        <v>0</v>
      </c>
      <c r="H8" s="337" t="e">
        <f>+ROUND((G8/$G$378),4)</f>
        <v>#DIV/0!</v>
      </c>
      <c r="I8" s="338"/>
      <c r="J8" s="338"/>
    </row>
    <row r="9" spans="1:10" x14ac:dyDescent="0.2">
      <c r="A9" s="17">
        <v>1.1000000000000001</v>
      </c>
      <c r="B9" s="18">
        <v>13408</v>
      </c>
      <c r="C9" s="19" t="s">
        <v>10</v>
      </c>
      <c r="D9" s="20" t="s">
        <v>11</v>
      </c>
      <c r="E9" s="296">
        <v>74</v>
      </c>
      <c r="F9" s="21"/>
      <c r="G9" s="21">
        <f>+ROUND((F9*E9),0)</f>
        <v>0</v>
      </c>
      <c r="H9" s="339" t="e">
        <f>+ROUND((G9/$G$378),4)</f>
        <v>#DIV/0!</v>
      </c>
    </row>
    <row r="10" spans="1:10" x14ac:dyDescent="0.2">
      <c r="A10" s="17">
        <v>1.2</v>
      </c>
      <c r="B10" s="18">
        <v>11646</v>
      </c>
      <c r="C10" s="19" t="s">
        <v>12</v>
      </c>
      <c r="D10" s="20" t="s">
        <v>11</v>
      </c>
      <c r="E10" s="296">
        <v>45</v>
      </c>
      <c r="F10" s="21"/>
      <c r="G10" s="21">
        <f t="shared" ref="G10:G15" si="0">+ROUND((F10*E10),0)</f>
        <v>0</v>
      </c>
      <c r="H10" s="339" t="e">
        <f>+ROUND((G10/$G$378),4)</f>
        <v>#DIV/0!</v>
      </c>
    </row>
    <row r="11" spans="1:10" s="319" customFormat="1" ht="25.5" x14ac:dyDescent="0.25">
      <c r="A11" s="17">
        <v>1.7</v>
      </c>
      <c r="B11" s="18">
        <v>12498</v>
      </c>
      <c r="C11" s="19" t="s">
        <v>13</v>
      </c>
      <c r="D11" s="20" t="s">
        <v>14</v>
      </c>
      <c r="E11" s="296">
        <v>1427.95</v>
      </c>
      <c r="F11" s="24"/>
      <c r="G11" s="24">
        <f t="shared" si="0"/>
        <v>0</v>
      </c>
      <c r="H11" s="339" t="e">
        <f>+ROUND((G11/$G$378),4)</f>
        <v>#DIV/0!</v>
      </c>
    </row>
    <row r="12" spans="1:10" s="319" customFormat="1" x14ac:dyDescent="0.25">
      <c r="A12" s="17">
        <v>1.1100000000000001</v>
      </c>
      <c r="B12" s="18">
        <v>12629</v>
      </c>
      <c r="C12" s="19" t="s">
        <v>19</v>
      </c>
      <c r="D12" s="20" t="s">
        <v>14</v>
      </c>
      <c r="E12" s="296">
        <v>158.66</v>
      </c>
      <c r="F12" s="24"/>
      <c r="G12" s="24">
        <f t="shared" si="0"/>
        <v>0</v>
      </c>
      <c r="H12" s="339" t="e">
        <f>+ROUND((G12/$G$378),4)</f>
        <v>#DIV/0!</v>
      </c>
    </row>
    <row r="13" spans="1:10" s="319" customFormat="1" x14ac:dyDescent="0.25">
      <c r="A13" s="17">
        <v>1.17</v>
      </c>
      <c r="B13" s="18">
        <v>10831</v>
      </c>
      <c r="C13" s="19" t="s">
        <v>25</v>
      </c>
      <c r="D13" s="20" t="s">
        <v>24</v>
      </c>
      <c r="E13" s="296">
        <v>489.6</v>
      </c>
      <c r="F13" s="24"/>
      <c r="G13" s="24">
        <f t="shared" si="0"/>
        <v>0</v>
      </c>
      <c r="H13" s="339" t="e">
        <f>+ROUND((G13/$G$378),4)</f>
        <v>#DIV/0!</v>
      </c>
    </row>
    <row r="14" spans="1:10" s="319" customFormat="1" x14ac:dyDescent="0.25">
      <c r="A14" s="17">
        <v>1.18</v>
      </c>
      <c r="B14" s="18"/>
      <c r="C14" s="19" t="s">
        <v>26</v>
      </c>
      <c r="D14" s="20" t="s">
        <v>11</v>
      </c>
      <c r="E14" s="296">
        <v>75</v>
      </c>
      <c r="F14" s="24"/>
      <c r="G14" s="24">
        <f t="shared" si="0"/>
        <v>0</v>
      </c>
      <c r="H14" s="339" t="e">
        <f>+ROUND((G14/$G$378),4)</f>
        <v>#DIV/0!</v>
      </c>
    </row>
    <row r="15" spans="1:10" ht="76.5" customHeight="1" x14ac:dyDescent="0.2">
      <c r="A15" s="17">
        <v>1.19</v>
      </c>
      <c r="B15" s="18"/>
      <c r="C15" s="19" t="s">
        <v>27</v>
      </c>
      <c r="D15" s="20" t="s">
        <v>11</v>
      </c>
      <c r="E15" s="296">
        <v>84</v>
      </c>
      <c r="F15" s="24"/>
      <c r="G15" s="24">
        <f t="shared" si="0"/>
        <v>0</v>
      </c>
      <c r="H15" s="339" t="e">
        <f>+ROUND((G15/$G$378),4)</f>
        <v>#DIV/0!</v>
      </c>
      <c r="J15" s="319"/>
    </row>
    <row r="16" spans="1:10" x14ac:dyDescent="0.2">
      <c r="A16" s="340">
        <v>2</v>
      </c>
      <c r="B16" s="341"/>
      <c r="C16" s="342" t="s">
        <v>29</v>
      </c>
      <c r="D16" s="342"/>
      <c r="E16" s="343"/>
      <c r="F16" s="342"/>
      <c r="G16" s="343">
        <f>SUM(G17:G22)</f>
        <v>0</v>
      </c>
      <c r="H16" s="344" t="e">
        <f>+ROUND((G16/$G$378),4)</f>
        <v>#DIV/0!</v>
      </c>
      <c r="I16" s="338"/>
      <c r="J16" s="338"/>
    </row>
    <row r="17" spans="1:12" x14ac:dyDescent="0.2">
      <c r="A17" s="54">
        <v>2.2000000000000002</v>
      </c>
      <c r="B17" s="345">
        <v>15401</v>
      </c>
      <c r="C17" s="346" t="s">
        <v>30</v>
      </c>
      <c r="D17" s="20" t="s">
        <v>24</v>
      </c>
      <c r="E17" s="296">
        <v>276</v>
      </c>
      <c r="F17" s="21"/>
      <c r="G17" s="347">
        <f t="shared" ref="G17:G22" si="1">+ROUND((F17*E17),0)</f>
        <v>0</v>
      </c>
      <c r="H17" s="339" t="e">
        <f>+ROUND((G17/$G$378),4)</f>
        <v>#DIV/0!</v>
      </c>
      <c r="I17" s="348"/>
    </row>
    <row r="18" spans="1:12" x14ac:dyDescent="0.2">
      <c r="A18" s="54">
        <v>2.4</v>
      </c>
      <c r="B18" s="345">
        <v>14130</v>
      </c>
      <c r="C18" s="19" t="s">
        <v>32</v>
      </c>
      <c r="D18" s="20" t="s">
        <v>14</v>
      </c>
      <c r="E18" s="296">
        <v>52.21</v>
      </c>
      <c r="F18" s="21"/>
      <c r="G18" s="347">
        <f t="shared" si="1"/>
        <v>0</v>
      </c>
      <c r="H18" s="339" t="e">
        <f>+ROUND((G18/$G$378),4)</f>
        <v>#DIV/0!</v>
      </c>
      <c r="I18" s="348"/>
    </row>
    <row r="19" spans="1:12" x14ac:dyDescent="0.2">
      <c r="A19" s="54">
        <v>2.5</v>
      </c>
      <c r="B19" s="345">
        <v>14951</v>
      </c>
      <c r="C19" s="19" t="s">
        <v>33</v>
      </c>
      <c r="D19" s="20" t="s">
        <v>14</v>
      </c>
      <c r="E19" s="296">
        <v>77.97</v>
      </c>
      <c r="F19" s="21"/>
      <c r="G19" s="347">
        <f t="shared" si="1"/>
        <v>0</v>
      </c>
      <c r="H19" s="339" t="e">
        <f>+ROUND((G19/$G$378),4)</f>
        <v>#DIV/0!</v>
      </c>
      <c r="I19" s="348"/>
    </row>
    <row r="20" spans="1:12" x14ac:dyDescent="0.2">
      <c r="A20" s="54">
        <v>2.6</v>
      </c>
      <c r="B20" s="345">
        <v>15405</v>
      </c>
      <c r="C20" s="19" t="s">
        <v>693</v>
      </c>
      <c r="D20" s="20" t="s">
        <v>14</v>
      </c>
      <c r="E20" s="296">
        <v>166.77</v>
      </c>
      <c r="F20" s="24"/>
      <c r="G20" s="347">
        <f t="shared" si="1"/>
        <v>0</v>
      </c>
      <c r="H20" s="339" t="e">
        <f>+ROUND((G20/$G$378),4)</f>
        <v>#DIV/0!</v>
      </c>
      <c r="I20" s="348"/>
    </row>
    <row r="21" spans="1:12" s="319" customFormat="1" ht="25.5" x14ac:dyDescent="0.25">
      <c r="A21" s="54">
        <v>2.7</v>
      </c>
      <c r="B21" s="345">
        <v>11774</v>
      </c>
      <c r="C21" s="19" t="s">
        <v>41</v>
      </c>
      <c r="D21" s="20" t="s">
        <v>42</v>
      </c>
      <c r="E21" s="296">
        <v>42420.28</v>
      </c>
      <c r="F21" s="24"/>
      <c r="G21" s="296">
        <f t="shared" si="1"/>
        <v>0</v>
      </c>
      <c r="H21" s="339" t="e">
        <f>+ROUND((G21/$G$378),4)</f>
        <v>#DIV/0!</v>
      </c>
      <c r="I21" s="349"/>
    </row>
    <row r="22" spans="1:12" x14ac:dyDescent="0.2">
      <c r="A22" s="54">
        <v>2.8</v>
      </c>
      <c r="B22" s="345">
        <v>11025</v>
      </c>
      <c r="C22" s="346" t="s">
        <v>44</v>
      </c>
      <c r="D22" s="20" t="s">
        <v>42</v>
      </c>
      <c r="E22" s="296">
        <v>4113</v>
      </c>
      <c r="F22" s="24"/>
      <c r="G22" s="347">
        <f t="shared" si="1"/>
        <v>0</v>
      </c>
      <c r="H22" s="339" t="e">
        <f>+ROUND((G22/$G$378),4)</f>
        <v>#DIV/0!</v>
      </c>
      <c r="I22" s="348"/>
    </row>
    <row r="23" spans="1:12" x14ac:dyDescent="0.2">
      <c r="A23" s="54"/>
      <c r="B23" s="345"/>
      <c r="C23" s="346"/>
      <c r="D23" s="350"/>
      <c r="E23" s="296"/>
      <c r="F23" s="24"/>
      <c r="G23" s="347"/>
      <c r="H23" s="339" t="e">
        <f>+ROUND((G23/$G$378),4)</f>
        <v>#DIV/0!</v>
      </c>
      <c r="I23" s="348"/>
    </row>
    <row r="24" spans="1:12" x14ac:dyDescent="0.2">
      <c r="A24" s="351">
        <v>3</v>
      </c>
      <c r="B24" s="352"/>
      <c r="C24" s="353" t="s">
        <v>45</v>
      </c>
      <c r="D24" s="352"/>
      <c r="E24" s="354"/>
      <c r="F24" s="352"/>
      <c r="G24" s="354">
        <f>SUM(G25:G32)</f>
        <v>0</v>
      </c>
      <c r="H24" s="344" t="e">
        <f>+ROUND((G24/$G$378),4)</f>
        <v>#DIV/0!</v>
      </c>
      <c r="I24" s="355"/>
      <c r="J24" s="338"/>
    </row>
    <row r="25" spans="1:12" x14ac:dyDescent="0.2">
      <c r="A25" s="356"/>
      <c r="B25" s="357"/>
      <c r="C25" s="19"/>
      <c r="D25" s="350"/>
      <c r="E25" s="358"/>
      <c r="F25" s="350"/>
      <c r="G25" s="347">
        <f t="shared" ref="G25:G32" si="2">+ROUND((F25*E25),0)</f>
        <v>0</v>
      </c>
      <c r="H25" s="339" t="e">
        <f>+ROUND((G25/$G$378),4)</f>
        <v>#DIV/0!</v>
      </c>
      <c r="I25" s="348"/>
    </row>
    <row r="26" spans="1:12" ht="24" customHeight="1" x14ac:dyDescent="0.2">
      <c r="A26" s="54">
        <v>3.1</v>
      </c>
      <c r="B26" s="345">
        <v>95</v>
      </c>
      <c r="C26" s="19" t="s">
        <v>46</v>
      </c>
      <c r="D26" s="20" t="s">
        <v>14</v>
      </c>
      <c r="E26" s="296">
        <v>106.82</v>
      </c>
      <c r="F26" s="24"/>
      <c r="G26" s="296">
        <f t="shared" si="2"/>
        <v>0</v>
      </c>
      <c r="H26" s="339" t="e">
        <f>+ROUND((G26/$G$378),4)</f>
        <v>#DIV/0!</v>
      </c>
      <c r="J26" s="359"/>
      <c r="K26" s="359"/>
      <c r="L26" s="359"/>
    </row>
    <row r="27" spans="1:12" ht="25.5" customHeight="1" x14ac:dyDescent="0.2">
      <c r="A27" s="54">
        <v>3.2</v>
      </c>
      <c r="B27" s="345">
        <v>12542</v>
      </c>
      <c r="C27" s="19" t="s">
        <v>721</v>
      </c>
      <c r="D27" s="20" t="s">
        <v>14</v>
      </c>
      <c r="E27" s="296">
        <v>137.66999999999999</v>
      </c>
      <c r="F27" s="24"/>
      <c r="G27" s="296">
        <f t="shared" si="2"/>
        <v>0</v>
      </c>
      <c r="H27" s="339" t="e">
        <f>+ROUND((G27/$G$378),4)</f>
        <v>#DIV/0!</v>
      </c>
      <c r="J27" s="360"/>
      <c r="K27" s="359"/>
      <c r="L27" s="359"/>
    </row>
    <row r="28" spans="1:12" ht="21.75" customHeight="1" x14ac:dyDescent="0.2">
      <c r="A28" s="54">
        <v>3.3</v>
      </c>
      <c r="B28" s="345">
        <v>12147</v>
      </c>
      <c r="C28" s="19" t="s">
        <v>50</v>
      </c>
      <c r="D28" s="20" t="s">
        <v>14</v>
      </c>
      <c r="E28" s="296">
        <v>20.979999999999997</v>
      </c>
      <c r="F28" s="24"/>
      <c r="G28" s="296">
        <f t="shared" si="2"/>
        <v>0</v>
      </c>
      <c r="H28" s="339" t="e">
        <f>+ROUND((G28/$G$378),4)</f>
        <v>#DIV/0!</v>
      </c>
    </row>
    <row r="29" spans="1:12" ht="29.25" customHeight="1" x14ac:dyDescent="0.2">
      <c r="A29" s="54" t="s">
        <v>722</v>
      </c>
      <c r="B29" s="345">
        <v>12529</v>
      </c>
      <c r="C29" s="19" t="s">
        <v>52</v>
      </c>
      <c r="D29" s="20" t="s">
        <v>14</v>
      </c>
      <c r="E29" s="296">
        <v>58.39</v>
      </c>
      <c r="F29" s="24"/>
      <c r="G29" s="296">
        <f t="shared" si="2"/>
        <v>0</v>
      </c>
      <c r="H29" s="339" t="e">
        <f>+ROUND((G29/$G$378),4)</f>
        <v>#DIV/0!</v>
      </c>
    </row>
    <row r="30" spans="1:12" ht="27.75" customHeight="1" x14ac:dyDescent="0.2">
      <c r="A30" s="54">
        <v>3.5</v>
      </c>
      <c r="B30" s="357">
        <v>15023</v>
      </c>
      <c r="C30" s="19" t="s">
        <v>53</v>
      </c>
      <c r="D30" s="20" t="s">
        <v>14</v>
      </c>
      <c r="E30" s="296">
        <v>17.600000000000001</v>
      </c>
      <c r="F30" s="24"/>
      <c r="G30" s="296">
        <f t="shared" si="2"/>
        <v>0</v>
      </c>
      <c r="H30" s="339" t="e">
        <f>+ROUND((G30/$G$378),4)</f>
        <v>#DIV/0!</v>
      </c>
    </row>
    <row r="31" spans="1:12" s="319" customFormat="1" ht="33.75" customHeight="1" x14ac:dyDescent="0.25">
      <c r="A31" s="54">
        <v>3.7</v>
      </c>
      <c r="B31" s="345">
        <v>11774</v>
      </c>
      <c r="C31" s="19" t="s">
        <v>41</v>
      </c>
      <c r="D31" s="18" t="s">
        <v>42</v>
      </c>
      <c r="E31" s="296">
        <v>54993.56</v>
      </c>
      <c r="F31" s="24"/>
      <c r="G31" s="296">
        <f t="shared" si="2"/>
        <v>0</v>
      </c>
      <c r="H31" s="339" t="e">
        <f>+ROUND((G31/$G$378),4)</f>
        <v>#DIV/0!</v>
      </c>
    </row>
    <row r="32" spans="1:12" ht="19.5" customHeight="1" x14ac:dyDescent="0.2">
      <c r="A32" s="54">
        <v>3.8</v>
      </c>
      <c r="B32" s="345">
        <v>11025</v>
      </c>
      <c r="C32" s="346" t="s">
        <v>44</v>
      </c>
      <c r="D32" s="18" t="s">
        <v>42</v>
      </c>
      <c r="E32" s="296">
        <v>7635.9</v>
      </c>
      <c r="F32" s="24"/>
      <c r="G32" s="296">
        <f t="shared" si="2"/>
        <v>0</v>
      </c>
      <c r="H32" s="339" t="e">
        <f>+ROUND((G32/$G$378),4)</f>
        <v>#DIV/0!</v>
      </c>
    </row>
    <row r="33" spans="1:10" x14ac:dyDescent="0.2">
      <c r="A33" s="356"/>
      <c r="B33" s="357"/>
      <c r="C33" s="361"/>
      <c r="D33" s="350"/>
      <c r="E33" s="358"/>
      <c r="F33" s="350"/>
      <c r="G33" s="350"/>
      <c r="H33" s="339" t="e">
        <f>+ROUND((G33/$G$378),4)</f>
        <v>#DIV/0!</v>
      </c>
    </row>
    <row r="34" spans="1:10" x14ac:dyDescent="0.2">
      <c r="A34" s="351">
        <v>4</v>
      </c>
      <c r="B34" s="352"/>
      <c r="C34" s="353" t="s">
        <v>54</v>
      </c>
      <c r="D34" s="352"/>
      <c r="E34" s="354"/>
      <c r="F34" s="352"/>
      <c r="G34" s="362">
        <f>SUM(G35:G38)</f>
        <v>0</v>
      </c>
      <c r="H34" s="344" t="e">
        <f>+ROUND((G34/$G$378),4)</f>
        <v>#DIV/0!</v>
      </c>
    </row>
    <row r="35" spans="1:10" s="319" customFormat="1" ht="63" customHeight="1" x14ac:dyDescent="0.25">
      <c r="A35" s="54">
        <v>4.0999999999999996</v>
      </c>
      <c r="B35" s="55"/>
      <c r="C35" s="56" t="s">
        <v>55</v>
      </c>
      <c r="D35" s="57" t="s">
        <v>56</v>
      </c>
      <c r="E35" s="296">
        <v>16.2</v>
      </c>
      <c r="F35" s="59"/>
      <c r="G35" s="60">
        <f t="shared" ref="G35:G38" si="3">+ROUND((F35*E35),0)</f>
        <v>0</v>
      </c>
      <c r="H35" s="339" t="e">
        <f>+ROUND((G35/$G$378),4)</f>
        <v>#DIV/0!</v>
      </c>
    </row>
    <row r="36" spans="1:10" s="319" customFormat="1" ht="38.25" customHeight="1" x14ac:dyDescent="0.25">
      <c r="A36" s="54">
        <v>4.2</v>
      </c>
      <c r="B36" s="55"/>
      <c r="C36" s="56" t="s">
        <v>57</v>
      </c>
      <c r="D36" s="57" t="s">
        <v>56</v>
      </c>
      <c r="E36" s="296">
        <v>59.01</v>
      </c>
      <c r="F36" s="59"/>
      <c r="G36" s="60">
        <f t="shared" si="3"/>
        <v>0</v>
      </c>
      <c r="H36" s="339" t="e">
        <f>+ROUND((G36/$G$378),4)</f>
        <v>#DIV/0!</v>
      </c>
    </row>
    <row r="37" spans="1:10" s="319" customFormat="1" ht="44.25" customHeight="1" x14ac:dyDescent="0.25">
      <c r="A37" s="54">
        <v>4.3</v>
      </c>
      <c r="B37" s="55"/>
      <c r="C37" s="56" t="s">
        <v>58</v>
      </c>
      <c r="D37" s="57" t="s">
        <v>56</v>
      </c>
      <c r="E37" s="296">
        <v>201.92</v>
      </c>
      <c r="F37" s="61"/>
      <c r="G37" s="60">
        <f t="shared" si="3"/>
        <v>0</v>
      </c>
      <c r="H37" s="339" t="e">
        <f>+ROUND((G37/$G$378),4)</f>
        <v>#DIV/0!</v>
      </c>
    </row>
    <row r="38" spans="1:10" ht="117.75" customHeight="1" x14ac:dyDescent="0.2">
      <c r="A38" s="54">
        <v>4.4000000000000004</v>
      </c>
      <c r="B38" s="55"/>
      <c r="C38" s="56" t="s">
        <v>59</v>
      </c>
      <c r="D38" s="57" t="s">
        <v>24</v>
      </c>
      <c r="E38" s="296">
        <v>49.33</v>
      </c>
      <c r="F38" s="59"/>
      <c r="G38" s="60">
        <f t="shared" si="3"/>
        <v>0</v>
      </c>
      <c r="H38" s="339" t="e">
        <f>+ROUND((G38/$G$378),4)</f>
        <v>#DIV/0!</v>
      </c>
    </row>
    <row r="39" spans="1:10" x14ac:dyDescent="0.2">
      <c r="A39" s="356"/>
      <c r="B39" s="357"/>
      <c r="C39" s="361"/>
      <c r="D39" s="350"/>
      <c r="E39" s="358"/>
      <c r="F39" s="350"/>
      <c r="G39" s="350"/>
      <c r="H39" s="339" t="e">
        <f>+ROUND((G39/$G$378),4)</f>
        <v>#DIV/0!</v>
      </c>
    </row>
    <row r="40" spans="1:10" x14ac:dyDescent="0.2">
      <c r="A40" s="202">
        <v>5</v>
      </c>
      <c r="B40" s="203"/>
      <c r="C40" s="204" t="s">
        <v>60</v>
      </c>
      <c r="D40" s="203"/>
      <c r="E40" s="363"/>
      <c r="F40" s="205"/>
      <c r="G40" s="295">
        <f>SUM(G41:G50)</f>
        <v>0</v>
      </c>
      <c r="H40" s="344" t="e">
        <f>+ROUND((G40/$G$378),4)</f>
        <v>#DIV/0!</v>
      </c>
      <c r="J40" s="338"/>
    </row>
    <row r="41" spans="1:10" x14ac:dyDescent="0.2">
      <c r="A41" s="62">
        <v>5.0999999999999996</v>
      </c>
      <c r="B41" s="63"/>
      <c r="C41" s="64" t="s">
        <v>61</v>
      </c>
      <c r="D41" s="63" t="s">
        <v>24</v>
      </c>
      <c r="E41" s="347">
        <v>519.97</v>
      </c>
      <c r="F41" s="21"/>
      <c r="G41" s="296">
        <f t="shared" ref="G41:G50" si="4">+ROUND((F41*E41),0)</f>
        <v>0</v>
      </c>
      <c r="H41" s="339" t="e">
        <f>+ROUND((G41/$G$378),4)</f>
        <v>#DIV/0!</v>
      </c>
    </row>
    <row r="42" spans="1:10" x14ac:dyDescent="0.2">
      <c r="A42" s="62">
        <v>5.2</v>
      </c>
      <c r="B42" s="63"/>
      <c r="C42" s="64" t="s">
        <v>62</v>
      </c>
      <c r="D42" s="63" t="s">
        <v>11</v>
      </c>
      <c r="E42" s="347">
        <v>101.16</v>
      </c>
      <c r="F42" s="21"/>
      <c r="G42" s="296">
        <f t="shared" si="4"/>
        <v>0</v>
      </c>
      <c r="H42" s="339" t="e">
        <f>+ROUND((G42/$G$378),4)</f>
        <v>#DIV/0!</v>
      </c>
    </row>
    <row r="43" spans="1:10" x14ac:dyDescent="0.2">
      <c r="A43" s="62">
        <v>5.3</v>
      </c>
      <c r="B43" s="63">
        <v>299</v>
      </c>
      <c r="C43" s="64" t="s">
        <v>63</v>
      </c>
      <c r="D43" s="63" t="s">
        <v>24</v>
      </c>
      <c r="E43" s="347">
        <v>210.5</v>
      </c>
      <c r="F43" s="21"/>
      <c r="G43" s="296">
        <f t="shared" si="4"/>
        <v>0</v>
      </c>
      <c r="H43" s="339" t="e">
        <f>+ROUND((G43/$G$378),4)</f>
        <v>#DIV/0!</v>
      </c>
    </row>
    <row r="44" spans="1:10" x14ac:dyDescent="0.2">
      <c r="A44" s="62">
        <v>5.5</v>
      </c>
      <c r="B44" s="63"/>
      <c r="C44" s="64" t="s">
        <v>64</v>
      </c>
      <c r="D44" s="63" t="s">
        <v>24</v>
      </c>
      <c r="E44" s="347">
        <v>65.055999999999997</v>
      </c>
      <c r="F44" s="21"/>
      <c r="G44" s="296">
        <f t="shared" si="4"/>
        <v>0</v>
      </c>
      <c r="H44" s="339" t="e">
        <f>+ROUND((G44/$G$378),4)</f>
        <v>#DIV/0!</v>
      </c>
    </row>
    <row r="45" spans="1:10" x14ac:dyDescent="0.2">
      <c r="A45" s="62" t="s">
        <v>65</v>
      </c>
      <c r="B45" s="63"/>
      <c r="C45" s="64" t="s">
        <v>723</v>
      </c>
      <c r="D45" s="63" t="s">
        <v>24</v>
      </c>
      <c r="E45" s="347">
        <v>346.65</v>
      </c>
      <c r="F45" s="21"/>
      <c r="G45" s="296">
        <f t="shared" si="4"/>
        <v>0</v>
      </c>
      <c r="H45" s="339" t="e">
        <f>+ROUND((G45/$G$378),4)</f>
        <v>#DIV/0!</v>
      </c>
    </row>
    <row r="46" spans="1:10" x14ac:dyDescent="0.2">
      <c r="A46" s="62">
        <v>5.7</v>
      </c>
      <c r="B46" s="63"/>
      <c r="C46" s="64" t="s">
        <v>67</v>
      </c>
      <c r="D46" s="63" t="s">
        <v>11</v>
      </c>
      <c r="E46" s="347">
        <v>135.22999999999999</v>
      </c>
      <c r="F46" s="21"/>
      <c r="G46" s="296">
        <f t="shared" si="4"/>
        <v>0</v>
      </c>
      <c r="H46" s="339" t="e">
        <f>+ROUND((G46/$G$378),4)</f>
        <v>#DIV/0!</v>
      </c>
    </row>
    <row r="47" spans="1:10" x14ac:dyDescent="0.2">
      <c r="A47" s="62">
        <v>5.8</v>
      </c>
      <c r="B47" s="63"/>
      <c r="C47" s="64" t="s">
        <v>68</v>
      </c>
      <c r="D47" s="63" t="s">
        <v>24</v>
      </c>
      <c r="E47" s="347">
        <v>45.38</v>
      </c>
      <c r="F47" s="21"/>
      <c r="G47" s="296">
        <f t="shared" si="4"/>
        <v>0</v>
      </c>
      <c r="H47" s="339" t="e">
        <f>+ROUND((G47/$G$378),4)</f>
        <v>#DIV/0!</v>
      </c>
    </row>
    <row r="48" spans="1:10" x14ac:dyDescent="0.2">
      <c r="A48" s="62">
        <v>5.9</v>
      </c>
      <c r="B48" s="63"/>
      <c r="C48" s="64" t="s">
        <v>69</v>
      </c>
      <c r="D48" s="63" t="s">
        <v>11</v>
      </c>
      <c r="E48" s="347">
        <v>78</v>
      </c>
      <c r="F48" s="21"/>
      <c r="G48" s="296">
        <f t="shared" si="4"/>
        <v>0</v>
      </c>
      <c r="H48" s="339" t="e">
        <f>+ROUND((G48/$G$378),4)</f>
        <v>#DIV/0!</v>
      </c>
    </row>
    <row r="49" spans="1:10" s="319" customFormat="1" x14ac:dyDescent="0.25">
      <c r="A49" s="66">
        <v>5.0999999999999996</v>
      </c>
      <c r="B49" s="67"/>
      <c r="C49" s="68" t="s">
        <v>70</v>
      </c>
      <c r="D49" s="20" t="s">
        <v>24</v>
      </c>
      <c r="E49" s="296">
        <v>1001.51</v>
      </c>
      <c r="F49" s="24"/>
      <c r="G49" s="296">
        <f t="shared" si="4"/>
        <v>0</v>
      </c>
      <c r="H49" s="339" t="e">
        <f>+ROUND((G49/$G$378),4)</f>
        <v>#DIV/0!</v>
      </c>
    </row>
    <row r="50" spans="1:10" s="319" customFormat="1" ht="25.5" x14ac:dyDescent="0.25">
      <c r="A50" s="66">
        <v>5.1100000000000003</v>
      </c>
      <c r="B50" s="67"/>
      <c r="C50" s="68" t="s">
        <v>71</v>
      </c>
      <c r="D50" s="20" t="s">
        <v>24</v>
      </c>
      <c r="E50" s="296">
        <v>340.88</v>
      </c>
      <c r="F50" s="24"/>
      <c r="G50" s="296">
        <f t="shared" si="4"/>
        <v>0</v>
      </c>
      <c r="H50" s="339" t="e">
        <f>+ROUND((G50/$G$378),4)</f>
        <v>#DIV/0!</v>
      </c>
    </row>
    <row r="51" spans="1:10" s="319" customFormat="1" x14ac:dyDescent="0.25">
      <c r="A51" s="66"/>
      <c r="B51" s="67"/>
      <c r="C51" s="68"/>
      <c r="D51" s="20"/>
      <c r="E51" s="296"/>
      <c r="F51" s="364"/>
      <c r="G51" s="364"/>
      <c r="H51" s="339" t="e">
        <f>+ROUND((G51/$G$378),4)</f>
        <v>#DIV/0!</v>
      </c>
    </row>
    <row r="52" spans="1:10" x14ac:dyDescent="0.2">
      <c r="A52" s="202">
        <v>6</v>
      </c>
      <c r="B52" s="203"/>
      <c r="C52" s="204" t="s">
        <v>74</v>
      </c>
      <c r="D52" s="365"/>
      <c r="E52" s="366"/>
      <c r="F52" s="367"/>
      <c r="G52" s="295">
        <f>SUM(G53:G59)</f>
        <v>0</v>
      </c>
      <c r="H52" s="344" t="e">
        <f>+ROUND((G52/$G$378),4)</f>
        <v>#DIV/0!</v>
      </c>
      <c r="J52" s="338"/>
    </row>
    <row r="53" spans="1:10" x14ac:dyDescent="0.2">
      <c r="A53" s="62">
        <v>6.1</v>
      </c>
      <c r="B53" s="63"/>
      <c r="C53" s="64" t="s">
        <v>75</v>
      </c>
      <c r="D53" s="63" t="s">
        <v>24</v>
      </c>
      <c r="E53" s="347">
        <v>154.4</v>
      </c>
      <c r="F53" s="21"/>
      <c r="G53" s="296">
        <f t="shared" ref="G53:G59" si="5">+ROUND((F53*E53),0)</f>
        <v>0</v>
      </c>
      <c r="H53" s="339" t="e">
        <f>+ROUND((G53/$G$378),4)</f>
        <v>#DIV/0!</v>
      </c>
    </row>
    <row r="54" spans="1:10" x14ac:dyDescent="0.2">
      <c r="A54" s="62">
        <v>6.2</v>
      </c>
      <c r="B54" s="63"/>
      <c r="C54" s="64" t="s">
        <v>76</v>
      </c>
      <c r="D54" s="63" t="s">
        <v>24</v>
      </c>
      <c r="E54" s="347">
        <v>659.58950000000016</v>
      </c>
      <c r="F54" s="21"/>
      <c r="G54" s="296">
        <f t="shared" si="5"/>
        <v>0</v>
      </c>
      <c r="H54" s="339" t="e">
        <f>+ROUND((G54/$G$378),4)</f>
        <v>#DIV/0!</v>
      </c>
    </row>
    <row r="55" spans="1:10" ht="14.25" x14ac:dyDescent="0.2">
      <c r="A55" s="77">
        <v>6.3</v>
      </c>
      <c r="B55" s="78"/>
      <c r="C55" s="64" t="s">
        <v>77</v>
      </c>
      <c r="D55" s="63" t="s">
        <v>24</v>
      </c>
      <c r="E55" s="347">
        <v>354.11</v>
      </c>
      <c r="F55" s="21"/>
      <c r="G55" s="296">
        <f t="shared" si="5"/>
        <v>0</v>
      </c>
      <c r="H55" s="339" t="e">
        <f>+ROUND((G55/$G$378),4)</f>
        <v>#DIV/0!</v>
      </c>
    </row>
    <row r="56" spans="1:10" ht="14.25" x14ac:dyDescent="0.2">
      <c r="A56" s="77">
        <v>6.4</v>
      </c>
      <c r="B56" s="78"/>
      <c r="C56" s="64" t="s">
        <v>78</v>
      </c>
      <c r="D56" s="63" t="s">
        <v>24</v>
      </c>
      <c r="E56" s="347">
        <v>111.2</v>
      </c>
      <c r="F56" s="21"/>
      <c r="G56" s="296">
        <f t="shared" si="5"/>
        <v>0</v>
      </c>
      <c r="H56" s="339" t="e">
        <f>+ROUND((G56/$G$378),4)</f>
        <v>#DIV/0!</v>
      </c>
    </row>
    <row r="57" spans="1:10" ht="14.25" x14ac:dyDescent="0.2">
      <c r="A57" s="77">
        <v>6.5</v>
      </c>
      <c r="B57" s="78"/>
      <c r="C57" s="64" t="s">
        <v>724</v>
      </c>
      <c r="D57" s="78" t="s">
        <v>24</v>
      </c>
      <c r="E57" s="347">
        <v>146.5</v>
      </c>
      <c r="F57" s="21"/>
      <c r="G57" s="296">
        <f t="shared" si="5"/>
        <v>0</v>
      </c>
      <c r="H57" s="339" t="e">
        <f>+ROUND((G57/$G$378),4)</f>
        <v>#DIV/0!</v>
      </c>
    </row>
    <row r="58" spans="1:10" x14ac:dyDescent="0.2">
      <c r="A58" s="79">
        <v>6.6</v>
      </c>
      <c r="B58" s="80"/>
      <c r="C58" s="81" t="s">
        <v>79</v>
      </c>
      <c r="D58" s="80" t="s">
        <v>24</v>
      </c>
      <c r="E58" s="347">
        <v>150</v>
      </c>
      <c r="F58" s="82"/>
      <c r="G58" s="157">
        <f t="shared" si="5"/>
        <v>0</v>
      </c>
      <c r="H58" s="339" t="e">
        <f>+ROUND((G58/$G$378),4)</f>
        <v>#DIV/0!</v>
      </c>
    </row>
    <row r="59" spans="1:10" ht="15" x14ac:dyDescent="0.25">
      <c r="A59" s="83">
        <v>6.7</v>
      </c>
      <c r="B59" s="84"/>
      <c r="C59" s="27" t="s">
        <v>80</v>
      </c>
      <c r="D59" s="84" t="s">
        <v>24</v>
      </c>
      <c r="E59" s="27">
        <v>16.36</v>
      </c>
      <c r="F59" s="22"/>
      <c r="G59" s="157">
        <f t="shared" si="5"/>
        <v>0</v>
      </c>
      <c r="H59" s="339" t="e">
        <f>+ROUND((G59/$G$378),4)</f>
        <v>#DIV/0!</v>
      </c>
    </row>
    <row r="60" spans="1:10" x14ac:dyDescent="0.2">
      <c r="A60" s="202">
        <v>7</v>
      </c>
      <c r="B60" s="203"/>
      <c r="C60" s="204" t="s">
        <v>725</v>
      </c>
      <c r="D60" s="365"/>
      <c r="E60" s="366"/>
      <c r="F60" s="367"/>
      <c r="G60" s="295">
        <f>SUM(G61:G135)</f>
        <v>0</v>
      </c>
      <c r="H60" s="344" t="e">
        <f>+ROUND((G60/$G$378),4)</f>
        <v>#DIV/0!</v>
      </c>
      <c r="J60" s="338"/>
    </row>
    <row r="61" spans="1:10" x14ac:dyDescent="0.2">
      <c r="A61" s="202" t="s">
        <v>82</v>
      </c>
      <c r="B61" s="203"/>
      <c r="C61" s="204" t="s">
        <v>83</v>
      </c>
      <c r="D61" s="365"/>
      <c r="E61" s="366"/>
      <c r="F61" s="367"/>
      <c r="G61" s="295"/>
      <c r="H61" s="339" t="e">
        <f>+ROUND((G61/$G$378),4)</f>
        <v>#DIV/0!</v>
      </c>
    </row>
    <row r="62" spans="1:10" ht="51" x14ac:dyDescent="0.2">
      <c r="A62" s="368" t="s">
        <v>84</v>
      </c>
      <c r="B62" s="369"/>
      <c r="C62" s="370" t="s">
        <v>85</v>
      </c>
      <c r="D62" s="371" t="s">
        <v>86</v>
      </c>
      <c r="E62" s="372">
        <v>172</v>
      </c>
      <c r="F62" s="372"/>
      <c r="G62" s="296">
        <f t="shared" ref="G62:G101" si="6">+ROUND((F62*E62),0)</f>
        <v>0</v>
      </c>
      <c r="H62" s="339" t="e">
        <f>+ROUND((G62/$G$378),4)</f>
        <v>#DIV/0!</v>
      </c>
    </row>
    <row r="63" spans="1:10" ht="51" x14ac:dyDescent="0.2">
      <c r="A63" s="368" t="s">
        <v>87</v>
      </c>
      <c r="B63" s="369"/>
      <c r="C63" s="370" t="s">
        <v>88</v>
      </c>
      <c r="D63" s="371" t="s">
        <v>86</v>
      </c>
      <c r="E63" s="372">
        <v>21</v>
      </c>
      <c r="F63" s="372"/>
      <c r="G63" s="296">
        <f t="shared" si="6"/>
        <v>0</v>
      </c>
      <c r="H63" s="339" t="e">
        <f>+ROUND((G63/$G$378),4)</f>
        <v>#DIV/0!</v>
      </c>
    </row>
    <row r="64" spans="1:10" ht="51" x14ac:dyDescent="0.2">
      <c r="A64" s="368" t="s">
        <v>89</v>
      </c>
      <c r="B64" s="369"/>
      <c r="C64" s="370" t="s">
        <v>90</v>
      </c>
      <c r="D64" s="371" t="s">
        <v>86</v>
      </c>
      <c r="E64" s="372">
        <v>60</v>
      </c>
      <c r="F64" s="372"/>
      <c r="G64" s="296">
        <f t="shared" si="6"/>
        <v>0</v>
      </c>
      <c r="H64" s="339" t="e">
        <f>+ROUND((G64/$G$378),4)</f>
        <v>#DIV/0!</v>
      </c>
    </row>
    <row r="65" spans="1:8" ht="38.25" x14ac:dyDescent="0.2">
      <c r="A65" s="368" t="s">
        <v>91</v>
      </c>
      <c r="B65" s="369"/>
      <c r="C65" s="370" t="s">
        <v>92</v>
      </c>
      <c r="D65" s="371" t="s">
        <v>86</v>
      </c>
      <c r="E65" s="372">
        <v>253</v>
      </c>
      <c r="F65" s="372"/>
      <c r="G65" s="296">
        <f t="shared" si="6"/>
        <v>0</v>
      </c>
      <c r="H65" s="339" t="e">
        <f>+ROUND((G65/$G$378),4)</f>
        <v>#DIV/0!</v>
      </c>
    </row>
    <row r="66" spans="1:8" ht="51" x14ac:dyDescent="0.2">
      <c r="A66" s="368" t="s">
        <v>93</v>
      </c>
      <c r="B66" s="369"/>
      <c r="C66" s="370" t="s">
        <v>94</v>
      </c>
      <c r="D66" s="371" t="s">
        <v>86</v>
      </c>
      <c r="E66" s="372">
        <v>21</v>
      </c>
      <c r="F66" s="372"/>
      <c r="G66" s="296">
        <f t="shared" si="6"/>
        <v>0</v>
      </c>
      <c r="H66" s="339" t="e">
        <f>+ROUND((G66/$G$378),4)</f>
        <v>#DIV/0!</v>
      </c>
    </row>
    <row r="67" spans="1:8" ht="51" x14ac:dyDescent="0.2">
      <c r="A67" s="368" t="s">
        <v>95</v>
      </c>
      <c r="B67" s="369"/>
      <c r="C67" s="370" t="s">
        <v>96</v>
      </c>
      <c r="D67" s="371" t="s">
        <v>86</v>
      </c>
      <c r="E67" s="372">
        <v>2</v>
      </c>
      <c r="F67" s="372"/>
      <c r="G67" s="296">
        <f t="shared" si="6"/>
        <v>0</v>
      </c>
      <c r="H67" s="339" t="e">
        <f>+ROUND((G67/$G$378),4)</f>
        <v>#DIV/0!</v>
      </c>
    </row>
    <row r="68" spans="1:8" ht="51" x14ac:dyDescent="0.2">
      <c r="A68" s="368" t="s">
        <v>97</v>
      </c>
      <c r="B68" s="369"/>
      <c r="C68" s="370" t="s">
        <v>98</v>
      </c>
      <c r="D68" s="371" t="s">
        <v>86</v>
      </c>
      <c r="E68" s="372">
        <v>3</v>
      </c>
      <c r="F68" s="372"/>
      <c r="G68" s="296">
        <f t="shared" si="6"/>
        <v>0</v>
      </c>
      <c r="H68" s="339" t="e">
        <f>+ROUND((G68/$G$378),4)</f>
        <v>#DIV/0!</v>
      </c>
    </row>
    <row r="69" spans="1:8" ht="30" customHeight="1" x14ac:dyDescent="0.2">
      <c r="A69" s="368" t="s">
        <v>99</v>
      </c>
      <c r="B69" s="369"/>
      <c r="C69" s="370" t="s">
        <v>100</v>
      </c>
      <c r="D69" s="371" t="s">
        <v>86</v>
      </c>
      <c r="E69" s="372">
        <v>13</v>
      </c>
      <c r="F69" s="372"/>
      <c r="G69" s="296">
        <f t="shared" si="6"/>
        <v>0</v>
      </c>
      <c r="H69" s="339" t="e">
        <f>+ROUND((G69/$G$378),4)</f>
        <v>#DIV/0!</v>
      </c>
    </row>
    <row r="70" spans="1:8" s="319" customFormat="1" ht="29.25" customHeight="1" x14ac:dyDescent="0.25">
      <c r="A70" s="368" t="s">
        <v>101</v>
      </c>
      <c r="B70" s="369"/>
      <c r="C70" s="370" t="s">
        <v>102</v>
      </c>
      <c r="D70" s="371" t="s">
        <v>86</v>
      </c>
      <c r="E70" s="372">
        <v>36</v>
      </c>
      <c r="F70" s="372"/>
      <c r="G70" s="296">
        <f t="shared" si="6"/>
        <v>0</v>
      </c>
      <c r="H70" s="339" t="e">
        <f>+ROUND((G70/$G$378),4)</f>
        <v>#DIV/0!</v>
      </c>
    </row>
    <row r="71" spans="1:8" ht="63.75" x14ac:dyDescent="0.2">
      <c r="A71" s="368" t="s">
        <v>103</v>
      </c>
      <c r="B71" s="369"/>
      <c r="C71" s="370" t="s">
        <v>104</v>
      </c>
      <c r="D71" s="371" t="s">
        <v>86</v>
      </c>
      <c r="E71" s="372">
        <v>1</v>
      </c>
      <c r="F71" s="372"/>
      <c r="G71" s="296">
        <f t="shared" si="6"/>
        <v>0</v>
      </c>
      <c r="H71" s="339" t="e">
        <f>+ROUND((G71/$G$378),4)</f>
        <v>#DIV/0!</v>
      </c>
    </row>
    <row r="72" spans="1:8" ht="76.5" x14ac:dyDescent="0.2">
      <c r="A72" s="368" t="s">
        <v>105</v>
      </c>
      <c r="B72" s="369"/>
      <c r="C72" s="370" t="s">
        <v>106</v>
      </c>
      <c r="D72" s="371" t="s">
        <v>86</v>
      </c>
      <c r="E72" s="372">
        <v>13</v>
      </c>
      <c r="F72" s="372"/>
      <c r="G72" s="296">
        <f t="shared" si="6"/>
        <v>0</v>
      </c>
      <c r="H72" s="339" t="e">
        <f>+ROUND((G72/$G$378),4)</f>
        <v>#DIV/0!</v>
      </c>
    </row>
    <row r="73" spans="1:8" ht="63.75" x14ac:dyDescent="0.2">
      <c r="A73" s="368" t="s">
        <v>107</v>
      </c>
      <c r="B73" s="369"/>
      <c r="C73" s="370" t="s">
        <v>108</v>
      </c>
      <c r="D73" s="371" t="s">
        <v>86</v>
      </c>
      <c r="E73" s="372">
        <v>6</v>
      </c>
      <c r="F73" s="372"/>
      <c r="G73" s="296">
        <f t="shared" si="6"/>
        <v>0</v>
      </c>
      <c r="H73" s="339" t="e">
        <f>+ROUND((G73/$G$378),4)</f>
        <v>#DIV/0!</v>
      </c>
    </row>
    <row r="74" spans="1:8" ht="63.75" x14ac:dyDescent="0.2">
      <c r="A74" s="368" t="s">
        <v>109</v>
      </c>
      <c r="B74" s="369"/>
      <c r="C74" s="370" t="s">
        <v>110</v>
      </c>
      <c r="D74" s="371" t="s">
        <v>86</v>
      </c>
      <c r="E74" s="372">
        <v>6</v>
      </c>
      <c r="F74" s="372"/>
      <c r="G74" s="296">
        <f t="shared" si="6"/>
        <v>0</v>
      </c>
      <c r="H74" s="339" t="e">
        <f>+ROUND((G74/$G$378),4)</f>
        <v>#DIV/0!</v>
      </c>
    </row>
    <row r="75" spans="1:8" ht="51" x14ac:dyDescent="0.2">
      <c r="A75" s="368" t="s">
        <v>111</v>
      </c>
      <c r="B75" s="369"/>
      <c r="C75" s="370" t="s">
        <v>112</v>
      </c>
      <c r="D75" s="371" t="s">
        <v>86</v>
      </c>
      <c r="E75" s="372">
        <v>1</v>
      </c>
      <c r="F75" s="372"/>
      <c r="G75" s="296">
        <f t="shared" si="6"/>
        <v>0</v>
      </c>
      <c r="H75" s="339" t="e">
        <f>+ROUND((G75/$G$378),4)</f>
        <v>#DIV/0!</v>
      </c>
    </row>
    <row r="76" spans="1:8" x14ac:dyDescent="0.2">
      <c r="A76" s="373" t="s">
        <v>113</v>
      </c>
      <c r="B76" s="374"/>
      <c r="C76" s="375" t="s">
        <v>114</v>
      </c>
      <c r="D76" s="371"/>
      <c r="E76" s="372"/>
      <c r="F76" s="372"/>
      <c r="G76" s="296">
        <f t="shared" si="6"/>
        <v>0</v>
      </c>
      <c r="H76" s="339" t="e">
        <f>+ROUND((G76/$G$378),4)</f>
        <v>#DIV/0!</v>
      </c>
    </row>
    <row r="77" spans="1:8" ht="25.5" x14ac:dyDescent="0.2">
      <c r="A77" s="368" t="s">
        <v>115</v>
      </c>
      <c r="B77" s="369"/>
      <c r="C77" s="370" t="s">
        <v>116</v>
      </c>
      <c r="D77" s="371" t="s">
        <v>86</v>
      </c>
      <c r="E77" s="372">
        <v>32</v>
      </c>
      <c r="F77" s="372"/>
      <c r="G77" s="296">
        <f t="shared" si="6"/>
        <v>0</v>
      </c>
      <c r="H77" s="339" t="e">
        <f>+ROUND((G77/$G$378),4)</f>
        <v>#DIV/0!</v>
      </c>
    </row>
    <row r="78" spans="1:8" ht="13.5" customHeight="1" x14ac:dyDescent="0.2">
      <c r="A78" s="368" t="s">
        <v>119</v>
      </c>
      <c r="B78" s="369"/>
      <c r="C78" s="370" t="s">
        <v>120</v>
      </c>
      <c r="D78" s="371" t="s">
        <v>86</v>
      </c>
      <c r="E78" s="372">
        <v>2</v>
      </c>
      <c r="F78" s="372"/>
      <c r="G78" s="296">
        <f t="shared" si="6"/>
        <v>0</v>
      </c>
      <c r="H78" s="339" t="e">
        <f>+ROUND((G78/$G$378),4)</f>
        <v>#DIV/0!</v>
      </c>
    </row>
    <row r="79" spans="1:8" ht="13.5" customHeight="1" x14ac:dyDescent="0.2">
      <c r="A79" s="368" t="s">
        <v>121</v>
      </c>
      <c r="B79" s="369"/>
      <c r="C79" s="370" t="s">
        <v>122</v>
      </c>
      <c r="D79" s="371" t="s">
        <v>86</v>
      </c>
      <c r="E79" s="372">
        <v>3</v>
      </c>
      <c r="F79" s="372"/>
      <c r="G79" s="296">
        <f t="shared" si="6"/>
        <v>0</v>
      </c>
      <c r="H79" s="339" t="e">
        <f>+ROUND((G79/$G$378),4)</f>
        <v>#DIV/0!</v>
      </c>
    </row>
    <row r="80" spans="1:8" ht="25.5" x14ac:dyDescent="0.2">
      <c r="A80" s="368" t="s">
        <v>123</v>
      </c>
      <c r="B80" s="369"/>
      <c r="C80" s="370" t="s">
        <v>124</v>
      </c>
      <c r="D80" s="371" t="s">
        <v>86</v>
      </c>
      <c r="E80" s="372">
        <v>6</v>
      </c>
      <c r="F80" s="372"/>
      <c r="G80" s="296">
        <f t="shared" si="6"/>
        <v>0</v>
      </c>
      <c r="H80" s="339" t="e">
        <f>+ROUND((G80/$G$378),4)</f>
        <v>#DIV/0!</v>
      </c>
    </row>
    <row r="81" spans="1:8" ht="25.5" x14ac:dyDescent="0.2">
      <c r="A81" s="368" t="s">
        <v>131</v>
      </c>
      <c r="B81" s="369"/>
      <c r="C81" s="370" t="s">
        <v>132</v>
      </c>
      <c r="D81" s="371" t="s">
        <v>86</v>
      </c>
      <c r="E81" s="372">
        <v>2</v>
      </c>
      <c r="F81" s="372"/>
      <c r="G81" s="296">
        <f t="shared" si="6"/>
        <v>0</v>
      </c>
      <c r="H81" s="339" t="e">
        <f>+ROUND((G81/$G$378),4)</f>
        <v>#DIV/0!</v>
      </c>
    </row>
    <row r="82" spans="1:8" ht="25.5" x14ac:dyDescent="0.2">
      <c r="A82" s="368" t="s">
        <v>133</v>
      </c>
      <c r="B82" s="369"/>
      <c r="C82" s="370" t="s">
        <v>134</v>
      </c>
      <c r="D82" s="371" t="s">
        <v>86</v>
      </c>
      <c r="E82" s="372">
        <v>2</v>
      </c>
      <c r="F82" s="372"/>
      <c r="G82" s="296">
        <f t="shared" si="6"/>
        <v>0</v>
      </c>
      <c r="H82" s="339" t="e">
        <f>+ROUND((G82/$G$378),4)</f>
        <v>#DIV/0!</v>
      </c>
    </row>
    <row r="83" spans="1:8" ht="38.25" x14ac:dyDescent="0.2">
      <c r="A83" s="368" t="s">
        <v>135</v>
      </c>
      <c r="B83" s="369"/>
      <c r="C83" s="370" t="s">
        <v>136</v>
      </c>
      <c r="D83" s="371" t="s">
        <v>86</v>
      </c>
      <c r="E83" s="372">
        <v>1</v>
      </c>
      <c r="F83" s="372"/>
      <c r="G83" s="296">
        <f t="shared" si="6"/>
        <v>0</v>
      </c>
      <c r="H83" s="339" t="e">
        <f>+ROUND((G83/$G$378),4)</f>
        <v>#DIV/0!</v>
      </c>
    </row>
    <row r="84" spans="1:8" ht="38.25" x14ac:dyDescent="0.2">
      <c r="A84" s="368" t="s">
        <v>137</v>
      </c>
      <c r="B84" s="369"/>
      <c r="C84" s="370" t="s">
        <v>138</v>
      </c>
      <c r="D84" s="371" t="s">
        <v>86</v>
      </c>
      <c r="E84" s="372">
        <v>1</v>
      </c>
      <c r="F84" s="372"/>
      <c r="G84" s="296">
        <f t="shared" si="6"/>
        <v>0</v>
      </c>
      <c r="H84" s="339" t="e">
        <f>+ROUND((G84/$G$378),4)</f>
        <v>#DIV/0!</v>
      </c>
    </row>
    <row r="85" spans="1:8" ht="38.25" x14ac:dyDescent="0.2">
      <c r="A85" s="368" t="s">
        <v>139</v>
      </c>
      <c r="B85" s="369"/>
      <c r="C85" s="370" t="s">
        <v>140</v>
      </c>
      <c r="D85" s="371" t="s">
        <v>86</v>
      </c>
      <c r="E85" s="372">
        <v>1</v>
      </c>
      <c r="F85" s="372"/>
      <c r="G85" s="296">
        <f t="shared" si="6"/>
        <v>0</v>
      </c>
      <c r="H85" s="339" t="e">
        <f>+ROUND((G85/$G$378),4)</f>
        <v>#DIV/0!</v>
      </c>
    </row>
    <row r="86" spans="1:8" ht="38.25" x14ac:dyDescent="0.2">
      <c r="A86" s="368" t="s">
        <v>143</v>
      </c>
      <c r="B86" s="369"/>
      <c r="C86" s="370" t="s">
        <v>144</v>
      </c>
      <c r="D86" s="371" t="s">
        <v>86</v>
      </c>
      <c r="E86" s="372">
        <v>1</v>
      </c>
      <c r="F86" s="372"/>
      <c r="G86" s="296">
        <f t="shared" si="6"/>
        <v>0</v>
      </c>
      <c r="H86" s="339" t="e">
        <f>+ROUND((G86/$G$378),4)</f>
        <v>#DIV/0!</v>
      </c>
    </row>
    <row r="87" spans="1:8" ht="51" x14ac:dyDescent="0.2">
      <c r="A87" s="368" t="s">
        <v>145</v>
      </c>
      <c r="B87" s="369"/>
      <c r="C87" s="370" t="s">
        <v>146</v>
      </c>
      <c r="D87" s="371" t="s">
        <v>86</v>
      </c>
      <c r="E87" s="372">
        <v>1</v>
      </c>
      <c r="F87" s="372"/>
      <c r="G87" s="296">
        <f t="shared" si="6"/>
        <v>0</v>
      </c>
      <c r="H87" s="339" t="e">
        <f>+ROUND((G87/$G$378),4)</f>
        <v>#DIV/0!</v>
      </c>
    </row>
    <row r="88" spans="1:8" ht="51" x14ac:dyDescent="0.2">
      <c r="A88" s="368" t="s">
        <v>147</v>
      </c>
      <c r="B88" s="369"/>
      <c r="C88" s="370" t="s">
        <v>148</v>
      </c>
      <c r="D88" s="371" t="s">
        <v>86</v>
      </c>
      <c r="E88" s="372">
        <v>1</v>
      </c>
      <c r="F88" s="372"/>
      <c r="G88" s="296">
        <f t="shared" si="6"/>
        <v>0</v>
      </c>
      <c r="H88" s="339" t="e">
        <f>+ROUND((G88/$G$378),4)</f>
        <v>#DIV/0!</v>
      </c>
    </row>
    <row r="89" spans="1:8" ht="51" x14ac:dyDescent="0.2">
      <c r="A89" s="368" t="s">
        <v>149</v>
      </c>
      <c r="B89" s="369"/>
      <c r="C89" s="370" t="s">
        <v>150</v>
      </c>
      <c r="D89" s="371" t="s">
        <v>86</v>
      </c>
      <c r="E89" s="372">
        <v>3</v>
      </c>
      <c r="F89" s="372"/>
      <c r="G89" s="296">
        <f t="shared" si="6"/>
        <v>0</v>
      </c>
      <c r="H89" s="339" t="e">
        <f>+ROUND((G89/$G$378),4)</f>
        <v>#DIV/0!</v>
      </c>
    </row>
    <row r="90" spans="1:8" ht="76.5" x14ac:dyDescent="0.2">
      <c r="A90" s="368" t="s">
        <v>151</v>
      </c>
      <c r="B90" s="369"/>
      <c r="C90" s="370" t="s">
        <v>152</v>
      </c>
      <c r="D90" s="371" t="s">
        <v>86</v>
      </c>
      <c r="E90" s="372">
        <v>1</v>
      </c>
      <c r="F90" s="372"/>
      <c r="G90" s="296">
        <f t="shared" si="6"/>
        <v>0</v>
      </c>
      <c r="H90" s="339" t="e">
        <f>+ROUND((G90/$G$378),4)</f>
        <v>#DIV/0!</v>
      </c>
    </row>
    <row r="91" spans="1:8" ht="76.5" x14ac:dyDescent="0.2">
      <c r="A91" s="368" t="s">
        <v>153</v>
      </c>
      <c r="B91" s="369"/>
      <c r="C91" s="370" t="s">
        <v>154</v>
      </c>
      <c r="D91" s="371" t="s">
        <v>86</v>
      </c>
      <c r="E91" s="372">
        <v>1</v>
      </c>
      <c r="F91" s="372"/>
      <c r="G91" s="296">
        <f t="shared" si="6"/>
        <v>0</v>
      </c>
      <c r="H91" s="339" t="e">
        <f>+ROUND((G91/$G$378),4)</f>
        <v>#DIV/0!</v>
      </c>
    </row>
    <row r="92" spans="1:8" x14ac:dyDescent="0.2">
      <c r="A92" s="373" t="s">
        <v>155</v>
      </c>
      <c r="B92" s="374"/>
      <c r="C92" s="375" t="s">
        <v>156</v>
      </c>
      <c r="D92" s="371"/>
      <c r="E92" s="372"/>
      <c r="F92" s="372"/>
      <c r="G92" s="296">
        <f t="shared" si="6"/>
        <v>0</v>
      </c>
      <c r="H92" s="339" t="e">
        <f>+ROUND((G92/$G$378),4)</f>
        <v>#DIV/0!</v>
      </c>
    </row>
    <row r="93" spans="1:8" ht="51" x14ac:dyDescent="0.2">
      <c r="A93" s="368" t="s">
        <v>157</v>
      </c>
      <c r="B93" s="369"/>
      <c r="C93" s="370" t="s">
        <v>158</v>
      </c>
      <c r="D93" s="371" t="s">
        <v>159</v>
      </c>
      <c r="E93" s="372">
        <v>24</v>
      </c>
      <c r="F93" s="372"/>
      <c r="G93" s="296">
        <f t="shared" si="6"/>
        <v>0</v>
      </c>
      <c r="H93" s="339" t="e">
        <f>+ROUND((G93/$G$378),4)</f>
        <v>#DIV/0!</v>
      </c>
    </row>
    <row r="94" spans="1:8" ht="38.25" x14ac:dyDescent="0.2">
      <c r="A94" s="368" t="s">
        <v>162</v>
      </c>
      <c r="B94" s="369"/>
      <c r="C94" s="370" t="s">
        <v>163</v>
      </c>
      <c r="D94" s="371" t="s">
        <v>159</v>
      </c>
      <c r="E94" s="372">
        <v>20</v>
      </c>
      <c r="F94" s="372"/>
      <c r="G94" s="296">
        <f t="shared" si="6"/>
        <v>0</v>
      </c>
      <c r="H94" s="339" t="e">
        <f>+ROUND((G94/$G$378),4)</f>
        <v>#DIV/0!</v>
      </c>
    </row>
    <row r="95" spans="1:8" ht="38.25" x14ac:dyDescent="0.2">
      <c r="A95" s="368" t="s">
        <v>164</v>
      </c>
      <c r="B95" s="369"/>
      <c r="C95" s="370" t="s">
        <v>165</v>
      </c>
      <c r="D95" s="371" t="s">
        <v>159</v>
      </c>
      <c r="E95" s="372">
        <v>29</v>
      </c>
      <c r="F95" s="372"/>
      <c r="G95" s="296">
        <f t="shared" si="6"/>
        <v>0</v>
      </c>
      <c r="H95" s="339" t="e">
        <f>+ROUND((G95/$G$378),4)</f>
        <v>#DIV/0!</v>
      </c>
    </row>
    <row r="96" spans="1:8" ht="51" x14ac:dyDescent="0.2">
      <c r="A96" s="368" t="s">
        <v>166</v>
      </c>
      <c r="B96" s="369"/>
      <c r="C96" s="370" t="s">
        <v>167</v>
      </c>
      <c r="D96" s="371" t="s">
        <v>159</v>
      </c>
      <c r="E96" s="372">
        <v>16</v>
      </c>
      <c r="F96" s="372"/>
      <c r="G96" s="296">
        <f t="shared" si="6"/>
        <v>0</v>
      </c>
      <c r="H96" s="339" t="e">
        <f>+ROUND((G96/$G$378),4)</f>
        <v>#DIV/0!</v>
      </c>
    </row>
    <row r="97" spans="1:8" ht="51" x14ac:dyDescent="0.2">
      <c r="A97" s="368" t="s">
        <v>168</v>
      </c>
      <c r="B97" s="369"/>
      <c r="C97" s="370" t="s">
        <v>169</v>
      </c>
      <c r="D97" s="371" t="s">
        <v>159</v>
      </c>
      <c r="E97" s="372">
        <v>23</v>
      </c>
      <c r="F97" s="372"/>
      <c r="G97" s="296">
        <f t="shared" si="6"/>
        <v>0</v>
      </c>
      <c r="H97" s="339" t="e">
        <f>+ROUND((G97/$G$378),4)</f>
        <v>#DIV/0!</v>
      </c>
    </row>
    <row r="98" spans="1:8" ht="38.25" x14ac:dyDescent="0.2">
      <c r="A98" s="368" t="s">
        <v>170</v>
      </c>
      <c r="B98" s="369"/>
      <c r="C98" s="370" t="s">
        <v>171</v>
      </c>
      <c r="D98" s="371" t="s">
        <v>159</v>
      </c>
      <c r="E98" s="372">
        <v>200</v>
      </c>
      <c r="F98" s="372"/>
      <c r="G98" s="296">
        <f t="shared" si="6"/>
        <v>0</v>
      </c>
      <c r="H98" s="339" t="e">
        <f>+ROUND((G98/$G$378),4)</f>
        <v>#DIV/0!</v>
      </c>
    </row>
    <row r="99" spans="1:8" ht="38.25" x14ac:dyDescent="0.2">
      <c r="A99" s="368" t="s">
        <v>172</v>
      </c>
      <c r="B99" s="369"/>
      <c r="C99" s="370" t="s">
        <v>173</v>
      </c>
      <c r="D99" s="371" t="s">
        <v>159</v>
      </c>
      <c r="E99" s="372">
        <v>60</v>
      </c>
      <c r="F99" s="372"/>
      <c r="G99" s="296">
        <f t="shared" si="6"/>
        <v>0</v>
      </c>
      <c r="H99" s="339" t="e">
        <f>+ROUND((G99/$G$378),4)</f>
        <v>#DIV/0!</v>
      </c>
    </row>
    <row r="100" spans="1:8" ht="38.25" x14ac:dyDescent="0.2">
      <c r="A100" s="368" t="s">
        <v>174</v>
      </c>
      <c r="B100" s="369"/>
      <c r="C100" s="370" t="s">
        <v>175</v>
      </c>
      <c r="D100" s="371" t="s">
        <v>159</v>
      </c>
      <c r="E100" s="372">
        <v>40</v>
      </c>
      <c r="F100" s="372"/>
      <c r="G100" s="296">
        <f t="shared" si="6"/>
        <v>0</v>
      </c>
      <c r="H100" s="339" t="e">
        <f>+ROUND((G100/$G$378),4)</f>
        <v>#DIV/0!</v>
      </c>
    </row>
    <row r="101" spans="1:8" ht="38.25" x14ac:dyDescent="0.2">
      <c r="A101" s="368" t="s">
        <v>176</v>
      </c>
      <c r="B101" s="369"/>
      <c r="C101" s="370" t="s">
        <v>177</v>
      </c>
      <c r="D101" s="371" t="s">
        <v>159</v>
      </c>
      <c r="E101" s="372">
        <v>24</v>
      </c>
      <c r="F101" s="372"/>
      <c r="G101" s="296">
        <f t="shared" si="6"/>
        <v>0</v>
      </c>
      <c r="H101" s="339" t="e">
        <f>+ROUND((G101/$G$378),4)</f>
        <v>#DIV/0!</v>
      </c>
    </row>
    <row r="102" spans="1:8" ht="51" x14ac:dyDescent="0.2">
      <c r="A102" s="368" t="s">
        <v>180</v>
      </c>
      <c r="B102" s="369"/>
      <c r="C102" s="370" t="s">
        <v>181</v>
      </c>
      <c r="D102" s="371" t="s">
        <v>159</v>
      </c>
      <c r="E102" s="372">
        <v>24</v>
      </c>
      <c r="F102" s="372"/>
      <c r="G102" s="296">
        <f t="shared" ref="G102:G135" si="7">+ROUND((F102*E102),0)</f>
        <v>0</v>
      </c>
      <c r="H102" s="339" t="e">
        <f>+ROUND((G102/$G$378),4)</f>
        <v>#DIV/0!</v>
      </c>
    </row>
    <row r="103" spans="1:8" ht="51" x14ac:dyDescent="0.2">
      <c r="A103" s="368" t="s">
        <v>182</v>
      </c>
      <c r="B103" s="369"/>
      <c r="C103" s="370" t="s">
        <v>183</v>
      </c>
      <c r="D103" s="371" t="s">
        <v>86</v>
      </c>
      <c r="E103" s="372">
        <v>1</v>
      </c>
      <c r="F103" s="372"/>
      <c r="G103" s="296">
        <f t="shared" si="7"/>
        <v>0</v>
      </c>
      <c r="H103" s="339" t="e">
        <f>+ROUND((G103/$G$378),4)</f>
        <v>#DIV/0!</v>
      </c>
    </row>
    <row r="104" spans="1:8" ht="38.25" x14ac:dyDescent="0.2">
      <c r="A104" s="368" t="s">
        <v>186</v>
      </c>
      <c r="B104" s="369"/>
      <c r="C104" s="370" t="s">
        <v>187</v>
      </c>
      <c r="D104" s="371" t="s">
        <v>159</v>
      </c>
      <c r="E104" s="372">
        <v>10</v>
      </c>
      <c r="F104" s="372"/>
      <c r="G104" s="296">
        <f t="shared" si="7"/>
        <v>0</v>
      </c>
      <c r="H104" s="339" t="e">
        <f>+ROUND((G104/$G$378),4)</f>
        <v>#DIV/0!</v>
      </c>
    </row>
    <row r="105" spans="1:8" x14ac:dyDescent="0.2">
      <c r="A105" s="373" t="s">
        <v>188</v>
      </c>
      <c r="B105" s="374"/>
      <c r="C105" s="375" t="s">
        <v>189</v>
      </c>
      <c r="D105" s="371"/>
      <c r="E105" s="372"/>
      <c r="F105" s="372"/>
      <c r="G105" s="296">
        <f t="shared" si="7"/>
        <v>0</v>
      </c>
      <c r="H105" s="339" t="e">
        <f>+ROUND((G105/$G$378),4)</f>
        <v>#DIV/0!</v>
      </c>
    </row>
    <row r="106" spans="1:8" ht="63.75" x14ac:dyDescent="0.2">
      <c r="A106" s="368" t="s">
        <v>190</v>
      </c>
      <c r="B106" s="369"/>
      <c r="C106" s="370" t="s">
        <v>191</v>
      </c>
      <c r="D106" s="371" t="s">
        <v>86</v>
      </c>
      <c r="E106" s="372">
        <v>88</v>
      </c>
      <c r="F106" s="372"/>
      <c r="G106" s="296">
        <f t="shared" si="7"/>
        <v>0</v>
      </c>
      <c r="H106" s="339" t="e">
        <f>+ROUND((G106/$G$378),4)</f>
        <v>#DIV/0!</v>
      </c>
    </row>
    <row r="107" spans="1:8" ht="76.5" x14ac:dyDescent="0.2">
      <c r="A107" s="368" t="s">
        <v>192</v>
      </c>
      <c r="B107" s="369"/>
      <c r="C107" s="370" t="s">
        <v>193</v>
      </c>
      <c r="D107" s="371" t="s">
        <v>86</v>
      </c>
      <c r="E107" s="372">
        <v>83</v>
      </c>
      <c r="F107" s="372"/>
      <c r="G107" s="296">
        <f t="shared" si="7"/>
        <v>0</v>
      </c>
      <c r="H107" s="339" t="e">
        <f>+ROUND((G107/$G$378),4)</f>
        <v>#DIV/0!</v>
      </c>
    </row>
    <row r="108" spans="1:8" ht="76.5" x14ac:dyDescent="0.2">
      <c r="A108" s="368" t="s">
        <v>196</v>
      </c>
      <c r="B108" s="369"/>
      <c r="C108" s="370" t="s">
        <v>197</v>
      </c>
      <c r="D108" s="371" t="s">
        <v>86</v>
      </c>
      <c r="E108" s="372">
        <v>2</v>
      </c>
      <c r="F108" s="372"/>
      <c r="G108" s="296">
        <f t="shared" si="7"/>
        <v>0</v>
      </c>
      <c r="H108" s="339" t="e">
        <f>+ROUND((G108/$G$378),4)</f>
        <v>#DIV/0!</v>
      </c>
    </row>
    <row r="109" spans="1:8" ht="63.75" x14ac:dyDescent="0.2">
      <c r="A109" s="368" t="s">
        <v>198</v>
      </c>
      <c r="B109" s="369"/>
      <c r="C109" s="370" t="s">
        <v>199</v>
      </c>
      <c r="D109" s="371" t="s">
        <v>86</v>
      </c>
      <c r="E109" s="372">
        <v>53</v>
      </c>
      <c r="F109" s="372"/>
      <c r="G109" s="296">
        <f t="shared" si="7"/>
        <v>0</v>
      </c>
      <c r="H109" s="339" t="e">
        <f>+ROUND((G109/$G$378),4)</f>
        <v>#DIV/0!</v>
      </c>
    </row>
    <row r="110" spans="1:8" ht="76.5" x14ac:dyDescent="0.2">
      <c r="A110" s="368" t="s">
        <v>200</v>
      </c>
      <c r="B110" s="369"/>
      <c r="C110" s="370" t="s">
        <v>201</v>
      </c>
      <c r="D110" s="371" t="s">
        <v>86</v>
      </c>
      <c r="E110" s="372">
        <v>19</v>
      </c>
      <c r="F110" s="372"/>
      <c r="G110" s="296">
        <f t="shared" si="7"/>
        <v>0</v>
      </c>
      <c r="H110" s="339" t="e">
        <f>+ROUND((G110/$G$378),4)</f>
        <v>#DIV/0!</v>
      </c>
    </row>
    <row r="111" spans="1:8" ht="27" customHeight="1" x14ac:dyDescent="0.2">
      <c r="A111" s="376" t="s">
        <v>202</v>
      </c>
      <c r="B111" s="377"/>
      <c r="C111" s="375" t="s">
        <v>203</v>
      </c>
      <c r="D111" s="371"/>
      <c r="E111" s="372"/>
      <c r="F111" s="372"/>
      <c r="G111" s="296">
        <f t="shared" si="7"/>
        <v>0</v>
      </c>
      <c r="H111" s="339" t="e">
        <f>+ROUND((G111/$G$378),4)</f>
        <v>#DIV/0!</v>
      </c>
    </row>
    <row r="112" spans="1:8" ht="38.25" x14ac:dyDescent="0.2">
      <c r="A112" s="368" t="s">
        <v>204</v>
      </c>
      <c r="B112" s="369"/>
      <c r="C112" s="370" t="s">
        <v>205</v>
      </c>
      <c r="D112" s="371" t="s">
        <v>86</v>
      </c>
      <c r="E112" s="372">
        <v>4</v>
      </c>
      <c r="F112" s="372"/>
      <c r="G112" s="296">
        <f t="shared" si="7"/>
        <v>0</v>
      </c>
      <c r="H112" s="339" t="e">
        <f>+ROUND((G112/$G$378),4)</f>
        <v>#DIV/0!</v>
      </c>
    </row>
    <row r="113" spans="1:8" ht="38.25" x14ac:dyDescent="0.2">
      <c r="A113" s="368" t="s">
        <v>206</v>
      </c>
      <c r="B113" s="369"/>
      <c r="C113" s="370" t="s">
        <v>207</v>
      </c>
      <c r="D113" s="371" t="s">
        <v>86</v>
      </c>
      <c r="E113" s="372">
        <v>7</v>
      </c>
      <c r="F113" s="372"/>
      <c r="G113" s="296">
        <f t="shared" si="7"/>
        <v>0</v>
      </c>
      <c r="H113" s="339" t="e">
        <f>+ROUND((G113/$G$378),4)</f>
        <v>#DIV/0!</v>
      </c>
    </row>
    <row r="114" spans="1:8" ht="38.25" x14ac:dyDescent="0.2">
      <c r="A114" s="368" t="s">
        <v>208</v>
      </c>
      <c r="B114" s="369"/>
      <c r="C114" s="370" t="s">
        <v>209</v>
      </c>
      <c r="D114" s="371" t="s">
        <v>159</v>
      </c>
      <c r="E114" s="372">
        <v>60</v>
      </c>
      <c r="F114" s="372"/>
      <c r="G114" s="296">
        <f t="shared" si="7"/>
        <v>0</v>
      </c>
      <c r="H114" s="339" t="e">
        <f>+ROUND((G114/$G$378),4)</f>
        <v>#DIV/0!</v>
      </c>
    </row>
    <row r="115" spans="1:8" ht="51" x14ac:dyDescent="0.2">
      <c r="A115" s="368" t="s">
        <v>210</v>
      </c>
      <c r="B115" s="369"/>
      <c r="C115" s="370" t="s">
        <v>211</v>
      </c>
      <c r="D115" s="371" t="s">
        <v>86</v>
      </c>
      <c r="E115" s="372">
        <v>20</v>
      </c>
      <c r="F115" s="372"/>
      <c r="G115" s="296">
        <f t="shared" si="7"/>
        <v>0</v>
      </c>
      <c r="H115" s="339" t="e">
        <f>+ROUND((G115/$G$378),4)</f>
        <v>#DIV/0!</v>
      </c>
    </row>
    <row r="116" spans="1:8" ht="63.75" x14ac:dyDescent="0.2">
      <c r="A116" s="368" t="s">
        <v>212</v>
      </c>
      <c r="B116" s="369"/>
      <c r="C116" s="370" t="s">
        <v>213</v>
      </c>
      <c r="D116" s="371" t="s">
        <v>86</v>
      </c>
      <c r="E116" s="372">
        <v>2</v>
      </c>
      <c r="F116" s="372"/>
      <c r="G116" s="296">
        <f t="shared" si="7"/>
        <v>0</v>
      </c>
      <c r="H116" s="339" t="e">
        <f>+ROUND((G116/$G$378),4)</f>
        <v>#DIV/0!</v>
      </c>
    </row>
    <row r="117" spans="1:8" ht="63.75" x14ac:dyDescent="0.2">
      <c r="A117" s="368" t="s">
        <v>214</v>
      </c>
      <c r="B117" s="369"/>
      <c r="C117" s="370" t="s">
        <v>215</v>
      </c>
      <c r="D117" s="371" t="s">
        <v>159</v>
      </c>
      <c r="E117" s="372">
        <v>10</v>
      </c>
      <c r="F117" s="372"/>
      <c r="G117" s="296">
        <f t="shared" si="7"/>
        <v>0</v>
      </c>
      <c r="H117" s="339" t="e">
        <f>+ROUND((G117/$G$378),4)</f>
        <v>#DIV/0!</v>
      </c>
    </row>
    <row r="118" spans="1:8" ht="51" x14ac:dyDescent="0.2">
      <c r="A118" s="368" t="s">
        <v>220</v>
      </c>
      <c r="B118" s="369"/>
      <c r="C118" s="370" t="s">
        <v>221</v>
      </c>
      <c r="D118" s="371" t="s">
        <v>86</v>
      </c>
      <c r="E118" s="372">
        <v>1</v>
      </c>
      <c r="F118" s="372"/>
      <c r="G118" s="296">
        <f t="shared" si="7"/>
        <v>0</v>
      </c>
      <c r="H118" s="339" t="e">
        <f>+ROUND((G118/$G$378),4)</f>
        <v>#DIV/0!</v>
      </c>
    </row>
    <row r="119" spans="1:8" x14ac:dyDescent="0.2">
      <c r="A119" s="376" t="s">
        <v>222</v>
      </c>
      <c r="B119" s="377"/>
      <c r="C119" s="375" t="s">
        <v>223</v>
      </c>
      <c r="D119" s="371"/>
      <c r="E119" s="372"/>
      <c r="F119" s="372"/>
      <c r="G119" s="296">
        <f t="shared" si="7"/>
        <v>0</v>
      </c>
      <c r="H119" s="339" t="e">
        <f>+ROUND((G119/$G$378),4)</f>
        <v>#DIV/0!</v>
      </c>
    </row>
    <row r="120" spans="1:8" ht="63.75" x14ac:dyDescent="0.2">
      <c r="A120" s="368" t="s">
        <v>224</v>
      </c>
      <c r="B120" s="369"/>
      <c r="C120" s="370" t="s">
        <v>225</v>
      </c>
      <c r="D120" s="371" t="s">
        <v>86</v>
      </c>
      <c r="E120" s="372">
        <v>1</v>
      </c>
      <c r="F120" s="372"/>
      <c r="G120" s="296">
        <f t="shared" si="7"/>
        <v>0</v>
      </c>
      <c r="H120" s="339" t="e">
        <f>+ROUND((G120/$G$378),4)</f>
        <v>#DIV/0!</v>
      </c>
    </row>
    <row r="121" spans="1:8" ht="63.75" x14ac:dyDescent="0.2">
      <c r="A121" s="368" t="s">
        <v>226</v>
      </c>
      <c r="B121" s="369"/>
      <c r="C121" s="370" t="s">
        <v>227</v>
      </c>
      <c r="D121" s="371" t="s">
        <v>86</v>
      </c>
      <c r="E121" s="372">
        <v>1</v>
      </c>
      <c r="F121" s="372"/>
      <c r="G121" s="296">
        <f t="shared" si="7"/>
        <v>0</v>
      </c>
      <c r="H121" s="339" t="e">
        <f>+ROUND((G121/$G$378),4)</f>
        <v>#DIV/0!</v>
      </c>
    </row>
    <row r="122" spans="1:8" ht="63.75" x14ac:dyDescent="0.2">
      <c r="A122" s="368" t="s">
        <v>704</v>
      </c>
      <c r="B122" s="369"/>
      <c r="C122" s="370" t="s">
        <v>705</v>
      </c>
      <c r="D122" s="371" t="s">
        <v>86</v>
      </c>
      <c r="E122" s="372">
        <v>1</v>
      </c>
      <c r="F122" s="372"/>
      <c r="G122" s="296">
        <f t="shared" si="7"/>
        <v>0</v>
      </c>
      <c r="H122" s="339" t="e">
        <f>+ROUND((G122/$G$378),4)</f>
        <v>#DIV/0!</v>
      </c>
    </row>
    <row r="123" spans="1:8" ht="76.5" x14ac:dyDescent="0.2">
      <c r="A123" s="368" t="s">
        <v>706</v>
      </c>
      <c r="B123" s="369"/>
      <c r="C123" s="370" t="s">
        <v>707</v>
      </c>
      <c r="D123" s="371" t="s">
        <v>86</v>
      </c>
      <c r="E123" s="372">
        <v>1</v>
      </c>
      <c r="F123" s="372"/>
      <c r="G123" s="296">
        <f t="shared" si="7"/>
        <v>0</v>
      </c>
      <c r="H123" s="339" t="e">
        <f>+ROUND((G123/$G$378),4)</f>
        <v>#DIV/0!</v>
      </c>
    </row>
    <row r="124" spans="1:8" ht="51" x14ac:dyDescent="0.2">
      <c r="A124" s="368" t="s">
        <v>708</v>
      </c>
      <c r="B124" s="369"/>
      <c r="C124" s="370" t="s">
        <v>237</v>
      </c>
      <c r="D124" s="371" t="s">
        <v>159</v>
      </c>
      <c r="E124" s="372">
        <v>23</v>
      </c>
      <c r="F124" s="372"/>
      <c r="G124" s="296">
        <f t="shared" si="7"/>
        <v>0</v>
      </c>
      <c r="H124" s="339" t="e">
        <f>+ROUND((G124/$G$378),4)</f>
        <v>#DIV/0!</v>
      </c>
    </row>
    <row r="125" spans="1:8" ht="51" x14ac:dyDescent="0.2">
      <c r="A125" s="368" t="s">
        <v>709</v>
      </c>
      <c r="B125" s="369"/>
      <c r="C125" s="370" t="s">
        <v>239</v>
      </c>
      <c r="D125" s="371" t="s">
        <v>159</v>
      </c>
      <c r="E125" s="372">
        <v>50</v>
      </c>
      <c r="F125" s="372"/>
      <c r="G125" s="296">
        <f t="shared" si="7"/>
        <v>0</v>
      </c>
      <c r="H125" s="339" t="e">
        <f>+ROUND((G125/$G$378),4)</f>
        <v>#DIV/0!</v>
      </c>
    </row>
    <row r="126" spans="1:8" ht="38.25" x14ac:dyDescent="0.2">
      <c r="A126" s="368" t="s">
        <v>240</v>
      </c>
      <c r="B126" s="369"/>
      <c r="C126" s="370" t="s">
        <v>241</v>
      </c>
      <c r="D126" s="371" t="s">
        <v>86</v>
      </c>
      <c r="E126" s="372">
        <v>2</v>
      </c>
      <c r="F126" s="372"/>
      <c r="G126" s="296">
        <f t="shared" si="7"/>
        <v>0</v>
      </c>
      <c r="H126" s="339" t="e">
        <f>+ROUND((G126/$G$378),4)</f>
        <v>#DIV/0!</v>
      </c>
    </row>
    <row r="127" spans="1:8" ht="38.25" x14ac:dyDescent="0.2">
      <c r="A127" s="368" t="s">
        <v>242</v>
      </c>
      <c r="B127" s="369"/>
      <c r="C127" s="370" t="s">
        <v>241</v>
      </c>
      <c r="D127" s="371" t="s">
        <v>86</v>
      </c>
      <c r="E127" s="372">
        <v>2</v>
      </c>
      <c r="F127" s="372"/>
      <c r="G127" s="296">
        <f t="shared" si="7"/>
        <v>0</v>
      </c>
      <c r="H127" s="339" t="e">
        <f>+ROUND((G127/$G$378),4)</f>
        <v>#DIV/0!</v>
      </c>
    </row>
    <row r="128" spans="1:8" ht="63.75" x14ac:dyDescent="0.2">
      <c r="A128" s="368" t="s">
        <v>243</v>
      </c>
      <c r="B128" s="369"/>
      <c r="C128" s="370" t="s">
        <v>244</v>
      </c>
      <c r="D128" s="371" t="s">
        <v>159</v>
      </c>
      <c r="E128" s="372">
        <v>30</v>
      </c>
      <c r="F128" s="372"/>
      <c r="G128" s="296">
        <f t="shared" si="7"/>
        <v>0</v>
      </c>
      <c r="H128" s="339" t="e">
        <f>+ROUND((G128/$G$378),4)</f>
        <v>#DIV/0!</v>
      </c>
    </row>
    <row r="129" spans="1:10" ht="51" x14ac:dyDescent="0.2">
      <c r="A129" s="368" t="s">
        <v>245</v>
      </c>
      <c r="B129" s="369"/>
      <c r="C129" s="370" t="s">
        <v>246</v>
      </c>
      <c r="D129" s="371" t="s">
        <v>86</v>
      </c>
      <c r="E129" s="372">
        <v>2</v>
      </c>
      <c r="F129" s="372"/>
      <c r="G129" s="296">
        <f t="shared" si="7"/>
        <v>0</v>
      </c>
      <c r="H129" s="339" t="e">
        <f>+ROUND((G129/$G$378),4)</f>
        <v>#DIV/0!</v>
      </c>
    </row>
    <row r="130" spans="1:10" ht="76.5" x14ac:dyDescent="0.2">
      <c r="A130" s="368" t="s">
        <v>247</v>
      </c>
      <c r="B130" s="369"/>
      <c r="C130" s="370" t="s">
        <v>248</v>
      </c>
      <c r="D130" s="371" t="s">
        <v>86</v>
      </c>
      <c r="E130" s="372">
        <v>1</v>
      </c>
      <c r="F130" s="372"/>
      <c r="G130" s="296">
        <f t="shared" si="7"/>
        <v>0</v>
      </c>
      <c r="H130" s="339" t="e">
        <f>+ROUND((G130/$G$378),4)</f>
        <v>#DIV/0!</v>
      </c>
    </row>
    <row r="131" spans="1:10" ht="25.5" x14ac:dyDescent="0.2">
      <c r="A131" s="368" t="s">
        <v>249</v>
      </c>
      <c r="B131" s="369"/>
      <c r="C131" s="370" t="s">
        <v>250</v>
      </c>
      <c r="D131" s="371" t="s">
        <v>86</v>
      </c>
      <c r="E131" s="372">
        <v>1</v>
      </c>
      <c r="F131" s="372"/>
      <c r="G131" s="296">
        <f t="shared" si="7"/>
        <v>0</v>
      </c>
      <c r="H131" s="339" t="e">
        <f>+ROUND((G131/$G$378),4)</f>
        <v>#DIV/0!</v>
      </c>
    </row>
    <row r="132" spans="1:10" ht="25.5" x14ac:dyDescent="0.2">
      <c r="A132" s="368" t="s">
        <v>251</v>
      </c>
      <c r="B132" s="369"/>
      <c r="C132" s="370" t="s">
        <v>252</v>
      </c>
      <c r="D132" s="371" t="s">
        <v>86</v>
      </c>
      <c r="E132" s="372">
        <v>1</v>
      </c>
      <c r="F132" s="372"/>
      <c r="G132" s="296">
        <f t="shared" si="7"/>
        <v>0</v>
      </c>
      <c r="H132" s="339" t="e">
        <f>+ROUND((G132/$G$378),4)</f>
        <v>#DIV/0!</v>
      </c>
    </row>
    <row r="133" spans="1:10" ht="25.5" x14ac:dyDescent="0.2">
      <c r="A133" s="368" t="s">
        <v>253</v>
      </c>
      <c r="B133" s="369"/>
      <c r="C133" s="370" t="s">
        <v>254</v>
      </c>
      <c r="D133" s="371" t="s">
        <v>86</v>
      </c>
      <c r="E133" s="372">
        <v>1</v>
      </c>
      <c r="F133" s="372"/>
      <c r="G133" s="296">
        <f t="shared" si="7"/>
        <v>0</v>
      </c>
      <c r="H133" s="339" t="e">
        <f>+ROUND((G133/$G$378),4)</f>
        <v>#DIV/0!</v>
      </c>
    </row>
    <row r="134" spans="1:10" ht="25.5" x14ac:dyDescent="0.2">
      <c r="A134" s="368" t="s">
        <v>255</v>
      </c>
      <c r="B134" s="369"/>
      <c r="C134" s="370" t="s">
        <v>256</v>
      </c>
      <c r="D134" s="371" t="s">
        <v>86</v>
      </c>
      <c r="E134" s="372">
        <v>1</v>
      </c>
      <c r="F134" s="372"/>
      <c r="G134" s="296">
        <f t="shared" si="7"/>
        <v>0</v>
      </c>
      <c r="H134" s="339" t="e">
        <f>+ROUND((G134/$G$378),4)</f>
        <v>#DIV/0!</v>
      </c>
    </row>
    <row r="135" spans="1:10" ht="38.25" x14ac:dyDescent="0.2">
      <c r="A135" s="368" t="s">
        <v>726</v>
      </c>
      <c r="B135" s="369"/>
      <c r="C135" s="370" t="s">
        <v>727</v>
      </c>
      <c r="D135" s="371" t="s">
        <v>86</v>
      </c>
      <c r="E135" s="372">
        <v>1</v>
      </c>
      <c r="F135" s="372"/>
      <c r="G135" s="296">
        <f t="shared" si="7"/>
        <v>0</v>
      </c>
      <c r="H135" s="339" t="e">
        <f>+ROUND((G135/$G$378),4)</f>
        <v>#DIV/0!</v>
      </c>
    </row>
    <row r="136" spans="1:10" x14ac:dyDescent="0.2">
      <c r="A136" s="378"/>
      <c r="B136" s="371"/>
      <c r="C136" s="379"/>
      <c r="D136" s="371"/>
      <c r="E136" s="372"/>
      <c r="F136" s="372"/>
      <c r="G136" s="380"/>
      <c r="H136" s="339"/>
    </row>
    <row r="137" spans="1:10" x14ac:dyDescent="0.2">
      <c r="A137" s="381">
        <v>8</v>
      </c>
      <c r="B137" s="382"/>
      <c r="C137" s="383" t="s">
        <v>257</v>
      </c>
      <c r="D137" s="384"/>
      <c r="E137" s="385"/>
      <c r="F137" s="386"/>
      <c r="G137" s="386">
        <f>SUM(G139:G155)</f>
        <v>0</v>
      </c>
      <c r="H137" s="344" t="e">
        <f>+ROUND((G137/$G$378),4)</f>
        <v>#DIV/0!</v>
      </c>
      <c r="J137" s="338"/>
    </row>
    <row r="138" spans="1:10" x14ac:dyDescent="0.2">
      <c r="A138" s="373" t="s">
        <v>258</v>
      </c>
      <c r="B138" s="374"/>
      <c r="C138" s="387" t="s">
        <v>259</v>
      </c>
      <c r="D138" s="371"/>
      <c r="E138" s="372"/>
      <c r="F138" s="372"/>
      <c r="G138" s="380"/>
      <c r="H138" s="339" t="e">
        <f>+ROUND((G138/$G$378),4)</f>
        <v>#DIV/0!</v>
      </c>
    </row>
    <row r="139" spans="1:10" ht="54.75" customHeight="1" x14ac:dyDescent="0.2">
      <c r="A139" s="368" t="s">
        <v>260</v>
      </c>
      <c r="B139" s="369"/>
      <c r="C139" s="370" t="s">
        <v>261</v>
      </c>
      <c r="D139" s="371" t="s">
        <v>86</v>
      </c>
      <c r="E139" s="372">
        <v>17</v>
      </c>
      <c r="F139" s="372"/>
      <c r="G139" s="296">
        <f t="shared" ref="G139:G153" si="8">+ROUND((F139*E139),0)</f>
        <v>0</v>
      </c>
      <c r="H139" s="339" t="e">
        <f>+ROUND((G139/$G$378),4)</f>
        <v>#DIV/0!</v>
      </c>
    </row>
    <row r="140" spans="1:10" ht="51" x14ac:dyDescent="0.2">
      <c r="A140" s="368" t="s">
        <v>262</v>
      </c>
      <c r="B140" s="369"/>
      <c r="C140" s="370" t="s">
        <v>263</v>
      </c>
      <c r="D140" s="371" t="s">
        <v>86</v>
      </c>
      <c r="E140" s="372">
        <v>2</v>
      </c>
      <c r="F140" s="372"/>
      <c r="G140" s="296">
        <f t="shared" si="8"/>
        <v>0</v>
      </c>
      <c r="H140" s="339" t="e">
        <f>+ROUND((G140/$G$378),4)</f>
        <v>#DIV/0!</v>
      </c>
    </row>
    <row r="141" spans="1:10" ht="25.5" x14ac:dyDescent="0.2">
      <c r="A141" s="368" t="s">
        <v>264</v>
      </c>
      <c r="B141" s="369"/>
      <c r="C141" s="370" t="s">
        <v>265</v>
      </c>
      <c r="D141" s="371" t="s">
        <v>86</v>
      </c>
      <c r="E141" s="372">
        <v>17</v>
      </c>
      <c r="F141" s="372"/>
      <c r="G141" s="296">
        <f t="shared" si="8"/>
        <v>0</v>
      </c>
      <c r="H141" s="339" t="e">
        <f>+ROUND((G141/$G$378),4)</f>
        <v>#DIV/0!</v>
      </c>
    </row>
    <row r="142" spans="1:10" ht="89.25" x14ac:dyDescent="0.2">
      <c r="A142" s="368" t="s">
        <v>268</v>
      </c>
      <c r="B142" s="369"/>
      <c r="C142" s="370" t="s">
        <v>269</v>
      </c>
      <c r="D142" s="371" t="s">
        <v>86</v>
      </c>
      <c r="E142" s="372">
        <v>1</v>
      </c>
      <c r="F142" s="372"/>
      <c r="G142" s="296">
        <f t="shared" si="8"/>
        <v>0</v>
      </c>
      <c r="H142" s="339" t="e">
        <f>+ROUND((G142/$G$378),4)</f>
        <v>#DIV/0!</v>
      </c>
    </row>
    <row r="143" spans="1:10" x14ac:dyDescent="0.2">
      <c r="A143" s="368" t="s">
        <v>270</v>
      </c>
      <c r="B143" s="369"/>
      <c r="C143" s="370" t="s">
        <v>271</v>
      </c>
      <c r="D143" s="371" t="s">
        <v>86</v>
      </c>
      <c r="E143" s="372">
        <v>2</v>
      </c>
      <c r="F143" s="372"/>
      <c r="G143" s="296">
        <f t="shared" si="8"/>
        <v>0</v>
      </c>
      <c r="H143" s="339" t="e">
        <f>+ROUND((G143/$G$378),4)</f>
        <v>#DIV/0!</v>
      </c>
    </row>
    <row r="144" spans="1:10" ht="25.5" x14ac:dyDescent="0.2">
      <c r="A144" s="368" t="s">
        <v>272</v>
      </c>
      <c r="B144" s="369"/>
      <c r="C144" s="370" t="s">
        <v>273</v>
      </c>
      <c r="D144" s="371" t="s">
        <v>86</v>
      </c>
      <c r="E144" s="372">
        <v>2</v>
      </c>
      <c r="F144" s="372"/>
      <c r="G144" s="296">
        <f t="shared" si="8"/>
        <v>0</v>
      </c>
      <c r="H144" s="339" t="e">
        <f>+ROUND((G144/$G$378),4)</f>
        <v>#DIV/0!</v>
      </c>
    </row>
    <row r="145" spans="1:10" x14ac:dyDescent="0.2">
      <c r="A145" s="368" t="s">
        <v>274</v>
      </c>
      <c r="B145" s="369"/>
      <c r="C145" s="370" t="s">
        <v>275</v>
      </c>
      <c r="D145" s="371" t="s">
        <v>159</v>
      </c>
      <c r="E145" s="372">
        <v>1000</v>
      </c>
      <c r="F145" s="372"/>
      <c r="G145" s="296">
        <f t="shared" si="8"/>
        <v>0</v>
      </c>
      <c r="H145" s="339" t="e">
        <f>+ROUND((G145/$G$378),4)</f>
        <v>#DIV/0!</v>
      </c>
    </row>
    <row r="146" spans="1:10" x14ac:dyDescent="0.2">
      <c r="A146" s="368" t="s">
        <v>276</v>
      </c>
      <c r="B146" s="369"/>
      <c r="C146" s="370" t="s">
        <v>277</v>
      </c>
      <c r="D146" s="371" t="s">
        <v>86</v>
      </c>
      <c r="E146" s="372">
        <v>17</v>
      </c>
      <c r="F146" s="372"/>
      <c r="G146" s="296">
        <f t="shared" si="8"/>
        <v>0</v>
      </c>
      <c r="H146" s="339" t="e">
        <f>+ROUND((G146/$G$378),4)</f>
        <v>#DIV/0!</v>
      </c>
    </row>
    <row r="147" spans="1:10" ht="63.75" x14ac:dyDescent="0.2">
      <c r="A147" s="368" t="s">
        <v>278</v>
      </c>
      <c r="B147" s="369"/>
      <c r="C147" s="370" t="s">
        <v>279</v>
      </c>
      <c r="D147" s="371" t="s">
        <v>86</v>
      </c>
      <c r="E147" s="372">
        <v>1</v>
      </c>
      <c r="F147" s="372"/>
      <c r="G147" s="296">
        <f t="shared" si="8"/>
        <v>0</v>
      </c>
      <c r="H147" s="339" t="e">
        <f>+ROUND((G147/$G$378),4)</f>
        <v>#DIV/0!</v>
      </c>
    </row>
    <row r="148" spans="1:10" ht="51" x14ac:dyDescent="0.2">
      <c r="A148" s="368" t="s">
        <v>280</v>
      </c>
      <c r="B148" s="369"/>
      <c r="C148" s="370" t="s">
        <v>281</v>
      </c>
      <c r="D148" s="371" t="s">
        <v>86</v>
      </c>
      <c r="E148" s="372">
        <v>2</v>
      </c>
      <c r="F148" s="372"/>
      <c r="G148" s="296">
        <f t="shared" si="8"/>
        <v>0</v>
      </c>
      <c r="H148" s="339" t="e">
        <f>+ROUND((G148/$G$378),4)</f>
        <v>#DIV/0!</v>
      </c>
    </row>
    <row r="149" spans="1:10" ht="38.25" x14ac:dyDescent="0.2">
      <c r="A149" s="368" t="s">
        <v>282</v>
      </c>
      <c r="B149" s="369"/>
      <c r="C149" s="370" t="s">
        <v>283</v>
      </c>
      <c r="D149" s="371" t="s">
        <v>159</v>
      </c>
      <c r="E149" s="372">
        <v>150</v>
      </c>
      <c r="F149" s="372"/>
      <c r="G149" s="296">
        <f t="shared" si="8"/>
        <v>0</v>
      </c>
      <c r="H149" s="339" t="e">
        <f>+ROUND((G149/$G$378),4)</f>
        <v>#DIV/0!</v>
      </c>
    </row>
    <row r="150" spans="1:10" ht="38.25" x14ac:dyDescent="0.2">
      <c r="A150" s="368" t="s">
        <v>284</v>
      </c>
      <c r="B150" s="369"/>
      <c r="C150" s="370" t="s">
        <v>285</v>
      </c>
      <c r="D150" s="371" t="s">
        <v>159</v>
      </c>
      <c r="E150" s="372">
        <v>100</v>
      </c>
      <c r="F150" s="372"/>
      <c r="G150" s="296">
        <f t="shared" si="8"/>
        <v>0</v>
      </c>
      <c r="H150" s="339" t="e">
        <f>+ROUND((G150/$G$378),4)</f>
        <v>#DIV/0!</v>
      </c>
    </row>
    <row r="151" spans="1:10" ht="51" x14ac:dyDescent="0.2">
      <c r="A151" s="368" t="s">
        <v>286</v>
      </c>
      <c r="B151" s="369"/>
      <c r="C151" s="370" t="s">
        <v>287</v>
      </c>
      <c r="D151" s="371" t="s">
        <v>159</v>
      </c>
      <c r="E151" s="372">
        <v>45</v>
      </c>
      <c r="F151" s="372"/>
      <c r="G151" s="296">
        <f t="shared" si="8"/>
        <v>0</v>
      </c>
      <c r="H151" s="339" t="e">
        <f>+ROUND((G151/$G$378),4)</f>
        <v>#DIV/0!</v>
      </c>
    </row>
    <row r="152" spans="1:10" ht="51" x14ac:dyDescent="0.2">
      <c r="A152" s="368" t="s">
        <v>288</v>
      </c>
      <c r="B152" s="369"/>
      <c r="C152" s="370" t="s">
        <v>289</v>
      </c>
      <c r="D152" s="371" t="s">
        <v>86</v>
      </c>
      <c r="E152" s="372">
        <v>1</v>
      </c>
      <c r="F152" s="372"/>
      <c r="G152" s="296">
        <f t="shared" si="8"/>
        <v>0</v>
      </c>
      <c r="H152" s="339" t="e">
        <f>+ROUND((G152/$G$378),4)</f>
        <v>#DIV/0!</v>
      </c>
    </row>
    <row r="153" spans="1:10" ht="63.75" x14ac:dyDescent="0.2">
      <c r="A153" s="368" t="s">
        <v>290</v>
      </c>
      <c r="B153" s="369"/>
      <c r="C153" s="370" t="s">
        <v>291</v>
      </c>
      <c r="D153" s="371" t="s">
        <v>86</v>
      </c>
      <c r="E153" s="372">
        <v>1</v>
      </c>
      <c r="F153" s="372"/>
      <c r="G153" s="296">
        <f t="shared" si="8"/>
        <v>0</v>
      </c>
      <c r="H153" s="339" t="e">
        <f>+ROUND((G153/$G$378),4)</f>
        <v>#DIV/0!</v>
      </c>
    </row>
    <row r="154" spans="1:10" x14ac:dyDescent="0.2">
      <c r="A154" s="373" t="s">
        <v>292</v>
      </c>
      <c r="B154" s="374"/>
      <c r="C154" s="387" t="s">
        <v>293</v>
      </c>
      <c r="D154" s="371"/>
      <c r="E154" s="372"/>
      <c r="F154" s="372"/>
      <c r="G154" s="380"/>
      <c r="H154" s="339" t="e">
        <f>+ROUND((G154/$G$378),4)</f>
        <v>#DIV/0!</v>
      </c>
    </row>
    <row r="155" spans="1:10" x14ac:dyDescent="0.2">
      <c r="A155" s="373" t="s">
        <v>294</v>
      </c>
      <c r="B155" s="374"/>
      <c r="C155" s="387" t="s">
        <v>295</v>
      </c>
      <c r="D155" s="371"/>
      <c r="E155" s="372"/>
      <c r="F155" s="372"/>
      <c r="G155" s="380"/>
      <c r="H155" s="339" t="e">
        <f>+ROUND((G155/$G$378),4)</f>
        <v>#DIV/0!</v>
      </c>
    </row>
    <row r="156" spans="1:10" x14ac:dyDescent="0.2">
      <c r="A156" s="378"/>
      <c r="B156" s="371"/>
      <c r="C156" s="598"/>
      <c r="D156" s="598"/>
      <c r="E156" s="388"/>
      <c r="F156" s="388"/>
      <c r="G156" s="64"/>
      <c r="H156" s="339" t="e">
        <f>+ROUND((G156/$G$378),4)</f>
        <v>#DIV/0!</v>
      </c>
    </row>
    <row r="157" spans="1:10" x14ac:dyDescent="0.2">
      <c r="A157" s="378"/>
      <c r="B157" s="371"/>
      <c r="C157" s="379"/>
      <c r="D157" s="371"/>
      <c r="E157" s="372"/>
      <c r="F157" s="372"/>
      <c r="G157" s="380"/>
      <c r="H157" s="339" t="e">
        <f>+ROUND((G157/$G$378),4)</f>
        <v>#DIV/0!</v>
      </c>
    </row>
    <row r="158" spans="1:10" x14ac:dyDescent="0.2">
      <c r="A158" s="381">
        <v>9</v>
      </c>
      <c r="B158" s="382"/>
      <c r="C158" s="383" t="s">
        <v>296</v>
      </c>
      <c r="D158" s="384"/>
      <c r="E158" s="385"/>
      <c r="F158" s="386"/>
      <c r="G158" s="386">
        <f>SUM(G160:G174)</f>
        <v>0</v>
      </c>
      <c r="H158" s="344" t="e">
        <f>+ROUND((G158/$G$378),4)</f>
        <v>#DIV/0!</v>
      </c>
      <c r="J158" s="338"/>
    </row>
    <row r="159" spans="1:10" x14ac:dyDescent="0.2">
      <c r="A159" s="373" t="s">
        <v>297</v>
      </c>
      <c r="B159" s="374"/>
      <c r="C159" s="387" t="s">
        <v>298</v>
      </c>
      <c r="D159" s="371"/>
      <c r="E159" s="372"/>
      <c r="F159" s="372"/>
      <c r="G159" s="380"/>
      <c r="H159" s="339" t="e">
        <f>+ROUND((G159/$G$378),4)</f>
        <v>#DIV/0!</v>
      </c>
    </row>
    <row r="160" spans="1:10" ht="51" x14ac:dyDescent="0.2">
      <c r="A160" s="368" t="s">
        <v>299</v>
      </c>
      <c r="B160" s="369"/>
      <c r="C160" s="370" t="s">
        <v>300</v>
      </c>
      <c r="D160" s="371" t="s">
        <v>86</v>
      </c>
      <c r="E160" s="372">
        <v>26</v>
      </c>
      <c r="F160" s="372"/>
      <c r="G160" s="296">
        <f t="shared" ref="G160:G174" si="9">+ROUND((F160*E160),0)</f>
        <v>0</v>
      </c>
      <c r="H160" s="339" t="e">
        <f>+ROUND((G160/$G$378),4)</f>
        <v>#DIV/0!</v>
      </c>
    </row>
    <row r="161" spans="1:8" ht="51" x14ac:dyDescent="0.2">
      <c r="A161" s="368" t="s">
        <v>301</v>
      </c>
      <c r="B161" s="369"/>
      <c r="C161" s="370" t="s">
        <v>263</v>
      </c>
      <c r="D161" s="371" t="s">
        <v>86</v>
      </c>
      <c r="E161" s="372">
        <v>2</v>
      </c>
      <c r="F161" s="372"/>
      <c r="G161" s="296">
        <f t="shared" si="9"/>
        <v>0</v>
      </c>
      <c r="H161" s="339" t="e">
        <f>+ROUND((G161/$G$378),4)</f>
        <v>#DIV/0!</v>
      </c>
    </row>
    <row r="162" spans="1:8" ht="25.5" x14ac:dyDescent="0.2">
      <c r="A162" s="368" t="s">
        <v>302</v>
      </c>
      <c r="B162" s="369"/>
      <c r="C162" s="370" t="s">
        <v>267</v>
      </c>
      <c r="D162" s="371" t="s">
        <v>86</v>
      </c>
      <c r="E162" s="372">
        <v>26</v>
      </c>
      <c r="F162" s="372"/>
      <c r="G162" s="296">
        <f t="shared" si="9"/>
        <v>0</v>
      </c>
      <c r="H162" s="339" t="e">
        <f>+ROUND((G162/$G$378),4)</f>
        <v>#DIV/0!</v>
      </c>
    </row>
    <row r="163" spans="1:8" x14ac:dyDescent="0.2">
      <c r="A163" s="368" t="s">
        <v>303</v>
      </c>
      <c r="B163" s="369"/>
      <c r="C163" s="370" t="s">
        <v>271</v>
      </c>
      <c r="D163" s="371" t="s">
        <v>86</v>
      </c>
      <c r="E163" s="372">
        <v>2</v>
      </c>
      <c r="F163" s="372"/>
      <c r="G163" s="296">
        <f t="shared" si="9"/>
        <v>0</v>
      </c>
      <c r="H163" s="339" t="e">
        <f>+ROUND((G163/$G$378),4)</f>
        <v>#DIV/0!</v>
      </c>
    </row>
    <row r="164" spans="1:8" x14ac:dyDescent="0.2">
      <c r="A164" s="368" t="s">
        <v>304</v>
      </c>
      <c r="B164" s="369"/>
      <c r="C164" s="370" t="s">
        <v>305</v>
      </c>
      <c r="D164" s="371" t="s">
        <v>159</v>
      </c>
      <c r="E164" s="372">
        <v>550</v>
      </c>
      <c r="F164" s="372"/>
      <c r="G164" s="296">
        <f t="shared" si="9"/>
        <v>0</v>
      </c>
      <c r="H164" s="339" t="e">
        <f>+ROUND((G164/$G$378),4)</f>
        <v>#DIV/0!</v>
      </c>
    </row>
    <row r="165" spans="1:8" x14ac:dyDescent="0.2">
      <c r="A165" s="368" t="s">
        <v>306</v>
      </c>
      <c r="B165" s="369"/>
      <c r="C165" s="370" t="s">
        <v>277</v>
      </c>
      <c r="D165" s="371" t="s">
        <v>86</v>
      </c>
      <c r="E165" s="372">
        <v>26</v>
      </c>
      <c r="F165" s="372"/>
      <c r="G165" s="296">
        <f t="shared" si="9"/>
        <v>0</v>
      </c>
      <c r="H165" s="339" t="e">
        <f>+ROUND((G165/$G$378),4)</f>
        <v>#DIV/0!</v>
      </c>
    </row>
    <row r="166" spans="1:8" ht="51" x14ac:dyDescent="0.2">
      <c r="A166" s="368" t="s">
        <v>307</v>
      </c>
      <c r="B166" s="369"/>
      <c r="C166" s="370" t="s">
        <v>281</v>
      </c>
      <c r="D166" s="371" t="s">
        <v>86</v>
      </c>
      <c r="E166" s="372">
        <v>2</v>
      </c>
      <c r="F166" s="372"/>
      <c r="G166" s="296">
        <f t="shared" si="9"/>
        <v>0</v>
      </c>
      <c r="H166" s="339" t="e">
        <f>+ROUND((G166/$G$378),4)</f>
        <v>#DIV/0!</v>
      </c>
    </row>
    <row r="167" spans="1:8" ht="38.25" x14ac:dyDescent="0.2">
      <c r="A167" s="368" t="s">
        <v>308</v>
      </c>
      <c r="B167" s="369"/>
      <c r="C167" s="370" t="s">
        <v>283</v>
      </c>
      <c r="D167" s="371" t="s">
        <v>159</v>
      </c>
      <c r="E167" s="372">
        <v>250</v>
      </c>
      <c r="F167" s="372"/>
      <c r="G167" s="296">
        <f t="shared" si="9"/>
        <v>0</v>
      </c>
      <c r="H167" s="339" t="e">
        <f>+ROUND((G167/$G$378),4)</f>
        <v>#DIV/0!</v>
      </c>
    </row>
    <row r="168" spans="1:8" ht="51" x14ac:dyDescent="0.2">
      <c r="A168" s="368" t="s">
        <v>309</v>
      </c>
      <c r="B168" s="369"/>
      <c r="C168" s="370" t="s">
        <v>289</v>
      </c>
      <c r="D168" s="371" t="s">
        <v>159</v>
      </c>
      <c r="E168" s="372">
        <v>1</v>
      </c>
      <c r="F168" s="372"/>
      <c r="G168" s="296">
        <f t="shared" si="9"/>
        <v>0</v>
      </c>
      <c r="H168" s="339" t="e">
        <f>+ROUND((G168/$G$378),4)</f>
        <v>#DIV/0!</v>
      </c>
    </row>
    <row r="169" spans="1:8" ht="63.75" x14ac:dyDescent="0.2">
      <c r="A169" s="368" t="s">
        <v>310</v>
      </c>
      <c r="B169" s="369"/>
      <c r="C169" s="370" t="s">
        <v>311</v>
      </c>
      <c r="D169" s="371" t="s">
        <v>86</v>
      </c>
      <c r="E169" s="372">
        <v>26</v>
      </c>
      <c r="F169" s="372"/>
      <c r="G169" s="296">
        <f t="shared" si="9"/>
        <v>0</v>
      </c>
      <c r="H169" s="339" t="e">
        <f>+ROUND((G169/$G$378),4)</f>
        <v>#DIV/0!</v>
      </c>
    </row>
    <row r="170" spans="1:8" ht="63.75" x14ac:dyDescent="0.2">
      <c r="A170" s="368" t="s">
        <v>312</v>
      </c>
      <c r="B170" s="369"/>
      <c r="C170" s="370" t="s">
        <v>313</v>
      </c>
      <c r="D170" s="371" t="s">
        <v>86</v>
      </c>
      <c r="E170" s="372">
        <v>1</v>
      </c>
      <c r="F170" s="372"/>
      <c r="G170" s="296">
        <f t="shared" si="9"/>
        <v>0</v>
      </c>
      <c r="H170" s="339" t="e">
        <f>+ROUND((G170/$G$378),4)</f>
        <v>#DIV/0!</v>
      </c>
    </row>
    <row r="171" spans="1:8" ht="63.75" x14ac:dyDescent="0.2">
      <c r="A171" s="368" t="s">
        <v>314</v>
      </c>
      <c r="B171" s="369"/>
      <c r="C171" s="370" t="s">
        <v>315</v>
      </c>
      <c r="D171" s="371" t="s">
        <v>86</v>
      </c>
      <c r="E171" s="372">
        <v>1</v>
      </c>
      <c r="F171" s="372"/>
      <c r="G171" s="296">
        <f t="shared" si="9"/>
        <v>0</v>
      </c>
      <c r="H171" s="339" t="e">
        <f>+ROUND((G171/$G$378),4)</f>
        <v>#DIV/0!</v>
      </c>
    </row>
    <row r="172" spans="1:8" ht="63.75" x14ac:dyDescent="0.2">
      <c r="A172" s="368" t="s">
        <v>316</v>
      </c>
      <c r="B172" s="369"/>
      <c r="C172" s="370" t="s">
        <v>317</v>
      </c>
      <c r="D172" s="371" t="s">
        <v>86</v>
      </c>
      <c r="E172" s="372">
        <v>1</v>
      </c>
      <c r="F172" s="372"/>
      <c r="G172" s="296">
        <f t="shared" si="9"/>
        <v>0</v>
      </c>
      <c r="H172" s="339" t="e">
        <f>+ROUND((G172/$G$378),4)</f>
        <v>#DIV/0!</v>
      </c>
    </row>
    <row r="173" spans="1:8" ht="63.75" x14ac:dyDescent="0.2">
      <c r="A173" s="368" t="s">
        <v>318</v>
      </c>
      <c r="B173" s="369"/>
      <c r="C173" s="370" t="s">
        <v>319</v>
      </c>
      <c r="D173" s="371" t="s">
        <v>86</v>
      </c>
      <c r="E173" s="372">
        <v>1</v>
      </c>
      <c r="F173" s="372"/>
      <c r="G173" s="296">
        <f t="shared" si="9"/>
        <v>0</v>
      </c>
      <c r="H173" s="339" t="e">
        <f>+ROUND((G173/$G$378),4)</f>
        <v>#DIV/0!</v>
      </c>
    </row>
    <row r="174" spans="1:8" ht="25.5" x14ac:dyDescent="0.2">
      <c r="A174" s="368" t="s">
        <v>320</v>
      </c>
      <c r="B174" s="369"/>
      <c r="C174" s="370" t="s">
        <v>321</v>
      </c>
      <c r="D174" s="371" t="s">
        <v>86</v>
      </c>
      <c r="E174" s="372">
        <v>1</v>
      </c>
      <c r="F174" s="372"/>
      <c r="G174" s="296">
        <f t="shared" si="9"/>
        <v>0</v>
      </c>
      <c r="H174" s="339" t="e">
        <f>+ROUND((G174/$G$378),4)</f>
        <v>#DIV/0!</v>
      </c>
    </row>
    <row r="175" spans="1:8" x14ac:dyDescent="0.2">
      <c r="A175" s="62"/>
      <c r="B175" s="63"/>
      <c r="C175" s="64"/>
      <c r="D175" s="63"/>
      <c r="E175" s="347"/>
      <c r="F175" s="64"/>
      <c r="G175" s="64"/>
      <c r="H175" s="339" t="e">
        <f>+ROUND((G175/$G$378),4)</f>
        <v>#DIV/0!</v>
      </c>
    </row>
    <row r="176" spans="1:8" x14ac:dyDescent="0.2">
      <c r="A176" s="389">
        <v>10</v>
      </c>
      <c r="B176" s="390"/>
      <c r="C176" s="391" t="s">
        <v>322</v>
      </c>
      <c r="D176" s="390"/>
      <c r="E176" s="363"/>
      <c r="F176" s="392"/>
      <c r="G176" s="393">
        <f>+G177+G187+G205+G215+G222+G231+G237+G242+G252 +G262+G299+G303+G310+G313+G316+G319+G329+G333</f>
        <v>0</v>
      </c>
      <c r="H176" s="344" t="e">
        <f>+ROUND((G176/$G$378),4)</f>
        <v>#DIV/0!</v>
      </c>
    </row>
    <row r="177" spans="1:11" x14ac:dyDescent="0.2">
      <c r="A177" s="389">
        <v>10.1</v>
      </c>
      <c r="B177" s="390"/>
      <c r="C177" s="392" t="s">
        <v>323</v>
      </c>
      <c r="D177" s="394"/>
      <c r="E177" s="366"/>
      <c r="F177" s="395"/>
      <c r="G177" s="393">
        <f>SUM(G178:G186)</f>
        <v>0</v>
      </c>
      <c r="H177" s="339" t="e">
        <f>+ROUND((G177/$G$378),4)</f>
        <v>#DIV/0!</v>
      </c>
      <c r="K177" s="338"/>
    </row>
    <row r="178" spans="1:11" x14ac:dyDescent="0.2">
      <c r="A178" s="396" t="s">
        <v>324</v>
      </c>
      <c r="B178" s="397"/>
      <c r="C178" s="398" t="s">
        <v>325</v>
      </c>
      <c r="D178" s="397"/>
      <c r="E178" s="399"/>
      <c r="F178" s="398"/>
      <c r="G178" s="400">
        <f t="shared" ref="G178:G186" si="10">+ROUND((F178*E178),0)</f>
        <v>0</v>
      </c>
      <c r="H178" s="339" t="e">
        <f>+ROUND((G178/$G$378),4)</f>
        <v>#DIV/0!</v>
      </c>
    </row>
    <row r="179" spans="1:11" ht="25.5" x14ac:dyDescent="0.2">
      <c r="A179" s="79" t="s">
        <v>327</v>
      </c>
      <c r="B179" s="80">
        <v>501</v>
      </c>
      <c r="C179" s="285" t="s">
        <v>328</v>
      </c>
      <c r="D179" s="401" t="s">
        <v>159</v>
      </c>
      <c r="E179" s="296">
        <v>12</v>
      </c>
      <c r="F179" s="372"/>
      <c r="G179" s="157">
        <f t="shared" si="10"/>
        <v>0</v>
      </c>
      <c r="H179" s="339" t="e">
        <f>+ROUND((G179/$G$378),4)</f>
        <v>#DIV/0!</v>
      </c>
    </row>
    <row r="180" spans="1:11" ht="25.5" x14ac:dyDescent="0.2">
      <c r="A180" s="79" t="s">
        <v>329</v>
      </c>
      <c r="B180" s="402">
        <v>495</v>
      </c>
      <c r="C180" s="285" t="s">
        <v>330</v>
      </c>
      <c r="D180" s="401" t="s">
        <v>159</v>
      </c>
      <c r="E180" s="296">
        <v>3</v>
      </c>
      <c r="F180" s="372"/>
      <c r="G180" s="157">
        <f t="shared" si="10"/>
        <v>0</v>
      </c>
      <c r="H180" s="339" t="e">
        <f>+ROUND((G180/$G$378),4)</f>
        <v>#DIV/0!</v>
      </c>
    </row>
    <row r="181" spans="1:11" x14ac:dyDescent="0.2">
      <c r="A181" s="79" t="s">
        <v>331</v>
      </c>
      <c r="B181" s="402"/>
      <c r="C181" s="285" t="s">
        <v>332</v>
      </c>
      <c r="D181" s="401" t="s">
        <v>326</v>
      </c>
      <c r="E181" s="296">
        <v>3</v>
      </c>
      <c r="F181" s="372"/>
      <c r="G181" s="157">
        <f t="shared" si="10"/>
        <v>0</v>
      </c>
      <c r="H181" s="339" t="e">
        <f>+ROUND((G181/$G$378),4)</f>
        <v>#DIV/0!</v>
      </c>
    </row>
    <row r="182" spans="1:11" x14ac:dyDescent="0.2">
      <c r="A182" s="79" t="s">
        <v>333</v>
      </c>
      <c r="B182" s="402"/>
      <c r="C182" s="285" t="s">
        <v>334</v>
      </c>
      <c r="D182" s="401" t="s">
        <v>326</v>
      </c>
      <c r="E182" s="296">
        <v>1</v>
      </c>
      <c r="F182" s="372"/>
      <c r="G182" s="157">
        <f t="shared" si="10"/>
        <v>0</v>
      </c>
      <c r="H182" s="339" t="e">
        <f>+ROUND((G182/$G$378),4)</f>
        <v>#DIV/0!</v>
      </c>
    </row>
    <row r="183" spans="1:11" x14ac:dyDescent="0.2">
      <c r="A183" s="79" t="s">
        <v>335</v>
      </c>
      <c r="B183" s="402"/>
      <c r="C183" s="285" t="s">
        <v>336</v>
      </c>
      <c r="D183" s="401" t="s">
        <v>326</v>
      </c>
      <c r="E183" s="296">
        <v>1</v>
      </c>
      <c r="F183" s="372"/>
      <c r="G183" s="157">
        <f t="shared" si="10"/>
        <v>0</v>
      </c>
      <c r="H183" s="339" t="e">
        <f>+ROUND((G183/$G$378),4)</f>
        <v>#DIV/0!</v>
      </c>
    </row>
    <row r="184" spans="1:11" x14ac:dyDescent="0.2">
      <c r="A184" s="79" t="s">
        <v>337</v>
      </c>
      <c r="B184" s="402"/>
      <c r="C184" s="285" t="s">
        <v>338</v>
      </c>
      <c r="D184" s="401" t="s">
        <v>326</v>
      </c>
      <c r="E184" s="296">
        <v>1</v>
      </c>
      <c r="F184" s="372"/>
      <c r="G184" s="157">
        <f t="shared" si="10"/>
        <v>0</v>
      </c>
      <c r="H184" s="339" t="e">
        <f>+ROUND((G184/$G$378),4)</f>
        <v>#DIV/0!</v>
      </c>
    </row>
    <row r="185" spans="1:11" ht="25.5" x14ac:dyDescent="0.2">
      <c r="A185" s="79" t="s">
        <v>339</v>
      </c>
      <c r="B185" s="402"/>
      <c r="C185" s="403" t="s">
        <v>340</v>
      </c>
      <c r="D185" s="401" t="s">
        <v>326</v>
      </c>
      <c r="E185" s="296">
        <v>1</v>
      </c>
      <c r="F185" s="372"/>
      <c r="G185" s="157">
        <f t="shared" si="10"/>
        <v>0</v>
      </c>
      <c r="H185" s="339" t="e">
        <f>+ROUND((G185/$G$378),4)</f>
        <v>#DIV/0!</v>
      </c>
    </row>
    <row r="186" spans="1:11" x14ac:dyDescent="0.2">
      <c r="A186" s="79"/>
      <c r="B186" s="402"/>
      <c r="C186" s="403"/>
      <c r="D186" s="401"/>
      <c r="E186" s="296"/>
      <c r="F186" s="372"/>
      <c r="G186" s="157">
        <f t="shared" si="10"/>
        <v>0</v>
      </c>
      <c r="H186" s="339" t="e">
        <f>+ROUND((G186/$G$378),4)</f>
        <v>#DIV/0!</v>
      </c>
    </row>
    <row r="187" spans="1:11" x14ac:dyDescent="0.2">
      <c r="A187" s="389" t="s">
        <v>359</v>
      </c>
      <c r="B187" s="390"/>
      <c r="C187" s="392" t="s">
        <v>360</v>
      </c>
      <c r="D187" s="390"/>
      <c r="E187" s="363"/>
      <c r="F187" s="392"/>
      <c r="G187" s="393">
        <f>SUM(G188:G204)</f>
        <v>0</v>
      </c>
      <c r="H187" s="339" t="e">
        <f>+ROUND((G187/$G$378),4)</f>
        <v>#DIV/0!</v>
      </c>
    </row>
    <row r="188" spans="1:11" ht="25.5" x14ac:dyDescent="0.2">
      <c r="A188" s="79" t="s">
        <v>361</v>
      </c>
      <c r="B188" s="80">
        <v>16385</v>
      </c>
      <c r="C188" s="403" t="s">
        <v>362</v>
      </c>
      <c r="D188" s="401" t="s">
        <v>159</v>
      </c>
      <c r="E188" s="296">
        <v>4</v>
      </c>
      <c r="F188" s="82"/>
      <c r="G188" s="157">
        <f t="shared" ref="G188:G235" si="11">+ROUND((F188*E188),0)</f>
        <v>0</v>
      </c>
      <c r="H188" s="339" t="e">
        <f>+ROUND((G188/$G$378),4)</f>
        <v>#DIV/0!</v>
      </c>
    </row>
    <row r="189" spans="1:11" ht="37.5" customHeight="1" x14ac:dyDescent="0.2">
      <c r="A189" s="79" t="s">
        <v>363</v>
      </c>
      <c r="B189" s="80">
        <v>16385</v>
      </c>
      <c r="C189" s="403" t="s">
        <v>364</v>
      </c>
      <c r="D189" s="401" t="s">
        <v>159</v>
      </c>
      <c r="E189" s="296">
        <v>5</v>
      </c>
      <c r="F189" s="82"/>
      <c r="G189" s="157">
        <f t="shared" si="11"/>
        <v>0</v>
      </c>
      <c r="H189" s="339" t="e">
        <f>+ROUND((G189/$G$378),4)</f>
        <v>#DIV/0!</v>
      </c>
    </row>
    <row r="190" spans="1:11" ht="25.5" x14ac:dyDescent="0.2">
      <c r="A190" s="294" t="s">
        <v>365</v>
      </c>
      <c r="B190" s="402">
        <v>16385</v>
      </c>
      <c r="C190" s="403" t="s">
        <v>366</v>
      </c>
      <c r="D190" s="401" t="s">
        <v>159</v>
      </c>
      <c r="E190" s="296">
        <v>3</v>
      </c>
      <c r="F190" s="82"/>
      <c r="G190" s="157">
        <f t="shared" si="11"/>
        <v>0</v>
      </c>
      <c r="H190" s="339" t="e">
        <f>+ROUND((G190/$G$378),4)</f>
        <v>#DIV/0!</v>
      </c>
    </row>
    <row r="191" spans="1:11" x14ac:dyDescent="0.2">
      <c r="A191" s="294" t="s">
        <v>367</v>
      </c>
      <c r="B191" s="402">
        <v>16339</v>
      </c>
      <c r="C191" s="403" t="s">
        <v>368</v>
      </c>
      <c r="D191" s="401" t="s">
        <v>326</v>
      </c>
      <c r="E191" s="296">
        <v>5</v>
      </c>
      <c r="F191" s="82"/>
      <c r="G191" s="157">
        <f t="shared" si="11"/>
        <v>0</v>
      </c>
      <c r="H191" s="339" t="e">
        <f>+ROUND((G191/$G$378),4)</f>
        <v>#DIV/0!</v>
      </c>
    </row>
    <row r="192" spans="1:11" x14ac:dyDescent="0.2">
      <c r="A192" s="294" t="s">
        <v>369</v>
      </c>
      <c r="B192" s="402">
        <v>16326</v>
      </c>
      <c r="C192" s="403" t="s">
        <v>370</v>
      </c>
      <c r="D192" s="401" t="s">
        <v>326</v>
      </c>
      <c r="E192" s="296">
        <v>3</v>
      </c>
      <c r="F192" s="82"/>
      <c r="G192" s="157">
        <f t="shared" si="11"/>
        <v>0</v>
      </c>
      <c r="H192" s="339" t="e">
        <f>+ROUND((G192/$G$378),4)</f>
        <v>#DIV/0!</v>
      </c>
    </row>
    <row r="193" spans="1:8" x14ac:dyDescent="0.2">
      <c r="A193" s="294" t="s">
        <v>371</v>
      </c>
      <c r="B193" s="402">
        <v>16366</v>
      </c>
      <c r="C193" s="403" t="s">
        <v>372</v>
      </c>
      <c r="D193" s="401" t="s">
        <v>326</v>
      </c>
      <c r="E193" s="296">
        <v>15</v>
      </c>
      <c r="F193" s="82"/>
      <c r="G193" s="157">
        <f t="shared" si="11"/>
        <v>0</v>
      </c>
      <c r="H193" s="339" t="e">
        <f>+ROUND((G193/$G$378),4)</f>
        <v>#DIV/0!</v>
      </c>
    </row>
    <row r="194" spans="1:8" x14ac:dyDescent="0.2">
      <c r="A194" s="294" t="s">
        <v>373</v>
      </c>
      <c r="B194" s="402">
        <v>16334</v>
      </c>
      <c r="C194" s="403" t="s">
        <v>374</v>
      </c>
      <c r="D194" s="401" t="s">
        <v>326</v>
      </c>
      <c r="E194" s="296">
        <v>9</v>
      </c>
      <c r="F194" s="82"/>
      <c r="G194" s="157">
        <f t="shared" si="11"/>
        <v>0</v>
      </c>
      <c r="H194" s="339" t="e">
        <f>+ROUND((G194/$G$378),4)</f>
        <v>#DIV/0!</v>
      </c>
    </row>
    <row r="195" spans="1:8" x14ac:dyDescent="0.2">
      <c r="A195" s="294" t="s">
        <v>375</v>
      </c>
      <c r="B195" s="402"/>
      <c r="C195" s="403" t="s">
        <v>376</v>
      </c>
      <c r="D195" s="401" t="s">
        <v>326</v>
      </c>
      <c r="E195" s="296">
        <v>2</v>
      </c>
      <c r="F195" s="82"/>
      <c r="G195" s="157">
        <f t="shared" si="11"/>
        <v>0</v>
      </c>
      <c r="H195" s="339" t="e">
        <f>+ROUND((G195/$G$378),4)</f>
        <v>#DIV/0!</v>
      </c>
    </row>
    <row r="196" spans="1:8" x14ac:dyDescent="0.2">
      <c r="A196" s="294" t="s">
        <v>377</v>
      </c>
      <c r="B196" s="402">
        <v>16407</v>
      </c>
      <c r="C196" s="403" t="s">
        <v>378</v>
      </c>
      <c r="D196" s="401" t="s">
        <v>326</v>
      </c>
      <c r="E196" s="296">
        <v>2</v>
      </c>
      <c r="F196" s="82"/>
      <c r="G196" s="157">
        <f t="shared" si="11"/>
        <v>0</v>
      </c>
      <c r="H196" s="339" t="e">
        <f>+ROUND((G196/$G$378),4)</f>
        <v>#DIV/0!</v>
      </c>
    </row>
    <row r="197" spans="1:8" x14ac:dyDescent="0.2">
      <c r="A197" s="294" t="s">
        <v>379</v>
      </c>
      <c r="B197" s="402">
        <v>16407</v>
      </c>
      <c r="C197" s="403" t="s">
        <v>380</v>
      </c>
      <c r="D197" s="401" t="s">
        <v>326</v>
      </c>
      <c r="E197" s="296">
        <v>1</v>
      </c>
      <c r="F197" s="404"/>
      <c r="G197" s="157">
        <f t="shared" si="11"/>
        <v>0</v>
      </c>
      <c r="H197" s="339" t="e">
        <f>+ROUND((G197/$G$378),4)</f>
        <v>#DIV/0!</v>
      </c>
    </row>
    <row r="198" spans="1:8" x14ac:dyDescent="0.2">
      <c r="A198" s="294" t="s">
        <v>381</v>
      </c>
      <c r="B198" s="402">
        <v>16369</v>
      </c>
      <c r="C198" s="403" t="s">
        <v>382</v>
      </c>
      <c r="D198" s="401" t="s">
        <v>326</v>
      </c>
      <c r="E198" s="296">
        <v>2</v>
      </c>
      <c r="F198" s="82"/>
      <c r="G198" s="157">
        <f t="shared" si="11"/>
        <v>0</v>
      </c>
      <c r="H198" s="339" t="e">
        <f>+ROUND((G198/$G$378),4)</f>
        <v>#DIV/0!</v>
      </c>
    </row>
    <row r="199" spans="1:8" x14ac:dyDescent="0.2">
      <c r="A199" s="294" t="s">
        <v>383</v>
      </c>
      <c r="B199" s="402">
        <v>16418</v>
      </c>
      <c r="C199" s="403" t="s">
        <v>384</v>
      </c>
      <c r="D199" s="401" t="s">
        <v>326</v>
      </c>
      <c r="E199" s="296">
        <v>2</v>
      </c>
      <c r="F199" s="82"/>
      <c r="G199" s="157">
        <f t="shared" si="11"/>
        <v>0</v>
      </c>
      <c r="H199" s="339" t="e">
        <f>+ROUND((G199/$G$378),4)</f>
        <v>#DIV/0!</v>
      </c>
    </row>
    <row r="200" spans="1:8" x14ac:dyDescent="0.2">
      <c r="A200" s="294" t="s">
        <v>385</v>
      </c>
      <c r="B200" s="402">
        <v>16397</v>
      </c>
      <c r="C200" s="403" t="s">
        <v>386</v>
      </c>
      <c r="D200" s="401" t="s">
        <v>326</v>
      </c>
      <c r="E200" s="296">
        <v>2</v>
      </c>
      <c r="F200" s="82"/>
      <c r="G200" s="157">
        <f t="shared" si="11"/>
        <v>0</v>
      </c>
      <c r="H200" s="339" t="e">
        <f>+ROUND((G200/$G$378),4)</f>
        <v>#DIV/0!</v>
      </c>
    </row>
    <row r="201" spans="1:8" x14ac:dyDescent="0.2">
      <c r="A201" s="294" t="s">
        <v>387</v>
      </c>
      <c r="B201" s="402">
        <v>16421</v>
      </c>
      <c r="C201" s="403" t="s">
        <v>388</v>
      </c>
      <c r="D201" s="401" t="s">
        <v>326</v>
      </c>
      <c r="E201" s="296">
        <v>2</v>
      </c>
      <c r="F201" s="82"/>
      <c r="G201" s="157">
        <f t="shared" si="11"/>
        <v>0</v>
      </c>
      <c r="H201" s="339" t="e">
        <f>+ROUND((G201/$G$378),4)</f>
        <v>#DIV/0!</v>
      </c>
    </row>
    <row r="202" spans="1:8" x14ac:dyDescent="0.2">
      <c r="A202" s="294" t="s">
        <v>389</v>
      </c>
      <c r="B202" s="402">
        <v>16359</v>
      </c>
      <c r="C202" s="405" t="s">
        <v>390</v>
      </c>
      <c r="D202" s="401" t="s">
        <v>326</v>
      </c>
      <c r="E202" s="296">
        <v>1</v>
      </c>
      <c r="F202" s="82"/>
      <c r="G202" s="157">
        <f t="shared" si="11"/>
        <v>0</v>
      </c>
      <c r="H202" s="339" t="e">
        <f>+ROUND((G202/$G$378),4)</f>
        <v>#DIV/0!</v>
      </c>
    </row>
    <row r="203" spans="1:8" ht="47.25" customHeight="1" x14ac:dyDescent="0.2">
      <c r="A203" s="79" t="s">
        <v>393</v>
      </c>
      <c r="B203" s="402"/>
      <c r="C203" s="406" t="s">
        <v>728</v>
      </c>
      <c r="D203" s="401" t="s">
        <v>326</v>
      </c>
      <c r="E203" s="296">
        <v>1</v>
      </c>
      <c r="F203" s="82"/>
      <c r="G203" s="157">
        <f t="shared" si="11"/>
        <v>0</v>
      </c>
      <c r="H203" s="339" t="e">
        <f>+ROUND((G203/$G$378),4)</f>
        <v>#DIV/0!</v>
      </c>
    </row>
    <row r="204" spans="1:8" ht="24.75" customHeight="1" x14ac:dyDescent="0.2">
      <c r="A204" s="79" t="s">
        <v>397</v>
      </c>
      <c r="B204" s="80"/>
      <c r="C204" s="403" t="s">
        <v>398</v>
      </c>
      <c r="D204" s="401" t="s">
        <v>326</v>
      </c>
      <c r="E204" s="296">
        <v>2</v>
      </c>
      <c r="F204" s="61"/>
      <c r="G204" s="157">
        <f t="shared" si="11"/>
        <v>0</v>
      </c>
      <c r="H204" s="339" t="e">
        <f>+ROUND((G204/$G$378),4)</f>
        <v>#DIV/0!</v>
      </c>
    </row>
    <row r="205" spans="1:8" x14ac:dyDescent="0.2">
      <c r="A205" s="389" t="s">
        <v>399</v>
      </c>
      <c r="B205" s="390"/>
      <c r="C205" s="392" t="s">
        <v>400</v>
      </c>
      <c r="D205" s="390"/>
      <c r="E205" s="363"/>
      <c r="F205" s="392"/>
      <c r="G205" s="407">
        <f>SUM(G206:G214)</f>
        <v>0</v>
      </c>
      <c r="H205" s="339" t="e">
        <f>+ROUND((G205/$G$378),4)</f>
        <v>#DIV/0!</v>
      </c>
    </row>
    <row r="206" spans="1:8" ht="25.5" x14ac:dyDescent="0.2">
      <c r="A206" s="79" t="s">
        <v>403</v>
      </c>
      <c r="B206" s="80">
        <v>499</v>
      </c>
      <c r="C206" s="403" t="s">
        <v>404</v>
      </c>
      <c r="D206" s="401" t="s">
        <v>159</v>
      </c>
      <c r="E206" s="372">
        <v>27</v>
      </c>
      <c r="F206" s="61"/>
      <c r="G206" s="157">
        <f t="shared" si="11"/>
        <v>0</v>
      </c>
      <c r="H206" s="339" t="e">
        <f>+ROUND((G206/$G$378),4)</f>
        <v>#DIV/0!</v>
      </c>
    </row>
    <row r="207" spans="1:8" ht="25.5" x14ac:dyDescent="0.2">
      <c r="A207" s="79" t="s">
        <v>405</v>
      </c>
      <c r="B207" s="80"/>
      <c r="C207" s="403" t="s">
        <v>406</v>
      </c>
      <c r="D207" s="401" t="s">
        <v>159</v>
      </c>
      <c r="E207" s="372">
        <v>6</v>
      </c>
      <c r="F207" s="61"/>
      <c r="G207" s="157">
        <f t="shared" si="11"/>
        <v>0</v>
      </c>
      <c r="H207" s="339" t="e">
        <f>+ROUND((G207/$G$378),4)</f>
        <v>#DIV/0!</v>
      </c>
    </row>
    <row r="208" spans="1:8" ht="25.5" x14ac:dyDescent="0.2">
      <c r="A208" s="79" t="s">
        <v>407</v>
      </c>
      <c r="B208" s="80">
        <v>502</v>
      </c>
      <c r="C208" s="403" t="s">
        <v>408</v>
      </c>
      <c r="D208" s="401" t="s">
        <v>159</v>
      </c>
      <c r="E208" s="372">
        <v>68</v>
      </c>
      <c r="F208" s="61"/>
      <c r="G208" s="157">
        <f t="shared" si="11"/>
        <v>0</v>
      </c>
      <c r="H208" s="339" t="e">
        <f>+ROUND((G208/$G$378),4)</f>
        <v>#DIV/0!</v>
      </c>
    </row>
    <row r="209" spans="1:8" ht="25.5" x14ac:dyDescent="0.2">
      <c r="A209" s="79" t="s">
        <v>409</v>
      </c>
      <c r="B209" s="80">
        <v>500</v>
      </c>
      <c r="C209" s="403" t="s">
        <v>410</v>
      </c>
      <c r="D209" s="401" t="s">
        <v>159</v>
      </c>
      <c r="E209" s="372">
        <v>60</v>
      </c>
      <c r="F209" s="61"/>
      <c r="G209" s="157">
        <f t="shared" si="11"/>
        <v>0</v>
      </c>
      <c r="H209" s="339" t="e">
        <f>+ROUND((G209/$G$378),4)</f>
        <v>#DIV/0!</v>
      </c>
    </row>
    <row r="210" spans="1:8" ht="14.25" x14ac:dyDescent="0.2">
      <c r="A210" s="79" t="s">
        <v>411</v>
      </c>
      <c r="B210" s="402">
        <v>16390</v>
      </c>
      <c r="C210" s="403" t="s">
        <v>412</v>
      </c>
      <c r="D210" s="401" t="s">
        <v>326</v>
      </c>
      <c r="E210" s="296">
        <v>1</v>
      </c>
      <c r="F210" s="147"/>
      <c r="G210" s="157">
        <f t="shared" si="11"/>
        <v>0</v>
      </c>
      <c r="H210" s="339" t="e">
        <f>+ROUND((G210/$G$378),4)</f>
        <v>#DIV/0!</v>
      </c>
    </row>
    <row r="211" spans="1:8" ht="14.25" x14ac:dyDescent="0.2">
      <c r="A211" s="79" t="s">
        <v>413</v>
      </c>
      <c r="B211" s="402">
        <v>13457</v>
      </c>
      <c r="C211" s="403" t="s">
        <v>414</v>
      </c>
      <c r="D211" s="401" t="s">
        <v>326</v>
      </c>
      <c r="E211" s="296">
        <v>1</v>
      </c>
      <c r="F211" s="147"/>
      <c r="G211" s="157">
        <f t="shared" si="11"/>
        <v>0</v>
      </c>
      <c r="H211" s="339" t="e">
        <f>+ROUND((G211/$G$378),4)</f>
        <v>#DIV/0!</v>
      </c>
    </row>
    <row r="212" spans="1:8" ht="14.25" x14ac:dyDescent="0.2">
      <c r="A212" s="294" t="s">
        <v>415</v>
      </c>
      <c r="B212" s="402">
        <v>16421</v>
      </c>
      <c r="C212" s="403" t="s">
        <v>388</v>
      </c>
      <c r="D212" s="401" t="s">
        <v>326</v>
      </c>
      <c r="E212" s="296">
        <v>1</v>
      </c>
      <c r="F212" s="147"/>
      <c r="G212" s="157">
        <f t="shared" si="11"/>
        <v>0</v>
      </c>
      <c r="H212" s="339" t="e">
        <f>+ROUND((G212/$G$378),4)</f>
        <v>#DIV/0!</v>
      </c>
    </row>
    <row r="213" spans="1:8" x14ac:dyDescent="0.2">
      <c r="A213" s="294" t="s">
        <v>418</v>
      </c>
      <c r="B213" s="402">
        <v>16421</v>
      </c>
      <c r="C213" s="403" t="s">
        <v>419</v>
      </c>
      <c r="D213" s="401" t="s">
        <v>326</v>
      </c>
      <c r="E213" s="296">
        <v>1</v>
      </c>
      <c r="F213" s="404"/>
      <c r="G213" s="157">
        <f t="shared" si="11"/>
        <v>0</v>
      </c>
      <c r="H213" s="339" t="e">
        <f>+ROUND((G213/$G$378),4)</f>
        <v>#DIV/0!</v>
      </c>
    </row>
    <row r="214" spans="1:8" ht="14.25" x14ac:dyDescent="0.2">
      <c r="A214" s="79" t="s">
        <v>420</v>
      </c>
      <c r="B214" s="402"/>
      <c r="C214" s="403" t="s">
        <v>421</v>
      </c>
      <c r="D214" s="401" t="s">
        <v>326</v>
      </c>
      <c r="E214" s="372">
        <v>8</v>
      </c>
      <c r="F214" s="147"/>
      <c r="G214" s="157">
        <f t="shared" si="11"/>
        <v>0</v>
      </c>
      <c r="H214" s="339" t="e">
        <f>+ROUND((G214/$G$378),4)</f>
        <v>#DIV/0!</v>
      </c>
    </row>
    <row r="215" spans="1:8" x14ac:dyDescent="0.2">
      <c r="A215" s="389" t="s">
        <v>422</v>
      </c>
      <c r="B215" s="390"/>
      <c r="C215" s="392" t="s">
        <v>423</v>
      </c>
      <c r="D215" s="390"/>
      <c r="E215" s="363"/>
      <c r="F215" s="392"/>
      <c r="G215" s="407">
        <f>SUM(G216:G220)</f>
        <v>0</v>
      </c>
      <c r="H215" s="339" t="e">
        <f>+ROUND((G215/$G$378),4)</f>
        <v>#DIV/0!</v>
      </c>
    </row>
    <row r="216" spans="1:8" ht="14.25" x14ac:dyDescent="0.2">
      <c r="A216" s="294" t="s">
        <v>424</v>
      </c>
      <c r="B216" s="402">
        <v>14513</v>
      </c>
      <c r="C216" s="154" t="s">
        <v>425</v>
      </c>
      <c r="D216" s="408" t="s">
        <v>326</v>
      </c>
      <c r="E216" s="296">
        <v>8</v>
      </c>
      <c r="F216" s="61"/>
      <c r="G216" s="157">
        <f t="shared" si="11"/>
        <v>0</v>
      </c>
      <c r="H216" s="339" t="e">
        <f>+ROUND((G216/$G$378),4)</f>
        <v>#DIV/0!</v>
      </c>
    </row>
    <row r="217" spans="1:8" ht="14.25" x14ac:dyDescent="0.2">
      <c r="A217" s="294" t="s">
        <v>426</v>
      </c>
      <c r="B217" s="402">
        <v>16376</v>
      </c>
      <c r="C217" s="154" t="s">
        <v>427</v>
      </c>
      <c r="D217" s="408" t="s">
        <v>326</v>
      </c>
      <c r="E217" s="296">
        <v>9</v>
      </c>
      <c r="F217" s="61"/>
      <c r="G217" s="157">
        <f t="shared" si="11"/>
        <v>0</v>
      </c>
      <c r="H217" s="339" t="e">
        <f>+ROUND((G217/$G$378),4)</f>
        <v>#DIV/0!</v>
      </c>
    </row>
    <row r="218" spans="1:8" ht="14.25" x14ac:dyDescent="0.2">
      <c r="A218" s="294" t="s">
        <v>428</v>
      </c>
      <c r="B218" s="402"/>
      <c r="C218" s="154" t="s">
        <v>429</v>
      </c>
      <c r="D218" s="408" t="s">
        <v>326</v>
      </c>
      <c r="E218" s="296">
        <v>2</v>
      </c>
      <c r="F218" s="61"/>
      <c r="G218" s="157">
        <f t="shared" si="11"/>
        <v>0</v>
      </c>
      <c r="H218" s="339" t="e">
        <f>+ROUND((G218/$G$378),4)</f>
        <v>#DIV/0!</v>
      </c>
    </row>
    <row r="219" spans="1:8" ht="14.25" x14ac:dyDescent="0.2">
      <c r="A219" s="294" t="s">
        <v>430</v>
      </c>
      <c r="B219" s="402"/>
      <c r="C219" s="154" t="s">
        <v>431</v>
      </c>
      <c r="D219" s="408" t="s">
        <v>326</v>
      </c>
      <c r="E219" s="296">
        <v>1</v>
      </c>
      <c r="F219" s="61"/>
      <c r="G219" s="157">
        <f t="shared" si="11"/>
        <v>0</v>
      </c>
      <c r="H219" s="339" t="e">
        <f>+ROUND((G219/$G$378),4)</f>
        <v>#DIV/0!</v>
      </c>
    </row>
    <row r="220" spans="1:8" x14ac:dyDescent="0.2">
      <c r="A220" s="294"/>
      <c r="B220" s="402"/>
      <c r="C220" s="154"/>
      <c r="D220" s="408"/>
      <c r="E220" s="296"/>
      <c r="F220" s="82"/>
      <c r="G220" s="157">
        <f t="shared" si="11"/>
        <v>0</v>
      </c>
      <c r="H220" s="339" t="e">
        <f>+ROUND((G220/$G$378),4)</f>
        <v>#DIV/0!</v>
      </c>
    </row>
    <row r="221" spans="1:8" x14ac:dyDescent="0.2">
      <c r="A221" s="294"/>
      <c r="B221" s="402"/>
      <c r="C221" s="154"/>
      <c r="D221" s="408"/>
      <c r="E221" s="296"/>
      <c r="F221" s="347"/>
      <c r="G221" s="157"/>
      <c r="H221" s="339" t="e">
        <f>+ROUND((G221/$G$378),4)</f>
        <v>#DIV/0!</v>
      </c>
    </row>
    <row r="222" spans="1:8" x14ac:dyDescent="0.2">
      <c r="A222" s="389" t="s">
        <v>434</v>
      </c>
      <c r="B222" s="390"/>
      <c r="C222" s="392" t="s">
        <v>435</v>
      </c>
      <c r="D222" s="390"/>
      <c r="E222" s="363"/>
      <c r="F222" s="392"/>
      <c r="G222" s="407">
        <f>SUM(G223:G229)</f>
        <v>0</v>
      </c>
      <c r="H222" s="339" t="e">
        <f>+ROUND((G222/$G$378),4)</f>
        <v>#DIV/0!</v>
      </c>
    </row>
    <row r="223" spans="1:8" ht="25.5" x14ac:dyDescent="0.2">
      <c r="A223" s="79" t="s">
        <v>438</v>
      </c>
      <c r="B223" s="80">
        <v>1025</v>
      </c>
      <c r="C223" s="403" t="s">
        <v>439</v>
      </c>
      <c r="D223" s="408" t="s">
        <v>159</v>
      </c>
      <c r="E223" s="296">
        <v>12</v>
      </c>
      <c r="F223" s="82"/>
      <c r="G223" s="157">
        <f t="shared" si="11"/>
        <v>0</v>
      </c>
      <c r="H223" s="339" t="e">
        <f>+ROUND((G223/$G$378),4)</f>
        <v>#DIV/0!</v>
      </c>
    </row>
    <row r="224" spans="1:8" ht="25.5" x14ac:dyDescent="0.2">
      <c r="A224" s="79" t="s">
        <v>442</v>
      </c>
      <c r="B224" s="80">
        <v>10113</v>
      </c>
      <c r="C224" s="403" t="s">
        <v>443</v>
      </c>
      <c r="D224" s="408" t="s">
        <v>159</v>
      </c>
      <c r="E224" s="296">
        <v>57</v>
      </c>
      <c r="F224" s="61"/>
      <c r="G224" s="157">
        <f t="shared" si="11"/>
        <v>0</v>
      </c>
      <c r="H224" s="339" t="e">
        <f>+ROUND((G224/$G$378),4)</f>
        <v>#DIV/0!</v>
      </c>
    </row>
    <row r="225" spans="1:8" ht="25.5" x14ac:dyDescent="0.2">
      <c r="A225" s="79" t="s">
        <v>444</v>
      </c>
      <c r="B225" s="80">
        <v>10595</v>
      </c>
      <c r="C225" s="285" t="s">
        <v>445</v>
      </c>
      <c r="D225" s="408" t="s">
        <v>159</v>
      </c>
      <c r="E225" s="296">
        <v>39</v>
      </c>
      <c r="F225" s="61"/>
      <c r="G225" s="157">
        <f t="shared" si="11"/>
        <v>0</v>
      </c>
      <c r="H225" s="339" t="e">
        <f>+ROUND((G225/$G$378),4)</f>
        <v>#DIV/0!</v>
      </c>
    </row>
    <row r="226" spans="1:8" ht="25.5" x14ac:dyDescent="0.2">
      <c r="A226" s="79" t="s">
        <v>446</v>
      </c>
      <c r="B226" s="80"/>
      <c r="C226" s="403" t="s">
        <v>447</v>
      </c>
      <c r="D226" s="408" t="s">
        <v>159</v>
      </c>
      <c r="E226" s="296">
        <v>12</v>
      </c>
      <c r="F226" s="61"/>
      <c r="G226" s="157">
        <f t="shared" si="11"/>
        <v>0</v>
      </c>
      <c r="H226" s="339" t="e">
        <f>+ROUND((G226/$G$378),4)</f>
        <v>#DIV/0!</v>
      </c>
    </row>
    <row r="227" spans="1:8" ht="14.25" x14ac:dyDescent="0.2">
      <c r="A227" s="79" t="s">
        <v>448</v>
      </c>
      <c r="B227" s="80">
        <v>15462</v>
      </c>
      <c r="C227" s="409" t="s">
        <v>449</v>
      </c>
      <c r="D227" s="401" t="s">
        <v>159</v>
      </c>
      <c r="E227" s="296">
        <v>31</v>
      </c>
      <c r="F227" s="147"/>
      <c r="G227" s="157">
        <f t="shared" si="11"/>
        <v>0</v>
      </c>
      <c r="H227" s="339" t="e">
        <f>+ROUND((G227/$G$378),4)</f>
        <v>#DIV/0!</v>
      </c>
    </row>
    <row r="228" spans="1:8" ht="25.5" x14ac:dyDescent="0.2">
      <c r="A228" s="79" t="s">
        <v>450</v>
      </c>
      <c r="B228" s="80">
        <v>15462</v>
      </c>
      <c r="C228" s="403" t="s">
        <v>451</v>
      </c>
      <c r="D228" s="401" t="s">
        <v>159</v>
      </c>
      <c r="E228" s="296">
        <v>19</v>
      </c>
      <c r="F228" s="61"/>
      <c r="G228" s="157">
        <f t="shared" si="11"/>
        <v>0</v>
      </c>
      <c r="H228" s="339" t="e">
        <f>+ROUND((G228/$G$378),4)</f>
        <v>#DIV/0!</v>
      </c>
    </row>
    <row r="229" spans="1:8" x14ac:dyDescent="0.2">
      <c r="A229" s="79"/>
      <c r="B229" s="80"/>
      <c r="C229" s="403"/>
      <c r="D229" s="401"/>
      <c r="E229" s="296"/>
      <c r="F229" s="404"/>
      <c r="G229" s="157">
        <f t="shared" si="11"/>
        <v>0</v>
      </c>
      <c r="H229" s="339" t="e">
        <f>+ROUND((G229/$G$378),4)</f>
        <v>#DIV/0!</v>
      </c>
    </row>
    <row r="230" spans="1:8" x14ac:dyDescent="0.2">
      <c r="A230" s="79"/>
      <c r="B230" s="80"/>
      <c r="C230" s="403"/>
      <c r="D230" s="408"/>
      <c r="E230" s="296"/>
      <c r="F230" s="404"/>
      <c r="G230" s="157">
        <f t="shared" si="11"/>
        <v>0</v>
      </c>
      <c r="H230" s="339" t="e">
        <f>+ROUND((G230/$G$378),4)</f>
        <v>#DIV/0!</v>
      </c>
    </row>
    <row r="231" spans="1:8" x14ac:dyDescent="0.2">
      <c r="A231" s="389" t="s">
        <v>452</v>
      </c>
      <c r="B231" s="390"/>
      <c r="C231" s="392" t="s">
        <v>453</v>
      </c>
      <c r="D231" s="390"/>
      <c r="E231" s="363"/>
      <c r="F231" s="392"/>
      <c r="G231" s="393">
        <f>SUM(G232:G236)</f>
        <v>0</v>
      </c>
      <c r="H231" s="339" t="e">
        <f>+ROUND((G231/$G$378),4)</f>
        <v>#DIV/0!</v>
      </c>
    </row>
    <row r="232" spans="1:8" ht="14.25" x14ac:dyDescent="0.2">
      <c r="A232" s="79" t="s">
        <v>454</v>
      </c>
      <c r="B232" s="402">
        <v>715</v>
      </c>
      <c r="C232" s="154" t="s">
        <v>455</v>
      </c>
      <c r="D232" s="408" t="s">
        <v>326</v>
      </c>
      <c r="E232" s="296">
        <v>8</v>
      </c>
      <c r="F232" s="61"/>
      <c r="G232" s="157">
        <f t="shared" si="11"/>
        <v>0</v>
      </c>
      <c r="H232" s="339" t="e">
        <f>+ROUND((G232/$G$378),4)</f>
        <v>#DIV/0!</v>
      </c>
    </row>
    <row r="233" spans="1:8" ht="14.25" x14ac:dyDescent="0.2">
      <c r="A233" s="79" t="s">
        <v>456</v>
      </c>
      <c r="B233" s="402">
        <v>12300</v>
      </c>
      <c r="C233" s="154" t="s">
        <v>457</v>
      </c>
      <c r="D233" s="408" t="s">
        <v>326</v>
      </c>
      <c r="E233" s="296">
        <v>9</v>
      </c>
      <c r="F233" s="61"/>
      <c r="G233" s="157">
        <f t="shared" si="11"/>
        <v>0</v>
      </c>
      <c r="H233" s="339" t="e">
        <f>+ROUND((G233/$G$378),4)</f>
        <v>#DIV/0!</v>
      </c>
    </row>
    <row r="234" spans="1:8" ht="14.25" x14ac:dyDescent="0.2">
      <c r="A234" s="79" t="s">
        <v>458</v>
      </c>
      <c r="B234" s="402"/>
      <c r="C234" s="154" t="s">
        <v>459</v>
      </c>
      <c r="D234" s="408"/>
      <c r="E234" s="296">
        <v>2</v>
      </c>
      <c r="F234" s="61"/>
      <c r="G234" s="157">
        <f t="shared" si="11"/>
        <v>0</v>
      </c>
      <c r="H234" s="339" t="e">
        <f>+ROUND((G234/$G$378),4)</f>
        <v>#DIV/0!</v>
      </c>
    </row>
    <row r="235" spans="1:8" ht="14.25" x14ac:dyDescent="0.2">
      <c r="A235" s="79" t="s">
        <v>460</v>
      </c>
      <c r="B235" s="402">
        <v>12749</v>
      </c>
      <c r="C235" s="154" t="s">
        <v>461</v>
      </c>
      <c r="D235" s="408" t="s">
        <v>326</v>
      </c>
      <c r="E235" s="296">
        <v>10</v>
      </c>
      <c r="F235" s="61"/>
      <c r="G235" s="157">
        <f t="shared" si="11"/>
        <v>0</v>
      </c>
      <c r="H235" s="339" t="e">
        <f>+ROUND((G235/$G$378),4)</f>
        <v>#DIV/0!</v>
      </c>
    </row>
    <row r="236" spans="1:8" x14ac:dyDescent="0.2">
      <c r="A236" s="79"/>
      <c r="B236" s="402"/>
      <c r="C236" s="154"/>
      <c r="D236" s="408"/>
      <c r="E236" s="296"/>
      <c r="F236" s="82"/>
      <c r="G236" s="157"/>
      <c r="H236" s="339" t="e">
        <f>+ROUND((G236/$G$378),4)</f>
        <v>#DIV/0!</v>
      </c>
    </row>
    <row r="237" spans="1:8" x14ac:dyDescent="0.2">
      <c r="A237" s="389" t="s">
        <v>462</v>
      </c>
      <c r="B237" s="390"/>
      <c r="C237" s="392" t="s">
        <v>463</v>
      </c>
      <c r="D237" s="390"/>
      <c r="E237" s="363"/>
      <c r="F237" s="392"/>
      <c r="G237" s="393">
        <f>SUM(G238:G241)</f>
        <v>0</v>
      </c>
      <c r="H237" s="339" t="e">
        <f>+ROUND((G237/$G$378),4)</f>
        <v>#DIV/0!</v>
      </c>
    </row>
    <row r="238" spans="1:8" ht="25.5" x14ac:dyDescent="0.2">
      <c r="A238" s="79" t="s">
        <v>464</v>
      </c>
      <c r="B238" s="80">
        <v>10113</v>
      </c>
      <c r="C238" s="403" t="s">
        <v>443</v>
      </c>
      <c r="D238" s="408" t="s">
        <v>159</v>
      </c>
      <c r="E238" s="296">
        <v>126</v>
      </c>
      <c r="F238" s="61"/>
      <c r="G238" s="157">
        <f t="shared" ref="G238:G241" si="12">+ROUND((F238*E238),0)</f>
        <v>0</v>
      </c>
      <c r="H238" s="339" t="e">
        <f>+ROUND((G238/$G$378),4)</f>
        <v>#DIV/0!</v>
      </c>
    </row>
    <row r="239" spans="1:8" ht="14.25" x14ac:dyDescent="0.2">
      <c r="A239" s="79" t="s">
        <v>465</v>
      </c>
      <c r="B239" s="402"/>
      <c r="C239" s="154" t="s">
        <v>466</v>
      </c>
      <c r="D239" s="408" t="s">
        <v>326</v>
      </c>
      <c r="E239" s="296">
        <v>6</v>
      </c>
      <c r="F239" s="61"/>
      <c r="G239" s="157">
        <f t="shared" si="12"/>
        <v>0</v>
      </c>
      <c r="H239" s="339" t="e">
        <f>+ROUND((G239/$G$378),4)</f>
        <v>#DIV/0!</v>
      </c>
    </row>
    <row r="240" spans="1:8" ht="14.25" x14ac:dyDescent="0.2">
      <c r="A240" s="79" t="s">
        <v>467</v>
      </c>
      <c r="B240" s="402"/>
      <c r="C240" s="154" t="s">
        <v>468</v>
      </c>
      <c r="D240" s="408" t="s">
        <v>326</v>
      </c>
      <c r="E240" s="296">
        <v>10</v>
      </c>
      <c r="F240" s="61"/>
      <c r="G240" s="157">
        <f t="shared" si="12"/>
        <v>0</v>
      </c>
      <c r="H240" s="339" t="e">
        <f>+ROUND((G240/$G$378),4)</f>
        <v>#DIV/0!</v>
      </c>
    </row>
    <row r="241" spans="1:8" ht="25.5" x14ac:dyDescent="0.2">
      <c r="A241" s="79" t="s">
        <v>469</v>
      </c>
      <c r="B241" s="80">
        <v>1026</v>
      </c>
      <c r="C241" s="154" t="s">
        <v>437</v>
      </c>
      <c r="D241" s="408" t="s">
        <v>159</v>
      </c>
      <c r="E241" s="296">
        <v>10.7</v>
      </c>
      <c r="F241" s="82"/>
      <c r="G241" s="157">
        <f t="shared" si="12"/>
        <v>0</v>
      </c>
      <c r="H241" s="339" t="e">
        <f>+ROUND((G241/$G$378),4)</f>
        <v>#DIV/0!</v>
      </c>
    </row>
    <row r="242" spans="1:8" x14ac:dyDescent="0.2">
      <c r="A242" s="389" t="s">
        <v>470</v>
      </c>
      <c r="B242" s="390"/>
      <c r="C242" s="392" t="s">
        <v>471</v>
      </c>
      <c r="D242" s="390"/>
      <c r="E242" s="363"/>
      <c r="F242" s="392"/>
      <c r="G242" s="393">
        <f>SUM(G243:G250)</f>
        <v>0</v>
      </c>
      <c r="H242" s="339" t="e">
        <f>+ROUND((G242/$G$378),4)</f>
        <v>#DIV/0!</v>
      </c>
    </row>
    <row r="243" spans="1:8" ht="38.25" x14ac:dyDescent="0.2">
      <c r="A243" s="77" t="s">
        <v>472</v>
      </c>
      <c r="B243" s="78">
        <v>468</v>
      </c>
      <c r="C243" s="154" t="s">
        <v>473</v>
      </c>
      <c r="D243" s="155" t="s">
        <v>326</v>
      </c>
      <c r="E243" s="156">
        <v>8</v>
      </c>
      <c r="F243" s="82"/>
      <c r="G243" s="157">
        <f t="shared" ref="G243:G250" si="13">+ROUND((F243*E243),0)</f>
        <v>0</v>
      </c>
      <c r="H243" s="339" t="e">
        <f>+ROUND((G243/$G$378),4)</f>
        <v>#DIV/0!</v>
      </c>
    </row>
    <row r="244" spans="1:8" ht="25.5" x14ac:dyDescent="0.2">
      <c r="A244" s="77" t="s">
        <v>474</v>
      </c>
      <c r="B244" s="145">
        <v>514</v>
      </c>
      <c r="C244" s="154" t="s">
        <v>475</v>
      </c>
      <c r="D244" s="155" t="s">
        <v>326</v>
      </c>
      <c r="E244" s="156">
        <v>9</v>
      </c>
      <c r="F244" s="82"/>
      <c r="G244" s="157">
        <f t="shared" si="13"/>
        <v>0</v>
      </c>
      <c r="H244" s="339" t="e">
        <f>+ROUND((G244/$G$378),4)</f>
        <v>#DIV/0!</v>
      </c>
    </row>
    <row r="245" spans="1:8" ht="36.75" customHeight="1" x14ac:dyDescent="0.2">
      <c r="A245" s="77" t="s">
        <v>476</v>
      </c>
      <c r="B245" s="145"/>
      <c r="C245" s="154" t="s">
        <v>477</v>
      </c>
      <c r="D245" s="155" t="s">
        <v>326</v>
      </c>
      <c r="E245" s="156">
        <v>2</v>
      </c>
      <c r="F245" s="82"/>
      <c r="G245" s="157">
        <f t="shared" si="13"/>
        <v>0</v>
      </c>
      <c r="H245" s="339" t="e">
        <f>+ROUND((G245/$G$378),4)</f>
        <v>#DIV/0!</v>
      </c>
    </row>
    <row r="246" spans="1:8" ht="15" x14ac:dyDescent="0.2">
      <c r="A246" s="77" t="s">
        <v>480</v>
      </c>
      <c r="B246" s="145"/>
      <c r="C246" s="154" t="s">
        <v>481</v>
      </c>
      <c r="D246" s="155" t="s">
        <v>326</v>
      </c>
      <c r="E246" s="156">
        <v>2</v>
      </c>
      <c r="F246" s="82"/>
      <c r="G246" s="157">
        <f t="shared" si="13"/>
        <v>0</v>
      </c>
      <c r="H246" s="339" t="e">
        <f>+ROUND((G246/$G$378),4)</f>
        <v>#DIV/0!</v>
      </c>
    </row>
    <row r="247" spans="1:8" ht="38.25" x14ac:dyDescent="0.2">
      <c r="A247" s="77" t="s">
        <v>482</v>
      </c>
      <c r="B247" s="145"/>
      <c r="C247" s="154" t="s">
        <v>483</v>
      </c>
      <c r="D247" s="155" t="s">
        <v>326</v>
      </c>
      <c r="E247" s="156">
        <v>8</v>
      </c>
      <c r="F247" s="82"/>
      <c r="G247" s="157">
        <f t="shared" si="13"/>
        <v>0</v>
      </c>
      <c r="H247" s="339" t="e">
        <f>+ROUND((G247/$G$378),4)</f>
        <v>#DIV/0!</v>
      </c>
    </row>
    <row r="248" spans="1:8" ht="15" x14ac:dyDescent="0.2">
      <c r="A248" s="77" t="s">
        <v>484</v>
      </c>
      <c r="B248" s="145"/>
      <c r="C248" s="154" t="s">
        <v>485</v>
      </c>
      <c r="D248" s="155" t="s">
        <v>326</v>
      </c>
      <c r="E248" s="156">
        <v>8</v>
      </c>
      <c r="F248" s="82"/>
      <c r="G248" s="157">
        <f t="shared" si="13"/>
        <v>0</v>
      </c>
      <c r="H248" s="339" t="e">
        <f>+ROUND((G248/$G$378),4)</f>
        <v>#DIV/0!</v>
      </c>
    </row>
    <row r="249" spans="1:8" ht="27" customHeight="1" x14ac:dyDescent="0.2">
      <c r="A249" s="77" t="s">
        <v>486</v>
      </c>
      <c r="B249" s="145"/>
      <c r="C249" s="154" t="s">
        <v>487</v>
      </c>
      <c r="D249" s="155" t="s">
        <v>326</v>
      </c>
      <c r="E249" s="156">
        <v>8</v>
      </c>
      <c r="F249" s="82"/>
      <c r="G249" s="157">
        <f t="shared" si="13"/>
        <v>0</v>
      </c>
      <c r="H249" s="339" t="e">
        <f>+ROUND((G249/$G$378),4)</f>
        <v>#DIV/0!</v>
      </c>
    </row>
    <row r="250" spans="1:8" ht="27" customHeight="1" x14ac:dyDescent="0.2">
      <c r="A250" s="77" t="s">
        <v>488</v>
      </c>
      <c r="B250" s="145"/>
      <c r="C250" s="150" t="s">
        <v>489</v>
      </c>
      <c r="D250" s="155" t="s">
        <v>326</v>
      </c>
      <c r="E250" s="158">
        <v>1</v>
      </c>
      <c r="F250" s="82"/>
      <c r="G250" s="60">
        <f t="shared" si="13"/>
        <v>0</v>
      </c>
      <c r="H250" s="339"/>
    </row>
    <row r="251" spans="1:8" x14ac:dyDescent="0.2">
      <c r="A251" s="79"/>
      <c r="B251" s="402"/>
      <c r="C251" s="154"/>
      <c r="D251" s="410"/>
      <c r="E251" s="296"/>
      <c r="F251" s="82"/>
      <c r="G251" s="157"/>
      <c r="H251" s="339" t="e">
        <f>+ROUND((G251/$G$378),4)</f>
        <v>#DIV/0!</v>
      </c>
    </row>
    <row r="252" spans="1:8" x14ac:dyDescent="0.2">
      <c r="A252" s="389" t="s">
        <v>490</v>
      </c>
      <c r="B252" s="390"/>
      <c r="C252" s="392" t="s">
        <v>491</v>
      </c>
      <c r="D252" s="390"/>
      <c r="E252" s="363"/>
      <c r="F252" s="392"/>
      <c r="G252" s="393">
        <f>SUM(G253:G260)</f>
        <v>0</v>
      </c>
      <c r="H252" s="339" t="e">
        <f>+ROUND((G252/$G$378),4)</f>
        <v>#DIV/0!</v>
      </c>
    </row>
    <row r="253" spans="1:8" ht="14.25" x14ac:dyDescent="0.2">
      <c r="A253" s="79" t="s">
        <v>492</v>
      </c>
      <c r="B253" s="402">
        <v>10259</v>
      </c>
      <c r="C253" s="154" t="s">
        <v>493</v>
      </c>
      <c r="D253" s="408" t="s">
        <v>326</v>
      </c>
      <c r="E253" s="296">
        <v>1</v>
      </c>
      <c r="F253" s="61"/>
      <c r="G253" s="157">
        <f t="shared" ref="G253:G260" si="14">+ROUND((F253*E253),0)</f>
        <v>0</v>
      </c>
      <c r="H253" s="339" t="e">
        <f>+ROUND((G253/$G$378),4)</f>
        <v>#DIV/0!</v>
      </c>
    </row>
    <row r="254" spans="1:8" ht="14.25" x14ac:dyDescent="0.2">
      <c r="A254" s="79" t="s">
        <v>494</v>
      </c>
      <c r="B254" s="402">
        <v>48</v>
      </c>
      <c r="C254" s="154" t="s">
        <v>495</v>
      </c>
      <c r="D254" s="408" t="s">
        <v>326</v>
      </c>
      <c r="E254" s="296">
        <v>1</v>
      </c>
      <c r="F254" s="61"/>
      <c r="G254" s="157">
        <f t="shared" si="14"/>
        <v>0</v>
      </c>
      <c r="H254" s="339" t="e">
        <f>+ROUND((G254/$G$378),4)</f>
        <v>#DIV/0!</v>
      </c>
    </row>
    <row r="255" spans="1:8" ht="14.25" x14ac:dyDescent="0.2">
      <c r="A255" s="79" t="s">
        <v>496</v>
      </c>
      <c r="B255" s="402">
        <v>11102</v>
      </c>
      <c r="C255" s="154" t="s">
        <v>497</v>
      </c>
      <c r="D255" s="408" t="s">
        <v>326</v>
      </c>
      <c r="E255" s="296">
        <v>2</v>
      </c>
      <c r="F255" s="61"/>
      <c r="G255" s="157">
        <f t="shared" si="14"/>
        <v>0</v>
      </c>
      <c r="H255" s="339" t="e">
        <f>+ROUND((G255/$G$378),4)</f>
        <v>#DIV/0!</v>
      </c>
    </row>
    <row r="256" spans="1:8" ht="14.25" x14ac:dyDescent="0.2">
      <c r="A256" s="79" t="s">
        <v>498</v>
      </c>
      <c r="B256" s="402">
        <v>25</v>
      </c>
      <c r="C256" s="154" t="s">
        <v>499</v>
      </c>
      <c r="D256" s="408" t="s">
        <v>500</v>
      </c>
      <c r="E256" s="296">
        <v>33.119999999999997</v>
      </c>
      <c r="F256" s="61"/>
      <c r="G256" s="157">
        <f t="shared" si="14"/>
        <v>0</v>
      </c>
      <c r="H256" s="339" t="e">
        <f>+ROUND((G256/$G$378),4)</f>
        <v>#DIV/0!</v>
      </c>
    </row>
    <row r="257" spans="1:11" ht="14.25" x14ac:dyDescent="0.2">
      <c r="A257" s="79" t="s">
        <v>501</v>
      </c>
      <c r="B257" s="402">
        <v>12538</v>
      </c>
      <c r="C257" s="154" t="s">
        <v>502</v>
      </c>
      <c r="D257" s="408" t="s">
        <v>500</v>
      </c>
      <c r="E257" s="296">
        <v>2.0699999999999998</v>
      </c>
      <c r="F257" s="61"/>
      <c r="G257" s="157">
        <f t="shared" si="14"/>
        <v>0</v>
      </c>
      <c r="H257" s="339" t="e">
        <f>+ROUND((G257/$G$378),4)</f>
        <v>#DIV/0!</v>
      </c>
    </row>
    <row r="258" spans="1:11" ht="14.25" x14ac:dyDescent="0.2">
      <c r="A258" s="79" t="s">
        <v>503</v>
      </c>
      <c r="B258" s="402">
        <v>11394</v>
      </c>
      <c r="C258" s="154" t="s">
        <v>504</v>
      </c>
      <c r="D258" s="408" t="s">
        <v>500</v>
      </c>
      <c r="E258" s="296">
        <v>16.559999999999999</v>
      </c>
      <c r="F258" s="61"/>
      <c r="G258" s="157">
        <f t="shared" si="14"/>
        <v>0</v>
      </c>
      <c r="H258" s="339" t="e">
        <f>+ROUND((G258/$G$378),4)</f>
        <v>#DIV/0!</v>
      </c>
    </row>
    <row r="259" spans="1:11" ht="14.25" x14ac:dyDescent="0.2">
      <c r="A259" s="79" t="s">
        <v>505</v>
      </c>
      <c r="B259" s="402">
        <v>14017</v>
      </c>
      <c r="C259" s="154" t="s">
        <v>506</v>
      </c>
      <c r="D259" s="408" t="s">
        <v>500</v>
      </c>
      <c r="E259" s="296">
        <v>14.49</v>
      </c>
      <c r="F259" s="61"/>
      <c r="G259" s="157">
        <f t="shared" si="14"/>
        <v>0</v>
      </c>
      <c r="H259" s="339" t="e">
        <f>+ROUND((G259/$G$378),4)</f>
        <v>#DIV/0!</v>
      </c>
    </row>
    <row r="260" spans="1:11" x14ac:dyDescent="0.2">
      <c r="A260" s="79"/>
      <c r="B260" s="402"/>
      <c r="C260" s="154"/>
      <c r="D260" s="408"/>
      <c r="E260" s="296"/>
      <c r="F260" s="82"/>
      <c r="G260" s="157">
        <f t="shared" si="14"/>
        <v>0</v>
      </c>
      <c r="H260" s="339" t="e">
        <f>+ROUND((G260/$G$378),4)</f>
        <v>#DIV/0!</v>
      </c>
    </row>
    <row r="261" spans="1:11" x14ac:dyDescent="0.2">
      <c r="A261" s="389">
        <v>10.199999999999999</v>
      </c>
      <c r="B261" s="390"/>
      <c r="C261" s="392" t="s">
        <v>507</v>
      </c>
      <c r="D261" s="390"/>
      <c r="E261" s="363"/>
      <c r="F261" s="392"/>
      <c r="G261" s="393"/>
      <c r="H261" s="339" t="e">
        <f>+ROUND((G261/$G$378),4)</f>
        <v>#DIV/0!</v>
      </c>
    </row>
    <row r="262" spans="1:11" x14ac:dyDescent="0.2">
      <c r="A262" s="389" t="s">
        <v>508</v>
      </c>
      <c r="B262" s="390"/>
      <c r="C262" s="392" t="s">
        <v>509</v>
      </c>
      <c r="D262" s="390"/>
      <c r="E262" s="363"/>
      <c r="F262" s="392"/>
      <c r="G262" s="393">
        <f>SUM(G263:G298)</f>
        <v>0</v>
      </c>
      <c r="H262" s="339" t="e">
        <f>+ROUND((G262/$G$378),4)</f>
        <v>#DIV/0!</v>
      </c>
      <c r="K262" s="338"/>
    </row>
    <row r="263" spans="1:11" ht="15" x14ac:dyDescent="0.25">
      <c r="A263" s="294" t="s">
        <v>510</v>
      </c>
      <c r="B263" s="402"/>
      <c r="C263" s="405" t="s">
        <v>511</v>
      </c>
      <c r="D263" s="402" t="s">
        <v>159</v>
      </c>
      <c r="E263" s="347">
        <v>120</v>
      </c>
      <c r="F263" s="166"/>
      <c r="G263" s="157">
        <f t="shared" ref="G263:G301" si="15">+ROUND((F263*E263),0)</f>
        <v>0</v>
      </c>
      <c r="H263" s="339" t="e">
        <f>+ROUND((G263/$G$378),4)</f>
        <v>#DIV/0!</v>
      </c>
    </row>
    <row r="264" spans="1:11" ht="15" x14ac:dyDescent="0.25">
      <c r="A264" s="294" t="s">
        <v>512</v>
      </c>
      <c r="B264" s="402"/>
      <c r="C264" s="405" t="s">
        <v>513</v>
      </c>
      <c r="D264" s="402" t="s">
        <v>159</v>
      </c>
      <c r="E264" s="347">
        <v>100</v>
      </c>
      <c r="F264" s="166"/>
      <c r="G264" s="157">
        <f t="shared" si="15"/>
        <v>0</v>
      </c>
      <c r="H264" s="339" t="e">
        <f>+ROUND((G264/$G$378),4)</f>
        <v>#DIV/0!</v>
      </c>
    </row>
    <row r="265" spans="1:11" ht="15" x14ac:dyDescent="0.25">
      <c r="A265" s="294" t="s">
        <v>514</v>
      </c>
      <c r="B265" s="402"/>
      <c r="C265" s="405" t="s">
        <v>515</v>
      </c>
      <c r="D265" s="402" t="s">
        <v>159</v>
      </c>
      <c r="E265" s="347">
        <v>68</v>
      </c>
      <c r="F265" s="166"/>
      <c r="G265" s="157">
        <f t="shared" si="15"/>
        <v>0</v>
      </c>
      <c r="H265" s="339" t="e">
        <f>+ROUND((G265/$G$378),4)</f>
        <v>#DIV/0!</v>
      </c>
    </row>
    <row r="266" spans="1:11" ht="15" x14ac:dyDescent="0.25">
      <c r="A266" s="294" t="s">
        <v>516</v>
      </c>
      <c r="B266" s="402"/>
      <c r="C266" s="405" t="s">
        <v>517</v>
      </c>
      <c r="D266" s="402" t="s">
        <v>159</v>
      </c>
      <c r="E266" s="347">
        <v>53</v>
      </c>
      <c r="F266" s="166"/>
      <c r="G266" s="157">
        <f t="shared" si="15"/>
        <v>0</v>
      </c>
      <c r="H266" s="339" t="e">
        <f>+ROUND((G266/$G$378),4)</f>
        <v>#DIV/0!</v>
      </c>
    </row>
    <row r="267" spans="1:11" ht="15" x14ac:dyDescent="0.25">
      <c r="A267" s="294" t="s">
        <v>518</v>
      </c>
      <c r="B267" s="402"/>
      <c r="C267" s="405" t="s">
        <v>519</v>
      </c>
      <c r="D267" s="402" t="s">
        <v>159</v>
      </c>
      <c r="E267" s="347">
        <v>21</v>
      </c>
      <c r="F267" s="166"/>
      <c r="G267" s="157">
        <f t="shared" si="15"/>
        <v>0</v>
      </c>
      <c r="H267" s="339" t="e">
        <f>+ROUND((G267/$G$378),4)</f>
        <v>#DIV/0!</v>
      </c>
    </row>
    <row r="268" spans="1:11" ht="15" x14ac:dyDescent="0.25">
      <c r="A268" s="294" t="s">
        <v>520</v>
      </c>
      <c r="B268" s="402"/>
      <c r="C268" s="405" t="s">
        <v>521</v>
      </c>
      <c r="D268" s="402" t="s">
        <v>159</v>
      </c>
      <c r="E268" s="347">
        <v>8</v>
      </c>
      <c r="F268" s="166"/>
      <c r="G268" s="157">
        <f t="shared" si="15"/>
        <v>0</v>
      </c>
      <c r="H268" s="339" t="e">
        <f>+ROUND((G268/$G$378),4)</f>
        <v>#DIV/0!</v>
      </c>
    </row>
    <row r="269" spans="1:11" ht="15" x14ac:dyDescent="0.25">
      <c r="A269" s="294" t="s">
        <v>522</v>
      </c>
      <c r="B269" s="402"/>
      <c r="C269" s="405" t="s">
        <v>523</v>
      </c>
      <c r="D269" s="402" t="s">
        <v>524</v>
      </c>
      <c r="E269" s="347">
        <v>27</v>
      </c>
      <c r="F269" s="166"/>
      <c r="G269" s="157">
        <f t="shared" si="15"/>
        <v>0</v>
      </c>
      <c r="H269" s="339" t="e">
        <f>+ROUND((G269/$G$378),4)</f>
        <v>#DIV/0!</v>
      </c>
    </row>
    <row r="270" spans="1:11" ht="15" x14ac:dyDescent="0.25">
      <c r="A270" s="294" t="s">
        <v>525</v>
      </c>
      <c r="B270" s="402"/>
      <c r="C270" s="405" t="s">
        <v>526</v>
      </c>
      <c r="D270" s="402" t="s">
        <v>524</v>
      </c>
      <c r="E270" s="347">
        <v>5</v>
      </c>
      <c r="F270" s="166"/>
      <c r="G270" s="157">
        <f t="shared" si="15"/>
        <v>0</v>
      </c>
      <c r="H270" s="339" t="e">
        <f>+ROUND((G270/$G$378),4)</f>
        <v>#DIV/0!</v>
      </c>
    </row>
    <row r="271" spans="1:11" ht="15" x14ac:dyDescent="0.25">
      <c r="A271" s="294" t="s">
        <v>527</v>
      </c>
      <c r="B271" s="402"/>
      <c r="C271" s="405" t="s">
        <v>528</v>
      </c>
      <c r="D271" s="402" t="s">
        <v>524</v>
      </c>
      <c r="E271" s="347">
        <v>4</v>
      </c>
      <c r="F271" s="166"/>
      <c r="G271" s="157">
        <f t="shared" si="15"/>
        <v>0</v>
      </c>
      <c r="H271" s="339" t="e">
        <f>+ROUND((G271/$G$378),4)</f>
        <v>#DIV/0!</v>
      </c>
    </row>
    <row r="272" spans="1:11" ht="15" x14ac:dyDescent="0.25">
      <c r="A272" s="294" t="s">
        <v>529</v>
      </c>
      <c r="B272" s="402"/>
      <c r="C272" s="405" t="s">
        <v>530</v>
      </c>
      <c r="D272" s="402" t="s">
        <v>524</v>
      </c>
      <c r="E272" s="347">
        <v>13</v>
      </c>
      <c r="F272" s="166"/>
      <c r="G272" s="157">
        <f t="shared" si="15"/>
        <v>0</v>
      </c>
      <c r="H272" s="339" t="e">
        <f>+ROUND((G272/$G$378),4)</f>
        <v>#DIV/0!</v>
      </c>
    </row>
    <row r="273" spans="1:8" ht="15" x14ac:dyDescent="0.25">
      <c r="A273" s="294" t="s">
        <v>531</v>
      </c>
      <c r="B273" s="402"/>
      <c r="C273" s="405" t="s">
        <v>532</v>
      </c>
      <c r="D273" s="402" t="s">
        <v>524</v>
      </c>
      <c r="E273" s="347">
        <v>10</v>
      </c>
      <c r="F273" s="166"/>
      <c r="G273" s="157">
        <f t="shared" si="15"/>
        <v>0</v>
      </c>
      <c r="H273" s="339" t="e">
        <f>+ROUND((G273/$G$378),4)</f>
        <v>#DIV/0!</v>
      </c>
    </row>
    <row r="274" spans="1:8" ht="15" x14ac:dyDescent="0.25">
      <c r="A274" s="294" t="s">
        <v>533</v>
      </c>
      <c r="B274" s="402"/>
      <c r="C274" s="405" t="s">
        <v>534</v>
      </c>
      <c r="D274" s="402" t="s">
        <v>524</v>
      </c>
      <c r="E274" s="347">
        <v>4</v>
      </c>
      <c r="F274" s="166"/>
      <c r="G274" s="157">
        <f t="shared" si="15"/>
        <v>0</v>
      </c>
      <c r="H274" s="339" t="e">
        <f>+ROUND((G274/$G$378),4)</f>
        <v>#DIV/0!</v>
      </c>
    </row>
    <row r="275" spans="1:8" ht="15" x14ac:dyDescent="0.25">
      <c r="A275" s="294" t="s">
        <v>535</v>
      </c>
      <c r="B275" s="402"/>
      <c r="C275" s="405" t="s">
        <v>536</v>
      </c>
      <c r="D275" s="402" t="s">
        <v>524</v>
      </c>
      <c r="E275" s="347">
        <v>2</v>
      </c>
      <c r="F275" s="166"/>
      <c r="G275" s="157">
        <f t="shared" si="15"/>
        <v>0</v>
      </c>
      <c r="H275" s="339" t="e">
        <f>+ROUND((G275/$G$378),4)</f>
        <v>#DIV/0!</v>
      </c>
    </row>
    <row r="276" spans="1:8" ht="15" x14ac:dyDescent="0.25">
      <c r="A276" s="294" t="s">
        <v>537</v>
      </c>
      <c r="B276" s="402"/>
      <c r="C276" s="405" t="s">
        <v>538</v>
      </c>
      <c r="D276" s="402" t="s">
        <v>524</v>
      </c>
      <c r="E276" s="347">
        <v>4</v>
      </c>
      <c r="F276" s="166"/>
      <c r="G276" s="157">
        <f t="shared" si="15"/>
        <v>0</v>
      </c>
      <c r="H276" s="339" t="e">
        <f>+ROUND((G276/$G$378),4)</f>
        <v>#DIV/0!</v>
      </c>
    </row>
    <row r="277" spans="1:8" ht="15" x14ac:dyDescent="0.25">
      <c r="A277" s="294" t="s">
        <v>539</v>
      </c>
      <c r="B277" s="402"/>
      <c r="C277" s="405" t="s">
        <v>540</v>
      </c>
      <c r="D277" s="402" t="s">
        <v>524</v>
      </c>
      <c r="E277" s="347">
        <v>5</v>
      </c>
      <c r="F277" s="166"/>
      <c r="G277" s="157">
        <f t="shared" si="15"/>
        <v>0</v>
      </c>
      <c r="H277" s="339" t="e">
        <f>+ROUND((G277/$G$378),4)</f>
        <v>#DIV/0!</v>
      </c>
    </row>
    <row r="278" spans="1:8" ht="15" x14ac:dyDescent="0.25">
      <c r="A278" s="294" t="s">
        <v>541</v>
      </c>
      <c r="B278" s="402"/>
      <c r="C278" s="405" t="s">
        <v>542</v>
      </c>
      <c r="D278" s="402" t="s">
        <v>524</v>
      </c>
      <c r="E278" s="347">
        <v>4</v>
      </c>
      <c r="F278" s="166"/>
      <c r="G278" s="157">
        <f t="shared" si="15"/>
        <v>0</v>
      </c>
      <c r="H278" s="339" t="e">
        <f>+ROUND((G278/$G$378),4)</f>
        <v>#DIV/0!</v>
      </c>
    </row>
    <row r="279" spans="1:8" ht="15" x14ac:dyDescent="0.25">
      <c r="A279" s="294" t="s">
        <v>543</v>
      </c>
      <c r="B279" s="402"/>
      <c r="C279" s="405" t="s">
        <v>544</v>
      </c>
      <c r="D279" s="402" t="s">
        <v>524</v>
      </c>
      <c r="E279" s="347">
        <v>3</v>
      </c>
      <c r="F279" s="166"/>
      <c r="G279" s="157">
        <f t="shared" si="15"/>
        <v>0</v>
      </c>
      <c r="H279" s="339" t="e">
        <f>+ROUND((G279/$G$378),4)</f>
        <v>#DIV/0!</v>
      </c>
    </row>
    <row r="280" spans="1:8" ht="15" x14ac:dyDescent="0.25">
      <c r="A280" s="294" t="s">
        <v>545</v>
      </c>
      <c r="B280" s="402"/>
      <c r="C280" s="405" t="s">
        <v>546</v>
      </c>
      <c r="D280" s="402" t="s">
        <v>524</v>
      </c>
      <c r="E280" s="347">
        <v>3</v>
      </c>
      <c r="F280" s="166"/>
      <c r="G280" s="157">
        <f t="shared" si="15"/>
        <v>0</v>
      </c>
      <c r="H280" s="339" t="e">
        <f>+ROUND((G280/$G$378),4)</f>
        <v>#DIV/0!</v>
      </c>
    </row>
    <row r="281" spans="1:8" ht="15" x14ac:dyDescent="0.25">
      <c r="A281" s="294" t="s">
        <v>547</v>
      </c>
      <c r="B281" s="402"/>
      <c r="C281" s="405" t="s">
        <v>548</v>
      </c>
      <c r="D281" s="402" t="s">
        <v>524</v>
      </c>
      <c r="E281" s="347">
        <v>2</v>
      </c>
      <c r="F281" s="166"/>
      <c r="G281" s="157">
        <f t="shared" si="15"/>
        <v>0</v>
      </c>
      <c r="H281" s="339" t="e">
        <f>+ROUND((G281/$G$378),4)</f>
        <v>#DIV/0!</v>
      </c>
    </row>
    <row r="282" spans="1:8" ht="15" x14ac:dyDescent="0.25">
      <c r="A282" s="294" t="s">
        <v>549</v>
      </c>
      <c r="B282" s="402"/>
      <c r="C282" s="405" t="s">
        <v>550</v>
      </c>
      <c r="D282" s="402" t="s">
        <v>524</v>
      </c>
      <c r="E282" s="347">
        <v>2</v>
      </c>
      <c r="F282" s="166"/>
      <c r="G282" s="157">
        <f t="shared" si="15"/>
        <v>0</v>
      </c>
      <c r="H282" s="339" t="e">
        <f>+ROUND((G282/$G$378),4)</f>
        <v>#DIV/0!</v>
      </c>
    </row>
    <row r="283" spans="1:8" ht="15" x14ac:dyDescent="0.25">
      <c r="A283" s="294" t="s">
        <v>551</v>
      </c>
      <c r="B283" s="402"/>
      <c r="C283" s="405" t="s">
        <v>552</v>
      </c>
      <c r="D283" s="402" t="s">
        <v>524</v>
      </c>
      <c r="E283" s="347">
        <v>1</v>
      </c>
      <c r="F283" s="166"/>
      <c r="G283" s="157">
        <f t="shared" si="15"/>
        <v>0</v>
      </c>
      <c r="H283" s="339" t="e">
        <f>+ROUND((G283/$G$378),4)</f>
        <v>#DIV/0!</v>
      </c>
    </row>
    <row r="284" spans="1:8" ht="15" x14ac:dyDescent="0.25">
      <c r="A284" s="294" t="s">
        <v>553</v>
      </c>
      <c r="B284" s="402"/>
      <c r="C284" s="405" t="s">
        <v>554</v>
      </c>
      <c r="D284" s="402" t="s">
        <v>524</v>
      </c>
      <c r="E284" s="347">
        <v>1</v>
      </c>
      <c r="F284" s="166"/>
      <c r="G284" s="157">
        <f t="shared" si="15"/>
        <v>0</v>
      </c>
      <c r="H284" s="339" t="e">
        <f>+ROUND((G284/$G$378),4)</f>
        <v>#DIV/0!</v>
      </c>
    </row>
    <row r="285" spans="1:8" ht="15" x14ac:dyDescent="0.25">
      <c r="A285" s="294" t="s">
        <v>555</v>
      </c>
      <c r="B285" s="402"/>
      <c r="C285" s="405" t="s">
        <v>556</v>
      </c>
      <c r="D285" s="402" t="s">
        <v>524</v>
      </c>
      <c r="E285" s="347">
        <v>14</v>
      </c>
      <c r="F285" s="166"/>
      <c r="G285" s="157">
        <f t="shared" si="15"/>
        <v>0</v>
      </c>
      <c r="H285" s="339" t="e">
        <f>+ROUND((G285/$G$378),4)</f>
        <v>#DIV/0!</v>
      </c>
    </row>
    <row r="286" spans="1:8" ht="15" x14ac:dyDescent="0.25">
      <c r="A286" s="294" t="s">
        <v>557</v>
      </c>
      <c r="B286" s="402"/>
      <c r="C286" s="405" t="s">
        <v>558</v>
      </c>
      <c r="D286" s="402" t="s">
        <v>524</v>
      </c>
      <c r="E286" s="347">
        <v>6</v>
      </c>
      <c r="F286" s="166"/>
      <c r="G286" s="157">
        <f t="shared" si="15"/>
        <v>0</v>
      </c>
      <c r="H286" s="339" t="e">
        <f>+ROUND((G286/$G$378),4)</f>
        <v>#DIV/0!</v>
      </c>
    </row>
    <row r="287" spans="1:8" ht="15" x14ac:dyDescent="0.25">
      <c r="A287" s="294" t="s">
        <v>559</v>
      </c>
      <c r="B287" s="402"/>
      <c r="C287" s="405" t="s">
        <v>560</v>
      </c>
      <c r="D287" s="402" t="s">
        <v>524</v>
      </c>
      <c r="E287" s="347">
        <v>3</v>
      </c>
      <c r="F287" s="166"/>
      <c r="G287" s="157">
        <f t="shared" si="15"/>
        <v>0</v>
      </c>
      <c r="H287" s="339" t="e">
        <f>+ROUND((G287/$G$378),4)</f>
        <v>#DIV/0!</v>
      </c>
    </row>
    <row r="288" spans="1:8" ht="15" x14ac:dyDescent="0.25">
      <c r="A288" s="294" t="s">
        <v>561</v>
      </c>
      <c r="B288" s="402"/>
      <c r="C288" s="405" t="s">
        <v>562</v>
      </c>
      <c r="D288" s="402" t="s">
        <v>524</v>
      </c>
      <c r="E288" s="347">
        <v>3</v>
      </c>
      <c r="F288" s="166"/>
      <c r="G288" s="157">
        <f t="shared" si="15"/>
        <v>0</v>
      </c>
      <c r="H288" s="339" t="e">
        <f>+ROUND((G288/$G$378),4)</f>
        <v>#DIV/0!</v>
      </c>
    </row>
    <row r="289" spans="1:8" ht="15" x14ac:dyDescent="0.25">
      <c r="A289" s="294" t="s">
        <v>563</v>
      </c>
      <c r="B289" s="402"/>
      <c r="C289" s="405" t="s">
        <v>564</v>
      </c>
      <c r="D289" s="402" t="s">
        <v>524</v>
      </c>
      <c r="E289" s="347">
        <v>1</v>
      </c>
      <c r="F289" s="166"/>
      <c r="G289" s="157">
        <f t="shared" si="15"/>
        <v>0</v>
      </c>
      <c r="H289" s="339" t="e">
        <f>+ROUND((G289/$G$378),4)</f>
        <v>#DIV/0!</v>
      </c>
    </row>
    <row r="290" spans="1:8" ht="15" x14ac:dyDescent="0.25">
      <c r="A290" s="294" t="s">
        <v>565</v>
      </c>
      <c r="B290" s="402"/>
      <c r="C290" s="405" t="s">
        <v>566</v>
      </c>
      <c r="D290" s="402" t="s">
        <v>524</v>
      </c>
      <c r="E290" s="347">
        <v>1</v>
      </c>
      <c r="F290" s="166"/>
      <c r="G290" s="157">
        <f t="shared" si="15"/>
        <v>0</v>
      </c>
      <c r="H290" s="339" t="e">
        <f>+ROUND((G290/$G$378),4)</f>
        <v>#DIV/0!</v>
      </c>
    </row>
    <row r="291" spans="1:8" ht="15" x14ac:dyDescent="0.25">
      <c r="A291" s="294" t="s">
        <v>567</v>
      </c>
      <c r="B291" s="402"/>
      <c r="C291" s="405" t="s">
        <v>568</v>
      </c>
      <c r="D291" s="402" t="s">
        <v>524</v>
      </c>
      <c r="E291" s="347">
        <v>58</v>
      </c>
      <c r="F291" s="166"/>
      <c r="G291" s="157">
        <f t="shared" si="15"/>
        <v>0</v>
      </c>
      <c r="H291" s="339" t="e">
        <f>+ROUND((G291/$G$378),4)</f>
        <v>#DIV/0!</v>
      </c>
    </row>
    <row r="292" spans="1:8" ht="15" x14ac:dyDescent="0.25">
      <c r="A292" s="294" t="s">
        <v>569</v>
      </c>
      <c r="B292" s="402"/>
      <c r="C292" s="405" t="s">
        <v>570</v>
      </c>
      <c r="D292" s="402" t="s">
        <v>524</v>
      </c>
      <c r="E292" s="347">
        <v>38</v>
      </c>
      <c r="F292" s="166"/>
      <c r="G292" s="157">
        <f t="shared" si="15"/>
        <v>0</v>
      </c>
      <c r="H292" s="339" t="e">
        <f>+ROUND((G292/$G$378),4)</f>
        <v>#DIV/0!</v>
      </c>
    </row>
    <row r="293" spans="1:8" ht="15" x14ac:dyDescent="0.25">
      <c r="A293" s="294" t="s">
        <v>571</v>
      </c>
      <c r="B293" s="402"/>
      <c r="C293" s="405" t="s">
        <v>572</v>
      </c>
      <c r="D293" s="402" t="s">
        <v>524</v>
      </c>
      <c r="E293" s="347">
        <v>52</v>
      </c>
      <c r="F293" s="166"/>
      <c r="G293" s="157">
        <f t="shared" si="15"/>
        <v>0</v>
      </c>
      <c r="H293" s="339" t="e">
        <f>+ROUND((G293/$G$378),4)</f>
        <v>#DIV/0!</v>
      </c>
    </row>
    <row r="294" spans="1:8" ht="15" x14ac:dyDescent="0.25">
      <c r="A294" s="294" t="s">
        <v>573</v>
      </c>
      <c r="B294" s="402"/>
      <c r="C294" s="405" t="s">
        <v>374</v>
      </c>
      <c r="D294" s="402" t="s">
        <v>524</v>
      </c>
      <c r="E294" s="347">
        <v>28</v>
      </c>
      <c r="F294" s="166"/>
      <c r="G294" s="157">
        <f t="shared" si="15"/>
        <v>0</v>
      </c>
      <c r="H294" s="339" t="e">
        <f>+ROUND((G294/$G$378),4)</f>
        <v>#DIV/0!</v>
      </c>
    </row>
    <row r="295" spans="1:8" ht="15" x14ac:dyDescent="0.25">
      <c r="A295" s="294" t="s">
        <v>574</v>
      </c>
      <c r="B295" s="402"/>
      <c r="C295" s="405" t="s">
        <v>575</v>
      </c>
      <c r="D295" s="402" t="s">
        <v>524</v>
      </c>
      <c r="E295" s="347">
        <v>14</v>
      </c>
      <c r="F295" s="166"/>
      <c r="G295" s="157">
        <f t="shared" si="15"/>
        <v>0</v>
      </c>
      <c r="H295" s="339" t="e">
        <f>+ROUND((G295/$G$378),4)</f>
        <v>#DIV/0!</v>
      </c>
    </row>
    <row r="296" spans="1:8" ht="15" x14ac:dyDescent="0.25">
      <c r="A296" s="294" t="s">
        <v>576</v>
      </c>
      <c r="B296" s="402"/>
      <c r="C296" s="405" t="s">
        <v>577</v>
      </c>
      <c r="D296" s="402" t="s">
        <v>524</v>
      </c>
      <c r="E296" s="347">
        <v>18</v>
      </c>
      <c r="F296" s="166"/>
      <c r="G296" s="157">
        <f t="shared" si="15"/>
        <v>0</v>
      </c>
      <c r="H296" s="339" t="e">
        <f>+ROUND((G296/$G$378),4)</f>
        <v>#DIV/0!</v>
      </c>
    </row>
    <row r="297" spans="1:8" ht="15" x14ac:dyDescent="0.25">
      <c r="A297" s="294" t="s">
        <v>578</v>
      </c>
      <c r="B297" s="402"/>
      <c r="C297" s="405" t="s">
        <v>579</v>
      </c>
      <c r="D297" s="402" t="s">
        <v>524</v>
      </c>
      <c r="E297" s="347">
        <v>22</v>
      </c>
      <c r="F297" s="166"/>
      <c r="G297" s="157">
        <f t="shared" si="15"/>
        <v>0</v>
      </c>
      <c r="H297" s="339" t="e">
        <f>+ROUND((G297/$G$378),4)</f>
        <v>#DIV/0!</v>
      </c>
    </row>
    <row r="298" spans="1:8" ht="15" x14ac:dyDescent="0.25">
      <c r="A298" s="294" t="s">
        <v>580</v>
      </c>
      <c r="B298" s="402"/>
      <c r="C298" s="405" t="s">
        <v>581</v>
      </c>
      <c r="D298" s="402" t="s">
        <v>524</v>
      </c>
      <c r="E298" s="347">
        <v>5</v>
      </c>
      <c r="F298" s="166"/>
      <c r="G298" s="157">
        <f t="shared" si="15"/>
        <v>0</v>
      </c>
      <c r="H298" s="339" t="e">
        <f>+ROUND((G298/$G$378),4)</f>
        <v>#DIV/0!</v>
      </c>
    </row>
    <row r="299" spans="1:8" x14ac:dyDescent="0.2">
      <c r="A299" s="411" t="s">
        <v>582</v>
      </c>
      <c r="B299" s="412"/>
      <c r="C299" s="413" t="s">
        <v>583</v>
      </c>
      <c r="D299" s="412"/>
      <c r="E299" s="414"/>
      <c r="F299" s="413"/>
      <c r="G299" s="415">
        <f>SUM(G300:G302)</f>
        <v>0</v>
      </c>
      <c r="H299" s="339" t="e">
        <f>+ROUND((G299/$G$378),4)</f>
        <v>#DIV/0!</v>
      </c>
    </row>
    <row r="300" spans="1:8" ht="15" x14ac:dyDescent="0.25">
      <c r="A300" s="294" t="s">
        <v>584</v>
      </c>
      <c r="B300" s="397"/>
      <c r="C300" s="416" t="s">
        <v>585</v>
      </c>
      <c r="D300" s="402" t="s">
        <v>524</v>
      </c>
      <c r="E300" s="347">
        <v>2</v>
      </c>
      <c r="F300" s="166"/>
      <c r="G300" s="157">
        <f t="shared" si="15"/>
        <v>0</v>
      </c>
      <c r="H300" s="339" t="e">
        <f>+ROUND((G300/$G$378),4)</f>
        <v>#DIV/0!</v>
      </c>
    </row>
    <row r="301" spans="1:8" ht="15" x14ac:dyDescent="0.25">
      <c r="A301" s="294" t="s">
        <v>586</v>
      </c>
      <c r="B301" s="397"/>
      <c r="C301" s="416" t="s">
        <v>587</v>
      </c>
      <c r="D301" s="402" t="s">
        <v>524</v>
      </c>
      <c r="E301" s="347">
        <v>2</v>
      </c>
      <c r="F301" s="166"/>
      <c r="G301" s="157">
        <f t="shared" si="15"/>
        <v>0</v>
      </c>
      <c r="H301" s="339" t="e">
        <f>+ROUND((G301/$G$378),4)</f>
        <v>#DIV/0!</v>
      </c>
    </row>
    <row r="302" spans="1:8" x14ac:dyDescent="0.2">
      <c r="A302" s="396"/>
      <c r="B302" s="397"/>
      <c r="C302" s="405"/>
      <c r="D302" s="402"/>
      <c r="E302" s="347"/>
      <c r="F302" s="398"/>
      <c r="G302" s="398"/>
      <c r="H302" s="339" t="e">
        <f>+ROUND((G302/$G$378),4)</f>
        <v>#DIV/0!</v>
      </c>
    </row>
    <row r="303" spans="1:8" x14ac:dyDescent="0.2">
      <c r="A303" s="411" t="s">
        <v>588</v>
      </c>
      <c r="B303" s="412"/>
      <c r="C303" s="413" t="s">
        <v>589</v>
      </c>
      <c r="D303" s="412"/>
      <c r="E303" s="414"/>
      <c r="F303" s="413"/>
      <c r="G303" s="415">
        <f>SUM(G304:G308)</f>
        <v>0</v>
      </c>
      <c r="H303" s="339" t="e">
        <f>+ROUND((G303/$G$378),4)</f>
        <v>#DIV/0!</v>
      </c>
    </row>
    <row r="304" spans="1:8" ht="15" x14ac:dyDescent="0.25">
      <c r="A304" s="294" t="s">
        <v>590</v>
      </c>
      <c r="B304" s="397"/>
      <c r="C304" s="416" t="s">
        <v>591</v>
      </c>
      <c r="D304" s="402" t="s">
        <v>326</v>
      </c>
      <c r="E304" s="347">
        <v>1</v>
      </c>
      <c r="F304" s="166"/>
      <c r="G304" s="157">
        <f t="shared" ref="G304:G308" si="16">+ROUND((F304*E304),0)</f>
        <v>0</v>
      </c>
      <c r="H304" s="339" t="e">
        <f>+ROUND((G304/$G$378),4)</f>
        <v>#DIV/0!</v>
      </c>
    </row>
    <row r="305" spans="1:8" ht="15" x14ac:dyDescent="0.25">
      <c r="A305" s="294" t="s">
        <v>592</v>
      </c>
      <c r="B305" s="397">
        <v>16345</v>
      </c>
      <c r="C305" s="416" t="s">
        <v>593</v>
      </c>
      <c r="D305" s="402" t="s">
        <v>326</v>
      </c>
      <c r="E305" s="347">
        <v>1</v>
      </c>
      <c r="F305" s="166"/>
      <c r="G305" s="157">
        <f t="shared" si="16"/>
        <v>0</v>
      </c>
      <c r="H305" s="339" t="e">
        <f>+ROUND((G305/$G$378),4)</f>
        <v>#DIV/0!</v>
      </c>
    </row>
    <row r="306" spans="1:8" ht="15" x14ac:dyDescent="0.25">
      <c r="A306" s="294" t="s">
        <v>594</v>
      </c>
      <c r="B306" s="397"/>
      <c r="C306" s="416" t="s">
        <v>595</v>
      </c>
      <c r="D306" s="402" t="s">
        <v>326</v>
      </c>
      <c r="E306" s="347">
        <v>1</v>
      </c>
      <c r="F306" s="166"/>
      <c r="G306" s="157">
        <f t="shared" si="16"/>
        <v>0</v>
      </c>
      <c r="H306" s="339" t="e">
        <f>+ROUND((G306/$G$378),4)</f>
        <v>#DIV/0!</v>
      </c>
    </row>
    <row r="307" spans="1:8" ht="15" x14ac:dyDescent="0.25">
      <c r="A307" s="294" t="s">
        <v>596</v>
      </c>
      <c r="B307" s="397"/>
      <c r="C307" s="416" t="s">
        <v>597</v>
      </c>
      <c r="D307" s="402" t="s">
        <v>326</v>
      </c>
      <c r="E307" s="347">
        <v>1</v>
      </c>
      <c r="F307" s="166"/>
      <c r="G307" s="157">
        <f t="shared" si="16"/>
        <v>0</v>
      </c>
      <c r="H307" s="339" t="e">
        <f>+ROUND((G307/$G$378),4)</f>
        <v>#DIV/0!</v>
      </c>
    </row>
    <row r="308" spans="1:8" ht="15" x14ac:dyDescent="0.25">
      <c r="A308" s="294" t="s">
        <v>598</v>
      </c>
      <c r="B308" s="397"/>
      <c r="C308" s="416" t="s">
        <v>599</v>
      </c>
      <c r="D308" s="402" t="s">
        <v>326</v>
      </c>
      <c r="E308" s="347">
        <v>1</v>
      </c>
      <c r="F308" s="166"/>
      <c r="G308" s="157">
        <f t="shared" si="16"/>
        <v>0</v>
      </c>
      <c r="H308" s="339" t="e">
        <f>+ROUND((G308/$G$378),4)</f>
        <v>#DIV/0!</v>
      </c>
    </row>
    <row r="309" spans="1:8" x14ac:dyDescent="0.2">
      <c r="A309" s="396"/>
      <c r="B309" s="397"/>
      <c r="C309" s="405"/>
      <c r="D309" s="402"/>
      <c r="E309" s="347"/>
      <c r="F309" s="398"/>
      <c r="G309" s="398"/>
      <c r="H309" s="339" t="e">
        <f>+ROUND((G309/$G$378),4)</f>
        <v>#DIV/0!</v>
      </c>
    </row>
    <row r="310" spans="1:8" x14ac:dyDescent="0.2">
      <c r="A310" s="411" t="s">
        <v>600</v>
      </c>
      <c r="B310" s="412"/>
      <c r="C310" s="413" t="s">
        <v>601</v>
      </c>
      <c r="D310" s="412"/>
      <c r="E310" s="414"/>
      <c r="F310" s="413"/>
      <c r="G310" s="415">
        <f>SUM(G311)</f>
        <v>0</v>
      </c>
      <c r="H310" s="339" t="e">
        <f>+ROUND((G310/$G$378),4)</f>
        <v>#DIV/0!</v>
      </c>
    </row>
    <row r="311" spans="1:8" ht="76.5" x14ac:dyDescent="0.2">
      <c r="A311" s="79" t="s">
        <v>602</v>
      </c>
      <c r="B311" s="417"/>
      <c r="C311" s="418" t="s">
        <v>603</v>
      </c>
      <c r="D311" s="80" t="s">
        <v>326</v>
      </c>
      <c r="E311" s="296">
        <v>4</v>
      </c>
      <c r="F311" s="180"/>
      <c r="G311" s="157">
        <f t="shared" ref="G311" si="17">+ROUND((F311*E311),0)</f>
        <v>0</v>
      </c>
      <c r="H311" s="339" t="e">
        <f>+ROUND((G311/$G$378),4)</f>
        <v>#DIV/0!</v>
      </c>
    </row>
    <row r="312" spans="1:8" x14ac:dyDescent="0.2">
      <c r="A312" s="396"/>
      <c r="B312" s="397"/>
      <c r="C312" s="405"/>
      <c r="D312" s="402"/>
      <c r="E312" s="347"/>
      <c r="F312" s="405"/>
      <c r="G312" s="398"/>
      <c r="H312" s="339" t="e">
        <f>+ROUND((G312/$G$378),4)</f>
        <v>#DIV/0!</v>
      </c>
    </row>
    <row r="313" spans="1:8" x14ac:dyDescent="0.2">
      <c r="A313" s="419" t="s">
        <v>604</v>
      </c>
      <c r="B313" s="420"/>
      <c r="C313" s="421" t="s">
        <v>605</v>
      </c>
      <c r="D313" s="420"/>
      <c r="E313" s="422"/>
      <c r="F313" s="423"/>
      <c r="G313" s="424">
        <f>SUM(G314:G315)</f>
        <v>0</v>
      </c>
      <c r="H313" s="339" t="e">
        <f>+ROUND((G313/$G$378),4)</f>
        <v>#DIV/0!</v>
      </c>
    </row>
    <row r="314" spans="1:8" ht="15" x14ac:dyDescent="0.25">
      <c r="A314" s="294" t="s">
        <v>606</v>
      </c>
      <c r="B314" s="397"/>
      <c r="C314" s="418" t="s">
        <v>607</v>
      </c>
      <c r="D314" s="402" t="s">
        <v>326</v>
      </c>
      <c r="E314" s="347">
        <v>51</v>
      </c>
      <c r="F314" s="166"/>
      <c r="G314" s="157">
        <f t="shared" ref="G314" si="18">+ROUND((F314*E314),0)</f>
        <v>0</v>
      </c>
      <c r="H314" s="339" t="e">
        <f>+ROUND((G314/$G$378),4)</f>
        <v>#DIV/0!</v>
      </c>
    </row>
    <row r="315" spans="1:8" ht="15" x14ac:dyDescent="0.25">
      <c r="A315" s="396"/>
      <c r="B315" s="397"/>
      <c r="C315" s="405"/>
      <c r="D315" s="402"/>
      <c r="E315" s="347"/>
      <c r="F315" s="165"/>
      <c r="G315" s="398"/>
      <c r="H315" s="339" t="e">
        <f>+ROUND((G315/$G$378),4)</f>
        <v>#DIV/0!</v>
      </c>
    </row>
    <row r="316" spans="1:8" ht="15" x14ac:dyDescent="0.25">
      <c r="A316" s="411" t="s">
        <v>608</v>
      </c>
      <c r="B316" s="412"/>
      <c r="C316" s="413" t="s">
        <v>609</v>
      </c>
      <c r="D316" s="412"/>
      <c r="E316" s="414"/>
      <c r="F316" s="186"/>
      <c r="G316" s="415">
        <f>SUM(G317:G318)</f>
        <v>0</v>
      </c>
      <c r="H316" s="339" t="e">
        <f>+ROUND((G316/$G$378),4)</f>
        <v>#DIV/0!</v>
      </c>
    </row>
    <row r="317" spans="1:8" ht="25.5" x14ac:dyDescent="0.2">
      <c r="A317" s="294" t="s">
        <v>610</v>
      </c>
      <c r="B317" s="397"/>
      <c r="C317" s="418" t="s">
        <v>611</v>
      </c>
      <c r="D317" s="402" t="s">
        <v>326</v>
      </c>
      <c r="E317" s="347">
        <v>51</v>
      </c>
      <c r="F317" s="180"/>
      <c r="G317" s="157">
        <f t="shared" ref="G317" si="19">+ROUND((F317*E317),0)</f>
        <v>0</v>
      </c>
      <c r="H317" s="339" t="e">
        <f>+ROUND((G317/$G$378),4)</f>
        <v>#DIV/0!</v>
      </c>
    </row>
    <row r="318" spans="1:8" x14ac:dyDescent="0.2">
      <c r="A318" s="396"/>
      <c r="B318" s="397"/>
      <c r="C318" s="405"/>
      <c r="D318" s="402"/>
      <c r="E318" s="347"/>
      <c r="F318" s="405"/>
      <c r="G318" s="398"/>
      <c r="H318" s="339" t="e">
        <f>+ROUND((G318/$G$378),4)</f>
        <v>#DIV/0!</v>
      </c>
    </row>
    <row r="319" spans="1:8" x14ac:dyDescent="0.2">
      <c r="A319" s="411" t="s">
        <v>612</v>
      </c>
      <c r="B319" s="412"/>
      <c r="C319" s="413" t="s">
        <v>613</v>
      </c>
      <c r="D319" s="412"/>
      <c r="E319" s="414"/>
      <c r="F319" s="425"/>
      <c r="G319" s="415">
        <f>SUM(G320:G328)</f>
        <v>0</v>
      </c>
      <c r="H319" s="339" t="e">
        <f>+ROUND((G319/$G$378),4)</f>
        <v>#DIV/0!</v>
      </c>
    </row>
    <row r="320" spans="1:8" ht="15" x14ac:dyDescent="0.25">
      <c r="A320" s="294" t="s">
        <v>614</v>
      </c>
      <c r="B320" s="397">
        <v>16305</v>
      </c>
      <c r="C320" s="416" t="s">
        <v>615</v>
      </c>
      <c r="D320" s="402" t="s">
        <v>326</v>
      </c>
      <c r="E320" s="347">
        <v>2</v>
      </c>
      <c r="F320" s="166"/>
      <c r="G320" s="157">
        <f t="shared" ref="G320:G327" si="20">+ROUND((F320*E320),0)</f>
        <v>0</v>
      </c>
      <c r="H320" s="339" t="e">
        <f>+ROUND((G320/$G$378),4)</f>
        <v>#DIV/0!</v>
      </c>
    </row>
    <row r="321" spans="1:8" ht="15" x14ac:dyDescent="0.25">
      <c r="A321" s="294" t="s">
        <v>616</v>
      </c>
      <c r="B321" s="397"/>
      <c r="C321" s="416" t="s">
        <v>617</v>
      </c>
      <c r="D321" s="402" t="s">
        <v>326</v>
      </c>
      <c r="E321" s="347">
        <v>6</v>
      </c>
      <c r="F321" s="166"/>
      <c r="G321" s="157">
        <f t="shared" si="20"/>
        <v>0</v>
      </c>
      <c r="H321" s="339" t="e">
        <f>+ROUND((G321/$G$378),4)</f>
        <v>#DIV/0!</v>
      </c>
    </row>
    <row r="322" spans="1:8" ht="15" x14ac:dyDescent="0.25">
      <c r="A322" s="294" t="s">
        <v>618</v>
      </c>
      <c r="B322" s="397"/>
      <c r="C322" s="416" t="s">
        <v>619</v>
      </c>
      <c r="D322" s="402" t="s">
        <v>326</v>
      </c>
      <c r="E322" s="347">
        <v>14</v>
      </c>
      <c r="F322" s="166"/>
      <c r="G322" s="157">
        <f t="shared" si="20"/>
        <v>0</v>
      </c>
      <c r="H322" s="339" t="e">
        <f>+ROUND((G322/$G$378),4)</f>
        <v>#DIV/0!</v>
      </c>
    </row>
    <row r="323" spans="1:8" ht="15" x14ac:dyDescent="0.25">
      <c r="A323" s="294" t="s">
        <v>620</v>
      </c>
      <c r="B323" s="397"/>
      <c r="C323" s="416" t="s">
        <v>621</v>
      </c>
      <c r="D323" s="402" t="s">
        <v>326</v>
      </c>
      <c r="E323" s="347">
        <v>17</v>
      </c>
      <c r="F323" s="166"/>
      <c r="G323" s="157">
        <f t="shared" si="20"/>
        <v>0</v>
      </c>
      <c r="H323" s="339" t="e">
        <f>+ROUND((G323/$G$378),4)</f>
        <v>#DIV/0!</v>
      </c>
    </row>
    <row r="324" spans="1:8" ht="15" x14ac:dyDescent="0.25">
      <c r="A324" s="294" t="s">
        <v>622</v>
      </c>
      <c r="B324" s="397"/>
      <c r="C324" s="416" t="s">
        <v>623</v>
      </c>
      <c r="D324" s="402" t="s">
        <v>326</v>
      </c>
      <c r="E324" s="347">
        <v>25</v>
      </c>
      <c r="F324" s="166"/>
      <c r="G324" s="157">
        <f t="shared" si="20"/>
        <v>0</v>
      </c>
      <c r="H324" s="339" t="e">
        <f>+ROUND((G324/$G$378),4)</f>
        <v>#DIV/0!</v>
      </c>
    </row>
    <row r="325" spans="1:8" ht="15" x14ac:dyDescent="0.25">
      <c r="A325" s="294" t="s">
        <v>624</v>
      </c>
      <c r="B325" s="397"/>
      <c r="C325" s="416" t="s">
        <v>625</v>
      </c>
      <c r="D325" s="402" t="s">
        <v>326</v>
      </c>
      <c r="E325" s="347">
        <v>30</v>
      </c>
      <c r="F325" s="166"/>
      <c r="G325" s="157">
        <f t="shared" si="20"/>
        <v>0</v>
      </c>
      <c r="H325" s="339" t="e">
        <f>+ROUND((G325/$G$378),4)</f>
        <v>#DIV/0!</v>
      </c>
    </row>
    <row r="326" spans="1:8" ht="15" x14ac:dyDescent="0.25">
      <c r="A326" s="294" t="s">
        <v>626</v>
      </c>
      <c r="B326" s="397"/>
      <c r="C326" s="416" t="s">
        <v>627</v>
      </c>
      <c r="D326" s="402" t="s">
        <v>326</v>
      </c>
      <c r="E326" s="347">
        <v>1</v>
      </c>
      <c r="F326" s="166"/>
      <c r="G326" s="157">
        <f t="shared" si="20"/>
        <v>0</v>
      </c>
      <c r="H326" s="339" t="e">
        <f>+ROUND((G326/$G$378),4)</f>
        <v>#DIV/0!</v>
      </c>
    </row>
    <row r="327" spans="1:8" ht="15" x14ac:dyDescent="0.25">
      <c r="A327" s="294" t="s">
        <v>628</v>
      </c>
      <c r="B327" s="397"/>
      <c r="C327" s="416" t="s">
        <v>629</v>
      </c>
      <c r="D327" s="402" t="s">
        <v>326</v>
      </c>
      <c r="E327" s="347">
        <v>7</v>
      </c>
      <c r="F327" s="166"/>
      <c r="G327" s="157">
        <f t="shared" si="20"/>
        <v>0</v>
      </c>
      <c r="H327" s="339" t="e">
        <f>+ROUND((G327/$G$378),4)</f>
        <v>#DIV/0!</v>
      </c>
    </row>
    <row r="328" spans="1:8" x14ac:dyDescent="0.2">
      <c r="A328" s="396"/>
      <c r="B328" s="397"/>
      <c r="C328" s="405"/>
      <c r="D328" s="402"/>
      <c r="E328" s="347"/>
      <c r="F328" s="398"/>
      <c r="G328" s="398"/>
      <c r="H328" s="339" t="e">
        <f>+ROUND((G328/$G$378),4)</f>
        <v>#DIV/0!</v>
      </c>
    </row>
    <row r="329" spans="1:8" x14ac:dyDescent="0.2">
      <c r="A329" s="411" t="s">
        <v>630</v>
      </c>
      <c r="B329" s="412"/>
      <c r="C329" s="413" t="s">
        <v>631</v>
      </c>
      <c r="D329" s="412"/>
      <c r="E329" s="414"/>
      <c r="F329" s="413"/>
      <c r="G329" s="415">
        <f>SUM(G330:G332)</f>
        <v>0</v>
      </c>
      <c r="H329" s="339" t="e">
        <f>+ROUND((G329/$G$378),4)</f>
        <v>#DIV/0!</v>
      </c>
    </row>
    <row r="330" spans="1:8" ht="15" x14ac:dyDescent="0.25">
      <c r="A330" s="294" t="s">
        <v>632</v>
      </c>
      <c r="B330" s="397"/>
      <c r="C330" s="416" t="s">
        <v>633</v>
      </c>
      <c r="D330" s="402" t="s">
        <v>159</v>
      </c>
      <c r="E330" s="347">
        <f>120+100+68</f>
        <v>288</v>
      </c>
      <c r="F330" s="166"/>
      <c r="G330" s="157">
        <f t="shared" ref="G330:G331" si="21">+ROUND((F330*E330),0)</f>
        <v>0</v>
      </c>
      <c r="H330" s="339" t="e">
        <f>+ROUND((G330/$G$378),4)</f>
        <v>#DIV/0!</v>
      </c>
    </row>
    <row r="331" spans="1:8" ht="25.5" x14ac:dyDescent="0.25">
      <c r="A331" s="294" t="s">
        <v>634</v>
      </c>
      <c r="B331" s="397"/>
      <c r="C331" s="418" t="s">
        <v>635</v>
      </c>
      <c r="D331" s="402" t="s">
        <v>159</v>
      </c>
      <c r="E331" s="347">
        <f>21+53+8</f>
        <v>82</v>
      </c>
      <c r="F331" s="166"/>
      <c r="G331" s="157">
        <f t="shared" si="21"/>
        <v>0</v>
      </c>
      <c r="H331" s="339" t="e">
        <f>+ROUND((G331/$G$378),4)</f>
        <v>#DIV/0!</v>
      </c>
    </row>
    <row r="332" spans="1:8" ht="15" x14ac:dyDescent="0.25">
      <c r="A332" s="396"/>
      <c r="B332" s="397"/>
      <c r="C332" s="405"/>
      <c r="D332" s="402"/>
      <c r="E332" s="347"/>
      <c r="F332" s="175"/>
      <c r="G332" s="398"/>
      <c r="H332" s="339" t="e">
        <f>+ROUND((G332/$G$378),4)</f>
        <v>#DIV/0!</v>
      </c>
    </row>
    <row r="333" spans="1:8" ht="15" x14ac:dyDescent="0.25">
      <c r="A333" s="411" t="s">
        <v>636</v>
      </c>
      <c r="B333" s="412"/>
      <c r="C333" s="413" t="s">
        <v>637</v>
      </c>
      <c r="D333" s="412"/>
      <c r="E333" s="414"/>
      <c r="F333" s="169"/>
      <c r="G333" s="415">
        <f>SUM(G334:G335)</f>
        <v>0</v>
      </c>
      <c r="H333" s="339" t="e">
        <f>+ROUND((G333/$G$378),4)</f>
        <v>#DIV/0!</v>
      </c>
    </row>
    <row r="334" spans="1:8" ht="15" x14ac:dyDescent="0.25">
      <c r="A334" s="294" t="s">
        <v>638</v>
      </c>
      <c r="B334" s="397">
        <v>13273</v>
      </c>
      <c r="C334" s="416" t="s">
        <v>639</v>
      </c>
      <c r="D334" s="402" t="s">
        <v>326</v>
      </c>
      <c r="E334" s="347">
        <v>1</v>
      </c>
      <c r="F334" s="166"/>
      <c r="G334" s="157">
        <f t="shared" ref="G334:G344" si="22">+ROUND((F334*E334),0)</f>
        <v>0</v>
      </c>
      <c r="H334" s="339" t="e">
        <f>+ROUND((G334/$G$378),4)</f>
        <v>#DIV/0!</v>
      </c>
    </row>
    <row r="335" spans="1:8" s="319" customFormat="1" ht="66.75" customHeight="1" x14ac:dyDescent="0.25">
      <c r="A335" s="79" t="s">
        <v>640</v>
      </c>
      <c r="B335" s="417"/>
      <c r="C335" s="418" t="s">
        <v>641</v>
      </c>
      <c r="D335" s="80" t="s">
        <v>642</v>
      </c>
      <c r="E335" s="296">
        <v>1</v>
      </c>
      <c r="F335" s="180"/>
      <c r="G335" s="157">
        <f t="shared" si="22"/>
        <v>0</v>
      </c>
      <c r="H335" s="339" t="e">
        <f>+ROUND((G335/$G$378),4)</f>
        <v>#DIV/0!</v>
      </c>
    </row>
    <row r="336" spans="1:8" x14ac:dyDescent="0.2">
      <c r="A336" s="381">
        <v>11</v>
      </c>
      <c r="B336" s="382"/>
      <c r="C336" s="599" t="s">
        <v>643</v>
      </c>
      <c r="D336" s="599"/>
      <c r="E336" s="599"/>
      <c r="F336" s="599"/>
      <c r="G336" s="426">
        <f>SUM(G337:G344)</f>
        <v>0</v>
      </c>
      <c r="H336" s="344" t="e">
        <f>+ROUND((G336/$G$378),4)</f>
        <v>#DIV/0!</v>
      </c>
    </row>
    <row r="337" spans="1:10" ht="38.25" x14ac:dyDescent="0.2">
      <c r="A337" s="368" t="s">
        <v>644</v>
      </c>
      <c r="B337" s="369"/>
      <c r="C337" s="427" t="s">
        <v>645</v>
      </c>
      <c r="D337" s="371" t="s">
        <v>86</v>
      </c>
      <c r="E337" s="372">
        <v>51</v>
      </c>
      <c r="F337" s="372"/>
      <c r="G337" s="157">
        <f t="shared" si="22"/>
        <v>0</v>
      </c>
      <c r="H337" s="339" t="e">
        <f>+ROUND((G337/$G$378),4)</f>
        <v>#DIV/0!</v>
      </c>
    </row>
    <row r="338" spans="1:10" ht="38.25" x14ac:dyDescent="0.2">
      <c r="A338" s="368" t="s">
        <v>646</v>
      </c>
      <c r="B338" s="369"/>
      <c r="C338" s="427" t="s">
        <v>647</v>
      </c>
      <c r="D338" s="371" t="s">
        <v>86</v>
      </c>
      <c r="E338" s="372">
        <v>7</v>
      </c>
      <c r="F338" s="372"/>
      <c r="G338" s="157">
        <f t="shared" si="22"/>
        <v>0</v>
      </c>
      <c r="H338" s="339" t="e">
        <f>+ROUND((G338/$G$378),4)</f>
        <v>#DIV/0!</v>
      </c>
    </row>
    <row r="339" spans="1:10" ht="38.25" x14ac:dyDescent="0.2">
      <c r="A339" s="368" t="s">
        <v>648</v>
      </c>
      <c r="B339" s="369"/>
      <c r="C339" s="427" t="s">
        <v>649</v>
      </c>
      <c r="D339" s="371" t="s">
        <v>86</v>
      </c>
      <c r="E339" s="372">
        <v>7</v>
      </c>
      <c r="F339" s="372"/>
      <c r="G339" s="157">
        <f t="shared" si="22"/>
        <v>0</v>
      </c>
      <c r="H339" s="339" t="e">
        <f>+ROUND((G339/$G$378),4)</f>
        <v>#DIV/0!</v>
      </c>
    </row>
    <row r="340" spans="1:10" ht="25.5" x14ac:dyDescent="0.2">
      <c r="A340" s="368" t="s">
        <v>650</v>
      </c>
      <c r="B340" s="369"/>
      <c r="C340" s="427" t="s">
        <v>651</v>
      </c>
      <c r="D340" s="371" t="s">
        <v>86</v>
      </c>
      <c r="E340" s="372">
        <v>50</v>
      </c>
      <c r="F340" s="372"/>
      <c r="G340" s="157">
        <f t="shared" si="22"/>
        <v>0</v>
      </c>
      <c r="H340" s="339" t="e">
        <f>+ROUND((G340/$G$378),4)</f>
        <v>#DIV/0!</v>
      </c>
    </row>
    <row r="341" spans="1:10" x14ac:dyDescent="0.2">
      <c r="A341" s="368" t="s">
        <v>652</v>
      </c>
      <c r="B341" s="369"/>
      <c r="C341" s="427" t="s">
        <v>653</v>
      </c>
      <c r="D341" s="371" t="s">
        <v>86</v>
      </c>
      <c r="E341" s="372">
        <v>1</v>
      </c>
      <c r="F341" s="372"/>
      <c r="G341" s="157">
        <f t="shared" si="22"/>
        <v>0</v>
      </c>
      <c r="H341" s="339" t="e">
        <f>+ROUND((G341/$G$378),4)</f>
        <v>#DIV/0!</v>
      </c>
    </row>
    <row r="342" spans="1:10" x14ac:dyDescent="0.2">
      <c r="A342" s="368" t="s">
        <v>654</v>
      </c>
      <c r="B342" s="369"/>
      <c r="C342" s="427" t="s">
        <v>655</v>
      </c>
      <c r="D342" s="371" t="s">
        <v>86</v>
      </c>
      <c r="E342" s="372">
        <v>7</v>
      </c>
      <c r="F342" s="372"/>
      <c r="G342" s="157">
        <f t="shared" si="22"/>
        <v>0</v>
      </c>
      <c r="H342" s="339" t="e">
        <f>+ROUND((G342/$G$378),4)</f>
        <v>#DIV/0!</v>
      </c>
    </row>
    <row r="343" spans="1:10" x14ac:dyDescent="0.2">
      <c r="A343" s="368" t="s">
        <v>656</v>
      </c>
      <c r="B343" s="369"/>
      <c r="C343" s="427" t="s">
        <v>657</v>
      </c>
      <c r="D343" s="371" t="s">
        <v>86</v>
      </c>
      <c r="E343" s="372">
        <v>7</v>
      </c>
      <c r="F343" s="372"/>
      <c r="G343" s="157">
        <f t="shared" si="22"/>
        <v>0</v>
      </c>
      <c r="H343" s="339" t="e">
        <f>+ROUND((G343/$G$378),4)</f>
        <v>#DIV/0!</v>
      </c>
    </row>
    <row r="344" spans="1:10" ht="38.25" x14ac:dyDescent="0.2">
      <c r="A344" s="368" t="s">
        <v>658</v>
      </c>
      <c r="B344" s="369"/>
      <c r="C344" s="427" t="s">
        <v>659</v>
      </c>
      <c r="D344" s="371" t="s">
        <v>86</v>
      </c>
      <c r="E344" s="372">
        <v>1</v>
      </c>
      <c r="F344" s="372"/>
      <c r="G344" s="157">
        <f t="shared" si="22"/>
        <v>0</v>
      </c>
      <c r="H344" s="339" t="e">
        <f>+ROUND((G344/$G$378),4)</f>
        <v>#DIV/0!</v>
      </c>
    </row>
    <row r="345" spans="1:10" x14ac:dyDescent="0.2">
      <c r="A345" s="62"/>
      <c r="B345" s="63"/>
      <c r="C345" s="64"/>
      <c r="D345" s="63"/>
      <c r="E345" s="347"/>
      <c r="F345" s="64"/>
      <c r="G345" s="64"/>
      <c r="H345" s="339" t="e">
        <f>+ROUND((G345/$G$378),4)</f>
        <v>#DIV/0!</v>
      </c>
    </row>
    <row r="346" spans="1:10" x14ac:dyDescent="0.2">
      <c r="A346" s="62"/>
      <c r="B346" s="63"/>
      <c r="C346" s="64"/>
      <c r="D346" s="63"/>
      <c r="E346" s="347"/>
      <c r="F346" s="64"/>
      <c r="G346" s="64"/>
      <c r="H346" s="339" t="e">
        <f>+ROUND((G346/$G$378),4)</f>
        <v>#DIV/0!</v>
      </c>
    </row>
    <row r="347" spans="1:10" x14ac:dyDescent="0.2">
      <c r="A347" s="202">
        <v>12</v>
      </c>
      <c r="B347" s="203"/>
      <c r="C347" s="204" t="s">
        <v>660</v>
      </c>
      <c r="D347" s="203"/>
      <c r="E347" s="363"/>
      <c r="F347" s="205"/>
      <c r="G347" s="295">
        <f>SUM(G348:G355)</f>
        <v>0</v>
      </c>
      <c r="H347" s="344" t="e">
        <f>+ROUND((G347/$G$378),4)</f>
        <v>#DIV/0!</v>
      </c>
      <c r="J347" s="338"/>
    </row>
    <row r="348" spans="1:10" ht="68.25" customHeight="1" x14ac:dyDescent="0.2">
      <c r="A348" s="77">
        <v>12.1</v>
      </c>
      <c r="B348" s="78"/>
      <c r="C348" s="69" t="s">
        <v>661</v>
      </c>
      <c r="D348" s="78" t="s">
        <v>24</v>
      </c>
      <c r="E348" s="142">
        <v>12.2</v>
      </c>
      <c r="F348" s="143"/>
      <c r="G348" s="296">
        <f t="shared" ref="G348:G354" si="23">+ROUND((F348*E348),0)</f>
        <v>0</v>
      </c>
      <c r="H348" s="339" t="e">
        <f>+ROUND((G348/$G$378),4)</f>
        <v>#DIV/0!</v>
      </c>
    </row>
    <row r="349" spans="1:10" ht="85.5" x14ac:dyDescent="0.2">
      <c r="A349" s="77">
        <v>12.3</v>
      </c>
      <c r="B349" s="78"/>
      <c r="C349" s="69" t="s">
        <v>662</v>
      </c>
      <c r="D349" s="78" t="s">
        <v>24</v>
      </c>
      <c r="E349" s="142">
        <v>275.49</v>
      </c>
      <c r="F349" s="143"/>
      <c r="G349" s="296">
        <f t="shared" si="23"/>
        <v>0</v>
      </c>
      <c r="H349" s="339" t="e">
        <f>+ROUND((G349/$G$378),4)</f>
        <v>#DIV/0!</v>
      </c>
    </row>
    <row r="350" spans="1:10" ht="42.75" x14ac:dyDescent="0.2">
      <c r="A350" s="77">
        <v>12.5</v>
      </c>
      <c r="B350" s="78"/>
      <c r="C350" s="69" t="s">
        <v>664</v>
      </c>
      <c r="D350" s="78" t="s">
        <v>24</v>
      </c>
      <c r="E350" s="142">
        <v>34.270000000000003</v>
      </c>
      <c r="F350" s="143"/>
      <c r="G350" s="296">
        <f t="shared" si="23"/>
        <v>0</v>
      </c>
      <c r="H350" s="339" t="e">
        <f>+ROUND((G350/$G$378),4)</f>
        <v>#DIV/0!</v>
      </c>
    </row>
    <row r="351" spans="1:10" ht="85.5" x14ac:dyDescent="0.2">
      <c r="A351" s="77">
        <v>12.6</v>
      </c>
      <c r="B351" s="78"/>
      <c r="C351" s="69" t="s">
        <v>665</v>
      </c>
      <c r="D351" s="78" t="s">
        <v>24</v>
      </c>
      <c r="E351" s="142">
        <v>1.98</v>
      </c>
      <c r="F351" s="143"/>
      <c r="G351" s="296">
        <f t="shared" si="23"/>
        <v>0</v>
      </c>
      <c r="H351" s="339" t="e">
        <f>+ROUND((G351/$G$378),4)</f>
        <v>#DIV/0!</v>
      </c>
    </row>
    <row r="352" spans="1:10" ht="42.75" x14ac:dyDescent="0.2">
      <c r="A352" s="77">
        <v>12.8</v>
      </c>
      <c r="B352" s="78"/>
      <c r="C352" s="69" t="s">
        <v>668</v>
      </c>
      <c r="D352" s="78" t="s">
        <v>11</v>
      </c>
      <c r="E352" s="142">
        <v>69.349999999999994</v>
      </c>
      <c r="F352" s="143"/>
      <c r="G352" s="296">
        <f t="shared" si="23"/>
        <v>0</v>
      </c>
      <c r="H352" s="339" t="e">
        <f>+ROUND((G352/$G$378),4)</f>
        <v>#DIV/0!</v>
      </c>
    </row>
    <row r="353" spans="1:10" ht="14.25" x14ac:dyDescent="0.2">
      <c r="A353" s="77">
        <v>12.9</v>
      </c>
      <c r="B353" s="78"/>
      <c r="C353" s="194" t="s">
        <v>669</v>
      </c>
      <c r="D353" s="78" t="s">
        <v>667</v>
      </c>
      <c r="E353" s="142">
        <v>14</v>
      </c>
      <c r="F353" s="143"/>
      <c r="G353" s="296">
        <f t="shared" si="23"/>
        <v>0</v>
      </c>
      <c r="H353" s="339" t="e">
        <f>+ROUND((G353/$G$378),4)</f>
        <v>#DIV/0!</v>
      </c>
    </row>
    <row r="354" spans="1:10" ht="42.75" x14ac:dyDescent="0.2">
      <c r="A354" s="195">
        <v>12.1</v>
      </c>
      <c r="B354" s="78"/>
      <c r="C354" s="69" t="s">
        <v>670</v>
      </c>
      <c r="D354" s="78" t="s">
        <v>667</v>
      </c>
      <c r="E354" s="142">
        <v>3</v>
      </c>
      <c r="F354" s="143"/>
      <c r="G354" s="296">
        <f t="shared" si="23"/>
        <v>0</v>
      </c>
      <c r="H354" s="339" t="e">
        <f>+ROUND((G354/$G$378),4)</f>
        <v>#DIV/0!</v>
      </c>
    </row>
    <row r="355" spans="1:10" x14ac:dyDescent="0.2">
      <c r="A355" s="428"/>
      <c r="B355" s="64"/>
      <c r="C355" s="64"/>
      <c r="D355" s="63"/>
      <c r="E355" s="347"/>
      <c r="F355" s="64"/>
      <c r="G355" s="64"/>
      <c r="H355" s="339" t="e">
        <f>+ROUND((G355/$G$378),4)</f>
        <v>#DIV/0!</v>
      </c>
    </row>
    <row r="356" spans="1:10" x14ac:dyDescent="0.2">
      <c r="A356" s="202">
        <v>13</v>
      </c>
      <c r="B356" s="203"/>
      <c r="C356" s="204" t="s">
        <v>671</v>
      </c>
      <c r="D356" s="203"/>
      <c r="E356" s="363"/>
      <c r="F356" s="205"/>
      <c r="G356" s="295">
        <f>SUM(G357:G362)</f>
        <v>0</v>
      </c>
      <c r="H356" s="344" t="e">
        <f>+ROUND((G356/$G$378),4)</f>
        <v>#DIV/0!</v>
      </c>
      <c r="J356" s="338"/>
    </row>
    <row r="357" spans="1:10" ht="14.25" x14ac:dyDescent="0.2">
      <c r="A357" s="144">
        <v>13.1</v>
      </c>
      <c r="B357" s="145">
        <v>13687</v>
      </c>
      <c r="C357" s="196" t="s">
        <v>729</v>
      </c>
      <c r="D357" s="145" t="s">
        <v>24</v>
      </c>
      <c r="E357" s="152">
        <v>919.66</v>
      </c>
      <c r="F357" s="147"/>
      <c r="G357" s="296">
        <f t="shared" ref="G357:G362" si="24">+ROUND((F357*E357),0)</f>
        <v>0</v>
      </c>
      <c r="H357" s="339" t="e">
        <f>+ROUND((G357/$G$378),4)</f>
        <v>#DIV/0!</v>
      </c>
    </row>
    <row r="358" spans="1:10" ht="14.25" x14ac:dyDescent="0.2">
      <c r="A358" s="144">
        <v>13.2</v>
      </c>
      <c r="B358" s="145" t="s">
        <v>718</v>
      </c>
      <c r="C358" s="196" t="s">
        <v>730</v>
      </c>
      <c r="D358" s="145" t="s">
        <v>24</v>
      </c>
      <c r="E358" s="152">
        <v>226</v>
      </c>
      <c r="F358" s="147"/>
      <c r="G358" s="296">
        <f t="shared" si="24"/>
        <v>0</v>
      </c>
      <c r="H358" s="339" t="e">
        <f>+ROUND((G358/$G$378),4)</f>
        <v>#DIV/0!</v>
      </c>
    </row>
    <row r="359" spans="1:10" ht="14.25" x14ac:dyDescent="0.2">
      <c r="A359" s="144">
        <v>13.3</v>
      </c>
      <c r="B359" s="145"/>
      <c r="C359" s="196" t="s">
        <v>674</v>
      </c>
      <c r="D359" s="145" t="s">
        <v>24</v>
      </c>
      <c r="E359" s="152">
        <v>991.46</v>
      </c>
      <c r="F359" s="147"/>
      <c r="G359" s="296">
        <f t="shared" si="24"/>
        <v>0</v>
      </c>
      <c r="H359" s="339" t="e">
        <f>+ROUND((G359/$G$378),4)</f>
        <v>#DIV/0!</v>
      </c>
      <c r="I359" s="338"/>
      <c r="J359" s="338"/>
    </row>
    <row r="360" spans="1:10" ht="14.25" x14ac:dyDescent="0.2">
      <c r="A360" s="144">
        <v>13.4</v>
      </c>
      <c r="B360" s="145"/>
      <c r="C360" s="196" t="s">
        <v>675</v>
      </c>
      <c r="D360" s="145" t="s">
        <v>24</v>
      </c>
      <c r="E360" s="152">
        <v>991.46</v>
      </c>
      <c r="F360" s="147"/>
      <c r="G360" s="296">
        <f t="shared" si="24"/>
        <v>0</v>
      </c>
      <c r="H360" s="339" t="e">
        <f>+ROUND((G360/$G$378),4)</f>
        <v>#DIV/0!</v>
      </c>
      <c r="J360" s="338"/>
    </row>
    <row r="361" spans="1:10" ht="14.25" x14ac:dyDescent="0.2">
      <c r="A361" s="144">
        <v>13.6</v>
      </c>
      <c r="B361" s="145"/>
      <c r="C361" s="196" t="s">
        <v>676</v>
      </c>
      <c r="D361" s="145" t="s">
        <v>24</v>
      </c>
      <c r="E361" s="152">
        <v>109</v>
      </c>
      <c r="F361" s="147"/>
      <c r="G361" s="296">
        <f t="shared" si="24"/>
        <v>0</v>
      </c>
      <c r="H361" s="339" t="e">
        <f>+ROUND((G361/$G$378),4)</f>
        <v>#DIV/0!</v>
      </c>
    </row>
    <row r="362" spans="1:10" ht="14.25" x14ac:dyDescent="0.2">
      <c r="A362" s="144">
        <v>13.7</v>
      </c>
      <c r="B362" s="145"/>
      <c r="C362" s="196" t="s">
        <v>677</v>
      </c>
      <c r="D362" s="145" t="s">
        <v>24</v>
      </c>
      <c r="E362" s="152">
        <v>719</v>
      </c>
      <c r="F362" s="147"/>
      <c r="G362" s="296">
        <f t="shared" si="24"/>
        <v>0</v>
      </c>
      <c r="H362" s="339" t="e">
        <f>+ROUND((G362/$G$378),4)</f>
        <v>#DIV/0!</v>
      </c>
    </row>
    <row r="363" spans="1:10" x14ac:dyDescent="0.2">
      <c r="A363" s="428"/>
      <c r="B363" s="64"/>
      <c r="C363" s="64"/>
      <c r="D363" s="63"/>
      <c r="E363" s="347"/>
      <c r="F363" s="64"/>
      <c r="G363" s="64"/>
      <c r="H363" s="339" t="e">
        <f>+ROUND((G363/$G$378),4)</f>
        <v>#DIV/0!</v>
      </c>
    </row>
    <row r="364" spans="1:10" x14ac:dyDescent="0.2">
      <c r="A364" s="429">
        <v>14</v>
      </c>
      <c r="B364" s="430"/>
      <c r="C364" s="431" t="s">
        <v>678</v>
      </c>
      <c r="D364" s="430"/>
      <c r="E364" s="414"/>
      <c r="F364" s="432"/>
      <c r="G364" s="414">
        <f>SUM(G365:G366)</f>
        <v>0</v>
      </c>
      <c r="H364" s="344" t="e">
        <f>+ROUND((G364/$G$378),4)</f>
        <v>#DIV/0!</v>
      </c>
      <c r="J364" s="338"/>
    </row>
    <row r="365" spans="1:10" ht="14.25" x14ac:dyDescent="0.2">
      <c r="A365" s="62">
        <v>14.1</v>
      </c>
      <c r="B365" s="64"/>
      <c r="C365" s="64" t="s">
        <v>731</v>
      </c>
      <c r="D365" s="63" t="s">
        <v>14</v>
      </c>
      <c r="E365" s="347">
        <v>1588.61</v>
      </c>
      <c r="F365" s="147"/>
      <c r="G365" s="296">
        <f>+F365*E365</f>
        <v>0</v>
      </c>
      <c r="H365" s="339" t="e">
        <f>+ROUND((G365/$G$378),4)</f>
        <v>#DIV/0!</v>
      </c>
    </row>
    <row r="366" spans="1:10" ht="14.25" x14ac:dyDescent="0.2">
      <c r="A366" s="62">
        <v>14.5</v>
      </c>
      <c r="B366" s="64"/>
      <c r="C366" s="64" t="s">
        <v>732</v>
      </c>
      <c r="D366" s="63" t="s">
        <v>24</v>
      </c>
      <c r="E366" s="347">
        <v>27.46</v>
      </c>
      <c r="F366" s="147"/>
      <c r="G366" s="296">
        <f>+F366*E366</f>
        <v>0</v>
      </c>
      <c r="H366" s="339" t="e">
        <f>+ROUND((G366/$G$378),4)</f>
        <v>#DIV/0!</v>
      </c>
    </row>
    <row r="367" spans="1:10" x14ac:dyDescent="0.2">
      <c r="A367" s="202">
        <v>15</v>
      </c>
      <c r="B367" s="203"/>
      <c r="C367" s="204" t="s">
        <v>680</v>
      </c>
      <c r="D367" s="203"/>
      <c r="E367" s="363"/>
      <c r="F367" s="205"/>
      <c r="G367" s="295">
        <f>SUM(G368)</f>
        <v>0</v>
      </c>
      <c r="H367" s="344" t="e">
        <f>+ROUND((G367/$G$378),4)</f>
        <v>#DIV/0!</v>
      </c>
    </row>
    <row r="368" spans="1:10" ht="39" thickBot="1" x14ac:dyDescent="0.25">
      <c r="A368" s="217">
        <v>15.1</v>
      </c>
      <c r="B368" s="433"/>
      <c r="C368" s="299" t="s">
        <v>682</v>
      </c>
      <c r="D368" s="308" t="s">
        <v>667</v>
      </c>
      <c r="E368" s="222">
        <v>1</v>
      </c>
      <c r="F368" s="434"/>
      <c r="G368" s="222">
        <f t="shared" ref="G368" si="25">+ROUND((F368*E368),0)</f>
        <v>0</v>
      </c>
      <c r="H368" s="435" t="e">
        <f>+ROUND((G368/$G$378),4)</f>
        <v>#DIV/0!</v>
      </c>
    </row>
    <row r="369" spans="1:9" ht="13.5" thickBot="1" x14ac:dyDescent="0.25">
      <c r="A369" s="360"/>
      <c r="B369" s="359"/>
      <c r="C369" s="436"/>
      <c r="D369" s="360"/>
      <c r="E369" s="320"/>
      <c r="F369" s="437"/>
      <c r="G369" s="320"/>
      <c r="H369" s="438"/>
    </row>
    <row r="370" spans="1:9" x14ac:dyDescent="0.2">
      <c r="A370" s="439">
        <v>17</v>
      </c>
      <c r="B370" s="440"/>
      <c r="C370" s="441" t="s">
        <v>685</v>
      </c>
      <c r="D370" s="440"/>
      <c r="E370" s="442"/>
      <c r="F370" s="443"/>
      <c r="G370" s="444">
        <f>SUM(G371:G375)</f>
        <v>0</v>
      </c>
      <c r="H370" s="337" t="e">
        <f t="shared" ref="H370:H375" si="26">+ROUND((G370/$G$378),4)</f>
        <v>#DIV/0!</v>
      </c>
    </row>
    <row r="371" spans="1:9" x14ac:dyDescent="0.2">
      <c r="A371" s="206" t="s">
        <v>733</v>
      </c>
      <c r="B371" s="63"/>
      <c r="C371" s="207" t="s">
        <v>734</v>
      </c>
      <c r="D371" s="20" t="s">
        <v>667</v>
      </c>
      <c r="E371" s="296">
        <v>3</v>
      </c>
      <c r="F371" s="297"/>
      <c r="G371" s="296">
        <f t="shared" ref="G371:G375" si="27">+ROUND((F371*E371),0)</f>
        <v>0</v>
      </c>
      <c r="H371" s="339" t="e">
        <f t="shared" si="26"/>
        <v>#DIV/0!</v>
      </c>
    </row>
    <row r="372" spans="1:9" x14ac:dyDescent="0.2">
      <c r="A372" s="206" t="s">
        <v>735</v>
      </c>
      <c r="B372" s="63"/>
      <c r="C372" s="207" t="s">
        <v>736</v>
      </c>
      <c r="D372" s="20" t="s">
        <v>667</v>
      </c>
      <c r="E372" s="296">
        <v>1</v>
      </c>
      <c r="F372" s="297"/>
      <c r="G372" s="296">
        <f t="shared" si="27"/>
        <v>0</v>
      </c>
      <c r="H372" s="339" t="e">
        <f t="shared" si="26"/>
        <v>#DIV/0!</v>
      </c>
    </row>
    <row r="373" spans="1:9" x14ac:dyDescent="0.2">
      <c r="A373" s="206" t="s">
        <v>737</v>
      </c>
      <c r="B373" s="63"/>
      <c r="C373" s="207" t="s">
        <v>738</v>
      </c>
      <c r="D373" s="20" t="s">
        <v>667</v>
      </c>
      <c r="E373" s="296">
        <v>1</v>
      </c>
      <c r="F373" s="297"/>
      <c r="G373" s="296">
        <f t="shared" si="27"/>
        <v>0</v>
      </c>
      <c r="H373" s="339" t="e">
        <f t="shared" si="26"/>
        <v>#DIV/0!</v>
      </c>
    </row>
    <row r="374" spans="1:9" x14ac:dyDescent="0.2">
      <c r="A374" s="206" t="s">
        <v>739</v>
      </c>
      <c r="B374" s="63"/>
      <c r="C374" s="207" t="s">
        <v>740</v>
      </c>
      <c r="D374" s="20" t="s">
        <v>667</v>
      </c>
      <c r="E374" s="296">
        <v>1</v>
      </c>
      <c r="F374" s="297"/>
      <c r="G374" s="296">
        <f t="shared" si="27"/>
        <v>0</v>
      </c>
      <c r="H374" s="339" t="e">
        <f t="shared" si="26"/>
        <v>#DIV/0!</v>
      </c>
    </row>
    <row r="375" spans="1:9" ht="13.5" thickBot="1" x14ac:dyDescent="0.25">
      <c r="A375" s="206" t="s">
        <v>741</v>
      </c>
      <c r="B375" s="433"/>
      <c r="C375" s="299" t="s">
        <v>742</v>
      </c>
      <c r="D375" s="308" t="s">
        <v>667</v>
      </c>
      <c r="E375" s="222">
        <v>2</v>
      </c>
      <c r="F375" s="434"/>
      <c r="G375" s="222">
        <f t="shared" si="27"/>
        <v>0</v>
      </c>
      <c r="H375" s="435" t="e">
        <f t="shared" si="26"/>
        <v>#DIV/0!</v>
      </c>
    </row>
    <row r="376" spans="1:9" x14ac:dyDescent="0.2">
      <c r="A376" s="360"/>
      <c r="B376" s="359"/>
      <c r="C376" s="436"/>
      <c r="D376" s="360"/>
      <c r="E376" s="320"/>
      <c r="F376" s="437"/>
      <c r="G376" s="320"/>
      <c r="H376" s="438"/>
    </row>
    <row r="377" spans="1:9" ht="18.75" thickBot="1" x14ac:dyDescent="0.3">
      <c r="A377" s="445"/>
      <c r="B377" s="445"/>
      <c r="C377" s="445"/>
      <c r="D377" s="446"/>
      <c r="E377" s="447"/>
      <c r="F377" s="445"/>
      <c r="G377" s="445"/>
    </row>
    <row r="378" spans="1:9" ht="18.75" thickBot="1" x14ac:dyDescent="0.3">
      <c r="A378" s="600" t="s">
        <v>686</v>
      </c>
      <c r="B378" s="601"/>
      <c r="C378" s="601"/>
      <c r="D378" s="601"/>
      <c r="E378" s="601"/>
      <c r="F378" s="602"/>
      <c r="G378" s="448">
        <f>ROUND((G364+G356+G347+G60+G52+G40+G34+G24+G16+G8+G158+G137+G176+G336+G367+G370),0)</f>
        <v>0</v>
      </c>
      <c r="H378" s="449" t="e">
        <f>+H364+H356+H347+H60+H52+H40+H34+H24+H16+H8+H158+H137+H176+H336+H367+H370</f>
        <v>#DIV/0!</v>
      </c>
      <c r="I378" s="338"/>
    </row>
    <row r="379" spans="1:9" ht="18" x14ac:dyDescent="0.25">
      <c r="D379" s="560" t="s">
        <v>687</v>
      </c>
      <c r="E379" s="561"/>
      <c r="F379" s="226">
        <v>0.32969999999999999</v>
      </c>
      <c r="G379" s="313">
        <f>+ROUND((F379*G378),0)</f>
        <v>0</v>
      </c>
    </row>
    <row r="380" spans="1:9" ht="18" x14ac:dyDescent="0.25">
      <c r="D380" s="560" t="s">
        <v>688</v>
      </c>
      <c r="E380" s="561"/>
      <c r="F380" s="227">
        <v>0.02</v>
      </c>
      <c r="G380" s="313">
        <f>+ROUND((F380*G378),0)</f>
        <v>0</v>
      </c>
    </row>
    <row r="381" spans="1:9" ht="18.75" thickBot="1" x14ac:dyDescent="0.3">
      <c r="D381" s="562" t="s">
        <v>689</v>
      </c>
      <c r="E381" s="563"/>
      <c r="F381" s="228">
        <v>0.05</v>
      </c>
      <c r="G381" s="313">
        <f>+ROUND((F381*G378),0)</f>
        <v>0</v>
      </c>
    </row>
    <row r="382" spans="1:9" ht="18.75" thickBot="1" x14ac:dyDescent="0.3">
      <c r="D382" s="564" t="s">
        <v>690</v>
      </c>
      <c r="E382" s="565"/>
      <c r="F382" s="566"/>
      <c r="G382" s="316">
        <f>SUM(G378:G381)</f>
        <v>0</v>
      </c>
    </row>
    <row r="383" spans="1:9" x14ac:dyDescent="0.2">
      <c r="D383" s="317"/>
    </row>
    <row r="384" spans="1:9" x14ac:dyDescent="0.2">
      <c r="D384" s="317"/>
    </row>
    <row r="385" spans="4:7" x14ac:dyDescent="0.2">
      <c r="D385" s="317"/>
    </row>
    <row r="386" spans="4:7" x14ac:dyDescent="0.2">
      <c r="D386" s="317"/>
      <c r="G386" s="338"/>
    </row>
    <row r="387" spans="4:7" x14ac:dyDescent="0.2">
      <c r="G387" s="450"/>
    </row>
    <row r="389" spans="4:7" x14ac:dyDescent="0.2">
      <c r="G389" s="338"/>
    </row>
    <row r="390" spans="4:7" x14ac:dyDescent="0.2">
      <c r="G390" s="338"/>
    </row>
  </sheetData>
  <autoFilter ref="A7:H375"/>
  <mergeCells count="10">
    <mergeCell ref="D382:F382"/>
    <mergeCell ref="A1:H2"/>
    <mergeCell ref="A3:F3"/>
    <mergeCell ref="A5:H5"/>
    <mergeCell ref="C156:D156"/>
    <mergeCell ref="C336:F336"/>
    <mergeCell ref="A378:F378"/>
    <mergeCell ref="D379:E379"/>
    <mergeCell ref="D380:E380"/>
    <mergeCell ref="D381:E381"/>
  </mergeCell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8"/>
  <sheetViews>
    <sheetView tabSelected="1" view="pageBreakPreview" topLeftCell="A238" zoomScale="90" zoomScaleNormal="110" zoomScaleSheetLayoutView="90" workbookViewId="0">
      <selection activeCell="G14" sqref="G14"/>
    </sheetView>
  </sheetViews>
  <sheetFormatPr baseColWidth="10" defaultRowHeight="15" customHeight="1" x14ac:dyDescent="0.2"/>
  <cols>
    <col min="1" max="1" width="9.42578125" style="281" customWidth="1"/>
    <col min="2" max="2" width="9" style="281" customWidth="1"/>
    <col min="3" max="3" width="65.28515625" style="281" customWidth="1"/>
    <col min="4" max="4" width="11.5703125" style="476" customWidth="1"/>
    <col min="5" max="5" width="14.5703125" style="543" customWidth="1"/>
    <col min="6" max="6" width="20.85546875" style="281" customWidth="1"/>
    <col min="7" max="7" width="33.85546875" style="281" customWidth="1"/>
    <col min="8" max="8" width="14.28515625" style="281" customWidth="1"/>
    <col min="9" max="16384" width="11.42578125" style="281"/>
  </cols>
  <sheetData>
    <row r="1" spans="1:9" ht="15" customHeight="1" x14ac:dyDescent="0.2">
      <c r="A1" s="583" t="s">
        <v>769</v>
      </c>
      <c r="B1" s="584"/>
      <c r="C1" s="584"/>
      <c r="D1" s="584"/>
      <c r="E1" s="584"/>
      <c r="F1" s="584"/>
      <c r="G1" s="584"/>
      <c r="H1" s="584"/>
    </row>
    <row r="2" spans="1:9" ht="28.5" customHeight="1" x14ac:dyDescent="0.2">
      <c r="A2" s="583"/>
      <c r="B2" s="584"/>
      <c r="C2" s="584"/>
      <c r="D2" s="584"/>
      <c r="E2" s="584"/>
      <c r="F2" s="584"/>
      <c r="G2" s="584"/>
      <c r="H2" s="584"/>
    </row>
    <row r="3" spans="1:9" ht="15" customHeight="1" x14ac:dyDescent="0.2">
      <c r="A3" s="573"/>
      <c r="B3" s="574"/>
      <c r="C3" s="574"/>
      <c r="D3" s="574"/>
      <c r="E3" s="574"/>
      <c r="F3" s="574"/>
      <c r="G3" s="3"/>
    </row>
    <row r="4" spans="1:9" ht="15" customHeight="1" thickBot="1" x14ac:dyDescent="0.25">
      <c r="A4" s="451"/>
      <c r="B4" s="451"/>
      <c r="C4" s="451"/>
      <c r="D4" s="451"/>
      <c r="E4" s="452"/>
      <c r="F4" s="451"/>
      <c r="G4" s="451"/>
    </row>
    <row r="5" spans="1:9" ht="15" customHeight="1" thickBot="1" x14ac:dyDescent="0.25">
      <c r="A5" s="610" t="s">
        <v>743</v>
      </c>
      <c r="B5" s="611"/>
      <c r="C5" s="611"/>
      <c r="D5" s="611"/>
      <c r="E5" s="611"/>
      <c r="F5" s="611"/>
      <c r="G5" s="612"/>
    </row>
    <row r="6" spans="1:9" ht="15" customHeight="1" thickBot="1" x14ac:dyDescent="0.25">
      <c r="A6" s="5"/>
      <c r="B6" s="6"/>
      <c r="C6" s="6"/>
      <c r="D6" s="6"/>
      <c r="E6" s="453"/>
      <c r="F6" s="6"/>
      <c r="G6" s="3"/>
    </row>
    <row r="7" spans="1:9" s="283" customFormat="1" ht="35.25" customHeight="1" x14ac:dyDescent="0.25">
      <c r="A7" s="454" t="s">
        <v>1</v>
      </c>
      <c r="B7" s="455" t="s">
        <v>2</v>
      </c>
      <c r="C7" s="456" t="s">
        <v>3</v>
      </c>
      <c r="D7" s="457" t="s">
        <v>4</v>
      </c>
      <c r="E7" s="458" t="s">
        <v>5</v>
      </c>
      <c r="F7" s="457" t="s">
        <v>6</v>
      </c>
      <c r="G7" s="457" t="s">
        <v>7</v>
      </c>
      <c r="H7" s="459" t="s">
        <v>8</v>
      </c>
    </row>
    <row r="8" spans="1:9" ht="15" customHeight="1" x14ac:dyDescent="0.25">
      <c r="A8" s="460">
        <v>1</v>
      </c>
      <c r="B8" s="461"/>
      <c r="C8" s="462" t="s">
        <v>744</v>
      </c>
      <c r="D8" s="461"/>
      <c r="E8" s="463"/>
      <c r="F8" s="461"/>
      <c r="G8" s="149">
        <f>SUM(G9:G15)</f>
        <v>0</v>
      </c>
      <c r="H8" s="464" t="e">
        <f>+ROUND((G8/$G$244),4)</f>
        <v>#DIV/0!</v>
      </c>
    </row>
    <row r="9" spans="1:9" ht="15" customHeight="1" x14ac:dyDescent="0.2">
      <c r="A9" s="465">
        <v>1.1000000000000001</v>
      </c>
      <c r="B9" s="57">
        <v>13408</v>
      </c>
      <c r="C9" s="140" t="s">
        <v>10</v>
      </c>
      <c r="D9" s="78" t="s">
        <v>11</v>
      </c>
      <c r="E9" s="466">
        <v>100</v>
      </c>
      <c r="F9" s="147"/>
      <c r="G9" s="147">
        <f>+ROUND((F9*E9),0)</f>
        <v>0</v>
      </c>
      <c r="H9" s="467" t="e">
        <f>+ROUND((G9/$G$244),4)</f>
        <v>#DIV/0!</v>
      </c>
    </row>
    <row r="10" spans="1:9" ht="15" customHeight="1" x14ac:dyDescent="0.2">
      <c r="A10" s="465">
        <v>1.2</v>
      </c>
      <c r="B10" s="57">
        <v>11646</v>
      </c>
      <c r="C10" s="140" t="s">
        <v>12</v>
      </c>
      <c r="D10" s="78" t="s">
        <v>11</v>
      </c>
      <c r="E10" s="466">
        <v>50</v>
      </c>
      <c r="F10" s="147"/>
      <c r="G10" s="147">
        <f t="shared" ref="G10:G15" si="0">+ROUND((F10*E10),0)</f>
        <v>0</v>
      </c>
      <c r="H10" s="467" t="e">
        <f>+ROUND((G10/$G$244),4)</f>
        <v>#DIV/0!</v>
      </c>
    </row>
    <row r="11" spans="1:9" ht="15" customHeight="1" x14ac:dyDescent="0.2">
      <c r="A11" s="465">
        <v>1.6</v>
      </c>
      <c r="B11" s="57">
        <v>12498</v>
      </c>
      <c r="C11" s="140" t="s">
        <v>745</v>
      </c>
      <c r="D11" s="78" t="s">
        <v>14</v>
      </c>
      <c r="E11" s="466">
        <v>452.952</v>
      </c>
      <c r="F11" s="147"/>
      <c r="G11" s="147">
        <f t="shared" si="0"/>
        <v>0</v>
      </c>
      <c r="H11" s="467" t="e">
        <f>+ROUND((G11/$G$244),4)</f>
        <v>#DIV/0!</v>
      </c>
    </row>
    <row r="12" spans="1:9" ht="15" customHeight="1" x14ac:dyDescent="0.2">
      <c r="A12" s="465">
        <v>1.1100000000000001</v>
      </c>
      <c r="B12" s="57">
        <v>12629</v>
      </c>
      <c r="C12" s="140" t="s">
        <v>19</v>
      </c>
      <c r="D12" s="78" t="s">
        <v>14</v>
      </c>
      <c r="E12" s="466">
        <v>113.238</v>
      </c>
      <c r="F12" s="147"/>
      <c r="G12" s="147">
        <f t="shared" si="0"/>
        <v>0</v>
      </c>
      <c r="H12" s="467" t="e">
        <f>+ROUND((G12/$G$244),4)</f>
        <v>#DIV/0!</v>
      </c>
      <c r="I12" s="282"/>
    </row>
    <row r="13" spans="1:9" ht="15" customHeight="1" x14ac:dyDescent="0.2">
      <c r="A13" s="465">
        <v>1.1299999999999999</v>
      </c>
      <c r="B13" s="57">
        <v>16041</v>
      </c>
      <c r="C13" s="140" t="s">
        <v>21</v>
      </c>
      <c r="D13" s="78" t="s">
        <v>14</v>
      </c>
      <c r="E13" s="466">
        <v>163.38999999999999</v>
      </c>
      <c r="F13" s="147"/>
      <c r="G13" s="147">
        <f t="shared" si="0"/>
        <v>0</v>
      </c>
      <c r="H13" s="467" t="e">
        <f>+ROUND((G13/$G$244),4)</f>
        <v>#DIV/0!</v>
      </c>
      <c r="I13" s="282"/>
    </row>
    <row r="14" spans="1:9" ht="15" customHeight="1" x14ac:dyDescent="0.2">
      <c r="A14" s="465">
        <v>1.1399999999999999</v>
      </c>
      <c r="B14" s="57">
        <v>13746</v>
      </c>
      <c r="C14" s="140" t="s">
        <v>22</v>
      </c>
      <c r="D14" s="78" t="s">
        <v>14</v>
      </c>
      <c r="E14" s="466">
        <v>54.46</v>
      </c>
      <c r="F14" s="147"/>
      <c r="G14" s="147">
        <f t="shared" si="0"/>
        <v>0</v>
      </c>
      <c r="H14" s="467" t="e">
        <f>+ROUND((G14/$G$244),4)</f>
        <v>#DIV/0!</v>
      </c>
      <c r="I14" s="282"/>
    </row>
    <row r="15" spans="1:9" ht="15" customHeight="1" x14ac:dyDescent="0.2">
      <c r="A15" s="465">
        <v>1.1599999999999999</v>
      </c>
      <c r="B15" s="57">
        <v>10413</v>
      </c>
      <c r="C15" s="140" t="s">
        <v>746</v>
      </c>
      <c r="D15" s="78" t="s">
        <v>24</v>
      </c>
      <c r="E15" s="466">
        <v>181.54500000000002</v>
      </c>
      <c r="F15" s="147"/>
      <c r="G15" s="147">
        <f t="shared" si="0"/>
        <v>0</v>
      </c>
      <c r="H15" s="467" t="e">
        <f>+ROUND((G15/$G$244),4)</f>
        <v>#DIV/0!</v>
      </c>
    </row>
    <row r="16" spans="1:9" ht="15" customHeight="1" x14ac:dyDescent="0.25">
      <c r="A16" s="460">
        <v>2</v>
      </c>
      <c r="B16" s="461"/>
      <c r="C16" s="462" t="s">
        <v>747</v>
      </c>
      <c r="D16" s="462"/>
      <c r="E16" s="463"/>
      <c r="F16" s="462"/>
      <c r="G16" s="149">
        <f>SUM(G17:G23)</f>
        <v>0</v>
      </c>
      <c r="H16" s="464" t="e">
        <f>+ROUND((G16/$G$244),4)</f>
        <v>#DIV/0!</v>
      </c>
    </row>
    <row r="17" spans="1:10" ht="15" customHeight="1" x14ac:dyDescent="0.2">
      <c r="A17" s="468">
        <v>2.2000000000000002</v>
      </c>
      <c r="B17" s="141">
        <v>15401</v>
      </c>
      <c r="C17" s="469" t="s">
        <v>30</v>
      </c>
      <c r="D17" s="78" t="s">
        <v>24</v>
      </c>
      <c r="E17" s="466">
        <v>265.45</v>
      </c>
      <c r="F17" s="147"/>
      <c r="G17" s="470">
        <f t="shared" ref="G17:G23" si="1">+ROUND((F17*E17),0)</f>
        <v>0</v>
      </c>
      <c r="H17" s="467" t="e">
        <f>+ROUND((G17/$G$244),4)</f>
        <v>#DIV/0!</v>
      </c>
    </row>
    <row r="18" spans="1:10" ht="15" customHeight="1" x14ac:dyDescent="0.2">
      <c r="A18" s="468" t="s">
        <v>748</v>
      </c>
      <c r="B18" s="141">
        <v>14130</v>
      </c>
      <c r="C18" s="196" t="s">
        <v>749</v>
      </c>
      <c r="D18" s="78" t="s">
        <v>14</v>
      </c>
      <c r="E18" s="466">
        <v>34.549999999999997</v>
      </c>
      <c r="F18" s="147"/>
      <c r="G18" s="470">
        <f t="shared" si="1"/>
        <v>0</v>
      </c>
      <c r="H18" s="467" t="e">
        <f>+ROUND((G18/$G$244),4)</f>
        <v>#DIV/0!</v>
      </c>
    </row>
    <row r="19" spans="1:10" ht="15" customHeight="1" x14ac:dyDescent="0.2">
      <c r="A19" s="468" t="s">
        <v>750</v>
      </c>
      <c r="B19" s="141">
        <v>11148</v>
      </c>
      <c r="C19" s="471" t="s">
        <v>751</v>
      </c>
      <c r="D19" s="78" t="s">
        <v>14</v>
      </c>
      <c r="E19" s="466">
        <v>13.1</v>
      </c>
      <c r="F19" s="147"/>
      <c r="G19" s="470">
        <f t="shared" si="1"/>
        <v>0</v>
      </c>
      <c r="H19" s="467" t="e">
        <f>+ROUND((G19/$G$244),4)</f>
        <v>#DIV/0!</v>
      </c>
    </row>
    <row r="20" spans="1:10" ht="15" customHeight="1" x14ac:dyDescent="0.2">
      <c r="A20" s="468" t="s">
        <v>752</v>
      </c>
      <c r="B20" s="141">
        <v>13459</v>
      </c>
      <c r="C20" s="472" t="s">
        <v>753</v>
      </c>
      <c r="D20" s="78" t="s">
        <v>14</v>
      </c>
      <c r="E20" s="466">
        <v>85.97</v>
      </c>
      <c r="F20" s="61"/>
      <c r="G20" s="470">
        <f t="shared" si="1"/>
        <v>0</v>
      </c>
      <c r="H20" s="467" t="e">
        <f>+ROUND((G20/$G$244),4)</f>
        <v>#DIV/0!</v>
      </c>
    </row>
    <row r="21" spans="1:10" ht="15" customHeight="1" x14ac:dyDescent="0.2">
      <c r="A21" s="468" t="s">
        <v>754</v>
      </c>
      <c r="B21" s="141">
        <v>117</v>
      </c>
      <c r="C21" s="472" t="s">
        <v>755</v>
      </c>
      <c r="D21" s="78" t="s">
        <v>14</v>
      </c>
      <c r="E21" s="466">
        <v>3.21</v>
      </c>
      <c r="F21" s="61"/>
      <c r="G21" s="470">
        <f t="shared" si="1"/>
        <v>0</v>
      </c>
      <c r="H21" s="467" t="e">
        <f>+ROUND((G21/$G$244),4)</f>
        <v>#DIV/0!</v>
      </c>
    </row>
    <row r="22" spans="1:10" s="283" customFormat="1" ht="28.5" customHeight="1" x14ac:dyDescent="0.2">
      <c r="A22" s="468">
        <v>2.7</v>
      </c>
      <c r="B22" s="141">
        <v>11774</v>
      </c>
      <c r="C22" s="140" t="s">
        <v>41</v>
      </c>
      <c r="D22" s="78" t="s">
        <v>42</v>
      </c>
      <c r="E22" s="466">
        <v>14876.53</v>
      </c>
      <c r="F22" s="61"/>
      <c r="G22" s="60">
        <f t="shared" si="1"/>
        <v>0</v>
      </c>
      <c r="H22" s="467" t="e">
        <f>+ROUND((G22/$G$244),4)</f>
        <v>#DIV/0!</v>
      </c>
    </row>
    <row r="23" spans="1:10" ht="15" customHeight="1" x14ac:dyDescent="0.2">
      <c r="A23" s="468">
        <v>2.8</v>
      </c>
      <c r="B23" s="141">
        <v>11025</v>
      </c>
      <c r="C23" s="469" t="s">
        <v>44</v>
      </c>
      <c r="D23" s="78" t="s">
        <v>42</v>
      </c>
      <c r="E23" s="466">
        <v>1125.01</v>
      </c>
      <c r="F23" s="61"/>
      <c r="G23" s="470">
        <f t="shared" si="1"/>
        <v>0</v>
      </c>
      <c r="H23" s="467" t="e">
        <f>+ROUND((G23/$G$244),4)</f>
        <v>#DIV/0!</v>
      </c>
    </row>
    <row r="24" spans="1:10" ht="15" customHeight="1" x14ac:dyDescent="0.2">
      <c r="A24" s="468"/>
      <c r="B24" s="141"/>
      <c r="C24" s="469"/>
      <c r="D24" s="473"/>
      <c r="E24" s="466"/>
      <c r="F24" s="61"/>
      <c r="G24" s="470"/>
      <c r="H24" s="467" t="e">
        <f>+ROUND((G24/$G$244),4)</f>
        <v>#DIV/0!</v>
      </c>
    </row>
    <row r="25" spans="1:10" ht="15" customHeight="1" x14ac:dyDescent="0.25">
      <c r="A25" s="460">
        <v>3</v>
      </c>
      <c r="B25" s="461"/>
      <c r="C25" s="462" t="s">
        <v>45</v>
      </c>
      <c r="D25" s="461"/>
      <c r="E25" s="463"/>
      <c r="F25" s="461"/>
      <c r="G25" s="149">
        <f>SUM(G26:G33)</f>
        <v>0</v>
      </c>
      <c r="H25" s="464" t="e">
        <f>+ROUND((G25/$G$244),4)</f>
        <v>#DIV/0!</v>
      </c>
    </row>
    <row r="26" spans="1:10" ht="15" customHeight="1" x14ac:dyDescent="0.2">
      <c r="A26" s="474"/>
      <c r="B26" s="55"/>
      <c r="C26" s="140"/>
      <c r="D26" s="473"/>
      <c r="E26" s="475"/>
      <c r="F26" s="473"/>
      <c r="G26" s="470">
        <f t="shared" ref="G26:G33" si="2">+ROUND((F26*E26),0)</f>
        <v>0</v>
      </c>
      <c r="H26" s="467" t="e">
        <f>+ROUND((G26/$G$244),4)</f>
        <v>#DIV/0!</v>
      </c>
    </row>
    <row r="27" spans="1:10" ht="21" customHeight="1" x14ac:dyDescent="0.2">
      <c r="A27" s="468">
        <v>3.1</v>
      </c>
      <c r="B27" s="141">
        <v>95</v>
      </c>
      <c r="C27" s="140" t="s">
        <v>46</v>
      </c>
      <c r="D27" s="78" t="s">
        <v>14</v>
      </c>
      <c r="E27" s="466">
        <v>21.31</v>
      </c>
      <c r="F27" s="61"/>
      <c r="G27" s="60">
        <f t="shared" si="2"/>
        <v>0</v>
      </c>
      <c r="H27" s="467" t="e">
        <f>+ROUND((G27/$G$244),4)</f>
        <v>#DIV/0!</v>
      </c>
      <c r="I27" s="476"/>
      <c r="J27" s="476"/>
    </row>
    <row r="28" spans="1:10" ht="21.75" customHeight="1" x14ac:dyDescent="0.2">
      <c r="A28" s="468">
        <v>3.2</v>
      </c>
      <c r="B28" s="141">
        <v>12542</v>
      </c>
      <c r="C28" s="140" t="s">
        <v>721</v>
      </c>
      <c r="D28" s="78" t="s">
        <v>14</v>
      </c>
      <c r="E28" s="466">
        <v>24.64</v>
      </c>
      <c r="F28" s="61"/>
      <c r="G28" s="60">
        <f t="shared" si="2"/>
        <v>0</v>
      </c>
      <c r="H28" s="467" t="e">
        <f>+ROUND((G28/$G$244),4)</f>
        <v>#DIV/0!</v>
      </c>
      <c r="I28" s="476"/>
      <c r="J28" s="476"/>
    </row>
    <row r="29" spans="1:10" ht="15" customHeight="1" x14ac:dyDescent="0.2">
      <c r="A29" s="477" t="s">
        <v>756</v>
      </c>
      <c r="B29" s="478">
        <v>12147</v>
      </c>
      <c r="C29" s="140" t="s">
        <v>757</v>
      </c>
      <c r="D29" s="78" t="s">
        <v>14</v>
      </c>
      <c r="E29" s="466">
        <v>1.38</v>
      </c>
      <c r="F29" s="61"/>
      <c r="G29" s="60">
        <f t="shared" si="2"/>
        <v>0</v>
      </c>
      <c r="H29" s="467" t="e">
        <f>+ROUND((G29/$G$244),4)</f>
        <v>#DIV/0!</v>
      </c>
    </row>
    <row r="30" spans="1:10" ht="15" customHeight="1" x14ac:dyDescent="0.2">
      <c r="A30" s="468" t="s">
        <v>722</v>
      </c>
      <c r="B30" s="141">
        <v>12529</v>
      </c>
      <c r="C30" s="140" t="s">
        <v>52</v>
      </c>
      <c r="D30" s="78" t="s">
        <v>14</v>
      </c>
      <c r="E30" s="466">
        <v>8.23</v>
      </c>
      <c r="F30" s="61"/>
      <c r="G30" s="60">
        <f t="shared" si="2"/>
        <v>0</v>
      </c>
      <c r="H30" s="467" t="e">
        <f>+ROUND((G30/$G$244),4)</f>
        <v>#DIV/0!</v>
      </c>
    </row>
    <row r="31" spans="1:10" ht="15" customHeight="1" x14ac:dyDescent="0.2">
      <c r="A31" s="468">
        <v>3.5</v>
      </c>
      <c r="B31" s="141">
        <v>15023</v>
      </c>
      <c r="C31" s="140" t="s">
        <v>53</v>
      </c>
      <c r="D31" s="78" t="s">
        <v>14</v>
      </c>
      <c r="E31" s="466">
        <v>41.019999999999996</v>
      </c>
      <c r="F31" s="61"/>
      <c r="G31" s="60">
        <f t="shared" si="2"/>
        <v>0</v>
      </c>
      <c r="H31" s="467" t="e">
        <f>+ROUND((G31/$G$244),4)</f>
        <v>#DIV/0!</v>
      </c>
    </row>
    <row r="32" spans="1:10" s="283" customFormat="1" ht="30" customHeight="1" x14ac:dyDescent="0.2">
      <c r="A32" s="468">
        <v>3.7</v>
      </c>
      <c r="B32" s="141">
        <v>11774</v>
      </c>
      <c r="C32" s="140" t="s">
        <v>41</v>
      </c>
      <c r="D32" s="57" t="s">
        <v>42</v>
      </c>
      <c r="E32" s="466">
        <v>4921</v>
      </c>
      <c r="F32" s="61"/>
      <c r="G32" s="60">
        <f t="shared" si="2"/>
        <v>0</v>
      </c>
      <c r="H32" s="467" t="e">
        <f>+ROUND((G32/$G$244),4)</f>
        <v>#DIV/0!</v>
      </c>
    </row>
    <row r="33" spans="1:8" ht="17.25" customHeight="1" x14ac:dyDescent="0.2">
      <c r="A33" s="468">
        <v>3.8</v>
      </c>
      <c r="B33" s="141">
        <v>11025</v>
      </c>
      <c r="C33" s="469" t="s">
        <v>44</v>
      </c>
      <c r="D33" s="57" t="s">
        <v>42</v>
      </c>
      <c r="E33" s="466">
        <v>402</v>
      </c>
      <c r="F33" s="61"/>
      <c r="G33" s="60">
        <f t="shared" si="2"/>
        <v>0</v>
      </c>
      <c r="H33" s="467" t="e">
        <f>+ROUND((G33/$G$244),4)</f>
        <v>#DIV/0!</v>
      </c>
    </row>
    <row r="34" spans="1:8" ht="15" customHeight="1" x14ac:dyDescent="0.2">
      <c r="A34" s="474"/>
      <c r="B34" s="55"/>
      <c r="C34" s="479"/>
      <c r="D34" s="473"/>
      <c r="E34" s="475"/>
      <c r="F34" s="473"/>
      <c r="G34" s="473"/>
      <c r="H34" s="467" t="e">
        <f>+ROUND((G34/$G$244),4)</f>
        <v>#DIV/0!</v>
      </c>
    </row>
    <row r="35" spans="1:8" ht="15" customHeight="1" x14ac:dyDescent="0.25">
      <c r="A35" s="460">
        <v>4</v>
      </c>
      <c r="B35" s="461"/>
      <c r="C35" s="462" t="s">
        <v>758</v>
      </c>
      <c r="D35" s="127"/>
      <c r="E35" s="480"/>
      <c r="F35" s="130"/>
      <c r="G35" s="131">
        <f>SUM(G36:G39)</f>
        <v>0</v>
      </c>
      <c r="H35" s="464" t="e">
        <f>+ROUND((G35/$G$244),4)</f>
        <v>#DIV/0!</v>
      </c>
    </row>
    <row r="36" spans="1:8" ht="48" customHeight="1" x14ac:dyDescent="0.2">
      <c r="A36" s="474">
        <v>4.0999999999999996</v>
      </c>
      <c r="B36" s="55"/>
      <c r="C36" s="56" t="s">
        <v>55</v>
      </c>
      <c r="D36" s="57" t="s">
        <v>56</v>
      </c>
      <c r="E36" s="466">
        <v>7.3</v>
      </c>
      <c r="F36" s="59"/>
      <c r="G36" s="60">
        <f t="shared" ref="G36:G38" si="3">+ROUND((F36*E36),0)</f>
        <v>0</v>
      </c>
      <c r="H36" s="467" t="e">
        <f>+ROUND((G36/$G$244),4)</f>
        <v>#DIV/0!</v>
      </c>
    </row>
    <row r="37" spans="1:8" ht="27" customHeight="1" x14ac:dyDescent="0.2">
      <c r="A37" s="474">
        <v>4.2</v>
      </c>
      <c r="B37" s="55"/>
      <c r="C37" s="56" t="s">
        <v>57</v>
      </c>
      <c r="D37" s="57" t="s">
        <v>56</v>
      </c>
      <c r="E37" s="466">
        <v>36.729999999999997</v>
      </c>
      <c r="F37" s="61"/>
      <c r="G37" s="60">
        <f t="shared" si="3"/>
        <v>0</v>
      </c>
      <c r="H37" s="467" t="e">
        <f>+ROUND((G37/$G$244),4)</f>
        <v>#DIV/0!</v>
      </c>
    </row>
    <row r="38" spans="1:8" ht="27" customHeight="1" x14ac:dyDescent="0.2">
      <c r="A38" s="474">
        <v>4.3</v>
      </c>
      <c r="B38" s="55"/>
      <c r="C38" s="56" t="s">
        <v>58</v>
      </c>
      <c r="D38" s="57" t="s">
        <v>56</v>
      </c>
      <c r="E38" s="466">
        <v>162.06</v>
      </c>
      <c r="F38" s="61"/>
      <c r="G38" s="60">
        <f t="shared" si="3"/>
        <v>0</v>
      </c>
      <c r="H38" s="467" t="e">
        <f>+ROUND((G38/$G$244),4)</f>
        <v>#DIV/0!</v>
      </c>
    </row>
    <row r="39" spans="1:8" ht="15" customHeight="1" x14ac:dyDescent="0.2">
      <c r="A39" s="474"/>
      <c r="B39" s="55"/>
      <c r="C39" s="479"/>
      <c r="D39" s="473"/>
      <c r="E39" s="475"/>
      <c r="F39" s="473"/>
      <c r="G39" s="473"/>
      <c r="H39" s="467" t="e">
        <f>+ROUND((G39/$G$244),4)</f>
        <v>#DIV/0!</v>
      </c>
    </row>
    <row r="40" spans="1:8" ht="15" customHeight="1" x14ac:dyDescent="0.25">
      <c r="A40" s="126">
        <v>5</v>
      </c>
      <c r="B40" s="127"/>
      <c r="C40" s="128" t="s">
        <v>60</v>
      </c>
      <c r="D40" s="127"/>
      <c r="E40" s="480"/>
      <c r="F40" s="130"/>
      <c r="G40" s="131">
        <f>SUM(G41:G47)</f>
        <v>0</v>
      </c>
      <c r="H40" s="464" t="e">
        <f>+ROUND((G40/$G$244),4)</f>
        <v>#DIV/0!</v>
      </c>
    </row>
    <row r="41" spans="1:8" ht="15" customHeight="1" x14ac:dyDescent="0.2">
      <c r="A41" s="144">
        <v>5.0999999999999996</v>
      </c>
      <c r="B41" s="145"/>
      <c r="C41" s="196" t="s">
        <v>61</v>
      </c>
      <c r="D41" s="145" t="s">
        <v>24</v>
      </c>
      <c r="E41" s="481">
        <v>365.85</v>
      </c>
      <c r="F41" s="147"/>
      <c r="G41" s="60">
        <f t="shared" ref="G41:G47" si="4">+ROUND((F41*E41),0)</f>
        <v>0</v>
      </c>
      <c r="H41" s="467" t="e">
        <f>+ROUND((G41/$G$244),4)</f>
        <v>#DIV/0!</v>
      </c>
    </row>
    <row r="42" spans="1:8" ht="15" customHeight="1" x14ac:dyDescent="0.2">
      <c r="A42" s="144">
        <v>5.2</v>
      </c>
      <c r="B42" s="145"/>
      <c r="C42" s="196" t="s">
        <v>62</v>
      </c>
      <c r="D42" s="145" t="s">
        <v>11</v>
      </c>
      <c r="E42" s="481">
        <v>102.77</v>
      </c>
      <c r="F42" s="147"/>
      <c r="G42" s="60">
        <f t="shared" si="4"/>
        <v>0</v>
      </c>
      <c r="H42" s="467" t="e">
        <f>+ROUND((G42/$G$244),4)</f>
        <v>#DIV/0!</v>
      </c>
    </row>
    <row r="43" spans="1:8" ht="15" customHeight="1" x14ac:dyDescent="0.2">
      <c r="A43" s="144">
        <v>5.3</v>
      </c>
      <c r="B43" s="145">
        <v>299</v>
      </c>
      <c r="C43" s="196" t="s">
        <v>63</v>
      </c>
      <c r="D43" s="145" t="s">
        <v>24</v>
      </c>
      <c r="E43" s="481">
        <v>49.800000000000004</v>
      </c>
      <c r="F43" s="147"/>
      <c r="G43" s="60">
        <f t="shared" si="4"/>
        <v>0</v>
      </c>
      <c r="H43" s="467" t="e">
        <f>+ROUND((G43/$G$244),4)</f>
        <v>#DIV/0!</v>
      </c>
    </row>
    <row r="44" spans="1:8" ht="15" customHeight="1" x14ac:dyDescent="0.2">
      <c r="A44" s="144">
        <v>5.8</v>
      </c>
      <c r="B44" s="145"/>
      <c r="C44" s="196" t="s">
        <v>68</v>
      </c>
      <c r="D44" s="145" t="s">
        <v>24</v>
      </c>
      <c r="E44" s="481">
        <v>16.66</v>
      </c>
      <c r="F44" s="147"/>
      <c r="G44" s="60">
        <f t="shared" si="4"/>
        <v>0</v>
      </c>
      <c r="H44" s="467" t="e">
        <f>+ROUND((G44/$G$244),4)</f>
        <v>#DIV/0!</v>
      </c>
    </row>
    <row r="45" spans="1:8" ht="15" customHeight="1" x14ac:dyDescent="0.2">
      <c r="A45" s="144">
        <v>5.9</v>
      </c>
      <c r="B45" s="145"/>
      <c r="C45" s="196" t="s">
        <v>69</v>
      </c>
      <c r="D45" s="145" t="s">
        <v>11</v>
      </c>
      <c r="E45" s="481">
        <v>33.06</v>
      </c>
      <c r="F45" s="147"/>
      <c r="G45" s="60">
        <f t="shared" si="4"/>
        <v>0</v>
      </c>
      <c r="H45" s="467" t="e">
        <f>+ROUND((G45/$G$244),4)</f>
        <v>#DIV/0!</v>
      </c>
    </row>
    <row r="46" spans="1:8" s="283" customFormat="1" ht="15" customHeight="1" x14ac:dyDescent="0.2">
      <c r="A46" s="195">
        <v>5.0999999999999996</v>
      </c>
      <c r="B46" s="482"/>
      <c r="C46" s="69" t="s">
        <v>70</v>
      </c>
      <c r="D46" s="78" t="s">
        <v>24</v>
      </c>
      <c r="E46" s="466">
        <v>195.63000000000002</v>
      </c>
      <c r="F46" s="61"/>
      <c r="G46" s="60">
        <f t="shared" si="4"/>
        <v>0</v>
      </c>
      <c r="H46" s="467" t="e">
        <f>+ROUND((G46/$G$244),4)</f>
        <v>#DIV/0!</v>
      </c>
    </row>
    <row r="47" spans="1:8" s="283" customFormat="1" ht="21.75" customHeight="1" x14ac:dyDescent="0.2">
      <c r="A47" s="195">
        <v>5.1100000000000003</v>
      </c>
      <c r="B47" s="482"/>
      <c r="C47" s="69" t="s">
        <v>71</v>
      </c>
      <c r="D47" s="78" t="s">
        <v>24</v>
      </c>
      <c r="E47" s="466">
        <v>362.88</v>
      </c>
      <c r="F47" s="61"/>
      <c r="G47" s="60">
        <f t="shared" si="4"/>
        <v>0</v>
      </c>
      <c r="H47" s="467" t="e">
        <f>+ROUND((G47/$G$244),4)</f>
        <v>#DIV/0!</v>
      </c>
    </row>
    <row r="48" spans="1:8" s="283" customFormat="1" ht="15" customHeight="1" x14ac:dyDescent="0.2">
      <c r="A48" s="195"/>
      <c r="B48" s="482"/>
      <c r="C48" s="69"/>
      <c r="D48" s="78"/>
      <c r="E48" s="466"/>
      <c r="F48" s="194"/>
      <c r="G48" s="194"/>
      <c r="H48" s="467" t="e">
        <f>+ROUND((G48/$G$244),4)</f>
        <v>#DIV/0!</v>
      </c>
    </row>
    <row r="49" spans="1:8" ht="15" customHeight="1" x14ac:dyDescent="0.25">
      <c r="A49" s="126">
        <v>6</v>
      </c>
      <c r="B49" s="127"/>
      <c r="C49" s="128" t="s">
        <v>74</v>
      </c>
      <c r="D49" s="127"/>
      <c r="E49" s="480"/>
      <c r="F49" s="130"/>
      <c r="G49" s="131">
        <f>SUM(G50:G54)</f>
        <v>0</v>
      </c>
      <c r="H49" s="464" t="e">
        <f>+ROUND((G49/$G$244),4)</f>
        <v>#DIV/0!</v>
      </c>
    </row>
    <row r="50" spans="1:8" ht="15" customHeight="1" x14ac:dyDescent="0.2">
      <c r="A50" s="144">
        <v>6.1</v>
      </c>
      <c r="B50" s="145"/>
      <c r="C50" s="196" t="s">
        <v>759</v>
      </c>
      <c r="D50" s="145" t="s">
        <v>24</v>
      </c>
      <c r="E50" s="481">
        <f>+'[12]CANT ARQ'!Q214</f>
        <v>59.508000000000003</v>
      </c>
      <c r="F50" s="404"/>
      <c r="G50" s="60">
        <f t="shared" ref="G50:G54" si="5">+ROUND((F50*E50),0)</f>
        <v>0</v>
      </c>
      <c r="H50" s="467" t="e">
        <f>+ROUND((G50/$G$244),4)</f>
        <v>#DIV/0!</v>
      </c>
    </row>
    <row r="51" spans="1:8" ht="15" customHeight="1" x14ac:dyDescent="0.2">
      <c r="A51" s="144">
        <v>6.2</v>
      </c>
      <c r="B51" s="145"/>
      <c r="C51" s="196" t="s">
        <v>760</v>
      </c>
      <c r="D51" s="145" t="s">
        <v>24</v>
      </c>
      <c r="E51" s="481">
        <v>276.08</v>
      </c>
      <c r="F51" s="404"/>
      <c r="G51" s="60">
        <f t="shared" si="5"/>
        <v>0</v>
      </c>
      <c r="H51" s="467" t="e">
        <f>+ROUND((G51/$G$244),4)</f>
        <v>#DIV/0!</v>
      </c>
    </row>
    <row r="52" spans="1:8" s="283" customFormat="1" ht="21" customHeight="1" x14ac:dyDescent="0.2">
      <c r="A52" s="77">
        <v>6.3</v>
      </c>
      <c r="B52" s="78"/>
      <c r="C52" s="194" t="s">
        <v>77</v>
      </c>
      <c r="D52" s="78" t="s">
        <v>24</v>
      </c>
      <c r="E52" s="466">
        <v>255.19</v>
      </c>
      <c r="F52" s="404"/>
      <c r="G52" s="60">
        <f t="shared" si="5"/>
        <v>0</v>
      </c>
      <c r="H52" s="467" t="e">
        <f>+ROUND((G52/$G$244),4)</f>
        <v>#DIV/0!</v>
      </c>
    </row>
    <row r="53" spans="1:8" s="283" customFormat="1" ht="21" customHeight="1" x14ac:dyDescent="0.2">
      <c r="A53" s="77">
        <v>6.4</v>
      </c>
      <c r="B53" s="78"/>
      <c r="C53" s="194" t="s">
        <v>78</v>
      </c>
      <c r="D53" s="78" t="s">
        <v>24</v>
      </c>
      <c r="E53" s="466">
        <v>42.5</v>
      </c>
      <c r="F53" s="404"/>
      <c r="G53" s="60">
        <f t="shared" si="5"/>
        <v>0</v>
      </c>
      <c r="H53" s="467" t="e">
        <f>+ROUND((G53/$G$244),4)</f>
        <v>#DIV/0!</v>
      </c>
    </row>
    <row r="54" spans="1:8" s="283" customFormat="1" ht="21" customHeight="1" x14ac:dyDescent="0.2">
      <c r="A54" s="77">
        <v>6.6</v>
      </c>
      <c r="B54" s="78"/>
      <c r="C54" s="194" t="s">
        <v>79</v>
      </c>
      <c r="D54" s="78" t="s">
        <v>24</v>
      </c>
      <c r="E54" s="466">
        <v>127.5</v>
      </c>
      <c r="F54" s="82"/>
      <c r="G54" s="60">
        <f t="shared" si="5"/>
        <v>0</v>
      </c>
      <c r="H54" s="467" t="e">
        <f>+ROUND((G54/$G$244),4)</f>
        <v>#DIV/0!</v>
      </c>
    </row>
    <row r="55" spans="1:8" s="283" customFormat="1" ht="21" customHeight="1" x14ac:dyDescent="0.2">
      <c r="A55" s="77"/>
      <c r="B55" s="78"/>
      <c r="C55" s="194"/>
      <c r="D55" s="78"/>
      <c r="E55" s="466"/>
      <c r="F55" s="194"/>
      <c r="G55" s="60"/>
      <c r="H55" s="467" t="e">
        <f>+ROUND((G55/$G$244),4)</f>
        <v>#DIV/0!</v>
      </c>
    </row>
    <row r="56" spans="1:8" ht="15" customHeight="1" x14ac:dyDescent="0.25">
      <c r="A56" s="126">
        <v>7</v>
      </c>
      <c r="B56" s="127"/>
      <c r="C56" s="128" t="s">
        <v>725</v>
      </c>
      <c r="D56" s="132"/>
      <c r="E56" s="483"/>
      <c r="F56" s="134"/>
      <c r="G56" s="131">
        <f>+G57+G65+G79+G89+G93+G98</f>
        <v>0</v>
      </c>
      <c r="H56" s="467" t="e">
        <f>+ROUND((G56/$G$244),4)</f>
        <v>#DIV/0!</v>
      </c>
    </row>
    <row r="57" spans="1:8" ht="15" customHeight="1" x14ac:dyDescent="0.25">
      <c r="A57" s="484" t="s">
        <v>82</v>
      </c>
      <c r="B57" s="485"/>
      <c r="C57" s="486" t="s">
        <v>83</v>
      </c>
      <c r="D57" s="487"/>
      <c r="E57" s="488"/>
      <c r="F57" s="489"/>
      <c r="G57" s="490">
        <f>SUM(G58:G64)</f>
        <v>0</v>
      </c>
      <c r="H57" s="464" t="e">
        <f>+ROUND((G57/$G$244),4)</f>
        <v>#DIV/0!</v>
      </c>
    </row>
    <row r="58" spans="1:8" s="496" customFormat="1" ht="67.5" customHeight="1" x14ac:dyDescent="0.2">
      <c r="A58" s="491" t="s">
        <v>84</v>
      </c>
      <c r="B58" s="492"/>
      <c r="C58" s="493" t="s">
        <v>85</v>
      </c>
      <c r="D58" s="494" t="s">
        <v>86</v>
      </c>
      <c r="E58" s="495">
        <v>89</v>
      </c>
      <c r="F58" s="495"/>
      <c r="G58" s="60">
        <f t="shared" ref="G58:G64" si="6">+ROUND((F58*E58),0)</f>
        <v>0</v>
      </c>
      <c r="H58" s="467" t="e">
        <f>+ROUND((G58/$G$244),4)</f>
        <v>#DIV/0!</v>
      </c>
    </row>
    <row r="59" spans="1:8" ht="63.75" customHeight="1" x14ac:dyDescent="0.2">
      <c r="A59" s="497" t="s">
        <v>89</v>
      </c>
      <c r="B59" s="498"/>
      <c r="C59" s="499" t="s">
        <v>90</v>
      </c>
      <c r="D59" s="500" t="s">
        <v>86</v>
      </c>
      <c r="E59" s="501">
        <v>20</v>
      </c>
      <c r="F59" s="501"/>
      <c r="G59" s="60">
        <f t="shared" si="6"/>
        <v>0</v>
      </c>
      <c r="H59" s="467" t="e">
        <f>+ROUND((G59/$G$244),4)</f>
        <v>#DIV/0!</v>
      </c>
    </row>
    <row r="60" spans="1:8" ht="51" customHeight="1" x14ac:dyDescent="0.2">
      <c r="A60" s="497" t="s">
        <v>91</v>
      </c>
      <c r="B60" s="498"/>
      <c r="C60" s="499" t="s">
        <v>92</v>
      </c>
      <c r="D60" s="500" t="s">
        <v>86</v>
      </c>
      <c r="E60" s="501">
        <v>109</v>
      </c>
      <c r="F60" s="501"/>
      <c r="G60" s="60">
        <f t="shared" si="6"/>
        <v>0</v>
      </c>
      <c r="H60" s="467" t="e">
        <f>+ROUND((G60/$G$244),4)</f>
        <v>#DIV/0!</v>
      </c>
    </row>
    <row r="61" spans="1:8" ht="45" customHeight="1" x14ac:dyDescent="0.2">
      <c r="A61" s="497" t="s">
        <v>93</v>
      </c>
      <c r="B61" s="498"/>
      <c r="C61" s="499" t="s">
        <v>94</v>
      </c>
      <c r="D61" s="500" t="s">
        <v>86</v>
      </c>
      <c r="E61" s="501">
        <v>10</v>
      </c>
      <c r="F61" s="501"/>
      <c r="G61" s="60">
        <f t="shared" si="6"/>
        <v>0</v>
      </c>
      <c r="H61" s="467" t="e">
        <f>+ROUND((G61/$G$244),4)</f>
        <v>#DIV/0!</v>
      </c>
    </row>
    <row r="62" spans="1:8" ht="45" customHeight="1" x14ac:dyDescent="0.2">
      <c r="A62" s="497" t="s">
        <v>95</v>
      </c>
      <c r="B62" s="498"/>
      <c r="C62" s="499" t="s">
        <v>96</v>
      </c>
      <c r="D62" s="500" t="s">
        <v>86</v>
      </c>
      <c r="E62" s="501">
        <v>2</v>
      </c>
      <c r="F62" s="501"/>
      <c r="G62" s="60">
        <f t="shared" si="6"/>
        <v>0</v>
      </c>
      <c r="H62" s="467" t="e">
        <f>+ROUND((G62/$G$244),4)</f>
        <v>#DIV/0!</v>
      </c>
    </row>
    <row r="63" spans="1:8" s="283" customFormat="1" ht="60" customHeight="1" x14ac:dyDescent="0.2">
      <c r="A63" s="497" t="s">
        <v>101</v>
      </c>
      <c r="B63" s="498"/>
      <c r="C63" s="499" t="s">
        <v>102</v>
      </c>
      <c r="D63" s="500" t="s">
        <v>86</v>
      </c>
      <c r="E63" s="501">
        <v>16</v>
      </c>
      <c r="F63" s="501"/>
      <c r="G63" s="60">
        <f t="shared" si="6"/>
        <v>0</v>
      </c>
      <c r="H63" s="467" t="e">
        <f>+ROUND((G63/$G$244),4)</f>
        <v>#DIV/0!</v>
      </c>
    </row>
    <row r="64" spans="1:8" ht="89.25" customHeight="1" x14ac:dyDescent="0.2">
      <c r="A64" s="497" t="s">
        <v>105</v>
      </c>
      <c r="B64" s="498"/>
      <c r="C64" s="499" t="s">
        <v>106</v>
      </c>
      <c r="D64" s="500" t="s">
        <v>86</v>
      </c>
      <c r="E64" s="501">
        <v>2</v>
      </c>
      <c r="F64" s="501"/>
      <c r="G64" s="60">
        <f t="shared" si="6"/>
        <v>0</v>
      </c>
      <c r="H64" s="467" t="e">
        <f>+ROUND((G64/$G$244),4)</f>
        <v>#DIV/0!</v>
      </c>
    </row>
    <row r="65" spans="1:8" ht="35.1" customHeight="1" x14ac:dyDescent="0.25">
      <c r="A65" s="504" t="s">
        <v>113</v>
      </c>
      <c r="B65" s="505"/>
      <c r="C65" s="506" t="s">
        <v>114</v>
      </c>
      <c r="D65" s="507"/>
      <c r="E65" s="508"/>
      <c r="F65" s="508"/>
      <c r="G65" s="509">
        <f>SUM(G66:G78)</f>
        <v>0</v>
      </c>
      <c r="H65" s="464" t="e">
        <f>+ROUND((G65/$G$244),4)</f>
        <v>#DIV/0!</v>
      </c>
    </row>
    <row r="66" spans="1:8" ht="30.75" customHeight="1" x14ac:dyDescent="0.2">
      <c r="A66" s="497" t="s">
        <v>115</v>
      </c>
      <c r="B66" s="498"/>
      <c r="C66" s="499" t="s">
        <v>116</v>
      </c>
      <c r="D66" s="500" t="s">
        <v>86</v>
      </c>
      <c r="E66" s="501">
        <v>12</v>
      </c>
      <c r="F66" s="501"/>
      <c r="G66" s="60">
        <f t="shared" ref="G66:G79" si="7">+ROUND((F66*E66),0)</f>
        <v>0</v>
      </c>
      <c r="H66" s="467" t="e">
        <f>+ROUND((G66/$G$244),4)</f>
        <v>#DIV/0!</v>
      </c>
    </row>
    <row r="67" spans="1:8" ht="20.100000000000001" customHeight="1" x14ac:dyDescent="0.2">
      <c r="A67" s="497" t="s">
        <v>117</v>
      </c>
      <c r="B67" s="498"/>
      <c r="C67" s="499" t="s">
        <v>118</v>
      </c>
      <c r="D67" s="500" t="s">
        <v>86</v>
      </c>
      <c r="E67" s="501">
        <v>10</v>
      </c>
      <c r="F67" s="501"/>
      <c r="G67" s="60">
        <f t="shared" si="7"/>
        <v>0</v>
      </c>
      <c r="H67" s="467" t="e">
        <f>+ROUND((G67/$G$244),4)</f>
        <v>#DIV/0!</v>
      </c>
    </row>
    <row r="68" spans="1:8" ht="20.100000000000001" customHeight="1" x14ac:dyDescent="0.2">
      <c r="A68" s="497" t="s">
        <v>123</v>
      </c>
      <c r="B68" s="498"/>
      <c r="C68" s="499" t="s">
        <v>124</v>
      </c>
      <c r="D68" s="500" t="s">
        <v>86</v>
      </c>
      <c r="E68" s="501">
        <v>3</v>
      </c>
      <c r="F68" s="501"/>
      <c r="G68" s="60">
        <f t="shared" si="7"/>
        <v>0</v>
      </c>
      <c r="H68" s="467" t="e">
        <f>+ROUND((G68/$G$244),4)</f>
        <v>#DIV/0!</v>
      </c>
    </row>
    <row r="69" spans="1:8" ht="20.100000000000001" customHeight="1" x14ac:dyDescent="0.2">
      <c r="A69" s="497" t="s">
        <v>125</v>
      </c>
      <c r="B69" s="498"/>
      <c r="C69" s="499" t="s">
        <v>126</v>
      </c>
      <c r="D69" s="500" t="s">
        <v>86</v>
      </c>
      <c r="E69" s="501">
        <v>2</v>
      </c>
      <c r="F69" s="501"/>
      <c r="G69" s="60">
        <f t="shared" si="7"/>
        <v>0</v>
      </c>
      <c r="H69" s="467" t="e">
        <f>+ROUND((G69/$G$244),4)</f>
        <v>#DIV/0!</v>
      </c>
    </row>
    <row r="70" spans="1:8" ht="20.100000000000001" customHeight="1" x14ac:dyDescent="0.2">
      <c r="A70" s="497" t="s">
        <v>127</v>
      </c>
      <c r="B70" s="498"/>
      <c r="C70" s="499" t="s">
        <v>128</v>
      </c>
      <c r="D70" s="500" t="s">
        <v>86</v>
      </c>
      <c r="E70" s="501">
        <v>3</v>
      </c>
      <c r="F70" s="501"/>
      <c r="G70" s="60">
        <f t="shared" si="7"/>
        <v>0</v>
      </c>
      <c r="H70" s="467" t="e">
        <f>+ROUND((G70/$G$244),4)</f>
        <v>#DIV/0!</v>
      </c>
    </row>
    <row r="71" spans="1:8" ht="54.75" customHeight="1" x14ac:dyDescent="0.2">
      <c r="A71" s="497" t="s">
        <v>129</v>
      </c>
      <c r="B71" s="498"/>
      <c r="C71" s="499" t="s">
        <v>130</v>
      </c>
      <c r="D71" s="500" t="s">
        <v>86</v>
      </c>
      <c r="E71" s="501">
        <v>1</v>
      </c>
      <c r="F71" s="501"/>
      <c r="G71" s="60">
        <f t="shared" si="7"/>
        <v>0</v>
      </c>
      <c r="H71" s="467" t="e">
        <f>+ROUND((G71/$G$244),4)</f>
        <v>#DIV/0!</v>
      </c>
    </row>
    <row r="72" spans="1:8" ht="45" customHeight="1" x14ac:dyDescent="0.2">
      <c r="A72" s="497" t="s">
        <v>761</v>
      </c>
      <c r="B72" s="498"/>
      <c r="C72" s="499" t="s">
        <v>138</v>
      </c>
      <c r="D72" s="500" t="s">
        <v>86</v>
      </c>
      <c r="E72" s="501">
        <v>1</v>
      </c>
      <c r="F72" s="501"/>
      <c r="G72" s="60">
        <f t="shared" si="7"/>
        <v>0</v>
      </c>
      <c r="H72" s="467" t="e">
        <f>+ROUND((G72/$G$244),4)</f>
        <v>#DIV/0!</v>
      </c>
    </row>
    <row r="73" spans="1:8" ht="45" customHeight="1" x14ac:dyDescent="0.2">
      <c r="A73" s="497" t="s">
        <v>143</v>
      </c>
      <c r="B73" s="498"/>
      <c r="C73" s="499" t="s">
        <v>144</v>
      </c>
      <c r="D73" s="500" t="s">
        <v>86</v>
      </c>
      <c r="E73" s="501">
        <v>1</v>
      </c>
      <c r="F73" s="501"/>
      <c r="G73" s="60">
        <f t="shared" si="7"/>
        <v>0</v>
      </c>
      <c r="H73" s="467" t="e">
        <f>+ROUND((G73/$G$244),4)</f>
        <v>#DIV/0!</v>
      </c>
    </row>
    <row r="74" spans="1:8" ht="45" customHeight="1" x14ac:dyDescent="0.2">
      <c r="A74" s="497" t="s">
        <v>145</v>
      </c>
      <c r="B74" s="498"/>
      <c r="C74" s="499" t="s">
        <v>146</v>
      </c>
      <c r="D74" s="500" t="s">
        <v>86</v>
      </c>
      <c r="E74" s="501">
        <v>1</v>
      </c>
      <c r="F74" s="501"/>
      <c r="G74" s="60">
        <f t="shared" si="7"/>
        <v>0</v>
      </c>
      <c r="H74" s="467" t="e">
        <f>+ROUND((G74/$G$244),4)</f>
        <v>#DIV/0!</v>
      </c>
    </row>
    <row r="75" spans="1:8" ht="45" customHeight="1" x14ac:dyDescent="0.2">
      <c r="A75" s="497" t="s">
        <v>147</v>
      </c>
      <c r="B75" s="498"/>
      <c r="C75" s="499" t="s">
        <v>148</v>
      </c>
      <c r="D75" s="500" t="s">
        <v>86</v>
      </c>
      <c r="E75" s="501">
        <v>1</v>
      </c>
      <c r="F75" s="501"/>
      <c r="G75" s="60">
        <f t="shared" si="7"/>
        <v>0</v>
      </c>
      <c r="H75" s="467" t="e">
        <f>+ROUND((G75/$G$244),4)</f>
        <v>#DIV/0!</v>
      </c>
    </row>
    <row r="76" spans="1:8" ht="45" customHeight="1" x14ac:dyDescent="0.2">
      <c r="A76" s="497" t="s">
        <v>149</v>
      </c>
      <c r="B76" s="498"/>
      <c r="C76" s="499" t="s">
        <v>150</v>
      </c>
      <c r="D76" s="500" t="s">
        <v>86</v>
      </c>
      <c r="E76" s="501">
        <v>1</v>
      </c>
      <c r="F76" s="501"/>
      <c r="G76" s="60">
        <f t="shared" si="7"/>
        <v>0</v>
      </c>
      <c r="H76" s="467" t="e">
        <f>+ROUND((G76/$G$244),4)</f>
        <v>#DIV/0!</v>
      </c>
    </row>
    <row r="77" spans="1:8" ht="45" customHeight="1" x14ac:dyDescent="0.2">
      <c r="A77" s="497" t="s">
        <v>151</v>
      </c>
      <c r="B77" s="498"/>
      <c r="C77" s="499" t="s">
        <v>152</v>
      </c>
      <c r="D77" s="500" t="s">
        <v>86</v>
      </c>
      <c r="E77" s="501">
        <v>1</v>
      </c>
      <c r="F77" s="501"/>
      <c r="G77" s="60">
        <f t="shared" si="7"/>
        <v>0</v>
      </c>
      <c r="H77" s="467" t="e">
        <f>+ROUND((G77/$G$244),4)</f>
        <v>#DIV/0!</v>
      </c>
    </row>
    <row r="78" spans="1:8" ht="45" customHeight="1" x14ac:dyDescent="0.2">
      <c r="A78" s="497" t="s">
        <v>153</v>
      </c>
      <c r="B78" s="498"/>
      <c r="C78" s="499" t="s">
        <v>154</v>
      </c>
      <c r="D78" s="500" t="s">
        <v>86</v>
      </c>
      <c r="E78" s="501">
        <v>1</v>
      </c>
      <c r="F78" s="501"/>
      <c r="G78" s="60">
        <f t="shared" si="7"/>
        <v>0</v>
      </c>
      <c r="H78" s="467" t="e">
        <f>+ROUND((G78/$G$244),4)</f>
        <v>#DIV/0!</v>
      </c>
    </row>
    <row r="79" spans="1:8" ht="45" customHeight="1" x14ac:dyDescent="0.25">
      <c r="A79" s="504" t="s">
        <v>155</v>
      </c>
      <c r="B79" s="505"/>
      <c r="C79" s="506" t="s">
        <v>156</v>
      </c>
      <c r="D79" s="507"/>
      <c r="E79" s="508"/>
      <c r="F79" s="508"/>
      <c r="G79" s="509">
        <f>SUM(G80:G88)</f>
        <v>0</v>
      </c>
      <c r="H79" s="464" t="e">
        <f>+ROUND((G79/$G$244),4)</f>
        <v>#DIV/0!</v>
      </c>
    </row>
    <row r="80" spans="1:8" ht="45" customHeight="1" x14ac:dyDescent="0.2">
      <c r="A80" s="497" t="s">
        <v>702</v>
      </c>
      <c r="B80" s="498"/>
      <c r="C80" s="499" t="s">
        <v>161</v>
      </c>
      <c r="D80" s="500" t="s">
        <v>159</v>
      </c>
      <c r="E80" s="501">
        <v>40</v>
      </c>
      <c r="F80" s="501"/>
      <c r="G80" s="60">
        <f t="shared" ref="G80:G99" si="8">+ROUND((F80*E80),0)</f>
        <v>0</v>
      </c>
      <c r="H80" s="467" t="e">
        <f>+ROUND((G80/$G$244),4)</f>
        <v>#DIV/0!</v>
      </c>
    </row>
    <row r="81" spans="1:8" ht="45" customHeight="1" x14ac:dyDescent="0.2">
      <c r="A81" s="497" t="s">
        <v>162</v>
      </c>
      <c r="B81" s="498"/>
      <c r="C81" s="499" t="s">
        <v>163</v>
      </c>
      <c r="D81" s="500" t="s">
        <v>159</v>
      </c>
      <c r="E81" s="501">
        <v>20</v>
      </c>
      <c r="F81" s="501"/>
      <c r="G81" s="60">
        <f t="shared" si="8"/>
        <v>0</v>
      </c>
      <c r="H81" s="467" t="e">
        <f>+ROUND((G81/$G$244),4)</f>
        <v>#DIV/0!</v>
      </c>
    </row>
    <row r="82" spans="1:8" ht="45" customHeight="1" x14ac:dyDescent="0.2">
      <c r="A82" s="497" t="s">
        <v>164</v>
      </c>
      <c r="B82" s="498"/>
      <c r="C82" s="499" t="s">
        <v>165</v>
      </c>
      <c r="D82" s="500" t="s">
        <v>159</v>
      </c>
      <c r="E82" s="501">
        <v>10</v>
      </c>
      <c r="F82" s="501"/>
      <c r="G82" s="60">
        <f t="shared" si="8"/>
        <v>0</v>
      </c>
      <c r="H82" s="467" t="e">
        <f>+ROUND((G82/$G$244),4)</f>
        <v>#DIV/0!</v>
      </c>
    </row>
    <row r="83" spans="1:8" ht="56.25" customHeight="1" x14ac:dyDescent="0.2">
      <c r="A83" s="497" t="s">
        <v>168</v>
      </c>
      <c r="B83" s="498"/>
      <c r="C83" s="499" t="s">
        <v>169</v>
      </c>
      <c r="D83" s="500" t="s">
        <v>159</v>
      </c>
      <c r="E83" s="501">
        <v>25</v>
      </c>
      <c r="F83" s="501"/>
      <c r="G83" s="60">
        <f t="shared" si="8"/>
        <v>0</v>
      </c>
      <c r="H83" s="467" t="e">
        <f>+ROUND((G83/$G$244),4)</f>
        <v>#DIV/0!</v>
      </c>
    </row>
    <row r="84" spans="1:8" ht="39" customHeight="1" x14ac:dyDescent="0.2">
      <c r="A84" s="497" t="s">
        <v>170</v>
      </c>
      <c r="B84" s="498"/>
      <c r="C84" s="499" t="s">
        <v>171</v>
      </c>
      <c r="D84" s="500" t="s">
        <v>159</v>
      </c>
      <c r="E84" s="501">
        <v>130</v>
      </c>
      <c r="F84" s="501"/>
      <c r="G84" s="60">
        <f t="shared" si="8"/>
        <v>0</v>
      </c>
      <c r="H84" s="467" t="e">
        <f>+ROUND((G84/$G$244),4)</f>
        <v>#DIV/0!</v>
      </c>
    </row>
    <row r="85" spans="1:8" ht="36" customHeight="1" x14ac:dyDescent="0.2">
      <c r="A85" s="497" t="s">
        <v>172</v>
      </c>
      <c r="B85" s="498"/>
      <c r="C85" s="499" t="s">
        <v>173</v>
      </c>
      <c r="D85" s="500" t="s">
        <v>159</v>
      </c>
      <c r="E85" s="501">
        <v>25</v>
      </c>
      <c r="F85" s="501"/>
      <c r="G85" s="60">
        <f t="shared" si="8"/>
        <v>0</v>
      </c>
      <c r="H85" s="467" t="e">
        <f>+ROUND((G85/$G$244),4)</f>
        <v>#DIV/0!</v>
      </c>
    </row>
    <row r="86" spans="1:8" ht="45" customHeight="1" x14ac:dyDescent="0.2">
      <c r="A86" s="497" t="s">
        <v>174</v>
      </c>
      <c r="B86" s="498"/>
      <c r="C86" s="499" t="s">
        <v>175</v>
      </c>
      <c r="D86" s="500" t="s">
        <v>159</v>
      </c>
      <c r="E86" s="501">
        <v>30</v>
      </c>
      <c r="F86" s="501"/>
      <c r="G86" s="60">
        <f t="shared" si="8"/>
        <v>0</v>
      </c>
      <c r="H86" s="467" t="e">
        <f>+ROUND((G86/$G$244),4)</f>
        <v>#DIV/0!</v>
      </c>
    </row>
    <row r="87" spans="1:8" ht="51.75" customHeight="1" x14ac:dyDescent="0.2">
      <c r="A87" s="497" t="s">
        <v>178</v>
      </c>
      <c r="B87" s="498"/>
      <c r="C87" s="499" t="s">
        <v>179</v>
      </c>
      <c r="D87" s="500" t="s">
        <v>159</v>
      </c>
      <c r="E87" s="501">
        <v>50</v>
      </c>
      <c r="F87" s="501"/>
      <c r="G87" s="60">
        <f t="shared" si="8"/>
        <v>0</v>
      </c>
      <c r="H87" s="467" t="e">
        <f>+ROUND((G87/$G$244),4)</f>
        <v>#DIV/0!</v>
      </c>
    </row>
    <row r="88" spans="1:8" ht="45" customHeight="1" x14ac:dyDescent="0.2">
      <c r="A88" s="497" t="s">
        <v>182</v>
      </c>
      <c r="B88" s="498"/>
      <c r="C88" s="499" t="s">
        <v>183</v>
      </c>
      <c r="D88" s="500" t="s">
        <v>86</v>
      </c>
      <c r="E88" s="501">
        <v>3</v>
      </c>
      <c r="F88" s="501"/>
      <c r="G88" s="60">
        <f t="shared" si="8"/>
        <v>0</v>
      </c>
      <c r="H88" s="467" t="e">
        <f>+ROUND((G88/$G$244),4)</f>
        <v>#DIV/0!</v>
      </c>
    </row>
    <row r="89" spans="1:8" ht="45" customHeight="1" x14ac:dyDescent="0.2">
      <c r="A89" s="504" t="s">
        <v>188</v>
      </c>
      <c r="B89" s="505"/>
      <c r="C89" s="506" t="s">
        <v>189</v>
      </c>
      <c r="D89" s="507"/>
      <c r="E89" s="508"/>
      <c r="F89" s="508"/>
      <c r="G89" s="509">
        <f>SUM(G90:G92)</f>
        <v>0</v>
      </c>
      <c r="H89" s="510" t="e">
        <f>+ROUND((G89/$G$244),4)</f>
        <v>#DIV/0!</v>
      </c>
    </row>
    <row r="90" spans="1:8" ht="69.75" customHeight="1" x14ac:dyDescent="0.2">
      <c r="A90" s="497" t="s">
        <v>190</v>
      </c>
      <c r="B90" s="498"/>
      <c r="C90" s="499" t="s">
        <v>191</v>
      </c>
      <c r="D90" s="500" t="s">
        <v>86</v>
      </c>
      <c r="E90" s="501">
        <v>77</v>
      </c>
      <c r="F90" s="501"/>
      <c r="G90" s="60">
        <f t="shared" si="8"/>
        <v>0</v>
      </c>
      <c r="H90" s="467" t="e">
        <f>+ROUND((G90/$G$244),4)</f>
        <v>#DIV/0!</v>
      </c>
    </row>
    <row r="91" spans="1:8" ht="87" customHeight="1" x14ac:dyDescent="0.2">
      <c r="A91" s="497" t="s">
        <v>196</v>
      </c>
      <c r="B91" s="498"/>
      <c r="C91" s="499" t="s">
        <v>197</v>
      </c>
      <c r="D91" s="500" t="s">
        <v>86</v>
      </c>
      <c r="E91" s="501">
        <v>8</v>
      </c>
      <c r="F91" s="501"/>
      <c r="G91" s="60">
        <f t="shared" si="8"/>
        <v>0</v>
      </c>
      <c r="H91" s="467" t="e">
        <f>+ROUND((G91/$G$244),4)</f>
        <v>#DIV/0!</v>
      </c>
    </row>
    <row r="92" spans="1:8" ht="78.75" customHeight="1" x14ac:dyDescent="0.2">
      <c r="A92" s="497" t="s">
        <v>198</v>
      </c>
      <c r="B92" s="498"/>
      <c r="C92" s="499" t="s">
        <v>199</v>
      </c>
      <c r="D92" s="500" t="s">
        <v>86</v>
      </c>
      <c r="E92" s="501">
        <v>18</v>
      </c>
      <c r="F92" s="501"/>
      <c r="G92" s="60">
        <f t="shared" si="8"/>
        <v>0</v>
      </c>
      <c r="H92" s="467" t="e">
        <f>+ROUND((G92/$G$244),4)</f>
        <v>#DIV/0!</v>
      </c>
    </row>
    <row r="93" spans="1:8" ht="45" customHeight="1" x14ac:dyDescent="0.2">
      <c r="A93" s="511" t="s">
        <v>202</v>
      </c>
      <c r="B93" s="512"/>
      <c r="C93" s="506" t="s">
        <v>203</v>
      </c>
      <c r="D93" s="507"/>
      <c r="E93" s="508"/>
      <c r="F93" s="508"/>
      <c r="G93" s="509">
        <f>SUM(G94:G97)</f>
        <v>0</v>
      </c>
      <c r="H93" s="510" t="e">
        <f>+ROUND((G93/$G$244),4)</f>
        <v>#DIV/0!</v>
      </c>
    </row>
    <row r="94" spans="1:8" ht="45" customHeight="1" x14ac:dyDescent="0.2">
      <c r="A94" s="497" t="s">
        <v>204</v>
      </c>
      <c r="B94" s="498"/>
      <c r="C94" s="499" t="s">
        <v>205</v>
      </c>
      <c r="D94" s="500" t="s">
        <v>86</v>
      </c>
      <c r="E94" s="501">
        <v>1</v>
      </c>
      <c r="F94" s="501"/>
      <c r="G94" s="60">
        <f t="shared" si="8"/>
        <v>0</v>
      </c>
      <c r="H94" s="467" t="e">
        <f>+ROUND((G94/$G$244),4)</f>
        <v>#DIV/0!</v>
      </c>
    </row>
    <row r="95" spans="1:8" ht="45" customHeight="1" x14ac:dyDescent="0.2">
      <c r="A95" s="497" t="s">
        <v>206</v>
      </c>
      <c r="B95" s="498"/>
      <c r="C95" s="499" t="s">
        <v>207</v>
      </c>
      <c r="D95" s="500" t="s">
        <v>86</v>
      </c>
      <c r="E95" s="501">
        <v>1</v>
      </c>
      <c r="F95" s="501"/>
      <c r="G95" s="60">
        <f t="shared" si="8"/>
        <v>0</v>
      </c>
      <c r="H95" s="467" t="e">
        <f>+ROUND((G95/$G$244),4)</f>
        <v>#DIV/0!</v>
      </c>
    </row>
    <row r="96" spans="1:8" ht="47.25" customHeight="1" x14ac:dyDescent="0.2">
      <c r="A96" s="497" t="s">
        <v>208</v>
      </c>
      <c r="B96" s="498"/>
      <c r="C96" s="499" t="s">
        <v>209</v>
      </c>
      <c r="D96" s="500" t="s">
        <v>159</v>
      </c>
      <c r="E96" s="501">
        <v>10</v>
      </c>
      <c r="F96" s="501"/>
      <c r="G96" s="60">
        <f t="shared" si="8"/>
        <v>0</v>
      </c>
      <c r="H96" s="467" t="e">
        <f>+ROUND((G96/$G$244),4)</f>
        <v>#DIV/0!</v>
      </c>
    </row>
    <row r="97" spans="1:8" ht="69" customHeight="1" x14ac:dyDescent="0.2">
      <c r="A97" s="497" t="s">
        <v>210</v>
      </c>
      <c r="B97" s="498"/>
      <c r="C97" s="499" t="s">
        <v>211</v>
      </c>
      <c r="D97" s="500" t="s">
        <v>86</v>
      </c>
      <c r="E97" s="501">
        <v>1</v>
      </c>
      <c r="F97" s="501"/>
      <c r="G97" s="60">
        <f t="shared" si="8"/>
        <v>0</v>
      </c>
      <c r="H97" s="467" t="e">
        <f>+ROUND((G97/$G$244),4)</f>
        <v>#DIV/0!</v>
      </c>
    </row>
    <row r="98" spans="1:8" ht="45" customHeight="1" x14ac:dyDescent="0.2">
      <c r="A98" s="484" t="s">
        <v>222</v>
      </c>
      <c r="B98" s="485"/>
      <c r="C98" s="486" t="s">
        <v>223</v>
      </c>
      <c r="D98" s="487"/>
      <c r="E98" s="488"/>
      <c r="F98" s="489"/>
      <c r="G98" s="490">
        <f>SUM(G99:G103)</f>
        <v>0</v>
      </c>
      <c r="H98" s="521" t="e">
        <f>+ROUND((G98/$G$244),4)</f>
        <v>#DIV/0!</v>
      </c>
    </row>
    <row r="99" spans="1:8" ht="75" customHeight="1" x14ac:dyDescent="0.2">
      <c r="A99" s="497" t="s">
        <v>224</v>
      </c>
      <c r="B99" s="498"/>
      <c r="C99" s="499" t="s">
        <v>762</v>
      </c>
      <c r="D99" s="500" t="s">
        <v>86</v>
      </c>
      <c r="E99" s="501">
        <v>1</v>
      </c>
      <c r="F99" s="501"/>
      <c r="G99" s="60">
        <f t="shared" si="8"/>
        <v>0</v>
      </c>
      <c r="H99" s="467" t="e">
        <f>+ROUND((G99/$G$244),4)</f>
        <v>#DIV/0!</v>
      </c>
    </row>
    <row r="100" spans="1:8" ht="33.75" customHeight="1" x14ac:dyDescent="0.2">
      <c r="A100" s="497" t="s">
        <v>253</v>
      </c>
      <c r="B100" s="498"/>
      <c r="C100" s="499" t="s">
        <v>254</v>
      </c>
      <c r="D100" s="500" t="s">
        <v>86</v>
      </c>
      <c r="E100" s="501">
        <v>1</v>
      </c>
      <c r="F100" s="501"/>
      <c r="G100" s="60">
        <f t="shared" ref="G100:G102" si="9">+ROUND((F100*E100),0)</f>
        <v>0</v>
      </c>
      <c r="H100" s="467" t="e">
        <f>+ROUND((G100/$G$244),4)</f>
        <v>#DIV/0!</v>
      </c>
    </row>
    <row r="101" spans="1:8" ht="45" customHeight="1" x14ac:dyDescent="0.2">
      <c r="A101" s="497" t="s">
        <v>255</v>
      </c>
      <c r="B101" s="498"/>
      <c r="C101" s="499" t="s">
        <v>256</v>
      </c>
      <c r="D101" s="500" t="s">
        <v>86</v>
      </c>
      <c r="E101" s="501">
        <v>1</v>
      </c>
      <c r="F101" s="501"/>
      <c r="G101" s="60">
        <f t="shared" si="9"/>
        <v>0</v>
      </c>
      <c r="H101" s="467" t="e">
        <f>+ROUND((G101/$G$244),4)</f>
        <v>#DIV/0!</v>
      </c>
    </row>
    <row r="102" spans="1:8" ht="52.5" customHeight="1" x14ac:dyDescent="0.2">
      <c r="A102" s="497" t="s">
        <v>726</v>
      </c>
      <c r="B102" s="498"/>
      <c r="C102" s="499" t="s">
        <v>727</v>
      </c>
      <c r="D102" s="500" t="s">
        <v>86</v>
      </c>
      <c r="E102" s="501">
        <v>1</v>
      </c>
      <c r="F102" s="501"/>
      <c r="G102" s="60">
        <f t="shared" si="9"/>
        <v>0</v>
      </c>
      <c r="H102" s="467" t="e">
        <f>+ROUND((G102/$G$244),4)</f>
        <v>#DIV/0!</v>
      </c>
    </row>
    <row r="103" spans="1:8" ht="23.25" customHeight="1" x14ac:dyDescent="0.2">
      <c r="A103" s="513"/>
      <c r="B103" s="514"/>
      <c r="C103" s="153"/>
      <c r="D103" s="514"/>
      <c r="E103" s="501"/>
      <c r="F103" s="515"/>
      <c r="G103" s="516"/>
      <c r="H103" s="467" t="e">
        <f>+ROUND((G103/$G$244),4)</f>
        <v>#DIV/0!</v>
      </c>
    </row>
    <row r="104" spans="1:8" ht="34.5" customHeight="1" x14ac:dyDescent="0.2">
      <c r="A104" s="517">
        <v>8</v>
      </c>
      <c r="B104" s="518"/>
      <c r="C104" s="486" t="s">
        <v>257</v>
      </c>
      <c r="D104" s="487"/>
      <c r="E104" s="508"/>
      <c r="F104" s="519"/>
      <c r="G104" s="519"/>
      <c r="H104" s="520" t="e">
        <f>+ROUND((G104/$G$244),4)</f>
        <v>#DIV/0!</v>
      </c>
    </row>
    <row r="105" spans="1:8" ht="45" customHeight="1" x14ac:dyDescent="0.2">
      <c r="A105" s="484" t="s">
        <v>258</v>
      </c>
      <c r="B105" s="485"/>
      <c r="C105" s="486" t="s">
        <v>259</v>
      </c>
      <c r="D105" s="487"/>
      <c r="E105" s="488"/>
      <c r="F105" s="489"/>
      <c r="G105" s="490">
        <f>SUM(G106:G117)</f>
        <v>0</v>
      </c>
      <c r="H105" s="521" t="e">
        <f>+ROUND((G105/$G$244),4)</f>
        <v>#DIV/0!</v>
      </c>
    </row>
    <row r="106" spans="1:8" ht="52.5" customHeight="1" x14ac:dyDescent="0.2">
      <c r="A106" s="497" t="s">
        <v>260</v>
      </c>
      <c r="B106" s="498"/>
      <c r="C106" s="499" t="s">
        <v>261</v>
      </c>
      <c r="D106" s="500" t="s">
        <v>86</v>
      </c>
      <c r="E106" s="501">
        <v>1</v>
      </c>
      <c r="F106" s="501"/>
      <c r="G106" s="60">
        <f t="shared" ref="G106:G116" si="10">+ROUND((F106*E106),0)</f>
        <v>0</v>
      </c>
      <c r="H106" s="467" t="e">
        <f>+ROUND((G106/$G$244),4)</f>
        <v>#DIV/0!</v>
      </c>
    </row>
    <row r="107" spans="1:8" ht="57.75" customHeight="1" x14ac:dyDescent="0.2">
      <c r="A107" s="497" t="s">
        <v>262</v>
      </c>
      <c r="B107" s="498"/>
      <c r="C107" s="499" t="s">
        <v>263</v>
      </c>
      <c r="D107" s="500" t="s">
        <v>86</v>
      </c>
      <c r="E107" s="501">
        <v>1</v>
      </c>
      <c r="F107" s="501"/>
      <c r="G107" s="60">
        <f t="shared" si="10"/>
        <v>0</v>
      </c>
      <c r="H107" s="467" t="e">
        <f>+ROUND((G107/$G$244),4)</f>
        <v>#DIV/0!</v>
      </c>
    </row>
    <row r="108" spans="1:8" ht="45" customHeight="1" x14ac:dyDescent="0.2">
      <c r="A108" s="497" t="s">
        <v>264</v>
      </c>
      <c r="B108" s="498"/>
      <c r="C108" s="499" t="s">
        <v>265</v>
      </c>
      <c r="D108" s="500" t="s">
        <v>86</v>
      </c>
      <c r="E108" s="501">
        <v>2</v>
      </c>
      <c r="F108" s="501"/>
      <c r="G108" s="60">
        <f t="shared" si="10"/>
        <v>0</v>
      </c>
      <c r="H108" s="467" t="e">
        <f>+ROUND((G108/$G$244),4)</f>
        <v>#DIV/0!</v>
      </c>
    </row>
    <row r="109" spans="1:8" ht="41.25" customHeight="1" x14ac:dyDescent="0.2">
      <c r="A109" s="497" t="s">
        <v>266</v>
      </c>
      <c r="B109" s="498"/>
      <c r="C109" s="499" t="s">
        <v>267</v>
      </c>
      <c r="D109" s="500" t="s">
        <v>86</v>
      </c>
      <c r="E109" s="501">
        <v>2</v>
      </c>
      <c r="F109" s="501"/>
      <c r="G109" s="60">
        <f t="shared" si="10"/>
        <v>0</v>
      </c>
      <c r="H109" s="467" t="e">
        <f>+ROUND((G109/$G$244),4)</f>
        <v>#DIV/0!</v>
      </c>
    </row>
    <row r="110" spans="1:8" ht="94.5" customHeight="1" x14ac:dyDescent="0.2">
      <c r="A110" s="497" t="s">
        <v>268</v>
      </c>
      <c r="B110" s="498"/>
      <c r="C110" s="499" t="s">
        <v>269</v>
      </c>
      <c r="D110" s="500" t="s">
        <v>86</v>
      </c>
      <c r="E110" s="501">
        <v>1</v>
      </c>
      <c r="F110" s="501"/>
      <c r="G110" s="60">
        <f t="shared" si="10"/>
        <v>0</v>
      </c>
      <c r="H110" s="467" t="e">
        <f>+ROUND((G110/$G$244),4)</f>
        <v>#DIV/0!</v>
      </c>
    </row>
    <row r="111" spans="1:8" ht="45" customHeight="1" x14ac:dyDescent="0.2">
      <c r="A111" s="497" t="s">
        <v>270</v>
      </c>
      <c r="B111" s="498"/>
      <c r="C111" s="499" t="s">
        <v>271</v>
      </c>
      <c r="D111" s="500" t="s">
        <v>86</v>
      </c>
      <c r="E111" s="501">
        <v>1</v>
      </c>
      <c r="F111" s="501"/>
      <c r="G111" s="60">
        <f t="shared" si="10"/>
        <v>0</v>
      </c>
      <c r="H111" s="467" t="e">
        <f>+ROUND((G111/$G$244),4)</f>
        <v>#DIV/0!</v>
      </c>
    </row>
    <row r="112" spans="1:8" ht="34.5" customHeight="1" x14ac:dyDescent="0.2">
      <c r="A112" s="497" t="s">
        <v>276</v>
      </c>
      <c r="B112" s="498"/>
      <c r="C112" s="499" t="s">
        <v>277</v>
      </c>
      <c r="D112" s="500" t="s">
        <v>86</v>
      </c>
      <c r="E112" s="501">
        <v>2</v>
      </c>
      <c r="F112" s="501"/>
      <c r="G112" s="60">
        <f t="shared" si="10"/>
        <v>0</v>
      </c>
      <c r="H112" s="467" t="e">
        <f>+ROUND((G112/$G$244),4)</f>
        <v>#DIV/0!</v>
      </c>
    </row>
    <row r="113" spans="1:8" ht="67.5" customHeight="1" x14ac:dyDescent="0.2">
      <c r="A113" s="497" t="s">
        <v>280</v>
      </c>
      <c r="B113" s="498"/>
      <c r="C113" s="499" t="s">
        <v>281</v>
      </c>
      <c r="D113" s="500" t="s">
        <v>86</v>
      </c>
      <c r="E113" s="501">
        <v>1</v>
      </c>
      <c r="F113" s="501"/>
      <c r="G113" s="60">
        <f t="shared" si="10"/>
        <v>0</v>
      </c>
      <c r="H113" s="467" t="e">
        <f>+ROUND((G113/$G$244),4)</f>
        <v>#DIV/0!</v>
      </c>
    </row>
    <row r="114" spans="1:8" ht="45" customHeight="1" x14ac:dyDescent="0.2">
      <c r="A114" s="497" t="s">
        <v>282</v>
      </c>
      <c r="B114" s="498"/>
      <c r="C114" s="499" t="s">
        <v>283</v>
      </c>
      <c r="D114" s="500" t="s">
        <v>159</v>
      </c>
      <c r="E114" s="501">
        <v>30</v>
      </c>
      <c r="F114" s="501"/>
      <c r="G114" s="60">
        <f t="shared" si="10"/>
        <v>0</v>
      </c>
      <c r="H114" s="467" t="e">
        <f>+ROUND((G114/$G$244),4)</f>
        <v>#DIV/0!</v>
      </c>
    </row>
    <row r="115" spans="1:8" ht="53.25" customHeight="1" x14ac:dyDescent="0.2">
      <c r="A115" s="497" t="s">
        <v>284</v>
      </c>
      <c r="B115" s="498"/>
      <c r="C115" s="499" t="s">
        <v>285</v>
      </c>
      <c r="D115" s="500" t="s">
        <v>159</v>
      </c>
      <c r="E115" s="501">
        <v>30</v>
      </c>
      <c r="F115" s="501"/>
      <c r="G115" s="60">
        <f t="shared" si="10"/>
        <v>0</v>
      </c>
      <c r="H115" s="467" t="e">
        <f>+ROUND((G115/$G$244),4)</f>
        <v>#DIV/0!</v>
      </c>
    </row>
    <row r="116" spans="1:8" ht="80.25" customHeight="1" x14ac:dyDescent="0.2">
      <c r="A116" s="497" t="s">
        <v>290</v>
      </c>
      <c r="B116" s="498"/>
      <c r="C116" s="499" t="s">
        <v>291</v>
      </c>
      <c r="D116" s="500" t="s">
        <v>86</v>
      </c>
      <c r="E116" s="501">
        <v>1</v>
      </c>
      <c r="F116" s="501"/>
      <c r="G116" s="60">
        <f t="shared" si="10"/>
        <v>0</v>
      </c>
      <c r="H116" s="467" t="e">
        <f>+ROUND((G116/$G$244),4)</f>
        <v>#DIV/0!</v>
      </c>
    </row>
    <row r="117" spans="1:8" ht="25.5" customHeight="1" x14ac:dyDescent="0.2">
      <c r="A117" s="502" t="s">
        <v>292</v>
      </c>
      <c r="B117" s="503"/>
      <c r="C117" s="522" t="s">
        <v>293</v>
      </c>
      <c r="D117" s="500"/>
      <c r="E117" s="501"/>
      <c r="F117" s="501"/>
      <c r="G117" s="523"/>
      <c r="H117" s="467" t="e">
        <f>+ROUND((G117/$G$244),4)</f>
        <v>#DIV/0!</v>
      </c>
    </row>
    <row r="118" spans="1:8" ht="28.5" customHeight="1" x14ac:dyDescent="0.2">
      <c r="A118" s="502" t="s">
        <v>294</v>
      </c>
      <c r="B118" s="503"/>
      <c r="C118" s="522" t="s">
        <v>295</v>
      </c>
      <c r="D118" s="500"/>
      <c r="E118" s="501"/>
      <c r="F118" s="501"/>
      <c r="G118" s="523"/>
      <c r="H118" s="467" t="e">
        <f>+ROUND((G118/$G$244),4)</f>
        <v>#DIV/0!</v>
      </c>
    </row>
    <row r="119" spans="1:8" ht="24.75" customHeight="1" x14ac:dyDescent="0.2">
      <c r="A119" s="513"/>
      <c r="B119" s="514"/>
      <c r="C119" s="153"/>
      <c r="D119" s="514"/>
      <c r="E119" s="501"/>
      <c r="F119" s="515"/>
      <c r="G119" s="516"/>
      <c r="H119" s="467" t="e">
        <f>+ROUND((G119/$G$244),4)</f>
        <v>#DIV/0!</v>
      </c>
    </row>
    <row r="120" spans="1:8" ht="34.5" customHeight="1" x14ac:dyDescent="0.2">
      <c r="A120" s="517">
        <v>9</v>
      </c>
      <c r="B120" s="518"/>
      <c r="C120" s="486" t="s">
        <v>296</v>
      </c>
      <c r="D120" s="487"/>
      <c r="E120" s="488"/>
      <c r="F120" s="519"/>
      <c r="G120" s="519">
        <f>SUM(G121:G135)</f>
        <v>0</v>
      </c>
      <c r="H120" s="521" t="e">
        <f>+ROUND((G120/$G$244),4)</f>
        <v>#DIV/0!</v>
      </c>
    </row>
    <row r="121" spans="1:8" ht="45" customHeight="1" x14ac:dyDescent="0.2">
      <c r="A121" s="524" t="s">
        <v>297</v>
      </c>
      <c r="B121" s="525"/>
      <c r="C121" s="526" t="s">
        <v>298</v>
      </c>
      <c r="D121" s="514"/>
      <c r="E121" s="501"/>
      <c r="F121" s="515"/>
      <c r="G121" s="516"/>
      <c r="H121" s="467" t="e">
        <f>+ROUND((G121/$G$244),4)</f>
        <v>#DIV/0!</v>
      </c>
    </row>
    <row r="122" spans="1:8" ht="48" customHeight="1" x14ac:dyDescent="0.2">
      <c r="A122" s="497" t="s">
        <v>299</v>
      </c>
      <c r="B122" s="498"/>
      <c r="C122" s="499" t="s">
        <v>300</v>
      </c>
      <c r="D122" s="500" t="s">
        <v>86</v>
      </c>
      <c r="E122" s="501">
        <v>8</v>
      </c>
      <c r="F122" s="501"/>
      <c r="G122" s="60">
        <f t="shared" ref="G122:G135" si="11">+ROUND((F122*E122),0)</f>
        <v>0</v>
      </c>
      <c r="H122" s="467" t="e">
        <f>+ROUND((G122/$G$244),4)</f>
        <v>#DIV/0!</v>
      </c>
    </row>
    <row r="123" spans="1:8" ht="54" customHeight="1" x14ac:dyDescent="0.2">
      <c r="A123" s="497" t="s">
        <v>301</v>
      </c>
      <c r="B123" s="498"/>
      <c r="C123" s="499" t="s">
        <v>263</v>
      </c>
      <c r="D123" s="500" t="s">
        <v>86</v>
      </c>
      <c r="E123" s="501">
        <v>1</v>
      </c>
      <c r="F123" s="501"/>
      <c r="G123" s="60">
        <f t="shared" si="11"/>
        <v>0</v>
      </c>
      <c r="H123" s="467" t="e">
        <f>+ROUND((G123/$G$244),4)</f>
        <v>#DIV/0!</v>
      </c>
    </row>
    <row r="124" spans="1:8" ht="35.25" customHeight="1" x14ac:dyDescent="0.2">
      <c r="A124" s="497" t="s">
        <v>302</v>
      </c>
      <c r="B124" s="498"/>
      <c r="C124" s="499" t="s">
        <v>267</v>
      </c>
      <c r="D124" s="500" t="s">
        <v>86</v>
      </c>
      <c r="E124" s="501">
        <v>8</v>
      </c>
      <c r="F124" s="501"/>
      <c r="G124" s="60">
        <f t="shared" si="11"/>
        <v>0</v>
      </c>
      <c r="H124" s="467" t="e">
        <f>+ROUND((G124/$G$244),4)</f>
        <v>#DIV/0!</v>
      </c>
    </row>
    <row r="125" spans="1:8" ht="18.75" customHeight="1" x14ac:dyDescent="0.2">
      <c r="A125" s="497" t="s">
        <v>303</v>
      </c>
      <c r="B125" s="498"/>
      <c r="C125" s="499" t="s">
        <v>271</v>
      </c>
      <c r="D125" s="500" t="s">
        <v>86</v>
      </c>
      <c r="E125" s="501">
        <v>2</v>
      </c>
      <c r="F125" s="501"/>
      <c r="G125" s="60">
        <f t="shared" si="11"/>
        <v>0</v>
      </c>
      <c r="H125" s="467" t="e">
        <f>+ROUND((G125/$G$244),4)</f>
        <v>#DIV/0!</v>
      </c>
    </row>
    <row r="126" spans="1:8" ht="21" customHeight="1" x14ac:dyDescent="0.2">
      <c r="A126" s="497" t="s">
        <v>306</v>
      </c>
      <c r="B126" s="498"/>
      <c r="C126" s="499" t="s">
        <v>277</v>
      </c>
      <c r="D126" s="500" t="s">
        <v>86</v>
      </c>
      <c r="E126" s="501">
        <v>8</v>
      </c>
      <c r="F126" s="501"/>
      <c r="G126" s="60">
        <f t="shared" si="11"/>
        <v>0</v>
      </c>
      <c r="H126" s="467" t="e">
        <f>+ROUND((G126/$G$244),4)</f>
        <v>#DIV/0!</v>
      </c>
    </row>
    <row r="127" spans="1:8" ht="45" customHeight="1" x14ac:dyDescent="0.2">
      <c r="A127" s="497" t="s">
        <v>307</v>
      </c>
      <c r="B127" s="498"/>
      <c r="C127" s="499" t="s">
        <v>281</v>
      </c>
      <c r="D127" s="500" t="s">
        <v>86</v>
      </c>
      <c r="E127" s="501">
        <v>1</v>
      </c>
      <c r="F127" s="501"/>
      <c r="G127" s="60">
        <f t="shared" si="11"/>
        <v>0</v>
      </c>
      <c r="H127" s="467" t="e">
        <f>+ROUND((G127/$G$244),4)</f>
        <v>#DIV/0!</v>
      </c>
    </row>
    <row r="128" spans="1:8" ht="45" customHeight="1" x14ac:dyDescent="0.2">
      <c r="A128" s="497" t="s">
        <v>308</v>
      </c>
      <c r="B128" s="498"/>
      <c r="C128" s="499" t="s">
        <v>283</v>
      </c>
      <c r="D128" s="500" t="s">
        <v>159</v>
      </c>
      <c r="E128" s="501">
        <v>100</v>
      </c>
      <c r="F128" s="501"/>
      <c r="G128" s="60">
        <f t="shared" si="11"/>
        <v>0</v>
      </c>
      <c r="H128" s="467" t="e">
        <f>+ROUND((G128/$G$244),4)</f>
        <v>#DIV/0!</v>
      </c>
    </row>
    <row r="129" spans="1:8" ht="45" customHeight="1" x14ac:dyDescent="0.2">
      <c r="A129" s="497" t="s">
        <v>309</v>
      </c>
      <c r="B129" s="498"/>
      <c r="C129" s="499" t="s">
        <v>289</v>
      </c>
      <c r="D129" s="500" t="s">
        <v>159</v>
      </c>
      <c r="E129" s="501">
        <v>1</v>
      </c>
      <c r="F129" s="501"/>
      <c r="G129" s="60">
        <f t="shared" si="11"/>
        <v>0</v>
      </c>
      <c r="H129" s="467" t="e">
        <f>+ROUND((G129/$G$244),4)</f>
        <v>#DIV/0!</v>
      </c>
    </row>
    <row r="130" spans="1:8" ht="64.5" customHeight="1" x14ac:dyDescent="0.2">
      <c r="A130" s="497" t="s">
        <v>310</v>
      </c>
      <c r="B130" s="498"/>
      <c r="C130" s="499" t="s">
        <v>311</v>
      </c>
      <c r="D130" s="500" t="s">
        <v>86</v>
      </c>
      <c r="E130" s="501">
        <v>8</v>
      </c>
      <c r="F130" s="501"/>
      <c r="G130" s="60">
        <f t="shared" si="11"/>
        <v>0</v>
      </c>
      <c r="H130" s="467" t="e">
        <f>+ROUND((G130/$G$244),4)</f>
        <v>#DIV/0!</v>
      </c>
    </row>
    <row r="131" spans="1:8" ht="61.5" customHeight="1" x14ac:dyDescent="0.2">
      <c r="A131" s="497" t="s">
        <v>312</v>
      </c>
      <c r="B131" s="498"/>
      <c r="C131" s="499" t="s">
        <v>313</v>
      </c>
      <c r="D131" s="500" t="s">
        <v>86</v>
      </c>
      <c r="E131" s="501">
        <v>1</v>
      </c>
      <c r="F131" s="501"/>
      <c r="G131" s="60">
        <f t="shared" si="11"/>
        <v>0</v>
      </c>
      <c r="H131" s="467" t="e">
        <f>+ROUND((G131/$G$244),4)</f>
        <v>#DIV/0!</v>
      </c>
    </row>
    <row r="132" spans="1:8" ht="66.75" customHeight="1" x14ac:dyDescent="0.2">
      <c r="A132" s="497" t="s">
        <v>314</v>
      </c>
      <c r="B132" s="498"/>
      <c r="C132" s="499" t="s">
        <v>315</v>
      </c>
      <c r="D132" s="500" t="s">
        <v>86</v>
      </c>
      <c r="E132" s="501">
        <v>1</v>
      </c>
      <c r="F132" s="501"/>
      <c r="G132" s="60">
        <f t="shared" si="11"/>
        <v>0</v>
      </c>
      <c r="H132" s="467" t="e">
        <f>+ROUND((G132/$G$244),4)</f>
        <v>#DIV/0!</v>
      </c>
    </row>
    <row r="133" spans="1:8" ht="60.75" customHeight="1" x14ac:dyDescent="0.2">
      <c r="A133" s="497" t="s">
        <v>316</v>
      </c>
      <c r="B133" s="498"/>
      <c r="C133" s="499" t="s">
        <v>317</v>
      </c>
      <c r="D133" s="500" t="s">
        <v>86</v>
      </c>
      <c r="E133" s="501">
        <v>1</v>
      </c>
      <c r="F133" s="501"/>
      <c r="G133" s="60">
        <f t="shared" si="11"/>
        <v>0</v>
      </c>
      <c r="H133" s="467" t="e">
        <f>+ROUND((G133/$G$244),4)</f>
        <v>#DIV/0!</v>
      </c>
    </row>
    <row r="134" spans="1:8" ht="67.5" customHeight="1" x14ac:dyDescent="0.2">
      <c r="A134" s="497" t="s">
        <v>318</v>
      </c>
      <c r="B134" s="498"/>
      <c r="C134" s="499" t="s">
        <v>319</v>
      </c>
      <c r="D134" s="500" t="s">
        <v>86</v>
      </c>
      <c r="E134" s="501">
        <v>1</v>
      </c>
      <c r="F134" s="501"/>
      <c r="G134" s="60">
        <f t="shared" si="11"/>
        <v>0</v>
      </c>
      <c r="H134" s="467" t="e">
        <f>+ROUND((G134/$G$244),4)</f>
        <v>#DIV/0!</v>
      </c>
    </row>
    <row r="135" spans="1:8" ht="38.25" customHeight="1" x14ac:dyDescent="0.2">
      <c r="A135" s="497" t="s">
        <v>320</v>
      </c>
      <c r="B135" s="498"/>
      <c r="C135" s="499" t="s">
        <v>321</v>
      </c>
      <c r="D135" s="500" t="s">
        <v>86</v>
      </c>
      <c r="E135" s="501">
        <v>1</v>
      </c>
      <c r="F135" s="501"/>
      <c r="G135" s="60">
        <f t="shared" si="11"/>
        <v>0</v>
      </c>
      <c r="H135" s="467" t="e">
        <f>+ROUND((G135/$G$244),4)</f>
        <v>#DIV/0!</v>
      </c>
    </row>
    <row r="136" spans="1:8" ht="15" customHeight="1" x14ac:dyDescent="0.25">
      <c r="A136" s="126">
        <v>10</v>
      </c>
      <c r="B136" s="127" t="s">
        <v>763</v>
      </c>
      <c r="C136" s="128" t="s">
        <v>322</v>
      </c>
      <c r="D136" s="127"/>
      <c r="E136" s="480"/>
      <c r="F136" s="130"/>
      <c r="G136" s="131">
        <f>+G137+G147+G164+G174+G179+G184+G189+G193+G202</f>
        <v>0</v>
      </c>
      <c r="H136" s="464" t="e">
        <f>+ROUND((G136/$G$244),4)</f>
        <v>#DIV/0!</v>
      </c>
    </row>
    <row r="137" spans="1:8" x14ac:dyDescent="0.25">
      <c r="A137" s="126">
        <v>10.1</v>
      </c>
      <c r="B137" s="127"/>
      <c r="C137" s="130" t="s">
        <v>323</v>
      </c>
      <c r="D137" s="132"/>
      <c r="E137" s="483"/>
      <c r="F137" s="134"/>
      <c r="G137" s="131">
        <f>SUM(G138:G146)</f>
        <v>0</v>
      </c>
      <c r="H137" s="467" t="e">
        <f>+ROUND((G137/$G$244),4)</f>
        <v>#DIV/0!</v>
      </c>
    </row>
    <row r="138" spans="1:8" x14ac:dyDescent="0.25">
      <c r="A138" s="135" t="s">
        <v>324</v>
      </c>
      <c r="B138" s="136"/>
      <c r="C138" s="137" t="s">
        <v>325</v>
      </c>
      <c r="D138" s="136"/>
      <c r="E138" s="527"/>
      <c r="F138" s="137"/>
      <c r="G138" s="139">
        <f t="shared" ref="G138:G146" si="12">+ROUND((F138*E138),0)</f>
        <v>0</v>
      </c>
      <c r="H138" s="467" t="e">
        <f>+ROUND((G138/$G$244),4)</f>
        <v>#DIV/0!</v>
      </c>
    </row>
    <row r="139" spans="1:8" ht="28.5" x14ac:dyDescent="0.2">
      <c r="A139" s="77" t="s">
        <v>327</v>
      </c>
      <c r="B139" s="78">
        <v>501</v>
      </c>
      <c r="C139" s="140" t="s">
        <v>328</v>
      </c>
      <c r="D139" s="141" t="s">
        <v>159</v>
      </c>
      <c r="E139" s="466">
        <v>34</v>
      </c>
      <c r="F139" s="501"/>
      <c r="G139" s="60">
        <f t="shared" si="12"/>
        <v>0</v>
      </c>
      <c r="H139" s="467" t="e">
        <f>+ROUND((G139/$G$244),4)</f>
        <v>#DIV/0!</v>
      </c>
    </row>
    <row r="140" spans="1:8" ht="28.5" x14ac:dyDescent="0.2">
      <c r="A140" s="77" t="s">
        <v>329</v>
      </c>
      <c r="B140" s="145">
        <v>495</v>
      </c>
      <c r="C140" s="140" t="s">
        <v>330</v>
      </c>
      <c r="D140" s="141" t="s">
        <v>159</v>
      </c>
      <c r="E140" s="466">
        <v>3</v>
      </c>
      <c r="F140" s="501"/>
      <c r="G140" s="60">
        <f t="shared" si="12"/>
        <v>0</v>
      </c>
      <c r="H140" s="467" t="e">
        <f>+ROUND((G140/$G$244),4)</f>
        <v>#DIV/0!</v>
      </c>
    </row>
    <row r="141" spans="1:8" ht="14.25" x14ac:dyDescent="0.2">
      <c r="A141" s="77" t="s">
        <v>331</v>
      </c>
      <c r="B141" s="145"/>
      <c r="C141" s="140" t="s">
        <v>332</v>
      </c>
      <c r="D141" s="141" t="s">
        <v>326</v>
      </c>
      <c r="E141" s="466">
        <v>2</v>
      </c>
      <c r="F141" s="501"/>
      <c r="G141" s="60">
        <f t="shared" si="12"/>
        <v>0</v>
      </c>
      <c r="H141" s="467" t="e">
        <f>+ROUND((G141/$G$244),4)</f>
        <v>#DIV/0!</v>
      </c>
    </row>
    <row r="142" spans="1:8" ht="14.25" x14ac:dyDescent="0.2">
      <c r="A142" s="77" t="s">
        <v>333</v>
      </c>
      <c r="B142" s="145"/>
      <c r="C142" s="140" t="s">
        <v>334</v>
      </c>
      <c r="D142" s="141" t="s">
        <v>326</v>
      </c>
      <c r="E142" s="466">
        <v>1</v>
      </c>
      <c r="F142" s="501"/>
      <c r="G142" s="60">
        <f t="shared" si="12"/>
        <v>0</v>
      </c>
      <c r="H142" s="467" t="e">
        <f>+ROUND((G142/$G$244),4)</f>
        <v>#DIV/0!</v>
      </c>
    </row>
    <row r="143" spans="1:8" ht="14.25" x14ac:dyDescent="0.2">
      <c r="A143" s="77" t="s">
        <v>335</v>
      </c>
      <c r="B143" s="145"/>
      <c r="C143" s="140" t="s">
        <v>336</v>
      </c>
      <c r="D143" s="141" t="s">
        <v>326</v>
      </c>
      <c r="E143" s="466">
        <v>1</v>
      </c>
      <c r="F143" s="501"/>
      <c r="G143" s="60">
        <f t="shared" si="12"/>
        <v>0</v>
      </c>
      <c r="H143" s="467" t="e">
        <f>+ROUND((G143/$G$244),4)</f>
        <v>#DIV/0!</v>
      </c>
    </row>
    <row r="144" spans="1:8" ht="14.25" x14ac:dyDescent="0.2">
      <c r="A144" s="77" t="s">
        <v>337</v>
      </c>
      <c r="B144" s="145"/>
      <c r="C144" s="140" t="s">
        <v>338</v>
      </c>
      <c r="D144" s="141" t="s">
        <v>326</v>
      </c>
      <c r="E144" s="466">
        <v>2</v>
      </c>
      <c r="F144" s="501"/>
      <c r="G144" s="60">
        <f t="shared" si="12"/>
        <v>0</v>
      </c>
      <c r="H144" s="467" t="e">
        <f>+ROUND((G144/$G$244),4)</f>
        <v>#DIV/0!</v>
      </c>
    </row>
    <row r="145" spans="1:8" ht="30.75" customHeight="1" x14ac:dyDescent="0.2">
      <c r="A145" s="77" t="s">
        <v>339</v>
      </c>
      <c r="B145" s="145"/>
      <c r="C145" s="146" t="s">
        <v>340</v>
      </c>
      <c r="D145" s="141" t="s">
        <v>326</v>
      </c>
      <c r="E145" s="466">
        <v>1</v>
      </c>
      <c r="F145" s="501"/>
      <c r="G145" s="60">
        <f t="shared" si="12"/>
        <v>0</v>
      </c>
      <c r="H145" s="467" t="e">
        <f>+ROUND((G145/$G$244),4)</f>
        <v>#DIV/0!</v>
      </c>
    </row>
    <row r="146" spans="1:8" ht="14.25" x14ac:dyDescent="0.2">
      <c r="A146" s="77"/>
      <c r="B146" s="145"/>
      <c r="C146" s="146"/>
      <c r="D146" s="141"/>
      <c r="E146" s="466"/>
      <c r="F146" s="501"/>
      <c r="G146" s="60">
        <f t="shared" si="12"/>
        <v>0</v>
      </c>
      <c r="H146" s="467" t="e">
        <f>+ROUND((G146/$G$244),4)</f>
        <v>#DIV/0!</v>
      </c>
    </row>
    <row r="147" spans="1:8" x14ac:dyDescent="0.25">
      <c r="A147" s="126" t="s">
        <v>359</v>
      </c>
      <c r="B147" s="127"/>
      <c r="C147" s="130" t="s">
        <v>360</v>
      </c>
      <c r="D147" s="127"/>
      <c r="E147" s="480"/>
      <c r="F147" s="130"/>
      <c r="G147" s="131">
        <f>SUM(G148:G163)</f>
        <v>0</v>
      </c>
      <c r="H147" s="467" t="e">
        <f>+ROUND((G147/$G$244),4)</f>
        <v>#DIV/0!</v>
      </c>
    </row>
    <row r="148" spans="1:8" ht="28.5" x14ac:dyDescent="0.2">
      <c r="A148" s="77" t="s">
        <v>361</v>
      </c>
      <c r="B148" s="78">
        <v>16385</v>
      </c>
      <c r="C148" s="146" t="s">
        <v>362</v>
      </c>
      <c r="D148" s="141" t="s">
        <v>159</v>
      </c>
      <c r="E148" s="466">
        <v>4</v>
      </c>
      <c r="F148" s="61"/>
      <c r="G148" s="60">
        <f t="shared" ref="G148:G187" si="13">+ROUND((F148*E148),0)</f>
        <v>0</v>
      </c>
      <c r="H148" s="467" t="e">
        <f>+ROUND((G148/$G$244),4)</f>
        <v>#DIV/0!</v>
      </c>
    </row>
    <row r="149" spans="1:8" ht="28.5" x14ac:dyDescent="0.2">
      <c r="A149" s="77" t="s">
        <v>363</v>
      </c>
      <c r="B149" s="78">
        <v>16385</v>
      </c>
      <c r="C149" s="146" t="s">
        <v>364</v>
      </c>
      <c r="D149" s="141" t="s">
        <v>159</v>
      </c>
      <c r="E149" s="466">
        <v>5</v>
      </c>
      <c r="F149" s="61"/>
      <c r="G149" s="60">
        <f t="shared" si="13"/>
        <v>0</v>
      </c>
      <c r="H149" s="467" t="e">
        <f>+ROUND((G149/$G$244),4)</f>
        <v>#DIV/0!</v>
      </c>
    </row>
    <row r="150" spans="1:8" ht="28.5" x14ac:dyDescent="0.2">
      <c r="A150" s="144" t="s">
        <v>365</v>
      </c>
      <c r="B150" s="145">
        <v>16385</v>
      </c>
      <c r="C150" s="146" t="s">
        <v>366</v>
      </c>
      <c r="D150" s="141" t="s">
        <v>159</v>
      </c>
      <c r="E150" s="466">
        <v>3</v>
      </c>
      <c r="F150" s="61"/>
      <c r="G150" s="60">
        <f t="shared" si="13"/>
        <v>0</v>
      </c>
      <c r="H150" s="467" t="e">
        <f>+ROUND((G150/$G$244),4)</f>
        <v>#DIV/0!</v>
      </c>
    </row>
    <row r="151" spans="1:8" ht="14.25" x14ac:dyDescent="0.2">
      <c r="A151" s="144" t="s">
        <v>367</v>
      </c>
      <c r="B151" s="145">
        <v>16339</v>
      </c>
      <c r="C151" s="146" t="s">
        <v>368</v>
      </c>
      <c r="D151" s="141" t="s">
        <v>326</v>
      </c>
      <c r="E151" s="466">
        <v>5</v>
      </c>
      <c r="F151" s="61"/>
      <c r="G151" s="60">
        <f t="shared" si="13"/>
        <v>0</v>
      </c>
      <c r="H151" s="467" t="e">
        <f>+ROUND((G151/$G$244),4)</f>
        <v>#DIV/0!</v>
      </c>
    </row>
    <row r="152" spans="1:8" ht="14.25" x14ac:dyDescent="0.2">
      <c r="A152" s="144" t="s">
        <v>369</v>
      </c>
      <c r="B152" s="145">
        <v>16326</v>
      </c>
      <c r="C152" s="146" t="s">
        <v>370</v>
      </c>
      <c r="D152" s="141" t="s">
        <v>326</v>
      </c>
      <c r="E152" s="466">
        <v>3</v>
      </c>
      <c r="F152" s="61"/>
      <c r="G152" s="60">
        <f t="shared" si="13"/>
        <v>0</v>
      </c>
      <c r="H152" s="467" t="e">
        <f>+ROUND((G152/$G$244),4)</f>
        <v>#DIV/0!</v>
      </c>
    </row>
    <row r="153" spans="1:8" ht="14.25" x14ac:dyDescent="0.2">
      <c r="A153" s="144" t="s">
        <v>371</v>
      </c>
      <c r="B153" s="145">
        <v>16366</v>
      </c>
      <c r="C153" s="146" t="s">
        <v>372</v>
      </c>
      <c r="D153" s="141" t="s">
        <v>326</v>
      </c>
      <c r="E153" s="466">
        <v>15</v>
      </c>
      <c r="F153" s="61"/>
      <c r="G153" s="60">
        <f t="shared" si="13"/>
        <v>0</v>
      </c>
      <c r="H153" s="467" t="e">
        <f>+ROUND((G153/$G$244),4)</f>
        <v>#DIV/0!</v>
      </c>
    </row>
    <row r="154" spans="1:8" ht="14.25" x14ac:dyDescent="0.2">
      <c r="A154" s="144" t="s">
        <v>373</v>
      </c>
      <c r="B154" s="145">
        <v>16334</v>
      </c>
      <c r="C154" s="146" t="s">
        <v>374</v>
      </c>
      <c r="D154" s="141" t="s">
        <v>326</v>
      </c>
      <c r="E154" s="466">
        <v>9</v>
      </c>
      <c r="F154" s="61"/>
      <c r="G154" s="60">
        <f t="shared" si="13"/>
        <v>0</v>
      </c>
      <c r="H154" s="467" t="e">
        <f>+ROUND((G154/$G$244),4)</f>
        <v>#DIV/0!</v>
      </c>
    </row>
    <row r="155" spans="1:8" ht="14.25" x14ac:dyDescent="0.2">
      <c r="A155" s="144" t="s">
        <v>375</v>
      </c>
      <c r="B155" s="145"/>
      <c r="C155" s="146" t="s">
        <v>376</v>
      </c>
      <c r="D155" s="141" t="s">
        <v>326</v>
      </c>
      <c r="E155" s="466">
        <v>2</v>
      </c>
      <c r="F155" s="61"/>
      <c r="G155" s="60">
        <f t="shared" si="13"/>
        <v>0</v>
      </c>
      <c r="H155" s="467" t="e">
        <f>+ROUND((G155/$G$244),4)</f>
        <v>#DIV/0!</v>
      </c>
    </row>
    <row r="156" spans="1:8" ht="14.25" x14ac:dyDescent="0.2">
      <c r="A156" s="144" t="s">
        <v>377</v>
      </c>
      <c r="B156" s="145">
        <v>16407</v>
      </c>
      <c r="C156" s="146" t="s">
        <v>378</v>
      </c>
      <c r="D156" s="141" t="s">
        <v>326</v>
      </c>
      <c r="E156" s="466">
        <v>2</v>
      </c>
      <c r="F156" s="61"/>
      <c r="G156" s="60">
        <f t="shared" si="13"/>
        <v>0</v>
      </c>
      <c r="H156" s="467" t="e">
        <f>+ROUND((G156/$G$244),4)</f>
        <v>#DIV/0!</v>
      </c>
    </row>
    <row r="157" spans="1:8" ht="14.25" x14ac:dyDescent="0.2">
      <c r="A157" s="144" t="s">
        <v>379</v>
      </c>
      <c r="B157" s="145">
        <v>16407</v>
      </c>
      <c r="C157" s="146" t="s">
        <v>380</v>
      </c>
      <c r="D157" s="141" t="s">
        <v>326</v>
      </c>
      <c r="E157" s="466">
        <v>1</v>
      </c>
      <c r="F157" s="147"/>
      <c r="G157" s="60">
        <f t="shared" si="13"/>
        <v>0</v>
      </c>
      <c r="H157" s="467" t="e">
        <f>+ROUND((G157/$G$244),4)</f>
        <v>#DIV/0!</v>
      </c>
    </row>
    <row r="158" spans="1:8" ht="14.25" x14ac:dyDescent="0.2">
      <c r="A158" s="144" t="s">
        <v>381</v>
      </c>
      <c r="B158" s="145">
        <v>16369</v>
      </c>
      <c r="C158" s="146" t="s">
        <v>382</v>
      </c>
      <c r="D158" s="141" t="s">
        <v>326</v>
      </c>
      <c r="E158" s="466">
        <v>2</v>
      </c>
      <c r="F158" s="61"/>
      <c r="G158" s="60">
        <f t="shared" si="13"/>
        <v>0</v>
      </c>
      <c r="H158" s="467" t="e">
        <f>+ROUND((G158/$G$244),4)</f>
        <v>#DIV/0!</v>
      </c>
    </row>
    <row r="159" spans="1:8" ht="14.25" x14ac:dyDescent="0.2">
      <c r="A159" s="144" t="s">
        <v>383</v>
      </c>
      <c r="B159" s="145">
        <v>16418</v>
      </c>
      <c r="C159" s="146" t="s">
        <v>384</v>
      </c>
      <c r="D159" s="141" t="s">
        <v>326</v>
      </c>
      <c r="E159" s="466">
        <v>2</v>
      </c>
      <c r="F159" s="61"/>
      <c r="G159" s="60">
        <f t="shared" si="13"/>
        <v>0</v>
      </c>
      <c r="H159" s="467" t="e">
        <f>+ROUND((G159/$G$244),4)</f>
        <v>#DIV/0!</v>
      </c>
    </row>
    <row r="160" spans="1:8" ht="14.25" x14ac:dyDescent="0.2">
      <c r="A160" s="144" t="s">
        <v>385</v>
      </c>
      <c r="B160" s="145">
        <v>16397</v>
      </c>
      <c r="C160" s="146" t="s">
        <v>386</v>
      </c>
      <c r="D160" s="141" t="s">
        <v>326</v>
      </c>
      <c r="E160" s="466">
        <v>2</v>
      </c>
      <c r="F160" s="61"/>
      <c r="G160" s="60">
        <f t="shared" si="13"/>
        <v>0</v>
      </c>
      <c r="H160" s="467" t="e">
        <f>+ROUND((G160/$G$244),4)</f>
        <v>#DIV/0!</v>
      </c>
    </row>
    <row r="161" spans="1:8" ht="14.25" x14ac:dyDescent="0.2">
      <c r="A161" s="144" t="s">
        <v>387</v>
      </c>
      <c r="B161" s="145">
        <v>16421</v>
      </c>
      <c r="C161" s="146" t="s">
        <v>388</v>
      </c>
      <c r="D161" s="141" t="s">
        <v>326</v>
      </c>
      <c r="E161" s="466">
        <v>2</v>
      </c>
      <c r="F161" s="61"/>
      <c r="G161" s="60">
        <f t="shared" si="13"/>
        <v>0</v>
      </c>
      <c r="H161" s="467" t="e">
        <f>+ROUND((G161/$G$244),4)</f>
        <v>#DIV/0!</v>
      </c>
    </row>
    <row r="162" spans="1:8" ht="15" customHeight="1" x14ac:dyDescent="0.25">
      <c r="A162" s="144" t="s">
        <v>389</v>
      </c>
      <c r="B162" s="145">
        <v>16359</v>
      </c>
      <c r="C162" s="148" t="s">
        <v>390</v>
      </c>
      <c r="D162" s="141" t="s">
        <v>326</v>
      </c>
      <c r="E162" s="466">
        <v>1</v>
      </c>
      <c r="F162" s="61"/>
      <c r="G162" s="60">
        <f t="shared" si="13"/>
        <v>0</v>
      </c>
      <c r="H162" s="467" t="e">
        <f>+ROUND((G162/$G$244),4)</f>
        <v>#DIV/0!</v>
      </c>
    </row>
    <row r="163" spans="1:8" ht="42.75" x14ac:dyDescent="0.2">
      <c r="A163" s="77" t="s">
        <v>391</v>
      </c>
      <c r="B163" s="78"/>
      <c r="C163" s="146" t="s">
        <v>392</v>
      </c>
      <c r="D163" s="141" t="s">
        <v>326</v>
      </c>
      <c r="E163" s="466">
        <v>1</v>
      </c>
      <c r="F163" s="61"/>
      <c r="G163" s="60">
        <f t="shared" si="13"/>
        <v>0</v>
      </c>
      <c r="H163" s="467" t="e">
        <f>+ROUND((G163/$G$244),4)</f>
        <v>#DIV/0!</v>
      </c>
    </row>
    <row r="164" spans="1:8" x14ac:dyDescent="0.25">
      <c r="A164" s="126" t="s">
        <v>399</v>
      </c>
      <c r="B164" s="127"/>
      <c r="C164" s="130" t="s">
        <v>400</v>
      </c>
      <c r="D164" s="127"/>
      <c r="E164" s="480"/>
      <c r="F164" s="130"/>
      <c r="G164" s="149">
        <f>SUM(G165:G173)</f>
        <v>0</v>
      </c>
      <c r="H164" s="467" t="e">
        <f>+ROUND((G164/$G$244),4)</f>
        <v>#DIV/0!</v>
      </c>
    </row>
    <row r="165" spans="1:8" ht="28.5" x14ac:dyDescent="0.2">
      <c r="A165" s="77" t="s">
        <v>403</v>
      </c>
      <c r="B165" s="78">
        <v>499</v>
      </c>
      <c r="C165" s="146" t="s">
        <v>404</v>
      </c>
      <c r="D165" s="141" t="s">
        <v>159</v>
      </c>
      <c r="E165" s="501">
        <v>10</v>
      </c>
      <c r="F165" s="61"/>
      <c r="G165" s="60">
        <f t="shared" si="13"/>
        <v>0</v>
      </c>
      <c r="H165" s="467" t="e">
        <f>+ROUND((G165/$G$244),4)</f>
        <v>#DIV/0!</v>
      </c>
    </row>
    <row r="166" spans="1:8" ht="28.5" x14ac:dyDescent="0.2">
      <c r="A166" s="77" t="s">
        <v>407</v>
      </c>
      <c r="B166" s="78">
        <v>502</v>
      </c>
      <c r="C166" s="146" t="s">
        <v>408</v>
      </c>
      <c r="D166" s="141" t="s">
        <v>159</v>
      </c>
      <c r="E166" s="501">
        <v>39</v>
      </c>
      <c r="F166" s="61"/>
      <c r="G166" s="60">
        <f t="shared" si="13"/>
        <v>0</v>
      </c>
      <c r="H166" s="467" t="e">
        <f>+ROUND((G166/$G$244),4)</f>
        <v>#DIV/0!</v>
      </c>
    </row>
    <row r="167" spans="1:8" ht="28.5" x14ac:dyDescent="0.2">
      <c r="A167" s="77" t="s">
        <v>409</v>
      </c>
      <c r="B167" s="78">
        <v>500</v>
      </c>
      <c r="C167" s="146" t="s">
        <v>410</v>
      </c>
      <c r="D167" s="141" t="s">
        <v>159</v>
      </c>
      <c r="E167" s="501">
        <v>39</v>
      </c>
      <c r="F167" s="61"/>
      <c r="G167" s="60">
        <f t="shared" si="13"/>
        <v>0</v>
      </c>
      <c r="H167" s="467" t="e">
        <f>+ROUND((G167/$G$244),4)</f>
        <v>#DIV/0!</v>
      </c>
    </row>
    <row r="168" spans="1:8" ht="14.25" x14ac:dyDescent="0.2">
      <c r="A168" s="77" t="s">
        <v>411</v>
      </c>
      <c r="B168" s="145">
        <v>16390</v>
      </c>
      <c r="C168" s="146" t="s">
        <v>412</v>
      </c>
      <c r="D168" s="141" t="s">
        <v>326</v>
      </c>
      <c r="E168" s="466">
        <v>1</v>
      </c>
      <c r="F168" s="147"/>
      <c r="G168" s="60">
        <f t="shared" si="13"/>
        <v>0</v>
      </c>
      <c r="H168" s="467" t="e">
        <f>+ROUND((G168/$G$244),4)</f>
        <v>#DIV/0!</v>
      </c>
    </row>
    <row r="169" spans="1:8" ht="14.25" x14ac:dyDescent="0.2">
      <c r="A169" s="77" t="s">
        <v>413</v>
      </c>
      <c r="B169" s="145">
        <v>13457</v>
      </c>
      <c r="C169" s="146" t="s">
        <v>414</v>
      </c>
      <c r="D169" s="141" t="s">
        <v>326</v>
      </c>
      <c r="E169" s="466">
        <v>1</v>
      </c>
      <c r="F169" s="147"/>
      <c r="G169" s="60">
        <f t="shared" si="13"/>
        <v>0</v>
      </c>
      <c r="H169" s="467" t="e">
        <f>+ROUND((G169/$G$244),4)</f>
        <v>#DIV/0!</v>
      </c>
    </row>
    <row r="170" spans="1:8" ht="14.25" x14ac:dyDescent="0.2">
      <c r="A170" s="144" t="s">
        <v>415</v>
      </c>
      <c r="B170" s="145">
        <v>16421</v>
      </c>
      <c r="C170" s="146" t="s">
        <v>388</v>
      </c>
      <c r="D170" s="141" t="s">
        <v>326</v>
      </c>
      <c r="E170" s="466">
        <v>1</v>
      </c>
      <c r="F170" s="147"/>
      <c r="G170" s="60">
        <f t="shared" si="13"/>
        <v>0</v>
      </c>
      <c r="H170" s="467" t="e">
        <f>+ROUND((G170/$G$244),4)</f>
        <v>#DIV/0!</v>
      </c>
    </row>
    <row r="171" spans="1:8" ht="14.25" x14ac:dyDescent="0.2">
      <c r="A171" s="77" t="s">
        <v>416</v>
      </c>
      <c r="B171" s="145"/>
      <c r="C171" s="146" t="s">
        <v>417</v>
      </c>
      <c r="D171" s="141" t="s">
        <v>326</v>
      </c>
      <c r="E171" s="501">
        <v>2</v>
      </c>
      <c r="F171" s="147"/>
      <c r="G171" s="60">
        <f t="shared" si="13"/>
        <v>0</v>
      </c>
      <c r="H171" s="467" t="e">
        <f>+ROUND((G171/$G$244),4)</f>
        <v>#DIV/0!</v>
      </c>
    </row>
    <row r="172" spans="1:8" ht="15" customHeight="1" x14ac:dyDescent="0.2">
      <c r="A172" s="144" t="s">
        <v>418</v>
      </c>
      <c r="B172" s="145">
        <v>16421</v>
      </c>
      <c r="C172" s="146" t="s">
        <v>419</v>
      </c>
      <c r="D172" s="141" t="s">
        <v>326</v>
      </c>
      <c r="E172" s="466">
        <v>2</v>
      </c>
      <c r="F172" s="404"/>
      <c r="G172" s="60">
        <f t="shared" si="13"/>
        <v>0</v>
      </c>
      <c r="H172" s="467" t="e">
        <f>+ROUND((G172/$G$244),4)</f>
        <v>#DIV/0!</v>
      </c>
    </row>
    <row r="173" spans="1:8" ht="15" customHeight="1" x14ac:dyDescent="0.2">
      <c r="A173" s="77" t="s">
        <v>420</v>
      </c>
      <c r="B173" s="145"/>
      <c r="C173" s="146" t="s">
        <v>421</v>
      </c>
      <c r="D173" s="141" t="s">
        <v>326</v>
      </c>
      <c r="E173" s="501">
        <v>3</v>
      </c>
      <c r="F173" s="147"/>
      <c r="G173" s="60">
        <f t="shared" si="13"/>
        <v>0</v>
      </c>
      <c r="H173" s="467" t="e">
        <f>+ROUND((G173/$G$244),4)</f>
        <v>#DIV/0!</v>
      </c>
    </row>
    <row r="174" spans="1:8" ht="15" customHeight="1" x14ac:dyDescent="0.25">
      <c r="A174" s="126" t="s">
        <v>422</v>
      </c>
      <c r="B174" s="127"/>
      <c r="C174" s="130" t="s">
        <v>423</v>
      </c>
      <c r="D174" s="127"/>
      <c r="E174" s="480"/>
      <c r="F174" s="130"/>
      <c r="G174" s="149">
        <f>SUM(G175:G177)</f>
        <v>0</v>
      </c>
      <c r="H174" s="467" t="e">
        <f>+ROUND((G174/$G$244),4)</f>
        <v>#DIV/0!</v>
      </c>
    </row>
    <row r="175" spans="1:8" ht="15" customHeight="1" x14ac:dyDescent="0.2">
      <c r="A175" s="144" t="s">
        <v>424</v>
      </c>
      <c r="B175" s="145">
        <v>14513</v>
      </c>
      <c r="C175" s="150" t="s">
        <v>425</v>
      </c>
      <c r="D175" s="151" t="s">
        <v>326</v>
      </c>
      <c r="E175" s="466">
        <f>1+2+2</f>
        <v>5</v>
      </c>
      <c r="F175" s="61"/>
      <c r="G175" s="60">
        <f t="shared" si="13"/>
        <v>0</v>
      </c>
      <c r="H175" s="467" t="e">
        <f>+ROUND((G175/$G$244),4)</f>
        <v>#DIV/0!</v>
      </c>
    </row>
    <row r="176" spans="1:8" ht="15" customHeight="1" x14ac:dyDescent="0.2">
      <c r="A176" s="144" t="s">
        <v>426</v>
      </c>
      <c r="B176" s="145">
        <v>16376</v>
      </c>
      <c r="C176" s="150" t="s">
        <v>427</v>
      </c>
      <c r="D176" s="151" t="s">
        <v>326</v>
      </c>
      <c r="E176" s="466">
        <v>3</v>
      </c>
      <c r="F176" s="61"/>
      <c r="G176" s="60">
        <f t="shared" si="13"/>
        <v>0</v>
      </c>
      <c r="H176" s="467" t="e">
        <f>+ROUND((G176/$G$244),4)</f>
        <v>#DIV/0!</v>
      </c>
    </row>
    <row r="177" spans="1:8" ht="15" customHeight="1" x14ac:dyDescent="0.2">
      <c r="A177" s="144" t="s">
        <v>432</v>
      </c>
      <c r="B177" s="145">
        <v>14513</v>
      </c>
      <c r="C177" s="150" t="s">
        <v>433</v>
      </c>
      <c r="D177" s="151" t="s">
        <v>326</v>
      </c>
      <c r="E177" s="466">
        <v>2</v>
      </c>
      <c r="F177" s="481"/>
      <c r="G177" s="60">
        <f t="shared" si="13"/>
        <v>0</v>
      </c>
      <c r="H177" s="467" t="e">
        <f>+ROUND((G177/$G$244),4)</f>
        <v>#DIV/0!</v>
      </c>
    </row>
    <row r="178" spans="1:8" ht="14.25" x14ac:dyDescent="0.2">
      <c r="A178" s="144"/>
      <c r="B178" s="145"/>
      <c r="C178" s="150"/>
      <c r="D178" s="151"/>
      <c r="E178" s="466"/>
      <c r="F178" s="481"/>
      <c r="G178" s="60"/>
      <c r="H178" s="467" t="e">
        <f>+ROUND((G178/$G$244),4)</f>
        <v>#DIV/0!</v>
      </c>
    </row>
    <row r="179" spans="1:8" x14ac:dyDescent="0.25">
      <c r="A179" s="126" t="s">
        <v>434</v>
      </c>
      <c r="B179" s="127"/>
      <c r="C179" s="130" t="s">
        <v>435</v>
      </c>
      <c r="D179" s="127"/>
      <c r="E179" s="480"/>
      <c r="F179" s="130"/>
      <c r="G179" s="149">
        <f>SUM(G180:G183)</f>
        <v>0</v>
      </c>
      <c r="H179" s="467" t="e">
        <f>+ROUND((G179/$G$244),4)</f>
        <v>#DIV/0!</v>
      </c>
    </row>
    <row r="180" spans="1:8" ht="28.5" x14ac:dyDescent="0.2">
      <c r="A180" s="77" t="s">
        <v>436</v>
      </c>
      <c r="B180" s="78">
        <v>1026</v>
      </c>
      <c r="C180" s="146" t="s">
        <v>437</v>
      </c>
      <c r="D180" s="151" t="s">
        <v>159</v>
      </c>
      <c r="E180" s="466">
        <v>21</v>
      </c>
      <c r="F180" s="61"/>
      <c r="G180" s="60">
        <f t="shared" si="13"/>
        <v>0</v>
      </c>
      <c r="H180" s="467" t="e">
        <f>+ROUND((G180/$G$244),4)</f>
        <v>#DIV/0!</v>
      </c>
    </row>
    <row r="181" spans="1:8" ht="28.5" x14ac:dyDescent="0.2">
      <c r="A181" s="77" t="s">
        <v>442</v>
      </c>
      <c r="B181" s="78">
        <v>10113</v>
      </c>
      <c r="C181" s="146" t="s">
        <v>443</v>
      </c>
      <c r="D181" s="151" t="s">
        <v>159</v>
      </c>
      <c r="E181" s="466">
        <v>21</v>
      </c>
      <c r="F181" s="61"/>
      <c r="G181" s="60">
        <f t="shared" si="13"/>
        <v>0</v>
      </c>
      <c r="H181" s="467" t="e">
        <f>+ROUND((G181/$G$244),4)</f>
        <v>#DIV/0!</v>
      </c>
    </row>
    <row r="182" spans="1:8" ht="15" customHeight="1" x14ac:dyDescent="0.2">
      <c r="A182" s="77" t="s">
        <v>448</v>
      </c>
      <c r="B182" s="78">
        <v>15462</v>
      </c>
      <c r="C182" s="153" t="s">
        <v>449</v>
      </c>
      <c r="D182" s="141" t="s">
        <v>159</v>
      </c>
      <c r="E182" s="466">
        <v>18</v>
      </c>
      <c r="F182" s="147"/>
      <c r="G182" s="60">
        <f t="shared" si="13"/>
        <v>0</v>
      </c>
      <c r="H182" s="467" t="e">
        <f>+ROUND((G182/$G$244),4)</f>
        <v>#DIV/0!</v>
      </c>
    </row>
    <row r="183" spans="1:8" ht="32.25" customHeight="1" x14ac:dyDescent="0.2">
      <c r="A183" s="77" t="s">
        <v>450</v>
      </c>
      <c r="B183" s="78">
        <v>15462</v>
      </c>
      <c r="C183" s="146" t="s">
        <v>451</v>
      </c>
      <c r="D183" s="141" t="s">
        <v>159</v>
      </c>
      <c r="E183" s="466">
        <v>6</v>
      </c>
      <c r="F183" s="61"/>
      <c r="G183" s="60">
        <f t="shared" si="13"/>
        <v>0</v>
      </c>
      <c r="H183" s="467" t="e">
        <f>+ROUND((G183/$G$244),4)</f>
        <v>#DIV/0!</v>
      </c>
    </row>
    <row r="184" spans="1:8" ht="15" customHeight="1" x14ac:dyDescent="0.25">
      <c r="A184" s="126" t="s">
        <v>452</v>
      </c>
      <c r="B184" s="127"/>
      <c r="C184" s="130" t="s">
        <v>453</v>
      </c>
      <c r="D184" s="127"/>
      <c r="E184" s="480"/>
      <c r="F184" s="130"/>
      <c r="G184" s="131">
        <f>SUM(G185:G188)</f>
        <v>0</v>
      </c>
      <c r="H184" s="467" t="e">
        <f>+ROUND((G184/$G$244),4)</f>
        <v>#DIV/0!</v>
      </c>
    </row>
    <row r="185" spans="1:8" ht="15" customHeight="1" x14ac:dyDescent="0.2">
      <c r="A185" s="77" t="s">
        <v>454</v>
      </c>
      <c r="B185" s="145">
        <v>715</v>
      </c>
      <c r="C185" s="150" t="s">
        <v>455</v>
      </c>
      <c r="D185" s="151" t="s">
        <v>326</v>
      </c>
      <c r="E185" s="466">
        <v>5</v>
      </c>
      <c r="F185" s="61"/>
      <c r="G185" s="60">
        <f t="shared" si="13"/>
        <v>0</v>
      </c>
      <c r="H185" s="467" t="e">
        <f>+ROUND((G185/$G$244),4)</f>
        <v>#DIV/0!</v>
      </c>
    </row>
    <row r="186" spans="1:8" ht="15" customHeight="1" x14ac:dyDescent="0.2">
      <c r="A186" s="77" t="s">
        <v>456</v>
      </c>
      <c r="B186" s="145">
        <v>12300</v>
      </c>
      <c r="C186" s="150" t="s">
        <v>457</v>
      </c>
      <c r="D186" s="151" t="s">
        <v>326</v>
      </c>
      <c r="E186" s="466">
        <v>3</v>
      </c>
      <c r="F186" s="61"/>
      <c r="G186" s="60">
        <f t="shared" si="13"/>
        <v>0</v>
      </c>
      <c r="H186" s="467" t="e">
        <f>+ROUND((G186/$G$244),4)</f>
        <v>#DIV/0!</v>
      </c>
    </row>
    <row r="187" spans="1:8" ht="15" customHeight="1" x14ac:dyDescent="0.2">
      <c r="A187" s="77" t="s">
        <v>764</v>
      </c>
      <c r="B187" s="145">
        <v>12749</v>
      </c>
      <c r="C187" s="150" t="s">
        <v>461</v>
      </c>
      <c r="D187" s="151" t="s">
        <v>326</v>
      </c>
      <c r="E187" s="466">
        <v>3</v>
      </c>
      <c r="F187" s="61"/>
      <c r="G187" s="60">
        <f t="shared" si="13"/>
        <v>0</v>
      </c>
      <c r="H187" s="467" t="e">
        <f>+ROUND((G187/$G$244),4)</f>
        <v>#DIV/0!</v>
      </c>
    </row>
    <row r="188" spans="1:8" ht="14.25" x14ac:dyDescent="0.2">
      <c r="A188" s="77"/>
      <c r="B188" s="145"/>
      <c r="C188" s="150"/>
      <c r="D188" s="151"/>
      <c r="E188" s="466"/>
      <c r="F188" s="61"/>
      <c r="G188" s="60"/>
      <c r="H188" s="467" t="e">
        <f>+ROUND((G188/$G$244),4)</f>
        <v>#DIV/0!</v>
      </c>
    </row>
    <row r="189" spans="1:8" x14ac:dyDescent="0.25">
      <c r="A189" s="126" t="s">
        <v>462</v>
      </c>
      <c r="B189" s="127"/>
      <c r="C189" s="130" t="s">
        <v>463</v>
      </c>
      <c r="D189" s="127"/>
      <c r="E189" s="480"/>
      <c r="F189" s="130"/>
      <c r="G189" s="131">
        <f>SUM(G190:G192)</f>
        <v>0</v>
      </c>
      <c r="H189" s="467" t="e">
        <f>+ROUND((G189/$G$244),4)</f>
        <v>#DIV/0!</v>
      </c>
    </row>
    <row r="190" spans="1:8" ht="33.75" customHeight="1" x14ac:dyDescent="0.2">
      <c r="A190" s="77" t="s">
        <v>464</v>
      </c>
      <c r="B190" s="78">
        <v>10113</v>
      </c>
      <c r="C190" s="146" t="s">
        <v>443</v>
      </c>
      <c r="D190" s="151" t="s">
        <v>159</v>
      </c>
      <c r="E190" s="466">
        <v>52</v>
      </c>
      <c r="F190" s="61"/>
      <c r="G190" s="60">
        <f t="shared" ref="G190:G192" si="14">+ROUND((F190*E190),0)</f>
        <v>0</v>
      </c>
      <c r="H190" s="467" t="e">
        <f>+ROUND((G190/$G$244),4)</f>
        <v>#DIV/0!</v>
      </c>
    </row>
    <row r="191" spans="1:8" ht="15" customHeight="1" x14ac:dyDescent="0.2">
      <c r="A191" s="77" t="s">
        <v>465</v>
      </c>
      <c r="B191" s="145"/>
      <c r="C191" s="150" t="s">
        <v>466</v>
      </c>
      <c r="D191" s="151" t="s">
        <v>326</v>
      </c>
      <c r="E191" s="466">
        <v>4</v>
      </c>
      <c r="F191" s="61"/>
      <c r="G191" s="60">
        <f t="shared" si="14"/>
        <v>0</v>
      </c>
      <c r="H191" s="467" t="e">
        <f>+ROUND((G191/$G$244),4)</f>
        <v>#DIV/0!</v>
      </c>
    </row>
    <row r="192" spans="1:8" ht="14.25" x14ac:dyDescent="0.2">
      <c r="A192" s="77"/>
      <c r="B192" s="145"/>
      <c r="C192" s="150"/>
      <c r="D192" s="151"/>
      <c r="E192" s="466"/>
      <c r="F192" s="61"/>
      <c r="G192" s="60">
        <f t="shared" si="14"/>
        <v>0</v>
      </c>
      <c r="H192" s="467" t="e">
        <f>+ROUND((G192/$G$244),4)</f>
        <v>#DIV/0!</v>
      </c>
    </row>
    <row r="193" spans="1:8" ht="28.5" customHeight="1" x14ac:dyDescent="0.25">
      <c r="A193" s="126" t="s">
        <v>470</v>
      </c>
      <c r="B193" s="127"/>
      <c r="C193" s="130" t="s">
        <v>471</v>
      </c>
      <c r="D193" s="127"/>
      <c r="E193" s="480"/>
      <c r="F193" s="130"/>
      <c r="G193" s="131">
        <f>SUM(G194:G200)</f>
        <v>0</v>
      </c>
      <c r="H193" s="467" t="e">
        <f>+ROUND((G193/$G$244),4)</f>
        <v>#DIV/0!</v>
      </c>
    </row>
    <row r="194" spans="1:8" ht="42.75" x14ac:dyDescent="0.2">
      <c r="A194" s="77" t="s">
        <v>472</v>
      </c>
      <c r="B194" s="78">
        <v>468</v>
      </c>
      <c r="C194" s="146" t="s">
        <v>473</v>
      </c>
      <c r="D194" s="155" t="s">
        <v>326</v>
      </c>
      <c r="E194" s="528">
        <v>3</v>
      </c>
      <c r="F194" s="82"/>
      <c r="G194" s="60">
        <f t="shared" ref="G194:G201" si="15">+ROUND((F194*E194),0)</f>
        <v>0</v>
      </c>
      <c r="H194" s="467" t="e">
        <f>+ROUND((G194/$G$244),4)</f>
        <v>#DIV/0!</v>
      </c>
    </row>
    <row r="195" spans="1:8" ht="28.5" x14ac:dyDescent="0.2">
      <c r="A195" s="77" t="s">
        <v>474</v>
      </c>
      <c r="B195" s="145">
        <v>514</v>
      </c>
      <c r="C195" s="150" t="s">
        <v>475</v>
      </c>
      <c r="D195" s="155" t="s">
        <v>326</v>
      </c>
      <c r="E195" s="528">
        <v>3</v>
      </c>
      <c r="F195" s="82"/>
      <c r="G195" s="60">
        <f t="shared" si="15"/>
        <v>0</v>
      </c>
      <c r="H195" s="467" t="e">
        <f>+ROUND((G195/$G$244),4)</f>
        <v>#DIV/0!</v>
      </c>
    </row>
    <row r="196" spans="1:8" x14ac:dyDescent="0.2">
      <c r="A196" s="77" t="s">
        <v>480</v>
      </c>
      <c r="B196" s="145"/>
      <c r="C196" s="150" t="s">
        <v>481</v>
      </c>
      <c r="D196" s="155" t="s">
        <v>326</v>
      </c>
      <c r="E196" s="528">
        <v>3</v>
      </c>
      <c r="F196" s="82"/>
      <c r="G196" s="60">
        <f t="shared" si="15"/>
        <v>0</v>
      </c>
      <c r="H196" s="467" t="e">
        <f>+ROUND((G196/$G$244),4)</f>
        <v>#DIV/0!</v>
      </c>
    </row>
    <row r="197" spans="1:8" ht="28.5" x14ac:dyDescent="0.2">
      <c r="A197" s="77" t="s">
        <v>482</v>
      </c>
      <c r="B197" s="145"/>
      <c r="C197" s="150" t="s">
        <v>483</v>
      </c>
      <c r="D197" s="155" t="s">
        <v>326</v>
      </c>
      <c r="E197" s="528">
        <v>3</v>
      </c>
      <c r="F197" s="82"/>
      <c r="G197" s="60">
        <f t="shared" si="15"/>
        <v>0</v>
      </c>
      <c r="H197" s="467" t="e">
        <f>+ROUND((G197/$G$244),4)</f>
        <v>#DIV/0!</v>
      </c>
    </row>
    <row r="198" spans="1:8" x14ac:dyDescent="0.2">
      <c r="A198" s="77" t="s">
        <v>484</v>
      </c>
      <c r="B198" s="145"/>
      <c r="C198" s="150" t="s">
        <v>485</v>
      </c>
      <c r="D198" s="155" t="s">
        <v>326</v>
      </c>
      <c r="E198" s="528">
        <v>3</v>
      </c>
      <c r="F198" s="82"/>
      <c r="G198" s="60">
        <f t="shared" si="15"/>
        <v>0</v>
      </c>
      <c r="H198" s="467" t="e">
        <f>+ROUND((G198/$G$244),4)</f>
        <v>#DIV/0!</v>
      </c>
    </row>
    <row r="199" spans="1:8" ht="15" customHeight="1" x14ac:dyDescent="0.2">
      <c r="A199" s="77" t="s">
        <v>486</v>
      </c>
      <c r="B199" s="145"/>
      <c r="C199" s="150" t="s">
        <v>487</v>
      </c>
      <c r="D199" s="155" t="s">
        <v>326</v>
      </c>
      <c r="E199" s="528">
        <v>3</v>
      </c>
      <c r="F199" s="82"/>
      <c r="G199" s="60">
        <f t="shared" si="15"/>
        <v>0</v>
      </c>
      <c r="H199" s="467" t="e">
        <f>+ROUND((G199/$G$244),4)</f>
        <v>#DIV/0!</v>
      </c>
    </row>
    <row r="200" spans="1:8" ht="25.5" customHeight="1" x14ac:dyDescent="0.2">
      <c r="A200" s="77" t="s">
        <v>488</v>
      </c>
      <c r="B200" s="145"/>
      <c r="C200" s="150" t="s">
        <v>489</v>
      </c>
      <c r="D200" s="155" t="s">
        <v>326</v>
      </c>
      <c r="E200" s="528">
        <v>1</v>
      </c>
      <c r="F200" s="82"/>
      <c r="G200" s="60">
        <f t="shared" si="15"/>
        <v>0</v>
      </c>
      <c r="H200" s="467" t="e">
        <f>+ROUND((G200/$G$244),4)</f>
        <v>#DIV/0!</v>
      </c>
    </row>
    <row r="201" spans="1:8" ht="15" customHeight="1" x14ac:dyDescent="0.2">
      <c r="A201" s="77"/>
      <c r="B201" s="145"/>
      <c r="C201" s="150"/>
      <c r="D201" s="155"/>
      <c r="E201" s="528"/>
      <c r="F201" s="61"/>
      <c r="G201" s="60">
        <f t="shared" si="15"/>
        <v>0</v>
      </c>
      <c r="H201" s="467" t="e">
        <f>+ROUND((G201/$G$244),4)</f>
        <v>#DIV/0!</v>
      </c>
    </row>
    <row r="202" spans="1:8" ht="15" customHeight="1" x14ac:dyDescent="0.25">
      <c r="A202" s="126" t="s">
        <v>490</v>
      </c>
      <c r="B202" s="127"/>
      <c r="C202" s="130" t="s">
        <v>491</v>
      </c>
      <c r="D202" s="127"/>
      <c r="E202" s="480"/>
      <c r="F202" s="130"/>
      <c r="G202" s="131">
        <f>SUM(G203:G210)</f>
        <v>0</v>
      </c>
      <c r="H202" s="467" t="e">
        <f>+ROUND((G202/$G$244),4)</f>
        <v>#DIV/0!</v>
      </c>
    </row>
    <row r="203" spans="1:8" ht="15" customHeight="1" x14ac:dyDescent="0.2">
      <c r="A203" s="77" t="s">
        <v>492</v>
      </c>
      <c r="B203" s="145">
        <v>10259</v>
      </c>
      <c r="C203" s="150" t="s">
        <v>493</v>
      </c>
      <c r="D203" s="151" t="s">
        <v>326</v>
      </c>
      <c r="E203" s="466">
        <v>1</v>
      </c>
      <c r="F203" s="61"/>
      <c r="G203" s="60">
        <f t="shared" ref="G203:G209" si="16">+ROUND((F203*E203),0)</f>
        <v>0</v>
      </c>
      <c r="H203" s="467" t="e">
        <f>+ROUND((G203/$G$244),4)</f>
        <v>#DIV/0!</v>
      </c>
    </row>
    <row r="204" spans="1:8" ht="15" customHeight="1" x14ac:dyDescent="0.2">
      <c r="A204" s="77" t="s">
        <v>494</v>
      </c>
      <c r="B204" s="145">
        <v>48</v>
      </c>
      <c r="C204" s="150" t="s">
        <v>495</v>
      </c>
      <c r="D204" s="151" t="s">
        <v>326</v>
      </c>
      <c r="E204" s="466">
        <v>2</v>
      </c>
      <c r="F204" s="61"/>
      <c r="G204" s="60">
        <f t="shared" si="16"/>
        <v>0</v>
      </c>
      <c r="H204" s="467" t="e">
        <f>+ROUND((G204/$G$244),4)</f>
        <v>#DIV/0!</v>
      </c>
    </row>
    <row r="205" spans="1:8" ht="15" customHeight="1" x14ac:dyDescent="0.2">
      <c r="A205" s="77" t="s">
        <v>496</v>
      </c>
      <c r="B205" s="145">
        <v>11102</v>
      </c>
      <c r="C205" s="150" t="s">
        <v>497</v>
      </c>
      <c r="D205" s="151" t="s">
        <v>326</v>
      </c>
      <c r="E205" s="466">
        <v>2</v>
      </c>
      <c r="F205" s="61"/>
      <c r="G205" s="60">
        <f t="shared" si="16"/>
        <v>0</v>
      </c>
      <c r="H205" s="467" t="e">
        <f>+ROUND((G205/$G$244),4)</f>
        <v>#DIV/0!</v>
      </c>
    </row>
    <row r="206" spans="1:8" ht="15" customHeight="1" x14ac:dyDescent="0.2">
      <c r="A206" s="77" t="s">
        <v>498</v>
      </c>
      <c r="B206" s="145">
        <v>25</v>
      </c>
      <c r="C206" s="150" t="s">
        <v>499</v>
      </c>
      <c r="D206" s="151" t="s">
        <v>500</v>
      </c>
      <c r="E206" s="466">
        <v>26.4</v>
      </c>
      <c r="F206" s="61"/>
      <c r="G206" s="60">
        <f t="shared" si="16"/>
        <v>0</v>
      </c>
      <c r="H206" s="467" t="e">
        <f>+ROUND((G206/$G$244),4)</f>
        <v>#DIV/0!</v>
      </c>
    </row>
    <row r="207" spans="1:8" ht="15" customHeight="1" x14ac:dyDescent="0.2">
      <c r="A207" s="77" t="s">
        <v>501</v>
      </c>
      <c r="B207" s="145">
        <v>12538</v>
      </c>
      <c r="C207" s="150" t="s">
        <v>502</v>
      </c>
      <c r="D207" s="151" t="s">
        <v>500</v>
      </c>
      <c r="E207" s="466">
        <v>1.65</v>
      </c>
      <c r="F207" s="61"/>
      <c r="G207" s="60">
        <f t="shared" si="16"/>
        <v>0</v>
      </c>
      <c r="H207" s="467" t="e">
        <f>+ROUND((G207/$G$244),4)</f>
        <v>#DIV/0!</v>
      </c>
    </row>
    <row r="208" spans="1:8" ht="15" customHeight="1" x14ac:dyDescent="0.2">
      <c r="A208" s="77" t="s">
        <v>503</v>
      </c>
      <c r="B208" s="145">
        <v>11394</v>
      </c>
      <c r="C208" s="150" t="s">
        <v>504</v>
      </c>
      <c r="D208" s="151" t="s">
        <v>500</v>
      </c>
      <c r="E208" s="466">
        <v>13.2</v>
      </c>
      <c r="F208" s="61"/>
      <c r="G208" s="60">
        <f t="shared" si="16"/>
        <v>0</v>
      </c>
      <c r="H208" s="467" t="e">
        <f>+ROUND((G208/$G$244),4)</f>
        <v>#DIV/0!</v>
      </c>
    </row>
    <row r="209" spans="1:8" ht="15" customHeight="1" x14ac:dyDescent="0.2">
      <c r="A209" s="77" t="s">
        <v>505</v>
      </c>
      <c r="B209" s="145">
        <v>14017</v>
      </c>
      <c r="C209" s="150" t="s">
        <v>506</v>
      </c>
      <c r="D209" s="151" t="s">
        <v>500</v>
      </c>
      <c r="E209" s="466">
        <v>11.55</v>
      </c>
      <c r="F209" s="61"/>
      <c r="G209" s="60">
        <f t="shared" si="16"/>
        <v>0</v>
      </c>
      <c r="H209" s="467" t="e">
        <f>+ROUND((G209/$G$244),4)</f>
        <v>#DIV/0!</v>
      </c>
    </row>
    <row r="210" spans="1:8" ht="14.25" x14ac:dyDescent="0.2">
      <c r="A210" s="77"/>
      <c r="B210" s="145"/>
      <c r="C210" s="150"/>
      <c r="D210" s="151"/>
      <c r="E210" s="466"/>
      <c r="F210" s="61"/>
      <c r="G210" s="60"/>
      <c r="H210" s="467" t="e">
        <f>+ROUND((G210/$G$244),4)</f>
        <v>#DIV/0!</v>
      </c>
    </row>
    <row r="211" spans="1:8" x14ac:dyDescent="0.25">
      <c r="A211" s="517">
        <v>11</v>
      </c>
      <c r="B211" s="529"/>
      <c r="C211" s="486" t="s">
        <v>643</v>
      </c>
      <c r="D211" s="487"/>
      <c r="E211" s="488"/>
      <c r="F211" s="519"/>
      <c r="G211" s="530">
        <f>SUM(G212:G219)</f>
        <v>0</v>
      </c>
      <c r="H211" s="464" t="e">
        <f>+ROUND((G211/$G$244),4)</f>
        <v>#DIV/0!</v>
      </c>
    </row>
    <row r="212" spans="1:8" ht="42.75" x14ac:dyDescent="0.2">
      <c r="A212" s="497" t="s">
        <v>644</v>
      </c>
      <c r="B212" s="498"/>
      <c r="C212" s="531" t="s">
        <v>645</v>
      </c>
      <c r="D212" s="500" t="s">
        <v>86</v>
      </c>
      <c r="E212" s="501">
        <v>11</v>
      </c>
      <c r="F212" s="501"/>
      <c r="G212" s="60">
        <f t="shared" ref="G212:G219" si="17">+ROUND((F212*E212),0)</f>
        <v>0</v>
      </c>
      <c r="H212" s="467" t="e">
        <f>+ROUND((G212/$G$244),4)</f>
        <v>#DIV/0!</v>
      </c>
    </row>
    <row r="213" spans="1:8" ht="42.75" x14ac:dyDescent="0.2">
      <c r="A213" s="497" t="s">
        <v>646</v>
      </c>
      <c r="B213" s="498"/>
      <c r="C213" s="531" t="s">
        <v>647</v>
      </c>
      <c r="D213" s="500" t="s">
        <v>86</v>
      </c>
      <c r="E213" s="501">
        <v>2</v>
      </c>
      <c r="F213" s="501"/>
      <c r="G213" s="60">
        <f t="shared" si="17"/>
        <v>0</v>
      </c>
      <c r="H213" s="467" t="e">
        <f>+ROUND((G213/$G$244),4)</f>
        <v>#DIV/0!</v>
      </c>
    </row>
    <row r="214" spans="1:8" ht="42.75" x14ac:dyDescent="0.2">
      <c r="A214" s="497" t="s">
        <v>648</v>
      </c>
      <c r="B214" s="498"/>
      <c r="C214" s="531" t="s">
        <v>649</v>
      </c>
      <c r="D214" s="500" t="s">
        <v>86</v>
      </c>
      <c r="E214" s="501">
        <v>2</v>
      </c>
      <c r="F214" s="501"/>
      <c r="G214" s="60">
        <f t="shared" si="17"/>
        <v>0</v>
      </c>
      <c r="H214" s="467" t="e">
        <f>+ROUND((G214/$G$244),4)</f>
        <v>#DIV/0!</v>
      </c>
    </row>
    <row r="215" spans="1:8" ht="28.5" x14ac:dyDescent="0.2">
      <c r="A215" s="497" t="s">
        <v>650</v>
      </c>
      <c r="B215" s="498"/>
      <c r="C215" s="531" t="s">
        <v>651</v>
      </c>
      <c r="D215" s="500" t="s">
        <v>86</v>
      </c>
      <c r="E215" s="501">
        <v>9</v>
      </c>
      <c r="F215" s="501"/>
      <c r="G215" s="60">
        <f t="shared" si="17"/>
        <v>0</v>
      </c>
      <c r="H215" s="467" t="e">
        <f>+ROUND((G215/$G$244),4)</f>
        <v>#DIV/0!</v>
      </c>
    </row>
    <row r="216" spans="1:8" ht="14.25" x14ac:dyDescent="0.2">
      <c r="A216" s="497" t="s">
        <v>652</v>
      </c>
      <c r="B216" s="498"/>
      <c r="C216" s="531" t="s">
        <v>653</v>
      </c>
      <c r="D216" s="500" t="s">
        <v>86</v>
      </c>
      <c r="E216" s="501">
        <v>2</v>
      </c>
      <c r="F216" s="501"/>
      <c r="G216" s="60">
        <f t="shared" si="17"/>
        <v>0</v>
      </c>
      <c r="H216" s="467" t="e">
        <f>+ROUND((G216/$G$244),4)</f>
        <v>#DIV/0!</v>
      </c>
    </row>
    <row r="217" spans="1:8" ht="14.25" x14ac:dyDescent="0.2">
      <c r="A217" s="497" t="s">
        <v>654</v>
      </c>
      <c r="B217" s="498"/>
      <c r="C217" s="531" t="s">
        <v>655</v>
      </c>
      <c r="D217" s="500" t="s">
        <v>86</v>
      </c>
      <c r="E217" s="501">
        <v>2</v>
      </c>
      <c r="F217" s="501"/>
      <c r="G217" s="60">
        <f t="shared" si="17"/>
        <v>0</v>
      </c>
      <c r="H217" s="467" t="e">
        <f>+ROUND((G217/$G$244),4)</f>
        <v>#DIV/0!</v>
      </c>
    </row>
    <row r="218" spans="1:8" ht="15" customHeight="1" x14ac:dyDescent="0.2">
      <c r="A218" s="497" t="s">
        <v>656</v>
      </c>
      <c r="B218" s="498"/>
      <c r="C218" s="531" t="s">
        <v>657</v>
      </c>
      <c r="D218" s="500" t="s">
        <v>86</v>
      </c>
      <c r="E218" s="501">
        <v>2</v>
      </c>
      <c r="F218" s="501"/>
      <c r="G218" s="60">
        <f t="shared" si="17"/>
        <v>0</v>
      </c>
      <c r="H218" s="467" t="e">
        <f>+ROUND((G218/$G$244),4)</f>
        <v>#DIV/0!</v>
      </c>
    </row>
    <row r="219" spans="1:8" s="283" customFormat="1" ht="51" customHeight="1" x14ac:dyDescent="0.2">
      <c r="A219" s="497" t="s">
        <v>658</v>
      </c>
      <c r="B219" s="498"/>
      <c r="C219" s="531" t="s">
        <v>659</v>
      </c>
      <c r="D219" s="500" t="s">
        <v>86</v>
      </c>
      <c r="E219" s="501">
        <v>1</v>
      </c>
      <c r="F219" s="501"/>
      <c r="G219" s="60">
        <f t="shared" si="17"/>
        <v>0</v>
      </c>
      <c r="H219" s="467" t="e">
        <f>+ROUND((G219/$G$244),4)</f>
        <v>#DIV/0!</v>
      </c>
    </row>
    <row r="220" spans="1:8" s="283" customFormat="1" ht="71.25" customHeight="1" x14ac:dyDescent="0.25">
      <c r="A220" s="126">
        <v>12</v>
      </c>
      <c r="B220" s="127"/>
      <c r="C220" s="128" t="s">
        <v>660</v>
      </c>
      <c r="D220" s="127"/>
      <c r="E220" s="480"/>
      <c r="F220" s="130"/>
      <c r="G220" s="131">
        <f>SUM(G221:G229)</f>
        <v>0</v>
      </c>
      <c r="H220" s="464" t="e">
        <f>+ROUND((G220/$G$244),4)</f>
        <v>#DIV/0!</v>
      </c>
    </row>
    <row r="221" spans="1:8" ht="50.25" customHeight="1" x14ac:dyDescent="0.2">
      <c r="A221" s="77">
        <v>12.1</v>
      </c>
      <c r="B221" s="78"/>
      <c r="C221" s="69" t="s">
        <v>661</v>
      </c>
      <c r="D221" s="78" t="s">
        <v>24</v>
      </c>
      <c r="E221" s="466">
        <v>15</v>
      </c>
      <c r="F221" s="501"/>
      <c r="G221" s="60">
        <f t="shared" ref="G221:G228" si="18">+ROUND((F221*E221),0)</f>
        <v>0</v>
      </c>
      <c r="H221" s="467" t="e">
        <f>+ROUND((G221/$G$244),4)</f>
        <v>#DIV/0!</v>
      </c>
    </row>
    <row r="222" spans="1:8" s="283" customFormat="1" ht="78" customHeight="1" x14ac:dyDescent="0.25">
      <c r="A222" s="77">
        <v>12.3</v>
      </c>
      <c r="B222" s="78"/>
      <c r="C222" s="69" t="s">
        <v>765</v>
      </c>
      <c r="D222" s="78" t="s">
        <v>24</v>
      </c>
      <c r="E222" s="466">
        <v>110.95</v>
      </c>
      <c r="F222" s="501"/>
      <c r="G222" s="60">
        <f t="shared" si="18"/>
        <v>0</v>
      </c>
      <c r="H222" s="520" t="e">
        <f>+ROUND((G222/$G$244),4)</f>
        <v>#DIV/0!</v>
      </c>
    </row>
    <row r="223" spans="1:8" s="283" customFormat="1" ht="58.5" customHeight="1" x14ac:dyDescent="0.2">
      <c r="A223" s="77">
        <v>12.4</v>
      </c>
      <c r="B223" s="78"/>
      <c r="C223" s="69" t="s">
        <v>663</v>
      </c>
      <c r="D223" s="78" t="s">
        <v>24</v>
      </c>
      <c r="E223" s="466">
        <v>12</v>
      </c>
      <c r="F223" s="501"/>
      <c r="G223" s="60">
        <f t="shared" si="18"/>
        <v>0</v>
      </c>
      <c r="H223" s="467" t="e">
        <f>+ROUND((G223/$G$244),4)</f>
        <v>#DIV/0!</v>
      </c>
    </row>
    <row r="224" spans="1:8" ht="45.75" customHeight="1" x14ac:dyDescent="0.2">
      <c r="A224" s="77">
        <v>12.5</v>
      </c>
      <c r="B224" s="78"/>
      <c r="C224" s="69" t="s">
        <v>664</v>
      </c>
      <c r="D224" s="78" t="s">
        <v>24</v>
      </c>
      <c r="E224" s="466">
        <v>12.48</v>
      </c>
      <c r="F224" s="501"/>
      <c r="G224" s="60">
        <f t="shared" si="18"/>
        <v>0</v>
      </c>
      <c r="H224" s="520" t="e">
        <f>+ROUND((G224/$G$244),4)</f>
        <v>#DIV/0!</v>
      </c>
    </row>
    <row r="225" spans="1:8" s="283" customFormat="1" ht="42" customHeight="1" x14ac:dyDescent="0.25">
      <c r="A225" s="77">
        <v>12.6</v>
      </c>
      <c r="B225" s="78"/>
      <c r="C225" s="69" t="s">
        <v>665</v>
      </c>
      <c r="D225" s="78" t="s">
        <v>24</v>
      </c>
      <c r="E225" s="466">
        <v>2.6</v>
      </c>
      <c r="F225" s="501"/>
      <c r="G225" s="60">
        <f t="shared" si="18"/>
        <v>0</v>
      </c>
      <c r="H225" s="520" t="e">
        <f>+ROUND((G225/$G$244),4)</f>
        <v>#DIV/0!</v>
      </c>
    </row>
    <row r="226" spans="1:8" ht="42.75" customHeight="1" x14ac:dyDescent="0.2">
      <c r="A226" s="77">
        <v>12.7</v>
      </c>
      <c r="B226" s="78"/>
      <c r="C226" s="69" t="s">
        <v>666</v>
      </c>
      <c r="D226" s="78" t="s">
        <v>667</v>
      </c>
      <c r="E226" s="466">
        <v>2</v>
      </c>
      <c r="F226" s="193"/>
      <c r="G226" s="60">
        <f t="shared" si="18"/>
        <v>0</v>
      </c>
      <c r="H226" s="467" t="e">
        <f>+ROUND((G226/$G$244),4)</f>
        <v>#DIV/0!</v>
      </c>
    </row>
    <row r="227" spans="1:8" ht="31.5" customHeight="1" x14ac:dyDescent="0.2">
      <c r="A227" s="77">
        <v>12.8</v>
      </c>
      <c r="B227" s="78"/>
      <c r="C227" s="69" t="s">
        <v>668</v>
      </c>
      <c r="D227" s="78" t="s">
        <v>11</v>
      </c>
      <c r="E227" s="466">
        <v>96.2</v>
      </c>
      <c r="F227" s="501"/>
      <c r="G227" s="60">
        <f t="shared" si="18"/>
        <v>0</v>
      </c>
      <c r="H227" s="520" t="e">
        <f>+ROUND((G227/$G$244),4)</f>
        <v>#DIV/0!</v>
      </c>
    </row>
    <row r="228" spans="1:8" ht="15" customHeight="1" x14ac:dyDescent="0.2">
      <c r="A228" s="77">
        <v>12.9</v>
      </c>
      <c r="B228" s="78"/>
      <c r="C228" s="194" t="s">
        <v>669</v>
      </c>
      <c r="D228" s="78" t="s">
        <v>667</v>
      </c>
      <c r="E228" s="466">
        <v>6</v>
      </c>
      <c r="F228" s="501"/>
      <c r="G228" s="60">
        <f t="shared" si="18"/>
        <v>0</v>
      </c>
      <c r="H228" s="467" t="e">
        <f>+ROUND((G228/$G$244),4)</f>
        <v>#DIV/0!</v>
      </c>
    </row>
    <row r="229" spans="1:8" ht="15" customHeight="1" x14ac:dyDescent="0.2">
      <c r="A229" s="532"/>
      <c r="B229" s="533"/>
      <c r="C229" s="533"/>
      <c r="D229" s="534"/>
      <c r="E229" s="535"/>
      <c r="F229" s="533"/>
      <c r="G229" s="533"/>
      <c r="H229" s="467" t="e">
        <f>+ROUND((G229/$G$244),4)</f>
        <v>#DIV/0!</v>
      </c>
    </row>
    <row r="230" spans="1:8" ht="18.75" customHeight="1" x14ac:dyDescent="0.25">
      <c r="A230" s="126">
        <v>13</v>
      </c>
      <c r="B230" s="127"/>
      <c r="C230" s="128" t="s">
        <v>766</v>
      </c>
      <c r="D230" s="127"/>
      <c r="E230" s="480"/>
      <c r="F230" s="130"/>
      <c r="G230" s="131">
        <f>SUM(G231:G236)</f>
        <v>0</v>
      </c>
      <c r="H230" s="467" t="e">
        <f>+ROUND((G230/$G$244),4)</f>
        <v>#DIV/0!</v>
      </c>
    </row>
    <row r="231" spans="1:8" ht="15" customHeight="1" x14ac:dyDescent="0.2">
      <c r="A231" s="144">
        <v>13.1</v>
      </c>
      <c r="B231" s="145">
        <v>14539</v>
      </c>
      <c r="C231" s="196" t="s">
        <v>729</v>
      </c>
      <c r="D231" s="145" t="s">
        <v>24</v>
      </c>
      <c r="E231" s="481">
        <v>285.17</v>
      </c>
      <c r="F231" s="147"/>
      <c r="G231" s="60">
        <f t="shared" ref="G231:G236" si="19">+ROUND((F231*E231),0)</f>
        <v>0</v>
      </c>
      <c r="H231" s="467" t="e">
        <f>+ROUND((G231/$G$244),4)</f>
        <v>#DIV/0!</v>
      </c>
    </row>
    <row r="232" spans="1:8" ht="15" customHeight="1" x14ac:dyDescent="0.2">
      <c r="A232" s="144">
        <v>13.2</v>
      </c>
      <c r="B232" s="145">
        <v>14539</v>
      </c>
      <c r="C232" s="196" t="s">
        <v>730</v>
      </c>
      <c r="D232" s="145" t="s">
        <v>24</v>
      </c>
      <c r="E232" s="481">
        <v>100.06</v>
      </c>
      <c r="F232" s="147"/>
      <c r="G232" s="60">
        <f t="shared" si="19"/>
        <v>0</v>
      </c>
      <c r="H232" s="467" t="e">
        <f>+ROUND((G232/$G$244),4)</f>
        <v>#DIV/0!</v>
      </c>
    </row>
    <row r="233" spans="1:8" ht="15" customHeight="1" x14ac:dyDescent="0.2">
      <c r="A233" s="144">
        <v>13.3</v>
      </c>
      <c r="B233" s="145"/>
      <c r="C233" s="196" t="s">
        <v>674</v>
      </c>
      <c r="D233" s="145" t="s">
        <v>24</v>
      </c>
      <c r="E233" s="481">
        <v>325.72000000000003</v>
      </c>
      <c r="F233" s="147"/>
      <c r="G233" s="60">
        <f t="shared" si="19"/>
        <v>0</v>
      </c>
      <c r="H233" s="467" t="e">
        <f>+ROUND((G233/$G$244),4)</f>
        <v>#DIV/0!</v>
      </c>
    </row>
    <row r="234" spans="1:8" ht="15" customHeight="1" x14ac:dyDescent="0.2">
      <c r="A234" s="144">
        <v>13.4</v>
      </c>
      <c r="B234" s="145"/>
      <c r="C234" s="196" t="s">
        <v>675</v>
      </c>
      <c r="D234" s="145" t="s">
        <v>24</v>
      </c>
      <c r="E234" s="481">
        <v>325.72000000000003</v>
      </c>
      <c r="F234" s="147"/>
      <c r="G234" s="60">
        <f t="shared" si="19"/>
        <v>0</v>
      </c>
      <c r="H234" s="467" t="e">
        <f>+ROUND((G234/$G$244),4)</f>
        <v>#DIV/0!</v>
      </c>
    </row>
    <row r="235" spans="1:8" ht="15" customHeight="1" x14ac:dyDescent="0.2">
      <c r="A235" s="144">
        <v>13.6</v>
      </c>
      <c r="B235" s="145"/>
      <c r="C235" s="196" t="s">
        <v>676</v>
      </c>
      <c r="D235" s="145" t="s">
        <v>24</v>
      </c>
      <c r="E235" s="481">
        <v>49.8</v>
      </c>
      <c r="F235" s="147"/>
      <c r="G235" s="60">
        <f t="shared" si="19"/>
        <v>0</v>
      </c>
      <c r="H235" s="467" t="e">
        <f>+ROUND((G235/$G$244),4)</f>
        <v>#DIV/0!</v>
      </c>
    </row>
    <row r="236" spans="1:8" ht="15" customHeight="1" x14ac:dyDescent="0.2">
      <c r="A236" s="144">
        <v>13.7</v>
      </c>
      <c r="B236" s="145"/>
      <c r="C236" s="196" t="s">
        <v>767</v>
      </c>
      <c r="D236" s="145" t="s">
        <v>24</v>
      </c>
      <c r="E236" s="481">
        <v>210.81</v>
      </c>
      <c r="F236" s="147"/>
      <c r="G236" s="60">
        <f t="shared" si="19"/>
        <v>0</v>
      </c>
      <c r="H236" s="467" t="e">
        <f>+ROUND((G236/$G$244),4)</f>
        <v>#DIV/0!</v>
      </c>
    </row>
    <row r="237" spans="1:8" ht="15" customHeight="1" x14ac:dyDescent="0.2">
      <c r="A237" s="536"/>
      <c r="B237" s="196"/>
      <c r="C237" s="196"/>
      <c r="D237" s="145"/>
      <c r="E237" s="481"/>
      <c r="F237" s="196"/>
      <c r="G237" s="196"/>
      <c r="H237" s="467" t="e">
        <f>+ROUND((G237/$G$244),4)</f>
        <v>#DIV/0!</v>
      </c>
    </row>
    <row r="238" spans="1:8" ht="15" customHeight="1" x14ac:dyDescent="0.25">
      <c r="A238" s="126">
        <v>14</v>
      </c>
      <c r="B238" s="127"/>
      <c r="C238" s="128" t="s">
        <v>768</v>
      </c>
      <c r="D238" s="127"/>
      <c r="E238" s="480"/>
      <c r="F238" s="130"/>
      <c r="G238" s="131">
        <f>SUM(G239:G240)</f>
        <v>0</v>
      </c>
      <c r="H238" s="467" t="e">
        <f>+ROUND((G238/$G$244),4)</f>
        <v>#DIV/0!</v>
      </c>
    </row>
    <row r="239" spans="1:8" ht="15" customHeight="1" x14ac:dyDescent="0.2">
      <c r="A239" s="144">
        <v>14.1</v>
      </c>
      <c r="B239" s="196"/>
      <c r="C239" s="196" t="s">
        <v>679</v>
      </c>
      <c r="D239" s="145" t="s">
        <v>14</v>
      </c>
      <c r="E239" s="481">
        <f>+E11+E12</f>
        <v>566.19000000000005</v>
      </c>
      <c r="F239" s="481"/>
      <c r="G239" s="60">
        <f>+F239*E239</f>
        <v>0</v>
      </c>
      <c r="H239" s="467" t="e">
        <f>+ROUND((G239/$G$244),4)</f>
        <v>#DIV/0!</v>
      </c>
    </row>
    <row r="240" spans="1:8" ht="15" customHeight="1" thickBot="1" x14ac:dyDescent="0.25">
      <c r="A240" s="537">
        <v>14.2</v>
      </c>
      <c r="B240" s="538"/>
      <c r="C240" s="538" t="s">
        <v>719</v>
      </c>
      <c r="D240" s="539" t="s">
        <v>14</v>
      </c>
      <c r="E240" s="540">
        <v>176</v>
      </c>
      <c r="F240" s="540"/>
      <c r="G240" s="541">
        <f>+F240*E240</f>
        <v>0</v>
      </c>
      <c r="H240" s="542" t="e">
        <f>+ROUND((G240/$G$244),4)</f>
        <v>#DIV/0!</v>
      </c>
    </row>
    <row r="241" spans="1:8" ht="15" customHeight="1" x14ac:dyDescent="0.2">
      <c r="A241" s="476"/>
      <c r="G241" s="544"/>
      <c r="H241" s="545"/>
    </row>
    <row r="242" spans="1:8" ht="27" customHeight="1" x14ac:dyDescent="0.2">
      <c r="A242" s="476"/>
      <c r="G242" s="544"/>
      <c r="H242" s="545"/>
    </row>
    <row r="243" spans="1:8" ht="15" customHeight="1" thickBot="1" x14ac:dyDescent="0.25"/>
    <row r="244" spans="1:8" ht="18" customHeight="1" thickBot="1" x14ac:dyDescent="0.35">
      <c r="A244" s="613" t="s">
        <v>686</v>
      </c>
      <c r="B244" s="614"/>
      <c r="C244" s="614"/>
      <c r="D244" s="614"/>
      <c r="E244" s="614"/>
      <c r="F244" s="615"/>
      <c r="G244" s="546">
        <f>+ROUND((G238+G230+G220+G56+G49+G40+G35+G25+G16+G8+G120+G105+G136+G211),0)</f>
        <v>0</v>
      </c>
      <c r="H244" s="547" t="e">
        <f>+ROUND((H238+H230+H220+H57+H49+H40+H35+H25+H16+H8+H120+H105+H136+H211),0)</f>
        <v>#DIV/0!</v>
      </c>
    </row>
    <row r="246" spans="1:8" ht="21" customHeight="1" x14ac:dyDescent="0.25">
      <c r="D246" s="603" t="s">
        <v>687</v>
      </c>
      <c r="E246" s="604"/>
      <c r="F246" s="548">
        <v>0.32969999999999999</v>
      </c>
      <c r="G246" s="549">
        <f>+ROUND((F246*G244),0)</f>
        <v>0</v>
      </c>
    </row>
    <row r="247" spans="1:8" s="283" customFormat="1" ht="24" customHeight="1" x14ac:dyDescent="0.25">
      <c r="A247" s="281"/>
      <c r="B247" s="281"/>
      <c r="C247" s="281"/>
      <c r="D247" s="603" t="s">
        <v>688</v>
      </c>
      <c r="E247" s="604"/>
      <c r="F247" s="550">
        <v>0.02</v>
      </c>
      <c r="G247" s="549">
        <f>+ROUND((F247*G244),0)</f>
        <v>0</v>
      </c>
      <c r="H247" s="281"/>
    </row>
    <row r="248" spans="1:8" ht="18.75" customHeight="1" thickBot="1" x14ac:dyDescent="0.3">
      <c r="D248" s="605" t="s">
        <v>689</v>
      </c>
      <c r="E248" s="606"/>
      <c r="F248" s="551">
        <v>0.05</v>
      </c>
      <c r="G248" s="552">
        <f>+ROUND((F248*G244),0)</f>
        <v>0</v>
      </c>
    </row>
    <row r="249" spans="1:8" ht="30" customHeight="1" thickBot="1" x14ac:dyDescent="0.25">
      <c r="A249" s="283"/>
      <c r="B249" s="283"/>
      <c r="C249" s="283"/>
      <c r="D249" s="607" t="s">
        <v>690</v>
      </c>
      <c r="E249" s="608"/>
      <c r="F249" s="609"/>
      <c r="G249" s="553">
        <f>SUM(G244:G248)</f>
        <v>0</v>
      </c>
      <c r="H249" s="283"/>
    </row>
    <row r="251" spans="1:8" ht="20.25" customHeight="1" x14ac:dyDescent="0.2"/>
    <row r="252" spans="1:8" ht="15" customHeight="1" x14ac:dyDescent="0.2">
      <c r="G252" s="554"/>
    </row>
    <row r="253" spans="1:8" ht="15" customHeight="1" x14ac:dyDescent="0.3">
      <c r="G253" s="555"/>
    </row>
    <row r="254" spans="1:8" ht="15" customHeight="1" x14ac:dyDescent="0.2">
      <c r="G254" s="282"/>
    </row>
    <row r="258" spans="7:7" ht="15" customHeight="1" x14ac:dyDescent="0.2">
      <c r="G258" s="282"/>
    </row>
  </sheetData>
  <autoFilter ref="A7:H240"/>
  <mergeCells count="8">
    <mergeCell ref="D246:E246"/>
    <mergeCell ref="D247:E247"/>
    <mergeCell ref="D248:E248"/>
    <mergeCell ref="D249:F249"/>
    <mergeCell ref="A1:H2"/>
    <mergeCell ref="A3:F3"/>
    <mergeCell ref="A5:G5"/>
    <mergeCell ref="A244:F244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D7"/>
  <sheetViews>
    <sheetView workbookViewId="0">
      <selection activeCell="B3" sqref="B3"/>
    </sheetView>
  </sheetViews>
  <sheetFormatPr baseColWidth="10" defaultRowHeight="15" x14ac:dyDescent="0.25"/>
  <cols>
    <col min="2" max="2" width="18.85546875" customWidth="1"/>
    <col min="3" max="4" width="21.85546875" customWidth="1"/>
  </cols>
  <sheetData>
    <row r="3" spans="2:4" x14ac:dyDescent="0.25">
      <c r="B3" s="558">
        <f>+'PTO PILONA 10'!G385</f>
        <v>0</v>
      </c>
      <c r="C3" s="558">
        <v>3160138459</v>
      </c>
      <c r="D3" s="559">
        <f>+B3-C3</f>
        <v>-3160138459</v>
      </c>
    </row>
    <row r="4" spans="2:4" x14ac:dyDescent="0.25">
      <c r="B4" s="558">
        <f>+'PTO PILONA 20'!G382</f>
        <v>0</v>
      </c>
      <c r="C4" s="558">
        <v>3269061425.8800001</v>
      </c>
      <c r="D4" s="559">
        <f t="shared" ref="D4:D7" si="0">+B4-C4</f>
        <v>-3269061425.8800001</v>
      </c>
    </row>
    <row r="5" spans="2:4" x14ac:dyDescent="0.25">
      <c r="B5" s="558">
        <f>+'PTO MUSEO'!G382</f>
        <v>0</v>
      </c>
      <c r="C5" s="558">
        <v>3428704484</v>
      </c>
      <c r="D5" s="559">
        <f t="shared" si="0"/>
        <v>-3428704484</v>
      </c>
    </row>
    <row r="6" spans="2:4" x14ac:dyDescent="0.25">
      <c r="B6" s="558">
        <f>+'PTO GALERIA'!G249</f>
        <v>0</v>
      </c>
      <c r="C6" s="558">
        <v>1052230190</v>
      </c>
      <c r="D6" s="559">
        <f t="shared" si="0"/>
        <v>-1052230190</v>
      </c>
    </row>
    <row r="7" spans="2:4" x14ac:dyDescent="0.25">
      <c r="B7" s="559">
        <f>SUM(B3:B6)</f>
        <v>0</v>
      </c>
      <c r="C7" s="558">
        <v>10910134558.880001</v>
      </c>
      <c r="D7" s="559">
        <f t="shared" si="0"/>
        <v>-10910134558.880001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PROPUESTA ECONOMICA</FINDETERDescripcion>
    <FINDETERPublicar xmlns="C873A128-3956-43CC-8E9F-116C3547FB51">true</FINDETERPublicar>
    <g7y3 xmlns="c873a128-3956-43cc-8e9f-116c3547fb51" xsi:nil="true"/>
    <FINDETERConvocatoria xmlns="C873A128-3956-43CC-8E9F-116C3547FB51">99</FINDETERConvocatoria>
  </documentManagement>
</p:properties>
</file>

<file path=customXml/itemProps1.xml><?xml version="1.0" encoding="utf-8"?>
<ds:datastoreItem xmlns:ds="http://schemas.openxmlformats.org/officeDocument/2006/customXml" ds:itemID="{7B01F2F1-A9DF-4557-80B5-67DB954DFD9F}"/>
</file>

<file path=customXml/itemProps2.xml><?xml version="1.0" encoding="utf-8"?>
<ds:datastoreItem xmlns:ds="http://schemas.openxmlformats.org/officeDocument/2006/customXml" ds:itemID="{2429C15F-CBA2-4FC4-B0A3-B077AF164AEE}"/>
</file>

<file path=customXml/itemProps3.xml><?xml version="1.0" encoding="utf-8"?>
<ds:datastoreItem xmlns:ds="http://schemas.openxmlformats.org/officeDocument/2006/customXml" ds:itemID="{BFD02AC2-FD9A-4B5E-905F-922F855A66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PTO PILONA 10</vt:lpstr>
      <vt:lpstr>PTO PILONA 20</vt:lpstr>
      <vt:lpstr>PTO MUSEO</vt:lpstr>
      <vt:lpstr>PTO GALERIA</vt:lpstr>
      <vt:lpstr>Hoja5</vt:lpstr>
      <vt:lpstr>'PTO PILONA 10'!Área_de_impresión</vt:lpstr>
      <vt:lpstr>'PTO PILONA 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FORMATOPROPUESTAECONOMICA</dc:title>
  <dc:creator>ANDRES LOZADA HERRERA</dc:creator>
  <cp:lastModifiedBy>ANDRES LOZADA HERRERA</cp:lastModifiedBy>
  <cp:lastPrinted>2019-04-25T16:18:21Z</cp:lastPrinted>
  <dcterms:created xsi:type="dcterms:W3CDTF">2019-04-17T16:51:42Z</dcterms:created>
  <dcterms:modified xsi:type="dcterms:W3CDTF">2019-04-25T22:23:08Z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