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OZADA\Documents\CONVENIO SDC\ANEXOS CONVOCATORIA\Anexo 3 Formato de Propuesta Economica\"/>
    </mc:Choice>
  </mc:AlternateContent>
  <bookViews>
    <workbookView xWindow="0" yWindow="0" windowWidth="28800" windowHeight="11835" activeTab="3"/>
  </bookViews>
  <sheets>
    <sheet name="PTO PILONA 10" sheetId="1" r:id="rId1"/>
    <sheet name="PTO PILONA 20" sheetId="2" r:id="rId2"/>
    <sheet name="PTO MUSEO" sheetId="3" r:id="rId3"/>
    <sheet name="PTO GALE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'PTO GALERIA'!$A$7:$G$240</definedName>
    <definedName name="_xlnm._FilterDatabase" localSheetId="2" hidden="1">'PTO MUSEO'!$A$7:$G$375</definedName>
    <definedName name="_xlnm._FilterDatabase" localSheetId="0" hidden="1">'PTO PILONA 10'!$A$8:$G$379</definedName>
    <definedName name="_xlnm._FilterDatabase" localSheetId="1" hidden="1">'PTO PILONA 20'!$A$7:$G$383</definedName>
    <definedName name="_Order1" hidden="1">255</definedName>
    <definedName name="_Order2" hidden="1">255</definedName>
    <definedName name="A" localSheetId="3">[1]COMPRA!#REF!</definedName>
    <definedName name="A" localSheetId="2">[1]COMPRA!#REF!</definedName>
    <definedName name="A" localSheetId="0">[1]COMPRA!#REF!</definedName>
    <definedName name="A" localSheetId="1">[1]COMPRA!#REF!</definedName>
    <definedName name="A">[1]COMPRA!#REF!</definedName>
    <definedName name="A_IMPRESIÓN_IM" localSheetId="3">#REF!</definedName>
    <definedName name="A_IMPRESIÓN_IM" localSheetId="2">#REF!</definedName>
    <definedName name="A_IMPRESIÓN_IM" localSheetId="0">#REF!</definedName>
    <definedName name="A_IMPRESIÓN_IM" localSheetId="1">#REF!</definedName>
    <definedName name="A_IMPRESIÓN_IM">#REF!</definedName>
    <definedName name="A_nuevo" localSheetId="3">#REF!</definedName>
    <definedName name="A_nuevo" localSheetId="2">#REF!</definedName>
    <definedName name="A_nuevo" localSheetId="0">#REF!</definedName>
    <definedName name="A_nuevo" localSheetId="1">#REF!</definedName>
    <definedName name="A_nuevo">#REF!</definedName>
    <definedName name="AA" localSheetId="3" hidden="1">{#N/A,#N/A,TRUE,"INGENIERIA";#N/A,#N/A,TRUE,"COMPRAS";#N/A,#N/A,TRUE,"DIRECCION";#N/A,#N/A,TRUE,"RESUMEN"}</definedName>
    <definedName name="AA" localSheetId="2" hidden="1">{#N/A,#N/A,TRUE,"INGENIERIA";#N/A,#N/A,TRUE,"COMPRAS";#N/A,#N/A,TRUE,"DIRECCION";#N/A,#N/A,TRUE,"RESUMEN"}</definedName>
    <definedName name="AA" localSheetId="1" hidden="1">{#N/A,#N/A,TRUE,"INGENIERIA";#N/A,#N/A,TRUE,"COMPRAS";#N/A,#N/A,TRUE,"DIRECCION";#N/A,#N/A,TRUE,"RESUMEN"}</definedName>
    <definedName name="AA" hidden="1">{#N/A,#N/A,TRUE,"INGENIERIA";#N/A,#N/A,TRUE,"COMPRAS";#N/A,#N/A,TRUE,"DIRECCION";#N/A,#N/A,TRUE,"RESUMEN"}</definedName>
    <definedName name="AAa" localSheetId="3">#REF!</definedName>
    <definedName name="AAa" localSheetId="2">#REF!</definedName>
    <definedName name="AAa" localSheetId="0">#REF!</definedName>
    <definedName name="AAa" localSheetId="1">#REF!</definedName>
    <definedName name="AAa">#REF!</definedName>
    <definedName name="aaaa" localSheetId="3">#REF!</definedName>
    <definedName name="aaaa" localSheetId="2">#REF!</definedName>
    <definedName name="aaaa" localSheetId="0">#REF!</definedName>
    <definedName name="aaaa" localSheetId="1">#REF!</definedName>
    <definedName name="aaaa">#REF!</definedName>
    <definedName name="AAAAAAA" localSheetId="3">[1]COMPRA!#REF!</definedName>
    <definedName name="AAAAAAA" localSheetId="2">[1]COMPRA!#REF!</definedName>
    <definedName name="AAAAAAA" localSheetId="0">[1]COMPRA!#REF!</definedName>
    <definedName name="AAAAAAA" localSheetId="1">[1]COMPRA!#REF!</definedName>
    <definedName name="AAAAAAA">[1]COMPRA!#REF!</definedName>
    <definedName name="absc" localSheetId="3">[2]!absc</definedName>
    <definedName name="absc" localSheetId="2">[2]!absc</definedName>
    <definedName name="absc" localSheetId="0">[2]!absc</definedName>
    <definedName name="absc" localSheetId="1">[2]!absc</definedName>
    <definedName name="absc">[2]!absc</definedName>
    <definedName name="AD" localSheetId="3">#REF!</definedName>
    <definedName name="AD" localSheetId="2">#REF!</definedName>
    <definedName name="AD" localSheetId="0">#REF!</definedName>
    <definedName name="AD" localSheetId="1">#REF!</definedName>
    <definedName name="AD">#REF!</definedName>
    <definedName name="aiu" localSheetId="3">#REF!</definedName>
    <definedName name="aiu" localSheetId="2">#REF!</definedName>
    <definedName name="aiu" localSheetId="0">#REF!</definedName>
    <definedName name="aiu" localSheetId="1">#REF!</definedName>
    <definedName name="aiu">#REF!</definedName>
    <definedName name="aqw" localSheetId="3">#REF!</definedName>
    <definedName name="aqw" localSheetId="2">#REF!</definedName>
    <definedName name="aqw" localSheetId="0">#REF!</definedName>
    <definedName name="aqw" localSheetId="1">#REF!</definedName>
    <definedName name="aqw">#REF!</definedName>
    <definedName name="_xlnm.Extract" localSheetId="3">#REF!</definedName>
    <definedName name="_xlnm.Extract" localSheetId="2">#REF!</definedName>
    <definedName name="_xlnm.Extract" localSheetId="0">#REF!</definedName>
    <definedName name="_xlnm.Extract" localSheetId="1">#REF!</definedName>
    <definedName name="_xlnm.Extract">#REF!</definedName>
    <definedName name="_xlnm.Print_Area" localSheetId="3">'PTO GALERIA'!$A$1:$F$250</definedName>
    <definedName name="_xlnm.Print_Area" localSheetId="2">'PTO MUSEO'!$A$1:$F$385</definedName>
    <definedName name="_xlnm.Print_Area" localSheetId="0">'PTO PILONA 10'!$A$1:$F$386</definedName>
    <definedName name="_xlnm.Print_Area" localSheetId="1">'PTO PILONA 20'!$A$1:$F$383</definedName>
    <definedName name="asaws" localSheetId="3">#REF!</definedName>
    <definedName name="asaws" localSheetId="2">#REF!</definedName>
    <definedName name="asaws" localSheetId="0">#REF!</definedName>
    <definedName name="asaws" localSheetId="1">#REF!</definedName>
    <definedName name="asaws">#REF!</definedName>
    <definedName name="B" localSheetId="3">#REF!</definedName>
    <definedName name="B" localSheetId="2">#REF!</definedName>
    <definedName name="B" localSheetId="0">#REF!</definedName>
    <definedName name="B" localSheetId="1">#REF!</definedName>
    <definedName name="B">#REF!</definedName>
    <definedName name="bASE" localSheetId="3">#REF!</definedName>
    <definedName name="bASE" localSheetId="2">#REF!</definedName>
    <definedName name="bASE" localSheetId="0">#REF!</definedName>
    <definedName name="bASE" localSheetId="1">#REF!</definedName>
    <definedName name="bASE">#REF!</definedName>
    <definedName name="Base_datos_IM" localSheetId="3">#REF!</definedName>
    <definedName name="Base_datos_IM" localSheetId="2">#REF!</definedName>
    <definedName name="Base_datos_IM" localSheetId="0">#REF!</definedName>
    <definedName name="Base_datos_IM" localSheetId="1">#REF!</definedName>
    <definedName name="Base_datos_IM">#REF!</definedName>
    <definedName name="BASE_DE_DATOS" localSheetId="3">#REF!</definedName>
    <definedName name="BASE_DE_DATOS" localSheetId="2">#REF!</definedName>
    <definedName name="BASE_DE_DATOS" localSheetId="0">#REF!</definedName>
    <definedName name="BASE_DE_DATOS" localSheetId="1">#REF!</definedName>
    <definedName name="BASE_DE_DATOS">#REF!</definedName>
    <definedName name="_xlnm.Database" localSheetId="3">#REF!</definedName>
    <definedName name="_xlnm.Database" localSheetId="2">#REF!</definedName>
    <definedName name="_xlnm.Database" localSheetId="0">#REF!</definedName>
    <definedName name="_xlnm.Database" localSheetId="1">#REF!</definedName>
    <definedName name="_xlnm.Database">#REF!</definedName>
    <definedName name="bI" localSheetId="3">#REF!</definedName>
    <definedName name="bI" localSheetId="2">#REF!</definedName>
    <definedName name="bI" localSheetId="0">#REF!</definedName>
    <definedName name="bI" localSheetId="1">#REF!</definedName>
    <definedName name="bI">#REF!</definedName>
    <definedName name="biq" localSheetId="3">#REF!</definedName>
    <definedName name="biq" localSheetId="2">#REF!</definedName>
    <definedName name="biq" localSheetId="0">#REF!</definedName>
    <definedName name="biq" localSheetId="1">#REF!</definedName>
    <definedName name="biq">#REF!</definedName>
    <definedName name="CALCULO" localSheetId="3">#REF!</definedName>
    <definedName name="CALCULO" localSheetId="2">#REF!</definedName>
    <definedName name="CALCULO" localSheetId="0">#REF!</definedName>
    <definedName name="CALCULO" localSheetId="1">#REF!</definedName>
    <definedName name="CALCULO">#REF!</definedName>
    <definedName name="CANTDS">[3]Modelo!$J$7:$J$10,[3]Modelo!$J$13:$J$27,[3]Modelo!$J$30:$J$33,[3]Modelo!$J$36:$J$40</definedName>
    <definedName name="CNT_M">[3]Modelo!$H$13:$H$27</definedName>
    <definedName name="COPIA1" localSheetId="3">#REF!</definedName>
    <definedName name="COPIA1" localSheetId="2">#REF!</definedName>
    <definedName name="COPIA1" localSheetId="0">#REF!</definedName>
    <definedName name="COPIA1" localSheetId="1">#REF!</definedName>
    <definedName name="COPIA1">#REF!</definedName>
    <definedName name="COPIA2" localSheetId="3">#REF!</definedName>
    <definedName name="COPIA2" localSheetId="2">#REF!</definedName>
    <definedName name="COPIA2" localSheetId="0">#REF!</definedName>
    <definedName name="COPIA2" localSheetId="1">#REF!</definedName>
    <definedName name="COPIA2">#REF!</definedName>
    <definedName name="CRIT1" localSheetId="3">#REF!</definedName>
    <definedName name="CRIT1" localSheetId="2">#REF!</definedName>
    <definedName name="CRIT1" localSheetId="0">#REF!</definedName>
    <definedName name="CRIT1" localSheetId="1">#REF!</definedName>
    <definedName name="CRIT1">#REF!</definedName>
    <definedName name="Criteria" localSheetId="3">#REF!</definedName>
    <definedName name="Criteria" localSheetId="2">#REF!</definedName>
    <definedName name="Criteria" localSheetId="0">#REF!</definedName>
    <definedName name="Criteria" localSheetId="1">#REF!</definedName>
    <definedName name="Criteria">#REF!</definedName>
    <definedName name="_xlnm.Criteria" localSheetId="3">#REF!</definedName>
    <definedName name="_xlnm.Criteria" localSheetId="2">#REF!</definedName>
    <definedName name="_xlnm.Criteria" localSheetId="0">#REF!</definedName>
    <definedName name="_xlnm.Criteria" localSheetId="1">#REF!</definedName>
    <definedName name="_xlnm.Criteria">#REF!</definedName>
    <definedName name="Criterios_IM" localSheetId="3">#REF!</definedName>
    <definedName name="Criterios_IM" localSheetId="2">#REF!</definedName>
    <definedName name="Criterios_IM" localSheetId="0">#REF!</definedName>
    <definedName name="Criterios_IM" localSheetId="1">#REF!</definedName>
    <definedName name="Criterios_IM">#REF!</definedName>
    <definedName name="cuad2">[4]Cuadrillas!$A$11:$I$75</definedName>
    <definedName name="Cuadrillas">[5]Cuadrillas!$A$11:$I$75</definedName>
    <definedName name="D">[6]basicos!$A$1:$D$44</definedName>
    <definedName name="Database" localSheetId="3">#REF!</definedName>
    <definedName name="Database" localSheetId="2">#REF!</definedName>
    <definedName name="Database" localSheetId="0">#REF!</definedName>
    <definedName name="Database" localSheetId="1">#REF!</definedName>
    <definedName name="Database">#REF!</definedName>
    <definedName name="des" localSheetId="3">#REF!</definedName>
    <definedName name="des" localSheetId="2">#REF!</definedName>
    <definedName name="des" localSheetId="0">#REF!</definedName>
    <definedName name="des" localSheetId="1">#REF!</definedName>
    <definedName name="des">#REF!</definedName>
    <definedName name="Descrip_cuadrillas">[5]Cuadrillas!$A$15:$A$75</definedName>
    <definedName name="Descrip_equipos">[5]Equ!$A$15:$A$101</definedName>
    <definedName name="Descrip_transporte">[5]Trans!$A$16:$A$63</definedName>
    <definedName name="Descripción">[5]Mat!$A$9:$A$1192</definedName>
    <definedName name="DF">[6]basicos!$A$149:$F$161</definedName>
    <definedName name="Equipos">[5]Equ!$A$11:$G$101</definedName>
    <definedName name="EQUIPOS_SYS">[7]basicos!$A$1:$D$44</definedName>
    <definedName name="ET_DSC">[3]Modelo!$P$2</definedName>
    <definedName name="ET_IMO">[3]Modelo!$O$44</definedName>
    <definedName name="ET_IND">[3]Modelo!$O$42</definedName>
    <definedName name="Extracción_IM" localSheetId="3">#REF!</definedName>
    <definedName name="Extracción_IM" localSheetId="2">#REF!</definedName>
    <definedName name="Extracción_IM" localSheetId="0">#REF!</definedName>
    <definedName name="Extracción_IM" localSheetId="1">#REF!</definedName>
    <definedName name="Extracción_IM">#REF!</definedName>
    <definedName name="Extract" localSheetId="3">#REF!</definedName>
    <definedName name="Extract" localSheetId="2">#REF!</definedName>
    <definedName name="Extract" localSheetId="0">#REF!</definedName>
    <definedName name="Extract" localSheetId="1">#REF!</definedName>
    <definedName name="Extract">#REF!</definedName>
    <definedName name="factor" localSheetId="3">#REF!</definedName>
    <definedName name="factor" localSheetId="2">#REF!</definedName>
    <definedName name="factor" localSheetId="0">#REF!</definedName>
    <definedName name="factor" localSheetId="1">#REF!</definedName>
    <definedName name="factor">#REF!</definedName>
    <definedName name="FFF" localSheetId="3">#REF!</definedName>
    <definedName name="FFF" localSheetId="2">#REF!</definedName>
    <definedName name="FFF" localSheetId="0">#REF!</definedName>
    <definedName name="FFF" localSheetId="1">#REF!</definedName>
    <definedName name="FFF">#REF!</definedName>
    <definedName name="ffff" localSheetId="3">#REF!</definedName>
    <definedName name="ffff" localSheetId="2">#REF!</definedName>
    <definedName name="ffff" localSheetId="0">#REF!</definedName>
    <definedName name="ffff" localSheetId="1">#REF!</definedName>
    <definedName name="ffff">#REF!</definedName>
    <definedName name="fgfgf" localSheetId="3">#REF!</definedName>
    <definedName name="fgfgf" localSheetId="2">#REF!</definedName>
    <definedName name="fgfgf" localSheetId="0">#REF!</definedName>
    <definedName name="fgfgf" localSheetId="1">#REF!</definedName>
    <definedName name="fgfgf">#REF!</definedName>
    <definedName name="impresion" localSheetId="3">#REF!</definedName>
    <definedName name="impresion" localSheetId="2">#REF!</definedName>
    <definedName name="impresion" localSheetId="0">#REF!</definedName>
    <definedName name="impresion" localSheetId="1">#REF!</definedName>
    <definedName name="impresion">#REF!</definedName>
    <definedName name="inf" localSheetId="3">#REF!</definedName>
    <definedName name="inf" localSheetId="2">#REF!</definedName>
    <definedName name="inf" localSheetId="0">#REF!</definedName>
    <definedName name="inf" localSheetId="1">#REF!</definedName>
    <definedName name="inf">#REF!</definedName>
    <definedName name="INV_11">'[8]PR 1'!$A$2:$N$655</definedName>
    <definedName name="ITEM" localSheetId="3">#REF!</definedName>
    <definedName name="ITEM" localSheetId="2">#REF!</definedName>
    <definedName name="ITEM" localSheetId="0">#REF!</definedName>
    <definedName name="ITEM" localSheetId="1">#REF!</definedName>
    <definedName name="ITEM">#REF!</definedName>
    <definedName name="List_cuadrillas">[5]Salarios!$D$8:$P$8</definedName>
    <definedName name="LISTA_DE_UNITARIOS" localSheetId="3">'[9]LISTA DE UNITARIOS'!#REF!</definedName>
    <definedName name="LISTA_DE_UNITARIOS" localSheetId="2">'[9]LISTA DE UNITARIOS'!#REF!</definedName>
    <definedName name="LISTA_DE_UNITARIOS" localSheetId="0">'[9]LISTA DE UNITARIOS'!#REF!</definedName>
    <definedName name="LISTA_DE_UNITARIOS" localSheetId="1">'[9]LISTA DE UNITARIOS'!#REF!</definedName>
    <definedName name="LISTA_DE_UNITARIOS">'[9]LISTA DE UNITARIOS'!#REF!</definedName>
    <definedName name="lo" localSheetId="3">#REF!</definedName>
    <definedName name="lo" localSheetId="2">#REF!</definedName>
    <definedName name="lo" localSheetId="0">#REF!</definedName>
    <definedName name="lo" localSheetId="1">#REF!</definedName>
    <definedName name="lo">#REF!</definedName>
    <definedName name="LORENa" localSheetId="3">#REF!</definedName>
    <definedName name="LORENa" localSheetId="2">#REF!</definedName>
    <definedName name="LORENa" localSheetId="0">#REF!</definedName>
    <definedName name="LORENa" localSheetId="1">#REF!</definedName>
    <definedName name="LORENa">#REF!</definedName>
    <definedName name="M.DE.OBRA">[7]basicos!$A$47:$D$61</definedName>
    <definedName name="MACO" localSheetId="3">#REF!</definedName>
    <definedName name="MACO" localSheetId="2">#REF!</definedName>
    <definedName name="MACO" localSheetId="0">#REF!</definedName>
    <definedName name="MACO" localSheetId="1">#REF!</definedName>
    <definedName name="MACO">#REF!</definedName>
    <definedName name="mafe" localSheetId="3">#REF!</definedName>
    <definedName name="mafe" localSheetId="2">#REF!</definedName>
    <definedName name="mafe" localSheetId="0">#REF!</definedName>
    <definedName name="mafe" localSheetId="1">#REF!</definedName>
    <definedName name="mafe">#REF!</definedName>
    <definedName name="Materiales">[5]Mat!$A$8:$G$1192</definedName>
    <definedName name="nuevo" localSheetId="3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evo" localSheetId="2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evo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nuevo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PA" localSheetId="3">[5]PRESUPUESTO!#REF!</definedName>
    <definedName name="PA" localSheetId="2">[5]PRESUPUESTO!#REF!</definedName>
    <definedName name="PA" localSheetId="0">[5]PRESUPUESTO!#REF!</definedName>
    <definedName name="PA" localSheetId="1">[5]PRESUPUESTO!#REF!</definedName>
    <definedName name="PA">[5]PRESUPUESTO!#REF!</definedName>
    <definedName name="PB" localSheetId="3">[5]PRESUPUESTO!#REF!</definedName>
    <definedName name="PB" localSheetId="2">[5]PRESUPUESTO!#REF!</definedName>
    <definedName name="PB" localSheetId="0">[5]PRESUPUESTO!#REF!</definedName>
    <definedName name="PB" localSheetId="1">[5]PRESUPUESTO!#REF!</definedName>
    <definedName name="PB">[5]PRESUPUESTO!#REF!</definedName>
    <definedName name="PC" localSheetId="3">[5]PRESUPUESTO!#REF!</definedName>
    <definedName name="PC" localSheetId="2">[5]PRESUPUESTO!#REF!</definedName>
    <definedName name="PC" localSheetId="0">[5]PRESUPUESTO!#REF!</definedName>
    <definedName name="PC" localSheetId="1">[5]PRESUPUESTO!#REF!</definedName>
    <definedName name="PC">[5]PRESUPUESTO!#REF!</definedName>
    <definedName name="PE" localSheetId="3">[5]PRESUPUESTO!#REF!</definedName>
    <definedName name="PE" localSheetId="2">[5]PRESUPUESTO!#REF!</definedName>
    <definedName name="PE" localSheetId="0">[5]PRESUPUESTO!#REF!</definedName>
    <definedName name="PE" localSheetId="1">[5]PRESUPUESTO!#REF!</definedName>
    <definedName name="PE">[5]PRESUPUESTO!#REF!</definedName>
    <definedName name="PL" localSheetId="3">[5]PRESUPUESTO!#REF!</definedName>
    <definedName name="PL" localSheetId="2">[5]PRESUPUESTO!#REF!</definedName>
    <definedName name="PL" localSheetId="0">[5]PRESUPUESTO!#REF!</definedName>
    <definedName name="PL" localSheetId="1">[5]PRESUPUESTO!#REF!</definedName>
    <definedName name="PL">[5]PRESUPUESTO!#REF!</definedName>
    <definedName name="pñ" localSheetId="3">[5]PRESUPUESTO!#REF!</definedName>
    <definedName name="pñ" localSheetId="2">[5]PRESUPUESTO!#REF!</definedName>
    <definedName name="pñ" localSheetId="0">[5]PRESUPUESTO!#REF!</definedName>
    <definedName name="pñ" localSheetId="1">[5]PRESUPUESTO!#REF!</definedName>
    <definedName name="pñ">[5]PRESUPUESTO!#REF!</definedName>
    <definedName name="po" localSheetId="3">[5]PRESUPUESTO!#REF!</definedName>
    <definedName name="po" localSheetId="2">[5]PRESUPUESTO!#REF!</definedName>
    <definedName name="po" localSheetId="0">[5]PRESUPUESTO!#REF!</definedName>
    <definedName name="po" localSheetId="1">[5]PRESUPUESTO!#REF!</definedName>
    <definedName name="po">[5]PRESUPUESTO!#REF!</definedName>
    <definedName name="PRESUP">[3]PRES!$A:$E</definedName>
    <definedName name="PRESUPUESTO">[10]Pres_Com!$A$7:$G$275</definedName>
    <definedName name="PresupuestoCCI90F">[11]Pres_CDI90!$B$8:$H$576</definedName>
    <definedName name="Print_Area_MI" localSheetId="3">#REF!</definedName>
    <definedName name="Print_Area_MI" localSheetId="2">#REF!</definedName>
    <definedName name="Print_Area_MI" localSheetId="0">#REF!</definedName>
    <definedName name="Print_Area_MI" localSheetId="1">#REF!</definedName>
    <definedName name="Print_Area_MI">#REF!</definedName>
    <definedName name="qwe" localSheetId="3">#REF!</definedName>
    <definedName name="qwe" localSheetId="2">#REF!</definedName>
    <definedName name="qwe" localSheetId="0">#REF!</definedName>
    <definedName name="qwe" localSheetId="1">#REF!</definedName>
    <definedName name="qwe">#REF!</definedName>
    <definedName name="REAJUSTE" localSheetId="3">#REF!</definedName>
    <definedName name="REAJUSTE" localSheetId="2">#REF!</definedName>
    <definedName name="REAJUSTE" localSheetId="0">#REF!</definedName>
    <definedName name="REAJUSTE" localSheetId="1">#REF!</definedName>
    <definedName name="REAJUSTE">#REF!</definedName>
    <definedName name="REAJUSTES" localSheetId="3">#REF!</definedName>
    <definedName name="REAJUSTES" localSheetId="2">#REF!</definedName>
    <definedName name="REAJUSTES" localSheetId="0">#REF!</definedName>
    <definedName name="REAJUSTES" localSheetId="1">#REF!</definedName>
    <definedName name="REAJUSTES">#REF!</definedName>
    <definedName name="SA" localSheetId="3">[5]PRESUPUESTO!#REF!</definedName>
    <definedName name="SA" localSheetId="2">[5]PRESUPUESTO!#REF!</definedName>
    <definedName name="SA" localSheetId="0">[5]PRESUPUESTO!#REF!</definedName>
    <definedName name="SA" localSheetId="1">[5]PRESUPUESTO!#REF!</definedName>
    <definedName name="SA">[5]PRESUPUESTO!#REF!</definedName>
    <definedName name="Salarios">[5]Salarios!$A$8:$P$17</definedName>
    <definedName name="SALID1" localSheetId="3">#REF!</definedName>
    <definedName name="SALID1" localSheetId="2">#REF!</definedName>
    <definedName name="SALID1" localSheetId="0">#REF!</definedName>
    <definedName name="SALID1" localSheetId="1">#REF!</definedName>
    <definedName name="SALID1">#REF!</definedName>
    <definedName name="SB" localSheetId="3">[5]PRESUPUESTO!#REF!</definedName>
    <definedName name="SB" localSheetId="2">[5]PRESUPUESTO!#REF!</definedName>
    <definedName name="SB" localSheetId="0">[5]PRESUPUESTO!#REF!</definedName>
    <definedName name="SB" localSheetId="1">[5]PRESUPUESTO!#REF!</definedName>
    <definedName name="SB">[5]PRESUPUESTO!#REF!</definedName>
    <definedName name="SC" localSheetId="3">[5]PRESUPUESTO!#REF!</definedName>
    <definedName name="SC" localSheetId="2">[5]PRESUPUESTO!#REF!</definedName>
    <definedName name="SC" localSheetId="0">[5]PRESUPUESTO!#REF!</definedName>
    <definedName name="SC" localSheetId="1">[5]PRESUPUESTO!#REF!</definedName>
    <definedName name="SC">[5]PRESUPUESTO!#REF!</definedName>
    <definedName name="SDG">[6]basicos!$A$149:$F$161</definedName>
    <definedName name="SE" localSheetId="3">[5]PRESUPUESTO!#REF!</definedName>
    <definedName name="SE" localSheetId="2">[5]PRESUPUESTO!#REF!</definedName>
    <definedName name="SE" localSheetId="0">[5]PRESUPUESTO!#REF!</definedName>
    <definedName name="SE" localSheetId="1">[5]PRESUPUESTO!#REF!</definedName>
    <definedName name="SE">[5]PRESUPUESTO!#REF!</definedName>
    <definedName name="SL" localSheetId="3">[5]PRESUPUESTO!#REF!</definedName>
    <definedName name="SL" localSheetId="2">[5]PRESUPUESTO!#REF!</definedName>
    <definedName name="SL" localSheetId="0">[5]PRESUPUESTO!#REF!</definedName>
    <definedName name="SL" localSheetId="1">[5]PRESUPUESTO!#REF!</definedName>
    <definedName name="SL">[5]PRESUPUESTO!#REF!</definedName>
    <definedName name="SUBTOTAL" localSheetId="3">#REF!</definedName>
    <definedName name="SUBTOTAL" localSheetId="2">#REF!</definedName>
    <definedName name="SUBTOTAL" localSheetId="0">#REF!</definedName>
    <definedName name="SUBTOTAL" localSheetId="1">#REF!</definedName>
    <definedName name="SUBTOTAL">#REF!</definedName>
    <definedName name="TA" localSheetId="3">[5]PRESUPUESTO!#REF!</definedName>
    <definedName name="TA" localSheetId="2">[5]PRESUPUESTO!#REF!</definedName>
    <definedName name="TA" localSheetId="0">[5]PRESUPUESTO!#REF!</definedName>
    <definedName name="TA" localSheetId="1">[5]PRESUPUESTO!#REF!</definedName>
    <definedName name="TA">[5]PRESUPUESTO!#REF!</definedName>
    <definedName name="TB" localSheetId="3">[5]PRESUPUESTO!#REF!</definedName>
    <definedName name="TB" localSheetId="2">[5]PRESUPUESTO!#REF!</definedName>
    <definedName name="TB" localSheetId="0">[5]PRESUPUESTO!#REF!</definedName>
    <definedName name="TB" localSheetId="1">[5]PRESUPUESTO!#REF!</definedName>
    <definedName name="TB">[5]PRESUPUESTO!#REF!</definedName>
    <definedName name="TC" localSheetId="3">[5]PRESUPUESTO!#REF!</definedName>
    <definedName name="TC" localSheetId="2">[5]PRESUPUESTO!#REF!</definedName>
    <definedName name="TC" localSheetId="0">[5]PRESUPUESTO!#REF!</definedName>
    <definedName name="TC" localSheetId="1">[5]PRESUPUESTO!#REF!</definedName>
    <definedName name="TC">[5]PRESUPUESTO!#REF!</definedName>
    <definedName name="TE" localSheetId="3">[5]PRESUPUESTO!#REF!</definedName>
    <definedName name="TE" localSheetId="2">[5]PRESUPUESTO!#REF!</definedName>
    <definedName name="TE" localSheetId="0">[5]PRESUPUESTO!#REF!</definedName>
    <definedName name="TE" localSheetId="1">[5]PRESUPUESTO!#REF!</definedName>
    <definedName name="TE">[5]PRESUPUESTO!#REF!</definedName>
    <definedName name="titu" localSheetId="3">#REF!</definedName>
    <definedName name="titu" localSheetId="2">#REF!</definedName>
    <definedName name="titu" localSheetId="0">#REF!</definedName>
    <definedName name="titu" localSheetId="1">#REF!</definedName>
    <definedName name="titu">#REF!</definedName>
    <definedName name="titu2" localSheetId="3">#REF!</definedName>
    <definedName name="titu2" localSheetId="2">#REF!</definedName>
    <definedName name="titu2" localSheetId="0">#REF!</definedName>
    <definedName name="titu2" localSheetId="1">#REF!</definedName>
    <definedName name="titu2">#REF!</definedName>
    <definedName name="TL" localSheetId="3">[5]PRESUPUESTO!#REF!</definedName>
    <definedName name="TL" localSheetId="2">[5]PRESUPUESTO!#REF!</definedName>
    <definedName name="TL" localSheetId="0">[5]PRESUPUESTO!#REF!</definedName>
    <definedName name="TL" localSheetId="1">[5]PRESUPUESTO!#REF!</definedName>
    <definedName name="TL">[5]PRESUPUESTO!#REF!</definedName>
    <definedName name="TRANSPORI" localSheetId="3" hidden="1">{#N/A,#N/A,TRUE,"INGENIERIA";#N/A,#N/A,TRUE,"COMPRAS";#N/A,#N/A,TRUE,"DIRECCION";#N/A,#N/A,TRUE,"RESUMEN"}</definedName>
    <definedName name="TRANSPORI" localSheetId="2" hidden="1">{#N/A,#N/A,TRUE,"INGENIERIA";#N/A,#N/A,TRUE,"COMPRAS";#N/A,#N/A,TRUE,"DIRECCION";#N/A,#N/A,TRUE,"RESUMEN"}</definedName>
    <definedName name="TRANSPORI" localSheetId="1" hidden="1">{#N/A,#N/A,TRUE,"INGENIERIA";#N/A,#N/A,TRUE,"COMPRAS";#N/A,#N/A,TRUE,"DIRECCION";#N/A,#N/A,TRUE,"RESUMEN"}</definedName>
    <definedName name="TRANSPORI" hidden="1">{#N/A,#N/A,TRUE,"INGENIERIA";#N/A,#N/A,TRUE,"COMPRAS";#N/A,#N/A,TRUE,"DIRECCION";#N/A,#N/A,TRUE,"RESUMEN"}</definedName>
    <definedName name="Transporte">[5]Trans!$A$12:$I$63</definedName>
    <definedName name="TRANSPORTES">[7]basicos!$A$149:$F$161</definedName>
    <definedName name="TTA" localSheetId="3">[5]PRESUPUESTO!#REF!</definedName>
    <definedName name="TTA" localSheetId="2">[5]PRESUPUESTO!#REF!</definedName>
    <definedName name="TTA" localSheetId="0">[5]PRESUPUESTO!#REF!</definedName>
    <definedName name="TTA" localSheetId="1">[5]PRESUPUESTO!#REF!</definedName>
    <definedName name="TTA">[5]PRESUPUESTO!#REF!</definedName>
    <definedName name="TTB" localSheetId="3">[5]PRESUPUESTO!#REF!</definedName>
    <definedName name="TTB" localSheetId="2">[5]PRESUPUESTO!#REF!</definedName>
    <definedName name="TTB" localSheetId="0">[5]PRESUPUESTO!#REF!</definedName>
    <definedName name="TTB" localSheetId="1">[5]PRESUPUESTO!#REF!</definedName>
    <definedName name="TTB">[5]PRESUPUESTO!#REF!</definedName>
    <definedName name="TTC" localSheetId="3">[5]PRESUPUESTO!#REF!</definedName>
    <definedName name="TTC" localSheetId="2">[5]PRESUPUESTO!#REF!</definedName>
    <definedName name="TTC" localSheetId="0">[5]PRESUPUESTO!#REF!</definedName>
    <definedName name="TTC" localSheetId="1">[5]PRESUPUESTO!#REF!</definedName>
    <definedName name="TTC">[5]PRESUPUESTO!#REF!</definedName>
    <definedName name="TTE" localSheetId="3">[5]PRESUPUESTO!#REF!</definedName>
    <definedName name="TTE" localSheetId="2">[5]PRESUPUESTO!#REF!</definedName>
    <definedName name="TTE" localSheetId="0">[5]PRESUPUESTO!#REF!</definedName>
    <definedName name="TTE" localSheetId="1">[5]PRESUPUESTO!#REF!</definedName>
    <definedName name="TTE">[5]PRESUPUESTO!#REF!</definedName>
    <definedName name="TTL" localSheetId="3">[5]PRESUPUESTO!#REF!</definedName>
    <definedName name="TTL" localSheetId="2">[5]PRESUPUESTO!#REF!</definedName>
    <definedName name="TTL" localSheetId="0">[5]PRESUPUESTO!#REF!</definedName>
    <definedName name="TTL" localSheetId="1">[5]PRESUPUESTO!#REF!</definedName>
    <definedName name="TTL">[5]PRESUPUESTO!#REF!</definedName>
    <definedName name="UNDS">[3]UNDS!$A:$B</definedName>
    <definedName name="USO_RADIO" localSheetId="3">#REF!</definedName>
    <definedName name="USO_RADIO" localSheetId="2">#REF!</definedName>
    <definedName name="USO_RADIO" localSheetId="0">#REF!</definedName>
    <definedName name="USO_RADIO" localSheetId="1">#REF!</definedName>
    <definedName name="USO_RADIO">#REF!</definedName>
    <definedName name="UUUU" localSheetId="3">#REF!</definedName>
    <definedName name="UUUU" localSheetId="2">#REF!</definedName>
    <definedName name="UUUU" localSheetId="0">#REF!</definedName>
    <definedName name="UUUU" localSheetId="1">#REF!</definedName>
    <definedName name="UUUU">#REF!</definedName>
    <definedName name="valor1" localSheetId="3">#REF!</definedName>
    <definedName name="valor1" localSheetId="2">#REF!</definedName>
    <definedName name="valor1" localSheetId="0">#REF!</definedName>
    <definedName name="valor1" localSheetId="1">#REF!</definedName>
    <definedName name="valor1">#REF!</definedName>
    <definedName name="VALOR1222" localSheetId="3">#REF!</definedName>
    <definedName name="VALOR1222" localSheetId="2">#REF!</definedName>
    <definedName name="VALOR1222" localSheetId="0">#REF!</definedName>
    <definedName name="VALOR1222" localSheetId="1">#REF!</definedName>
    <definedName name="VALOR1222">#REF!</definedName>
    <definedName name="valor2" localSheetId="3">#REF!</definedName>
    <definedName name="valor2" localSheetId="2">#REF!</definedName>
    <definedName name="valor2" localSheetId="0">#REF!</definedName>
    <definedName name="valor2" localSheetId="1">#REF!</definedName>
    <definedName name="valor2">#REF!</definedName>
    <definedName name="VALOR3" localSheetId="3">#REF!</definedName>
    <definedName name="VALOR3" localSheetId="2">#REF!</definedName>
    <definedName name="VALOR3" localSheetId="0">#REF!</definedName>
    <definedName name="VALOR3" localSheetId="1">#REF!</definedName>
    <definedName name="VALOR3">#REF!</definedName>
    <definedName name="VALOR55" localSheetId="3">#REF!</definedName>
    <definedName name="VALOR55" localSheetId="2">#REF!</definedName>
    <definedName name="VALOR55" localSheetId="0">#REF!</definedName>
    <definedName name="VALOR55" localSheetId="1">#REF!</definedName>
    <definedName name="VALOR55">#REF!</definedName>
    <definedName name="vvv" localSheetId="3">#REF!</definedName>
    <definedName name="vvv" localSheetId="2">#REF!</definedName>
    <definedName name="vvv" localSheetId="0">#REF!</definedName>
    <definedName name="vvv" localSheetId="1">#REF!</definedName>
    <definedName name="vvv">#REF!</definedName>
    <definedName name="W" localSheetId="3">#REF!</definedName>
    <definedName name="W" localSheetId="2">#REF!</definedName>
    <definedName name="W" localSheetId="0">#REF!</definedName>
    <definedName name="W" localSheetId="1">#REF!</definedName>
    <definedName name="W">#REF!</definedName>
    <definedName name="wrn.FORMATOS." localSheetId="3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localSheetId="2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localSheetId="1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RENCIA." localSheetId="3" hidden="1">{#N/A,#N/A,TRUE,"INGENIERIA";#N/A,#N/A,TRUE,"COMPRAS";#N/A,#N/A,TRUE,"DIRECCION";#N/A,#N/A,TRUE,"RESUMEN"}</definedName>
    <definedName name="wrn.GERENCIA." localSheetId="2" hidden="1">{#N/A,#N/A,TRUE,"INGENIERIA";#N/A,#N/A,TRUE,"COMPRAS";#N/A,#N/A,TRUE,"DIRECCION";#N/A,#N/A,TRUE,"RESUMEN"}</definedName>
    <definedName name="wrn.GERENCIA." localSheetId="1" hidden="1">{#N/A,#N/A,TRUE,"INGENIERIA";#N/A,#N/A,TRUE,"COMPRAS";#N/A,#N/A,TRUE,"DIRECCION";#N/A,#N/A,TRUE,"RESUMEN"}</definedName>
    <definedName name="wrn.GERENCIA." hidden="1">{#N/A,#N/A,TRUE,"INGENIERIA";#N/A,#N/A,TRUE,"COMPRAS";#N/A,#N/A,TRUE,"DIRECCION";#N/A,#N/A,TRUE,"RESUMEN"}</definedName>
    <definedName name="wWW" localSheetId="3">#REF!</definedName>
    <definedName name="wWW" localSheetId="2">#REF!</definedName>
    <definedName name="wWW" localSheetId="0">#REF!</definedName>
    <definedName name="wWW" localSheetId="1">#REF!</definedName>
    <definedName name="wWW">#REF!</definedName>
    <definedName name="wwwwwww" localSheetId="3">#REF!</definedName>
    <definedName name="wwwwwww" localSheetId="2">#REF!</definedName>
    <definedName name="wwwwwww" localSheetId="0">#REF!</definedName>
    <definedName name="wwwwwww" localSheetId="1">#REF!</definedName>
    <definedName name="wwwwwww">#REF!</definedName>
    <definedName name="x" localSheetId="3">#REF!</definedName>
    <definedName name="x" localSheetId="2">#REF!</definedName>
    <definedName name="x" localSheetId="0">#REF!</definedName>
    <definedName name="x" localSheetId="1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1" i="2" l="1"/>
  <c r="F23" i="1"/>
  <c r="F338" i="3" l="1"/>
  <c r="F339" i="3"/>
  <c r="F340" i="3"/>
  <c r="F341" i="3"/>
  <c r="F342" i="3"/>
  <c r="F343" i="3"/>
  <c r="F344" i="3"/>
  <c r="F337" i="3"/>
  <c r="F336" i="3" l="1"/>
  <c r="F371" i="1" l="1"/>
  <c r="F372" i="1"/>
  <c r="F373" i="1"/>
  <c r="F240" i="4" l="1"/>
  <c r="D239" i="4"/>
  <c r="F239" i="4" s="1"/>
  <c r="F236" i="4"/>
  <c r="F235" i="4"/>
  <c r="F234" i="4"/>
  <c r="F233" i="4"/>
  <c r="F232" i="4"/>
  <c r="F231" i="4"/>
  <c r="F228" i="4"/>
  <c r="F227" i="4"/>
  <c r="F226" i="4"/>
  <c r="F225" i="4"/>
  <c r="F224" i="4"/>
  <c r="F223" i="4"/>
  <c r="F222" i="4"/>
  <c r="F221" i="4"/>
  <c r="F219" i="4"/>
  <c r="F218" i="4"/>
  <c r="F217" i="4"/>
  <c r="F216" i="4"/>
  <c r="F215" i="4"/>
  <c r="F214" i="4"/>
  <c r="F213" i="4"/>
  <c r="F212" i="4"/>
  <c r="F209" i="4"/>
  <c r="F208" i="4"/>
  <c r="F207" i="4"/>
  <c r="F206" i="4"/>
  <c r="F205" i="4"/>
  <c r="F204" i="4"/>
  <c r="F203" i="4"/>
  <c r="F201" i="4"/>
  <c r="F200" i="4"/>
  <c r="F199" i="4"/>
  <c r="F198" i="4"/>
  <c r="F197" i="4"/>
  <c r="F196" i="4"/>
  <c r="F195" i="4"/>
  <c r="F194" i="4"/>
  <c r="F192" i="4"/>
  <c r="F191" i="4"/>
  <c r="F190" i="4"/>
  <c r="F187" i="4"/>
  <c r="F186" i="4"/>
  <c r="F185" i="4"/>
  <c r="F183" i="4"/>
  <c r="F182" i="4"/>
  <c r="F181" i="4"/>
  <c r="F180" i="4"/>
  <c r="F177" i="4"/>
  <c r="F176" i="4"/>
  <c r="D175" i="4"/>
  <c r="F175" i="4" s="1"/>
  <c r="F173" i="4"/>
  <c r="F172" i="4"/>
  <c r="F171" i="4"/>
  <c r="F170" i="4"/>
  <c r="F169" i="4"/>
  <c r="F168" i="4"/>
  <c r="F167" i="4"/>
  <c r="F166" i="4"/>
  <c r="F165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6" i="4"/>
  <c r="F145" i="4"/>
  <c r="F144" i="4"/>
  <c r="F143" i="4"/>
  <c r="F142" i="4"/>
  <c r="F141" i="4"/>
  <c r="F140" i="4"/>
  <c r="F139" i="4"/>
  <c r="F138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16" i="4"/>
  <c r="F115" i="4"/>
  <c r="F114" i="4"/>
  <c r="F113" i="4"/>
  <c r="F112" i="4"/>
  <c r="F111" i="4"/>
  <c r="F110" i="4"/>
  <c r="F109" i="4"/>
  <c r="F108" i="4"/>
  <c r="F107" i="4"/>
  <c r="F106" i="4"/>
  <c r="F102" i="4"/>
  <c r="F101" i="4"/>
  <c r="F100" i="4"/>
  <c r="F99" i="4"/>
  <c r="F97" i="4"/>
  <c r="F96" i="4"/>
  <c r="F95" i="4"/>
  <c r="F94" i="4"/>
  <c r="F92" i="4"/>
  <c r="F91" i="4"/>
  <c r="F90" i="4"/>
  <c r="F88" i="4"/>
  <c r="F87" i="4"/>
  <c r="F86" i="4"/>
  <c r="F85" i="4"/>
  <c r="F84" i="4"/>
  <c r="F83" i="4"/>
  <c r="F82" i="4"/>
  <c r="F81" i="4"/>
  <c r="F80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4" i="4"/>
  <c r="F63" i="4"/>
  <c r="F62" i="4"/>
  <c r="F61" i="4"/>
  <c r="F60" i="4"/>
  <c r="F59" i="4"/>
  <c r="F58" i="4"/>
  <c r="F54" i="4"/>
  <c r="F53" i="4"/>
  <c r="F52" i="4"/>
  <c r="F51" i="4"/>
  <c r="D50" i="4"/>
  <c r="F50" i="4" s="1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30" i="4"/>
  <c r="F29" i="4"/>
  <c r="F28" i="4"/>
  <c r="F27" i="4"/>
  <c r="F26" i="4"/>
  <c r="F23" i="4"/>
  <c r="F22" i="4"/>
  <c r="F21" i="4"/>
  <c r="F20" i="4"/>
  <c r="F19" i="4"/>
  <c r="F18" i="4"/>
  <c r="F17" i="4"/>
  <c r="F15" i="4"/>
  <c r="F14" i="4"/>
  <c r="F13" i="4"/>
  <c r="F12" i="4"/>
  <c r="F11" i="4"/>
  <c r="F10" i="4"/>
  <c r="F9" i="4"/>
  <c r="F375" i="3"/>
  <c r="F374" i="3"/>
  <c r="F373" i="3"/>
  <c r="F372" i="3"/>
  <c r="F371" i="3"/>
  <c r="F368" i="3"/>
  <c r="F367" i="3" s="1"/>
  <c r="F366" i="3"/>
  <c r="F365" i="3"/>
  <c r="F362" i="3"/>
  <c r="F361" i="3"/>
  <c r="F360" i="3"/>
  <c r="F359" i="3"/>
  <c r="F358" i="3"/>
  <c r="F357" i="3"/>
  <c r="F354" i="3"/>
  <c r="F353" i="3"/>
  <c r="F352" i="3"/>
  <c r="F351" i="3"/>
  <c r="F350" i="3"/>
  <c r="F349" i="3"/>
  <c r="F348" i="3"/>
  <c r="F335" i="3"/>
  <c r="F334" i="3"/>
  <c r="D331" i="3"/>
  <c r="F331" i="3" s="1"/>
  <c r="D330" i="3"/>
  <c r="F330" i="3" s="1"/>
  <c r="F327" i="3"/>
  <c r="F326" i="3"/>
  <c r="F325" i="3"/>
  <c r="F324" i="3"/>
  <c r="F323" i="3"/>
  <c r="F322" i="3"/>
  <c r="F321" i="3"/>
  <c r="F320" i="3"/>
  <c r="F317" i="3"/>
  <c r="F316" i="3" s="1"/>
  <c r="F314" i="3"/>
  <c r="F313" i="3" s="1"/>
  <c r="F311" i="3"/>
  <c r="F310" i="3" s="1"/>
  <c r="F308" i="3"/>
  <c r="F307" i="3"/>
  <c r="F306" i="3"/>
  <c r="F305" i="3"/>
  <c r="F304" i="3"/>
  <c r="F301" i="3"/>
  <c r="F300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0" i="3"/>
  <c r="F259" i="3"/>
  <c r="F258" i="3"/>
  <c r="F257" i="3"/>
  <c r="F256" i="3"/>
  <c r="F255" i="3"/>
  <c r="F254" i="3"/>
  <c r="F253" i="3"/>
  <c r="F250" i="3"/>
  <c r="F249" i="3"/>
  <c r="F248" i="3"/>
  <c r="F247" i="3"/>
  <c r="F246" i="3"/>
  <c r="F245" i="3"/>
  <c r="F244" i="3"/>
  <c r="F243" i="3"/>
  <c r="F241" i="3"/>
  <c r="F240" i="3"/>
  <c r="F239" i="3"/>
  <c r="F238" i="3"/>
  <c r="F235" i="3"/>
  <c r="F234" i="3"/>
  <c r="F233" i="3"/>
  <c r="F232" i="3"/>
  <c r="F230" i="3"/>
  <c r="F229" i="3"/>
  <c r="F228" i="3"/>
  <c r="F227" i="3"/>
  <c r="F226" i="3"/>
  <c r="F225" i="3"/>
  <c r="F224" i="3"/>
  <c r="F223" i="3"/>
  <c r="F220" i="3"/>
  <c r="F219" i="3"/>
  <c r="F218" i="3"/>
  <c r="F217" i="3"/>
  <c r="F216" i="3"/>
  <c r="F214" i="3"/>
  <c r="F213" i="3"/>
  <c r="F212" i="3"/>
  <c r="F211" i="3"/>
  <c r="F210" i="3"/>
  <c r="F209" i="3"/>
  <c r="F208" i="3"/>
  <c r="F207" i="3"/>
  <c r="F206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6" i="3"/>
  <c r="F185" i="3"/>
  <c r="F184" i="3"/>
  <c r="F183" i="3"/>
  <c r="F182" i="3"/>
  <c r="F181" i="3"/>
  <c r="F180" i="3"/>
  <c r="F179" i="3"/>
  <c r="F178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59" i="3"/>
  <c r="F58" i="3"/>
  <c r="F57" i="3"/>
  <c r="F56" i="3"/>
  <c r="F55" i="3"/>
  <c r="F54" i="3"/>
  <c r="F53" i="3"/>
  <c r="F50" i="3"/>
  <c r="F49" i="3"/>
  <c r="F48" i="3"/>
  <c r="F47" i="3"/>
  <c r="F46" i="3"/>
  <c r="F45" i="3"/>
  <c r="F44" i="3"/>
  <c r="F43" i="3"/>
  <c r="F42" i="3"/>
  <c r="F41" i="3"/>
  <c r="F38" i="3"/>
  <c r="F37" i="3"/>
  <c r="F36" i="3"/>
  <c r="F35" i="3"/>
  <c r="F32" i="3"/>
  <c r="F31" i="3"/>
  <c r="F30" i="3"/>
  <c r="F29" i="3"/>
  <c r="F28" i="3"/>
  <c r="F27" i="3"/>
  <c r="F26" i="3"/>
  <c r="F25" i="3"/>
  <c r="F22" i="3"/>
  <c r="F21" i="3"/>
  <c r="F20" i="3"/>
  <c r="F19" i="3"/>
  <c r="F18" i="3"/>
  <c r="F17" i="3"/>
  <c r="F15" i="3"/>
  <c r="F14" i="3"/>
  <c r="F13" i="3"/>
  <c r="F12" i="3"/>
  <c r="F11" i="3"/>
  <c r="F10" i="3"/>
  <c r="F9" i="3"/>
  <c r="F374" i="2"/>
  <c r="F371" i="2"/>
  <c r="F370" i="2"/>
  <c r="F369" i="2"/>
  <c r="F368" i="2"/>
  <c r="F365" i="2"/>
  <c r="F364" i="2"/>
  <c r="F363" i="2"/>
  <c r="F362" i="2"/>
  <c r="F361" i="2"/>
  <c r="F358" i="2"/>
  <c r="F357" i="2"/>
  <c r="F356" i="2"/>
  <c r="F355" i="2"/>
  <c r="F354" i="2"/>
  <c r="F353" i="2"/>
  <c r="F352" i="2"/>
  <c r="F351" i="2"/>
  <c r="F350" i="2"/>
  <c r="F349" i="2"/>
  <c r="F346" i="2"/>
  <c r="F345" i="2"/>
  <c r="F344" i="2"/>
  <c r="F343" i="2"/>
  <c r="F342" i="2"/>
  <c r="F341" i="2"/>
  <c r="F340" i="2"/>
  <c r="F338" i="2"/>
  <c r="F337" i="2"/>
  <c r="F334" i="2"/>
  <c r="F333" i="2"/>
  <c r="F330" i="2"/>
  <c r="F329" i="2"/>
  <c r="F328" i="2"/>
  <c r="F327" i="2"/>
  <c r="F326" i="2"/>
  <c r="F325" i="2"/>
  <c r="F324" i="2"/>
  <c r="F323" i="2"/>
  <c r="F320" i="2"/>
  <c r="F319" i="2" s="1"/>
  <c r="F317" i="2"/>
  <c r="F314" i="2"/>
  <c r="F311" i="2"/>
  <c r="F310" i="2"/>
  <c r="F309" i="2"/>
  <c r="F308" i="2"/>
  <c r="F307" i="2"/>
  <c r="F304" i="2"/>
  <c r="F303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4" i="2"/>
  <c r="F263" i="2"/>
  <c r="F262" i="2"/>
  <c r="F261" i="2"/>
  <c r="F260" i="2"/>
  <c r="F259" i="2"/>
  <c r="F258" i="2"/>
  <c r="F257" i="2"/>
  <c r="F255" i="2"/>
  <c r="F254" i="2"/>
  <c r="F253" i="2"/>
  <c r="F252" i="2"/>
  <c r="F251" i="2"/>
  <c r="F250" i="2"/>
  <c r="F249" i="2"/>
  <c r="F248" i="2"/>
  <c r="F246" i="2"/>
  <c r="F245" i="2"/>
  <c r="F244" i="2"/>
  <c r="F241" i="2"/>
  <c r="F240" i="2"/>
  <c r="F239" i="2"/>
  <c r="F238" i="2"/>
  <c r="F236" i="2"/>
  <c r="F235" i="2"/>
  <c r="F234" i="2"/>
  <c r="F233" i="2"/>
  <c r="F232" i="2"/>
  <c r="F231" i="2"/>
  <c r="F230" i="2"/>
  <c r="F229" i="2"/>
  <c r="F228" i="2"/>
  <c r="F225" i="2"/>
  <c r="F224" i="2"/>
  <c r="F223" i="2"/>
  <c r="F222" i="2"/>
  <c r="F220" i="2"/>
  <c r="F219" i="2"/>
  <c r="F218" i="2"/>
  <c r="F217" i="2"/>
  <c r="F216" i="2"/>
  <c r="F215" i="2"/>
  <c r="F214" i="2"/>
  <c r="F213" i="2"/>
  <c r="F212" i="2"/>
  <c r="F211" i="2"/>
  <c r="F210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0" i="2"/>
  <c r="F189" i="2"/>
  <c r="F188" i="2"/>
  <c r="F187" i="2"/>
  <c r="F186" i="2"/>
  <c r="F185" i="2"/>
  <c r="F184" i="2"/>
  <c r="F183" i="2"/>
  <c r="F182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3" i="2"/>
  <c r="F62" i="2"/>
  <c r="F61" i="2"/>
  <c r="F60" i="2"/>
  <c r="F59" i="2"/>
  <c r="F56" i="2"/>
  <c r="F55" i="2"/>
  <c r="F54" i="2"/>
  <c r="F53" i="2"/>
  <c r="F52" i="2"/>
  <c r="F51" i="2"/>
  <c r="F50" i="2"/>
  <c r="F49" i="2"/>
  <c r="F48" i="2"/>
  <c r="F47" i="2"/>
  <c r="F46" i="2"/>
  <c r="F45" i="2"/>
  <c r="F42" i="2"/>
  <c r="F41" i="2"/>
  <c r="F40" i="2"/>
  <c r="F39" i="2"/>
  <c r="F38" i="2"/>
  <c r="F35" i="2"/>
  <c r="F34" i="2"/>
  <c r="F33" i="2"/>
  <c r="F32" i="2"/>
  <c r="F31" i="2"/>
  <c r="F30" i="2"/>
  <c r="F29" i="2"/>
  <c r="F28" i="2"/>
  <c r="F27" i="2"/>
  <c r="F24" i="2"/>
  <c r="F23" i="2"/>
  <c r="F22" i="2"/>
  <c r="F21" i="2"/>
  <c r="F20" i="2"/>
  <c r="F19" i="2"/>
  <c r="F18" i="2"/>
  <c r="F15" i="2"/>
  <c r="F14" i="2"/>
  <c r="F13" i="2"/>
  <c r="F12" i="2"/>
  <c r="F11" i="2"/>
  <c r="F10" i="2"/>
  <c r="F9" i="2"/>
  <c r="F377" i="1"/>
  <c r="F376" i="1"/>
  <c r="F370" i="1"/>
  <c r="F369" i="1" s="1"/>
  <c r="F367" i="1"/>
  <c r="F366" i="1"/>
  <c r="F365" i="1"/>
  <c r="F364" i="1"/>
  <c r="F363" i="1"/>
  <c r="F362" i="1"/>
  <c r="F359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1" i="1"/>
  <c r="F340" i="1"/>
  <c r="F337" i="1"/>
  <c r="F336" i="1"/>
  <c r="F333" i="1"/>
  <c r="F332" i="1"/>
  <c r="F331" i="1"/>
  <c r="F330" i="1"/>
  <c r="F329" i="1"/>
  <c r="F328" i="1"/>
  <c r="F327" i="1"/>
  <c r="F326" i="1"/>
  <c r="F323" i="1"/>
  <c r="F322" i="1" s="1"/>
  <c r="F320" i="1"/>
  <c r="F319" i="1" s="1"/>
  <c r="F317" i="1"/>
  <c r="F316" i="1" s="1"/>
  <c r="F314" i="1"/>
  <c r="F313" i="1"/>
  <c r="F312" i="1"/>
  <c r="F311" i="1"/>
  <c r="F310" i="1"/>
  <c r="F307" i="1"/>
  <c r="F306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68" i="1"/>
  <c r="F267" i="1"/>
  <c r="F266" i="1"/>
  <c r="F265" i="1"/>
  <c r="F264" i="1"/>
  <c r="F263" i="1"/>
  <c r="F262" i="1"/>
  <c r="F261" i="1"/>
  <c r="F258" i="1"/>
  <c r="F257" i="1"/>
  <c r="F256" i="1"/>
  <c r="F255" i="1"/>
  <c r="F254" i="1"/>
  <c r="F253" i="1"/>
  <c r="F252" i="1"/>
  <c r="F251" i="1"/>
  <c r="F249" i="1"/>
  <c r="F248" i="1"/>
  <c r="F247" i="1"/>
  <c r="F244" i="1"/>
  <c r="F243" i="1"/>
  <c r="F242" i="1"/>
  <c r="F240" i="1"/>
  <c r="F239" i="1"/>
  <c r="F238" i="1"/>
  <c r="F237" i="1"/>
  <c r="F236" i="1"/>
  <c r="F235" i="1"/>
  <c r="F234" i="1"/>
  <c r="F233" i="1"/>
  <c r="F230" i="1"/>
  <c r="F229" i="1"/>
  <c r="F228" i="1"/>
  <c r="F226" i="1"/>
  <c r="F225" i="1"/>
  <c r="F224" i="1"/>
  <c r="F223" i="1"/>
  <c r="F222" i="1"/>
  <c r="F221" i="1"/>
  <c r="F220" i="1"/>
  <c r="F219" i="1"/>
  <c r="F218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8" i="1"/>
  <c r="F197" i="1"/>
  <c r="F196" i="1"/>
  <c r="F195" i="1"/>
  <c r="F194" i="1"/>
  <c r="F193" i="1"/>
  <c r="F192" i="1"/>
  <c r="F191" i="1"/>
  <c r="F190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1" i="1"/>
  <c r="F60" i="1"/>
  <c r="F59" i="1"/>
  <c r="F58" i="1"/>
  <c r="F57" i="1"/>
  <c r="F56" i="1"/>
  <c r="F55" i="1"/>
  <c r="F54" i="1"/>
  <c r="F53" i="1"/>
  <c r="F52" i="1"/>
  <c r="F51" i="1"/>
  <c r="F50" i="1"/>
  <c r="F47" i="1"/>
  <c r="F46" i="1"/>
  <c r="F45" i="1"/>
  <c r="F42" i="1"/>
  <c r="F41" i="1"/>
  <c r="F40" i="1"/>
  <c r="F39" i="1"/>
  <c r="F38" i="1"/>
  <c r="F37" i="1"/>
  <c r="F36" i="1"/>
  <c r="F35" i="1"/>
  <c r="F34" i="1"/>
  <c r="F30" i="1"/>
  <c r="F29" i="1"/>
  <c r="F28" i="1"/>
  <c r="F27" i="1"/>
  <c r="F26" i="1"/>
  <c r="F25" i="1"/>
  <c r="F24" i="1"/>
  <c r="F22" i="1"/>
  <c r="F19" i="1"/>
  <c r="F18" i="1"/>
  <c r="F17" i="1"/>
  <c r="F16" i="1"/>
  <c r="F15" i="1"/>
  <c r="F14" i="1"/>
  <c r="F13" i="1"/>
  <c r="F12" i="1"/>
  <c r="F11" i="1"/>
  <c r="F10" i="1"/>
  <c r="F57" i="4" l="1"/>
  <c r="F238" i="4"/>
  <c r="F16" i="3"/>
  <c r="F8" i="3"/>
  <c r="F230" i="4"/>
  <c r="F79" i="4"/>
  <c r="F65" i="4"/>
  <c r="F189" i="4"/>
  <c r="F299" i="3"/>
  <c r="F333" i="3"/>
  <c r="F375" i="1"/>
  <c r="F35" i="4"/>
  <c r="F193" i="4"/>
  <c r="F364" i="3"/>
  <c r="F262" i="3"/>
  <c r="F347" i="3"/>
  <c r="F370" i="3"/>
  <c r="F231" i="3"/>
  <c r="F252" i="3"/>
  <c r="F319" i="3"/>
  <c r="F356" i="3"/>
  <c r="F24" i="3"/>
  <c r="F40" i="3"/>
  <c r="F237" i="3"/>
  <c r="F303" i="3"/>
  <c r="F336" i="2"/>
  <c r="F348" i="2"/>
  <c r="F227" i="1"/>
  <c r="F305" i="1"/>
  <c r="F343" i="1"/>
  <c r="F270" i="1"/>
  <c r="F250" i="1"/>
  <c r="F232" i="1"/>
  <c r="F217" i="1"/>
  <c r="F209" i="2"/>
  <c r="F58" i="2"/>
  <c r="F243" i="2"/>
  <c r="F211" i="4"/>
  <c r="F8" i="4"/>
  <c r="F98" i="4"/>
  <c r="F17" i="2"/>
  <c r="F37" i="2"/>
  <c r="F367" i="2"/>
  <c r="F302" i="2"/>
  <c r="F63" i="1"/>
  <c r="F260" i="1"/>
  <c r="F246" i="1"/>
  <c r="F335" i="1"/>
  <c r="F150" i="1"/>
  <c r="F44" i="1"/>
  <c r="F71" i="1"/>
  <c r="F171" i="1"/>
  <c r="F325" i="1"/>
  <c r="F199" i="1"/>
  <c r="F189" i="1"/>
  <c r="F352" i="1"/>
  <c r="F16" i="4"/>
  <c r="F93" i="4"/>
  <c r="F147" i="4"/>
  <c r="F89" i="4"/>
  <c r="F105" i="4"/>
  <c r="F137" i="4"/>
  <c r="F164" i="4"/>
  <c r="F179" i="4"/>
  <c r="F184" i="4"/>
  <c r="F40" i="4"/>
  <c r="F49" i="4"/>
  <c r="F25" i="4"/>
  <c r="F120" i="4"/>
  <c r="F174" i="4"/>
  <c r="F220" i="4"/>
  <c r="F202" i="4"/>
  <c r="F205" i="3"/>
  <c r="F329" i="3"/>
  <c r="F177" i="3"/>
  <c r="F215" i="3"/>
  <c r="F34" i="3"/>
  <c r="F137" i="3"/>
  <c r="F187" i="3"/>
  <c r="F52" i="3"/>
  <c r="F242" i="3"/>
  <c r="F60" i="3"/>
  <c r="F158" i="3"/>
  <c r="F222" i="3"/>
  <c r="F65" i="2"/>
  <c r="F332" i="2"/>
  <c r="F26" i="2"/>
  <c r="F360" i="2"/>
  <c r="F163" i="2"/>
  <c r="F8" i="2"/>
  <c r="F44" i="2"/>
  <c r="F316" i="2"/>
  <c r="F247" i="2"/>
  <c r="F143" i="2"/>
  <c r="F339" i="2"/>
  <c r="F237" i="2"/>
  <c r="F266" i="2"/>
  <c r="F322" i="2"/>
  <c r="F373" i="2"/>
  <c r="F191" i="2"/>
  <c r="F227" i="2"/>
  <c r="F306" i="2"/>
  <c r="F181" i="2"/>
  <c r="F221" i="2"/>
  <c r="F313" i="2"/>
  <c r="F256" i="2"/>
  <c r="F21" i="1"/>
  <c r="F339" i="1"/>
  <c r="F33" i="1"/>
  <c r="F49" i="1"/>
  <c r="F9" i="1"/>
  <c r="F241" i="1"/>
  <c r="F309" i="1"/>
  <c r="F361" i="1"/>
  <c r="F56" i="4" l="1"/>
  <c r="F244" i="4" s="1"/>
  <c r="F188" i="1"/>
  <c r="F381" i="1" s="1"/>
  <c r="F136" i="4"/>
  <c r="F176" i="3"/>
  <c r="F378" i="3" s="1"/>
  <c r="F180" i="2"/>
  <c r="F378" i="2" s="1"/>
  <c r="F265" i="2"/>
  <c r="F269" i="1"/>
  <c r="F246" i="4" l="1"/>
  <c r="F247" i="4"/>
  <c r="F248" i="4"/>
  <c r="F249" i="4" s="1"/>
  <c r="F379" i="2"/>
  <c r="F382" i="2"/>
  <c r="F380" i="2"/>
  <c r="G79" i="4"/>
  <c r="F381" i="3"/>
  <c r="F382" i="3" s="1"/>
  <c r="F380" i="3"/>
  <c r="F379" i="3"/>
  <c r="F384" i="1"/>
  <c r="F385" i="1" s="1"/>
  <c r="F383" i="1"/>
  <c r="F382" i="1"/>
  <c r="G373" i="1"/>
  <c r="G372" i="1"/>
  <c r="G371" i="1"/>
  <c r="G49" i="1"/>
  <c r="G241" i="1"/>
  <c r="G339" i="1"/>
  <c r="G309" i="1"/>
  <c r="G188" i="1"/>
  <c r="G361" i="1"/>
  <c r="G375" i="1"/>
  <c r="G33" i="1"/>
  <c r="G269" i="1"/>
  <c r="G9" i="1"/>
  <c r="G176" i="3"/>
  <c r="G356" i="1"/>
  <c r="G353" i="1"/>
  <c r="G349" i="1"/>
  <c r="G346" i="1"/>
  <c r="G342" i="1"/>
  <c r="G337" i="1"/>
  <c r="G315" i="1"/>
  <c r="G306" i="1"/>
  <c r="G302" i="1"/>
  <c r="G298" i="1"/>
  <c r="G291" i="1"/>
  <c r="G287" i="1"/>
  <c r="G284" i="1"/>
  <c r="G281" i="1"/>
  <c r="G277" i="1"/>
  <c r="G273" i="1"/>
  <c r="G265" i="1"/>
  <c r="G261" i="1"/>
  <c r="G256" i="1"/>
  <c r="G226" i="1"/>
  <c r="G224" i="1"/>
  <c r="G220" i="1"/>
  <c r="G216" i="1"/>
  <c r="G211" i="1"/>
  <c r="G207" i="1"/>
  <c r="G203" i="1"/>
  <c r="G195" i="1"/>
  <c r="G191" i="1"/>
  <c r="G187" i="1"/>
  <c r="G183" i="1"/>
  <c r="G180" i="1"/>
  <c r="G172" i="1"/>
  <c r="G47" i="1"/>
  <c r="G31" i="1"/>
  <c r="G324" i="1"/>
  <c r="G70" i="1"/>
  <c r="G43" i="1"/>
  <c r="G368" i="1"/>
  <c r="G358" i="1"/>
  <c r="G355" i="1"/>
  <c r="G345" i="1"/>
  <c r="G336" i="1"/>
  <c r="G323" i="1"/>
  <c r="G301" i="1"/>
  <c r="G297" i="1"/>
  <c r="G294" i="1"/>
  <c r="G290" i="1"/>
  <c r="G286" i="1"/>
  <c r="G283" i="1"/>
  <c r="G280" i="1"/>
  <c r="G276" i="1"/>
  <c r="G272" i="1"/>
  <c r="G268" i="1"/>
  <c r="G264" i="1"/>
  <c r="G255" i="1"/>
  <c r="G252" i="1"/>
  <c r="G249" i="1"/>
  <c r="G245" i="1"/>
  <c r="G229" i="1"/>
  <c r="G223" i="1"/>
  <c r="G219" i="1"/>
  <c r="G214" i="1"/>
  <c r="G210" i="1"/>
  <c r="G206" i="1"/>
  <c r="G202" i="1"/>
  <c r="G198" i="1"/>
  <c r="G194" i="1"/>
  <c r="G190" i="1"/>
  <c r="G186" i="1"/>
  <c r="G182" i="1"/>
  <c r="G179" i="1"/>
  <c r="G175" i="1"/>
  <c r="G166" i="1"/>
  <c r="G162" i="1"/>
  <c r="G159" i="1"/>
  <c r="G46" i="1"/>
  <c r="G318" i="1"/>
  <c r="G231" i="1"/>
  <c r="G170" i="1"/>
  <c r="G148" i="1"/>
  <c r="G144" i="1"/>
  <c r="G140" i="1"/>
  <c r="G136" i="1"/>
  <c r="G132" i="1"/>
  <c r="G124" i="1"/>
  <c r="G354" i="1"/>
  <c r="G351" i="1"/>
  <c r="G348" i="1"/>
  <c r="G344" i="1"/>
  <c r="G317" i="1"/>
  <c r="G304" i="1"/>
  <c r="G300" i="1"/>
  <c r="G296" i="1"/>
  <c r="G293" i="1"/>
  <c r="G289" i="1"/>
  <c r="G279" i="1"/>
  <c r="G275" i="1"/>
  <c r="G271" i="1"/>
  <c r="G267" i="1"/>
  <c r="G263" i="1"/>
  <c r="G258" i="1"/>
  <c r="G254" i="1"/>
  <c r="G251" i="1"/>
  <c r="G248" i="1"/>
  <c r="G228" i="1"/>
  <c r="G222" i="1"/>
  <c r="G218" i="1"/>
  <c r="G215" i="1"/>
  <c r="G213" i="1"/>
  <c r="G209" i="1"/>
  <c r="G205" i="1"/>
  <c r="G201" i="1"/>
  <c r="G374" i="1"/>
  <c r="G360" i="1"/>
  <c r="G308" i="1"/>
  <c r="G147" i="1"/>
  <c r="G143" i="1"/>
  <c r="G139" i="1"/>
  <c r="G135" i="1"/>
  <c r="G131" i="1"/>
  <c r="G128" i="1"/>
  <c r="G127" i="1"/>
  <c r="G123" i="1"/>
  <c r="G378" i="1"/>
  <c r="G334" i="1"/>
  <c r="G321" i="1"/>
  <c r="G151" i="1"/>
  <c r="G338" i="1"/>
  <c r="G333" i="1"/>
  <c r="G329" i="1"/>
  <c r="G243" i="1"/>
  <c r="G239" i="1"/>
  <c r="G235" i="1"/>
  <c r="G233" i="1"/>
  <c r="G146" i="1"/>
  <c r="G142" i="1"/>
  <c r="G138" i="1"/>
  <c r="G134" i="1"/>
  <c r="G130" i="1"/>
  <c r="G126" i="1"/>
  <c r="G122" i="1"/>
  <c r="G121" i="1"/>
  <c r="G118" i="1"/>
  <c r="G110" i="1"/>
  <c r="G109" i="1"/>
  <c r="G107" i="1"/>
  <c r="G101" i="1"/>
  <c r="G95" i="1"/>
  <c r="G92" i="1"/>
  <c r="G89" i="1"/>
  <c r="G85" i="1"/>
  <c r="G82" i="1"/>
  <c r="G78" i="1"/>
  <c r="G72" i="1"/>
  <c r="G48" i="1"/>
  <c r="G32" i="1"/>
  <c r="G71" i="1"/>
  <c r="G282" i="1"/>
  <c r="G17" i="1"/>
  <c r="G39" i="1"/>
  <c r="G177" i="1"/>
  <c r="G310" i="1"/>
  <c r="G40" i="1"/>
  <c r="G53" i="1"/>
  <c r="G105" i="1"/>
  <c r="G181" i="1"/>
  <c r="G266" i="1"/>
  <c r="G26" i="1"/>
  <c r="G97" i="1"/>
  <c r="G192" i="1"/>
  <c r="G343" i="1"/>
  <c r="G56" i="1"/>
  <c r="G193" i="1"/>
  <c r="G87" i="1"/>
  <c r="G156" i="1"/>
  <c r="G225" i="1"/>
  <c r="G359" i="1"/>
  <c r="G59" i="1"/>
  <c r="G149" i="1"/>
  <c r="G246" i="1"/>
  <c r="G60" i="1"/>
  <c r="G232" i="1"/>
  <c r="G173" i="1"/>
  <c r="G83" i="1"/>
  <c r="G288" i="1"/>
  <c r="G25" i="1"/>
  <c r="G108" i="1"/>
  <c r="G50" i="1"/>
  <c r="G320" i="1"/>
  <c r="G51" i="1"/>
  <c r="G61" i="1"/>
  <c r="G199" i="1"/>
  <c r="G316" i="1"/>
  <c r="G37" i="1"/>
  <c r="G103" i="1"/>
  <c r="G137" i="1"/>
  <c r="G350" i="1"/>
  <c r="G65" i="1"/>
  <c r="G234" i="1"/>
  <c r="G163" i="1"/>
  <c r="G230" i="1"/>
  <c r="G367" i="1"/>
  <c r="G68" i="1"/>
  <c r="G113" i="1"/>
  <c r="G157" i="1"/>
  <c r="G253" i="1"/>
  <c r="G69" i="1"/>
  <c r="G238" i="1"/>
  <c r="G96" i="1"/>
  <c r="G295" i="1"/>
  <c r="G54" i="1"/>
  <c r="G115" i="1"/>
  <c r="G57" i="1"/>
  <c r="G260" i="1"/>
  <c r="G332" i="1"/>
  <c r="G77" i="1"/>
  <c r="G208" i="1"/>
  <c r="G341" i="1"/>
  <c r="G55" i="1"/>
  <c r="G106" i="1"/>
  <c r="G145" i="1"/>
  <c r="G75" i="1"/>
  <c r="G307" i="1"/>
  <c r="G99" i="1"/>
  <c r="G169" i="1"/>
  <c r="G236" i="1"/>
  <c r="G11" i="1"/>
  <c r="G164" i="1"/>
  <c r="G312" i="1"/>
  <c r="G150" i="1"/>
  <c r="G313" i="1"/>
  <c r="G200" i="1"/>
  <c r="G66" i="1"/>
  <c r="G104" i="1"/>
  <c r="G303" i="1"/>
  <c r="G58" i="1"/>
  <c r="G184" i="1"/>
  <c r="G76" i="1"/>
  <c r="G366" i="1"/>
  <c r="G36" i="1"/>
  <c r="G90" i="1"/>
  <c r="G79" i="1"/>
  <c r="G117" i="1"/>
  <c r="G357" i="1"/>
  <c r="G64" i="1"/>
  <c r="G154" i="1"/>
  <c r="G242" i="1"/>
  <c r="G155" i="1"/>
  <c r="G319" i="1"/>
  <c r="G178" i="1"/>
  <c r="G244" i="1"/>
  <c r="G120" i="1"/>
  <c r="G326" i="1"/>
  <c r="G16" i="1"/>
  <c r="G158" i="1"/>
  <c r="G327" i="1"/>
  <c r="G247" i="1"/>
  <c r="G73" i="1"/>
  <c r="G328" i="1"/>
  <c r="G314" i="1"/>
  <c r="G15" i="1"/>
  <c r="G67" i="1"/>
  <c r="G86" i="1"/>
  <c r="G278" i="1"/>
  <c r="G10" i="1"/>
  <c r="G12" i="1"/>
  <c r="G102" i="1"/>
  <c r="G84" i="1"/>
  <c r="G153" i="1"/>
  <c r="G221" i="1"/>
  <c r="G365" i="1"/>
  <c r="G74" i="1"/>
  <c r="G114" i="1"/>
  <c r="G161" i="1"/>
  <c r="G250" i="1"/>
  <c r="G14" i="1"/>
  <c r="G331" i="1"/>
  <c r="G185" i="1"/>
  <c r="G262" i="1"/>
  <c r="G23" i="1"/>
  <c r="G88" i="1"/>
  <c r="G125" i="1"/>
  <c r="G335" i="1"/>
  <c r="G165" i="1"/>
  <c r="G363" i="1"/>
  <c r="G270" i="1"/>
  <c r="G152" i="1"/>
  <c r="G171" i="1"/>
  <c r="G325" i="1"/>
  <c r="G63" i="1"/>
  <c r="G98" i="1"/>
  <c r="G285" i="1"/>
  <c r="G24" i="1"/>
  <c r="G91" i="1"/>
  <c r="G160" i="1"/>
  <c r="G227" i="1"/>
  <c r="G80" i="1"/>
  <c r="G168" i="1"/>
  <c r="G257" i="1"/>
  <c r="G112" i="1"/>
  <c r="G204" i="1"/>
  <c r="G311" i="1"/>
  <c r="G30" i="1"/>
  <c r="G94" i="1"/>
  <c r="G129" i="1"/>
  <c r="G196" i="1"/>
  <c r="G347" i="1"/>
  <c r="G34" i="1"/>
  <c r="G376" i="1"/>
  <c r="G340" i="1"/>
  <c r="G81" i="1"/>
  <c r="G19" i="1"/>
  <c r="G111" i="1"/>
  <c r="G292" i="1"/>
  <c r="G22" i="1"/>
  <c r="G35" i="1"/>
  <c r="G116" i="1"/>
  <c r="G167" i="1"/>
  <c r="G13" i="1"/>
  <c r="G189" i="1"/>
  <c r="G305" i="1"/>
  <c r="G27" i="1"/>
  <c r="G176" i="1"/>
  <c r="G212" i="1"/>
  <c r="G322" i="1"/>
  <c r="G41" i="1"/>
  <c r="G100" i="1"/>
  <c r="G133" i="1"/>
  <c r="G362" i="1"/>
  <c r="G42" i="1"/>
  <c r="G274" i="1"/>
  <c r="G377" i="1"/>
  <c r="G93" i="1"/>
  <c r="G28" i="1"/>
  <c r="G299" i="1"/>
  <c r="G29" i="1"/>
  <c r="G44" i="1"/>
  <c r="G364" i="1"/>
  <c r="G174" i="1"/>
  <c r="G240" i="1"/>
  <c r="G18" i="1"/>
  <c r="G330" i="1"/>
  <c r="G38" i="1"/>
  <c r="G119" i="1"/>
  <c r="G217" i="1"/>
  <c r="G352" i="1"/>
  <c r="G52" i="1"/>
  <c r="G141" i="1"/>
  <c r="G237" i="1"/>
  <c r="G369" i="1"/>
  <c r="G197" i="1"/>
  <c r="G45" i="1"/>
  <c r="G370" i="1"/>
  <c r="G21" i="1"/>
  <c r="F250" i="4" l="1"/>
  <c r="F383" i="2"/>
  <c r="G65" i="4"/>
  <c r="F383" i="3"/>
  <c r="F386" i="1"/>
  <c r="G381" i="1"/>
  <c r="G231" i="4"/>
  <c r="G209" i="4"/>
  <c r="G205" i="4"/>
  <c r="G201" i="4"/>
  <c r="G197" i="4"/>
  <c r="G195" i="4"/>
  <c r="G191" i="4"/>
  <c r="G117" i="4"/>
  <c r="G54" i="4"/>
  <c r="G51" i="4"/>
  <c r="G45" i="4"/>
  <c r="G41" i="4"/>
  <c r="G33" i="4"/>
  <c r="G29" i="4"/>
  <c r="G118" i="4"/>
  <c r="G104" i="4"/>
  <c r="G208" i="4"/>
  <c r="G204" i="4"/>
  <c r="G119" i="4"/>
  <c r="G103" i="4"/>
  <c r="G44" i="4"/>
  <c r="G32" i="4"/>
  <c r="G28" i="4"/>
  <c r="G24" i="4"/>
  <c r="G237" i="4"/>
  <c r="G178" i="4"/>
  <c r="G229" i="4"/>
  <c r="G39" i="4"/>
  <c r="G210" i="4"/>
  <c r="G121" i="4"/>
  <c r="G55" i="4"/>
  <c r="G48" i="4"/>
  <c r="G34" i="4"/>
  <c r="G192" i="4"/>
  <c r="G26" i="4"/>
  <c r="G46" i="4"/>
  <c r="G206" i="4"/>
  <c r="G67" i="4"/>
  <c r="G232" i="4"/>
  <c r="G52" i="4"/>
  <c r="G30" i="4"/>
  <c r="G188" i="4"/>
  <c r="G235" i="4"/>
  <c r="G198" i="4"/>
  <c r="G42" i="4"/>
  <c r="G35" i="4"/>
  <c r="G98" i="4"/>
  <c r="G8" i="4"/>
  <c r="G189" i="4"/>
  <c r="G187" i="4"/>
  <c r="G94" i="4"/>
  <c r="G38" i="4"/>
  <c r="G88" i="4"/>
  <c r="G158" i="4"/>
  <c r="G21" i="4"/>
  <c r="G233" i="4"/>
  <c r="G196" i="4"/>
  <c r="G102" i="4"/>
  <c r="G219" i="4"/>
  <c r="G215" i="4"/>
  <c r="G15" i="4"/>
  <c r="G73" i="4"/>
  <c r="G213" i="4"/>
  <c r="G169" i="4"/>
  <c r="G221" i="4"/>
  <c r="G22" i="4"/>
  <c r="G10" i="4"/>
  <c r="G222" i="4"/>
  <c r="G216" i="4"/>
  <c r="G74" i="4"/>
  <c r="G146" i="4"/>
  <c r="G194" i="4"/>
  <c r="G110" i="4"/>
  <c r="G47" i="4"/>
  <c r="G58" i="4"/>
  <c r="G23" i="4"/>
  <c r="G91" i="4"/>
  <c r="G126" i="4"/>
  <c r="G240" i="4"/>
  <c r="G107" i="4"/>
  <c r="G152" i="4"/>
  <c r="G203" i="4"/>
  <c r="G207" i="4"/>
  <c r="G78" i="4"/>
  <c r="G153" i="4"/>
  <c r="G227" i="4"/>
  <c r="G37" i="4"/>
  <c r="G19" i="4"/>
  <c r="G109" i="4"/>
  <c r="G154" i="4"/>
  <c r="G64" i="4"/>
  <c r="G68" i="4"/>
  <c r="G18" i="4"/>
  <c r="G36" i="4"/>
  <c r="G57" i="4"/>
  <c r="G9" i="4"/>
  <c r="G100" i="4"/>
  <c r="G214" i="4"/>
  <c r="G130" i="4"/>
  <c r="G115" i="4"/>
  <c r="G96" i="4"/>
  <c r="G170" i="4"/>
  <c r="G111" i="4"/>
  <c r="G31" i="4"/>
  <c r="G97" i="4"/>
  <c r="G133" i="4"/>
  <c r="G171" i="4"/>
  <c r="G199" i="4"/>
  <c r="G112" i="4"/>
  <c r="G160" i="4"/>
  <c r="G218" i="4"/>
  <c r="G14" i="4"/>
  <c r="G83" i="4"/>
  <c r="G108" i="4"/>
  <c r="G161" i="4"/>
  <c r="G80" i="4"/>
  <c r="G84" i="4"/>
  <c r="G162" i="4"/>
  <c r="G228" i="4"/>
  <c r="G157" i="4"/>
  <c r="G13" i="4"/>
  <c r="G139" i="4"/>
  <c r="G211" i="4"/>
  <c r="G138" i="4"/>
  <c r="G85" i="4"/>
  <c r="G150" i="4"/>
  <c r="G11" i="4"/>
  <c r="G86" i="4"/>
  <c r="G159" i="4"/>
  <c r="G60" i="4"/>
  <c r="G143" i="4"/>
  <c r="G99" i="4"/>
  <c r="G212" i="4"/>
  <c r="G223" i="4"/>
  <c r="G193" i="4"/>
  <c r="G59" i="4"/>
  <c r="G75" i="4"/>
  <c r="G76" i="4"/>
  <c r="G155" i="4"/>
  <c r="G131" i="4"/>
  <c r="G132" i="4"/>
  <c r="G182" i="4"/>
  <c r="G101" i="4"/>
  <c r="G53" i="4"/>
  <c r="G177" i="4"/>
  <c r="G116" i="4"/>
  <c r="G165" i="4"/>
  <c r="G226" i="4"/>
  <c r="G90" i="4"/>
  <c r="G95" i="4"/>
  <c r="G27" i="4"/>
  <c r="G166" i="4"/>
  <c r="G20" i="4"/>
  <c r="G87" i="4"/>
  <c r="G113" i="4"/>
  <c r="G163" i="4"/>
  <c r="G148" i="4"/>
  <c r="G149" i="4"/>
  <c r="G70" i="4"/>
  <c r="G190" i="4"/>
  <c r="G63" i="4"/>
  <c r="G142" i="4"/>
  <c r="G183" i="4"/>
  <c r="G81" i="4"/>
  <c r="G127" i="4"/>
  <c r="G172" i="4"/>
  <c r="G234" i="4"/>
  <c r="G128" i="4"/>
  <c r="G173" i="4"/>
  <c r="G125" i="4"/>
  <c r="G122" i="4"/>
  <c r="G66" i="4"/>
  <c r="G69" i="4"/>
  <c r="G140" i="4"/>
  <c r="G50" i="4"/>
  <c r="G123" i="4"/>
  <c r="G167" i="4"/>
  <c r="G43" i="4"/>
  <c r="G168" i="4"/>
  <c r="G238" i="4"/>
  <c r="G77" i="4"/>
  <c r="G141" i="4"/>
  <c r="G71" i="4"/>
  <c r="G200" i="4"/>
  <c r="G92" i="4"/>
  <c r="G134" i="4"/>
  <c r="G135" i="4"/>
  <c r="G114" i="4"/>
  <c r="G62" i="4"/>
  <c r="G175" i="4"/>
  <c r="G180" i="4"/>
  <c r="G124" i="4"/>
  <c r="G129" i="4"/>
  <c r="G176" i="4"/>
  <c r="G72" i="4"/>
  <c r="G82" i="4"/>
  <c r="G224" i="4"/>
  <c r="G236" i="4"/>
  <c r="G230" i="4"/>
  <c r="G151" i="4"/>
  <c r="G217" i="4"/>
  <c r="G61" i="4"/>
  <c r="G186" i="4"/>
  <c r="G156" i="4"/>
  <c r="G181" i="4"/>
  <c r="G17" i="4"/>
  <c r="G106" i="4"/>
  <c r="G239" i="4"/>
  <c r="G12" i="4"/>
  <c r="G225" i="4"/>
  <c r="G185" i="4"/>
  <c r="G144" i="4"/>
  <c r="G145" i="4"/>
  <c r="G56" i="4"/>
  <c r="G137" i="4"/>
  <c r="G25" i="4"/>
  <c r="G16" i="4"/>
  <c r="G184" i="4"/>
  <c r="G220" i="4"/>
  <c r="G179" i="4"/>
  <c r="G105" i="4"/>
  <c r="G164" i="4"/>
  <c r="G49" i="4"/>
  <c r="G147" i="4"/>
  <c r="G89" i="4"/>
  <c r="G174" i="4"/>
  <c r="G93" i="4"/>
  <c r="G120" i="4"/>
  <c r="G202" i="4"/>
  <c r="G40" i="4"/>
  <c r="G136" i="4"/>
  <c r="G374" i="3"/>
  <c r="G365" i="3"/>
  <c r="G353" i="3"/>
  <c r="G335" i="3"/>
  <c r="G332" i="3"/>
  <c r="G324" i="3"/>
  <c r="G320" i="3"/>
  <c r="G306" i="3"/>
  <c r="G302" i="3"/>
  <c r="G258" i="3"/>
  <c r="G254" i="3"/>
  <c r="G249" i="3"/>
  <c r="G238" i="3"/>
  <c r="G219" i="3"/>
  <c r="G212" i="3"/>
  <c r="G208" i="3"/>
  <c r="G203" i="3"/>
  <c r="G200" i="3"/>
  <c r="G196" i="3"/>
  <c r="G192" i="3"/>
  <c r="G188" i="3"/>
  <c r="G184" i="3"/>
  <c r="G180" i="3"/>
  <c r="G152" i="3"/>
  <c r="G148" i="3"/>
  <c r="G145" i="3"/>
  <c r="G58" i="3"/>
  <c r="G54" i="3"/>
  <c r="G36" i="3"/>
  <c r="G19" i="3"/>
  <c r="G13" i="3"/>
  <c r="G9" i="3"/>
  <c r="G157" i="3"/>
  <c r="G358" i="3"/>
  <c r="G348" i="3"/>
  <c r="G311" i="3"/>
  <c r="G298" i="3"/>
  <c r="G282" i="3"/>
  <c r="G263" i="3"/>
  <c r="G357" i="3"/>
  <c r="G341" i="3"/>
  <c r="G328" i="3"/>
  <c r="G315" i="3"/>
  <c r="G301" i="3"/>
  <c r="G297" i="3"/>
  <c r="G293" i="3"/>
  <c r="G289" i="3"/>
  <c r="G285" i="3"/>
  <c r="G233" i="3"/>
  <c r="G229" i="3"/>
  <c r="G171" i="3"/>
  <c r="G164" i="3"/>
  <c r="G160" i="3"/>
  <c r="G134" i="3"/>
  <c r="G130" i="3"/>
  <c r="G23" i="3"/>
  <c r="G312" i="3"/>
  <c r="G294" i="3"/>
  <c r="G271" i="3"/>
  <c r="G340" i="3"/>
  <c r="G175" i="3"/>
  <c r="G155" i="3"/>
  <c r="G57" i="3"/>
  <c r="G53" i="3"/>
  <c r="G35" i="3"/>
  <c r="G22" i="3"/>
  <c r="G251" i="3"/>
  <c r="G33" i="3"/>
  <c r="G361" i="3"/>
  <c r="G350" i="3"/>
  <c r="G267" i="3"/>
  <c r="G360" i="3"/>
  <c r="G349" i="3"/>
  <c r="G346" i="3"/>
  <c r="G339" i="3"/>
  <c r="G309" i="3"/>
  <c r="G300" i="3"/>
  <c r="G296" i="3"/>
  <c r="G292" i="3"/>
  <c r="G288" i="3"/>
  <c r="G284" i="3"/>
  <c r="G280" i="3"/>
  <c r="G276" i="3"/>
  <c r="G261" i="3"/>
  <c r="G232" i="3"/>
  <c r="G228" i="3"/>
  <c r="G174" i="3"/>
  <c r="G170" i="3"/>
  <c r="G167" i="3"/>
  <c r="G163" i="3"/>
  <c r="G159" i="3"/>
  <c r="G133" i="3"/>
  <c r="G129" i="3"/>
  <c r="G125" i="3"/>
  <c r="G61" i="3"/>
  <c r="G39" i="3"/>
  <c r="G343" i="3"/>
  <c r="G51" i="3"/>
  <c r="G290" i="3"/>
  <c r="G363" i="3"/>
  <c r="G345" i="3"/>
  <c r="G338" i="3"/>
  <c r="G318" i="3"/>
  <c r="G236" i="3"/>
  <c r="G138" i="3"/>
  <c r="G342" i="3"/>
  <c r="G286" i="3"/>
  <c r="G355" i="3"/>
  <c r="G344" i="3"/>
  <c r="G337" i="3"/>
  <c r="G221" i="3"/>
  <c r="G154" i="3"/>
  <c r="G278" i="3"/>
  <c r="G172" i="3"/>
  <c r="G127" i="3"/>
  <c r="G41" i="3"/>
  <c r="G135" i="3"/>
  <c r="G96" i="3"/>
  <c r="G165" i="3"/>
  <c r="G156" i="3"/>
  <c r="G87" i="3"/>
  <c r="G67" i="3"/>
  <c r="G113" i="3"/>
  <c r="G48" i="3"/>
  <c r="G230" i="3"/>
  <c r="G131" i="3"/>
  <c r="G93" i="3"/>
  <c r="G75" i="3"/>
  <c r="G44" i="3"/>
  <c r="G28" i="3"/>
  <c r="G223" i="3"/>
  <c r="G168" i="3"/>
  <c r="G123" i="3"/>
  <c r="G105" i="3"/>
  <c r="G100" i="3"/>
  <c r="G70" i="3"/>
  <c r="G234" i="3"/>
  <c r="G161" i="3"/>
  <c r="G120" i="3"/>
  <c r="G85" i="3"/>
  <c r="G63" i="3"/>
  <c r="G226" i="3"/>
  <c r="G24" i="3"/>
  <c r="G32" i="3"/>
  <c r="G81" i="3"/>
  <c r="G62" i="3"/>
  <c r="G31" i="3"/>
  <c r="G262" i="3"/>
  <c r="G17" i="3"/>
  <c r="G104" i="3"/>
  <c r="G245" i="3"/>
  <c r="G330" i="3"/>
  <c r="G356" i="3"/>
  <c r="G139" i="3"/>
  <c r="G115" i="3"/>
  <c r="G74" i="3"/>
  <c r="G266" i="3"/>
  <c r="G50" i="3"/>
  <c r="G334" i="3"/>
  <c r="G82" i="3"/>
  <c r="G224" i="3"/>
  <c r="G310" i="3"/>
  <c r="G319" i="3"/>
  <c r="G126" i="3"/>
  <c r="G210" i="3"/>
  <c r="G352" i="3"/>
  <c r="G273" i="3"/>
  <c r="G166" i="3"/>
  <c r="G243" i="3"/>
  <c r="G73" i="3"/>
  <c r="G199" i="3"/>
  <c r="G317" i="3"/>
  <c r="G347" i="3"/>
  <c r="G11" i="3"/>
  <c r="G322" i="3"/>
  <c r="G106" i="3"/>
  <c r="G326" i="3"/>
  <c r="G366" i="3"/>
  <c r="G102" i="3"/>
  <c r="G88" i="3"/>
  <c r="G47" i="3"/>
  <c r="G304" i="3"/>
  <c r="G42" i="3"/>
  <c r="G108" i="3"/>
  <c r="G183" i="3"/>
  <c r="G264" i="3"/>
  <c r="G18" i="3"/>
  <c r="G185" i="3"/>
  <c r="G117" i="3"/>
  <c r="G274" i="3"/>
  <c r="G71" i="3"/>
  <c r="G216" i="3"/>
  <c r="G370" i="3"/>
  <c r="G146" i="3"/>
  <c r="G240" i="3"/>
  <c r="G14" i="3"/>
  <c r="G83" i="3"/>
  <c r="G132" i="3"/>
  <c r="G218" i="3"/>
  <c r="G373" i="3"/>
  <c r="G40" i="3"/>
  <c r="G260" i="3"/>
  <c r="G252" i="3"/>
  <c r="G112" i="3"/>
  <c r="G204" i="3"/>
  <c r="G307" i="3"/>
  <c r="G119" i="3"/>
  <c r="G78" i="3"/>
  <c r="G214" i="3"/>
  <c r="G94" i="3"/>
  <c r="G69" i="3"/>
  <c r="G316" i="3"/>
  <c r="G272" i="3"/>
  <c r="G364" i="3"/>
  <c r="G207" i="3"/>
  <c r="G124" i="3"/>
  <c r="G143" i="3"/>
  <c r="G92" i="3"/>
  <c r="G194" i="3"/>
  <c r="G281" i="3"/>
  <c r="G79" i="3"/>
  <c r="G20" i="3"/>
  <c r="G153" i="3"/>
  <c r="G248" i="3"/>
  <c r="G351" i="3"/>
  <c r="G21" i="3"/>
  <c r="G141" i="3"/>
  <c r="G225" i="3"/>
  <c r="G55" i="3"/>
  <c r="G68" i="3"/>
  <c r="G270" i="3"/>
  <c r="G367" i="3"/>
  <c r="G255" i="3"/>
  <c r="G371" i="3"/>
  <c r="G95" i="3"/>
  <c r="G178" i="3"/>
  <c r="G103" i="3"/>
  <c r="G179" i="3"/>
  <c r="G38" i="3"/>
  <c r="G25" i="3"/>
  <c r="G162" i="3"/>
  <c r="G327" i="3"/>
  <c r="G279" i="3"/>
  <c r="G56" i="3"/>
  <c r="G359" i="3"/>
  <c r="G169" i="3"/>
  <c r="G331" i="3"/>
  <c r="G114" i="3"/>
  <c r="G202" i="3"/>
  <c r="G303" i="3"/>
  <c r="G86" i="3"/>
  <c r="G239" i="3"/>
  <c r="G37" i="3"/>
  <c r="G101" i="3"/>
  <c r="G268" i="3"/>
  <c r="G372" i="3"/>
  <c r="G29" i="3"/>
  <c r="G147" i="3"/>
  <c r="G241" i="3"/>
  <c r="G84" i="3"/>
  <c r="G190" i="3"/>
  <c r="G277" i="3"/>
  <c r="G30" i="3"/>
  <c r="G122" i="3"/>
  <c r="G321" i="3"/>
  <c r="G231" i="3"/>
  <c r="G128" i="3"/>
  <c r="G287" i="3"/>
  <c r="G66" i="3"/>
  <c r="G247" i="3"/>
  <c r="G275" i="3"/>
  <c r="G259" i="3"/>
  <c r="G198" i="3"/>
  <c r="G76" i="3"/>
  <c r="G265" i="3"/>
  <c r="G220" i="3"/>
  <c r="G354" i="3"/>
  <c r="G90" i="3"/>
  <c r="G142" i="3"/>
  <c r="G295" i="3"/>
  <c r="G64" i="3"/>
  <c r="G91" i="3"/>
  <c r="G27" i="3"/>
  <c r="G144" i="3"/>
  <c r="G237" i="3"/>
  <c r="G333" i="3"/>
  <c r="G257" i="3"/>
  <c r="G116" i="3"/>
  <c r="G283" i="3"/>
  <c r="G10" i="3"/>
  <c r="G45" i="3"/>
  <c r="G107" i="3"/>
  <c r="G189" i="3"/>
  <c r="G269" i="3"/>
  <c r="G109" i="3"/>
  <c r="G111" i="3"/>
  <c r="G336" i="3"/>
  <c r="G77" i="3"/>
  <c r="G182" i="3"/>
  <c r="G314" i="3"/>
  <c r="G227" i="3"/>
  <c r="G201" i="3"/>
  <c r="G110" i="3"/>
  <c r="G43" i="3"/>
  <c r="G80" i="3"/>
  <c r="G217" i="3"/>
  <c r="G206" i="3"/>
  <c r="G118" i="3"/>
  <c r="G325" i="3"/>
  <c r="G26" i="3"/>
  <c r="G191" i="3"/>
  <c r="G15" i="3"/>
  <c r="G181" i="3"/>
  <c r="G244" i="3"/>
  <c r="G375" i="3"/>
  <c r="G149" i="3"/>
  <c r="G305" i="3"/>
  <c r="G99" i="3"/>
  <c r="G97" i="3"/>
  <c r="G186" i="3"/>
  <c r="G49" i="3"/>
  <c r="G151" i="3"/>
  <c r="G246" i="3"/>
  <c r="G368" i="3"/>
  <c r="G195" i="3"/>
  <c r="G308" i="3"/>
  <c r="G209" i="3"/>
  <c r="G291" i="3"/>
  <c r="G150" i="3"/>
  <c r="G59" i="3"/>
  <c r="G197" i="3"/>
  <c r="G313" i="3"/>
  <c r="G193" i="3"/>
  <c r="G121" i="3"/>
  <c r="G211" i="3"/>
  <c r="G362" i="3"/>
  <c r="G89" i="3"/>
  <c r="G46" i="3"/>
  <c r="G253" i="3"/>
  <c r="G98" i="3"/>
  <c r="G173" i="3"/>
  <c r="G65" i="3"/>
  <c r="G256" i="3"/>
  <c r="G12" i="3"/>
  <c r="G323" i="3"/>
  <c r="G140" i="3"/>
  <c r="G299" i="3"/>
  <c r="G72" i="3"/>
  <c r="G213" i="3"/>
  <c r="G235" i="3"/>
  <c r="G329" i="3"/>
  <c r="G158" i="3"/>
  <c r="G205" i="3"/>
  <c r="G242" i="3"/>
  <c r="G187" i="3"/>
  <c r="G177" i="3"/>
  <c r="G34" i="3"/>
  <c r="G52" i="3"/>
  <c r="G16" i="3"/>
  <c r="G8" i="3"/>
  <c r="G60" i="3"/>
  <c r="G137" i="3"/>
  <c r="G222" i="3"/>
  <c r="G215" i="3"/>
  <c r="G347" i="2"/>
  <c r="G242" i="2"/>
  <c r="G164" i="2"/>
  <c r="G372" i="2"/>
  <c r="G363" i="2"/>
  <c r="G359" i="2"/>
  <c r="G346" i="2"/>
  <c r="G340" i="2"/>
  <c r="G337" i="2"/>
  <c r="G328" i="2"/>
  <c r="G324" i="2"/>
  <c r="G315" i="2"/>
  <c r="G310" i="2"/>
  <c r="G241" i="2"/>
  <c r="G233" i="2"/>
  <c r="G229" i="2"/>
  <c r="G226" i="2"/>
  <c r="G142" i="2"/>
  <c r="G362" i="2"/>
  <c r="G345" i="2"/>
  <c r="G343" i="2"/>
  <c r="G327" i="2"/>
  <c r="G323" i="2"/>
  <c r="G309" i="2"/>
  <c r="G305" i="2"/>
  <c r="G240" i="2"/>
  <c r="G236" i="2"/>
  <c r="G232" i="2"/>
  <c r="G162" i="2"/>
  <c r="G375" i="2"/>
  <c r="G366" i="2"/>
  <c r="G331" i="2"/>
  <c r="G318" i="2"/>
  <c r="G335" i="2"/>
  <c r="G307" i="2"/>
  <c r="G234" i="2"/>
  <c r="G66" i="2"/>
  <c r="G57" i="2"/>
  <c r="G36" i="2"/>
  <c r="G23" i="2"/>
  <c r="G16" i="2"/>
  <c r="G295" i="2"/>
  <c r="G238" i="2"/>
  <c r="G124" i="2"/>
  <c r="G80" i="2"/>
  <c r="G71" i="2"/>
  <c r="G59" i="2"/>
  <c r="G321" i="2"/>
  <c r="G196" i="2"/>
  <c r="G329" i="2"/>
  <c r="G312" i="2"/>
  <c r="G84" i="2"/>
  <c r="G74" i="2"/>
  <c r="G63" i="2"/>
  <c r="G42" i="2"/>
  <c r="G38" i="2"/>
  <c r="G364" i="2"/>
  <c r="G311" i="2"/>
  <c r="G64" i="2"/>
  <c r="G43" i="2"/>
  <c r="G77" i="2"/>
  <c r="G21" i="2"/>
  <c r="G230" i="2"/>
  <c r="G25" i="2"/>
  <c r="G32" i="2"/>
  <c r="G24" i="2"/>
  <c r="G58" i="2"/>
  <c r="G10" i="2"/>
  <c r="G144" i="2"/>
  <c r="G53" i="2"/>
  <c r="G341" i="2"/>
  <c r="G91" i="2"/>
  <c r="G70" i="2"/>
  <c r="G176" i="2"/>
  <c r="G67" i="2"/>
  <c r="G270" i="2"/>
  <c r="G49" i="2"/>
  <c r="G12" i="2"/>
  <c r="G200" i="2"/>
  <c r="G45" i="2"/>
  <c r="G90" i="2"/>
  <c r="G62" i="2"/>
  <c r="G325" i="2"/>
  <c r="G243" i="2"/>
  <c r="G369" i="2"/>
  <c r="G299" i="2"/>
  <c r="G28" i="2"/>
  <c r="G103" i="2"/>
  <c r="G87" i="2"/>
  <c r="G89" i="2"/>
  <c r="G35" i="2"/>
  <c r="G147" i="2"/>
  <c r="G277" i="2"/>
  <c r="G52" i="2"/>
  <c r="G46" i="2"/>
  <c r="G15" i="2"/>
  <c r="G81" i="2"/>
  <c r="G224" i="2"/>
  <c r="G40" i="2"/>
  <c r="G135" i="2"/>
  <c r="G107" i="2"/>
  <c r="G294" i="2"/>
  <c r="G121" i="2"/>
  <c r="G173" i="2"/>
  <c r="G303" i="2"/>
  <c r="G290" i="2"/>
  <c r="G134" i="2"/>
  <c r="G208" i="2"/>
  <c r="G338" i="2"/>
  <c r="G118" i="2"/>
  <c r="G248" i="2"/>
  <c r="G344" i="2"/>
  <c r="G150" i="2"/>
  <c r="G206" i="2"/>
  <c r="G333" i="2"/>
  <c r="G281" i="2"/>
  <c r="G100" i="2"/>
  <c r="G354" i="2"/>
  <c r="G355" i="2"/>
  <c r="G336" i="2"/>
  <c r="G130" i="2"/>
  <c r="G184" i="2"/>
  <c r="G278" i="2"/>
  <c r="G18" i="2"/>
  <c r="G178" i="2"/>
  <c r="G168" i="2"/>
  <c r="G228" i="2"/>
  <c r="G129" i="2"/>
  <c r="G120" i="2"/>
  <c r="G27" i="2"/>
  <c r="G112" i="2"/>
  <c r="G50" i="2"/>
  <c r="G153" i="2"/>
  <c r="G56" i="2"/>
  <c r="G209" i="2"/>
  <c r="G41" i="2"/>
  <c r="G60" i="2"/>
  <c r="G148" i="2"/>
  <c r="G317" i="2"/>
  <c r="G94" i="2"/>
  <c r="G258" i="2"/>
  <c r="G48" i="2"/>
  <c r="G109" i="2"/>
  <c r="G195" i="2"/>
  <c r="G300" i="2"/>
  <c r="G272" i="2"/>
  <c r="G113" i="2"/>
  <c r="G239" i="2"/>
  <c r="G140" i="2"/>
  <c r="G214" i="2"/>
  <c r="G351" i="2"/>
  <c r="G93" i="2"/>
  <c r="G185" i="2"/>
  <c r="G269" i="2"/>
  <c r="G358" i="2"/>
  <c r="G167" i="2"/>
  <c r="G159" i="2"/>
  <c r="G216" i="2"/>
  <c r="G367" i="2"/>
  <c r="G14" i="2"/>
  <c r="G165" i="2"/>
  <c r="G110" i="2"/>
  <c r="G177" i="2"/>
  <c r="G166" i="2"/>
  <c r="G161" i="2"/>
  <c r="G231" i="2"/>
  <c r="G79" i="2"/>
  <c r="G210" i="2"/>
  <c r="G115" i="2"/>
  <c r="G69" i="2"/>
  <c r="G128" i="2"/>
  <c r="G370" i="2"/>
  <c r="G371" i="2"/>
  <c r="G296" i="2"/>
  <c r="G304" i="2"/>
  <c r="G330" i="2"/>
  <c r="G292" i="2"/>
  <c r="G116" i="2"/>
  <c r="G160" i="2"/>
  <c r="G235" i="2"/>
  <c r="G220" i="2"/>
  <c r="G51" i="2"/>
  <c r="G86" i="2"/>
  <c r="G352" i="2"/>
  <c r="G68" i="2"/>
  <c r="G194" i="2"/>
  <c r="G353" i="2"/>
  <c r="G139" i="2"/>
  <c r="G96" i="2"/>
  <c r="G54" i="2"/>
  <c r="G187" i="2"/>
  <c r="G137" i="2"/>
  <c r="G201" i="2"/>
  <c r="G319" i="2"/>
  <c r="G138" i="2"/>
  <c r="G202" i="2"/>
  <c r="G283" i="2"/>
  <c r="G253" i="2"/>
  <c r="G350" i="2"/>
  <c r="G152" i="2"/>
  <c r="G261" i="2"/>
  <c r="G357" i="2"/>
  <c r="G246" i="2"/>
  <c r="G192" i="2"/>
  <c r="G275" i="2"/>
  <c r="G368" i="2"/>
  <c r="G225" i="2"/>
  <c r="G222" i="2"/>
  <c r="G145" i="2"/>
  <c r="G83" i="2"/>
  <c r="G308" i="2"/>
  <c r="G72" i="2"/>
  <c r="G262" i="2"/>
  <c r="G254" i="2"/>
  <c r="G33" i="2"/>
  <c r="G85" i="2"/>
  <c r="G97" i="2"/>
  <c r="G55" i="2"/>
  <c r="G223" i="2"/>
  <c r="G11" i="2"/>
  <c r="G19" i="2"/>
  <c r="G75" i="2"/>
  <c r="G217" i="2"/>
  <c r="G211" i="2"/>
  <c r="G326" i="2"/>
  <c r="G92" i="2"/>
  <c r="G212" i="2"/>
  <c r="G289" i="2"/>
  <c r="G125" i="2"/>
  <c r="G190" i="2"/>
  <c r="G260" i="2"/>
  <c r="G101" i="2"/>
  <c r="G157" i="2"/>
  <c r="G268" i="2"/>
  <c r="G365" i="2"/>
  <c r="G127" i="2"/>
  <c r="G302" i="2"/>
  <c r="G141" i="2"/>
  <c r="G199" i="2"/>
  <c r="G286" i="2"/>
  <c r="G252" i="2"/>
  <c r="G105" i="2"/>
  <c r="G170" i="2"/>
  <c r="G249" i="2"/>
  <c r="G22" i="2"/>
  <c r="G31" i="2"/>
  <c r="G61" i="2"/>
  <c r="G297" i="2"/>
  <c r="G175" i="2"/>
  <c r="G287" i="2"/>
  <c r="G20" i="2"/>
  <c r="G30" i="2"/>
  <c r="G288" i="2"/>
  <c r="G171" i="2"/>
  <c r="G259" i="2"/>
  <c r="G183" i="2"/>
  <c r="G132" i="2"/>
  <c r="G193" i="2"/>
  <c r="G17" i="2"/>
  <c r="G348" i="2"/>
  <c r="G284" i="2"/>
  <c r="G78" i="2"/>
  <c r="G29" i="2"/>
  <c r="G263" i="2"/>
  <c r="G88" i="2"/>
  <c r="G123" i="2"/>
  <c r="G356" i="2"/>
  <c r="G257" i="2"/>
  <c r="G136" i="2"/>
  <c r="G39" i="2"/>
  <c r="G149" i="2"/>
  <c r="G82" i="2"/>
  <c r="G154" i="2"/>
  <c r="G244" i="2"/>
  <c r="G99" i="2"/>
  <c r="G155" i="2"/>
  <c r="G218" i="2"/>
  <c r="G301" i="2"/>
  <c r="G203" i="2"/>
  <c r="G133" i="2"/>
  <c r="G197" i="2"/>
  <c r="G267" i="2"/>
  <c r="G374" i="2"/>
  <c r="G108" i="2"/>
  <c r="G174" i="2"/>
  <c r="G280" i="2"/>
  <c r="G146" i="2"/>
  <c r="G95" i="2"/>
  <c r="G205" i="2"/>
  <c r="G298" i="2"/>
  <c r="G273" i="2"/>
  <c r="G111" i="2"/>
  <c r="G255" i="2"/>
  <c r="G34" i="2"/>
  <c r="G122" i="2"/>
  <c r="G104" i="2"/>
  <c r="G198" i="2"/>
  <c r="G37" i="2"/>
  <c r="G9" i="2"/>
  <c r="G291" i="2"/>
  <c r="G106" i="2"/>
  <c r="G334" i="2"/>
  <c r="G73" i="2"/>
  <c r="G293" i="2"/>
  <c r="G98" i="2"/>
  <c r="G274" i="2"/>
  <c r="G188" i="2"/>
  <c r="G47" i="2"/>
  <c r="G156" i="2"/>
  <c r="G13" i="2"/>
  <c r="G250" i="2"/>
  <c r="G172" i="2"/>
  <c r="G264" i="2"/>
  <c r="G342" i="2"/>
  <c r="G320" i="2"/>
  <c r="G151" i="2"/>
  <c r="G207" i="2"/>
  <c r="G279" i="2"/>
  <c r="G189" i="2"/>
  <c r="G114" i="2"/>
  <c r="G285" i="2"/>
  <c r="G102" i="2"/>
  <c r="G158" i="2"/>
  <c r="G215" i="2"/>
  <c r="G119" i="2"/>
  <c r="G276" i="2"/>
  <c r="G76" i="2"/>
  <c r="G169" i="2"/>
  <c r="G204" i="2"/>
  <c r="G131" i="2"/>
  <c r="G271" i="2"/>
  <c r="G245" i="2"/>
  <c r="G213" i="2"/>
  <c r="G117" i="2"/>
  <c r="G179" i="2"/>
  <c r="G314" i="2"/>
  <c r="G186" i="2"/>
  <c r="G361" i="2"/>
  <c r="G282" i="2"/>
  <c r="G251" i="2"/>
  <c r="G219" i="2"/>
  <c r="G126" i="2"/>
  <c r="G182" i="2"/>
  <c r="G349" i="2"/>
  <c r="G247" i="2"/>
  <c r="G65" i="2"/>
  <c r="G266" i="2"/>
  <c r="G191" i="2"/>
  <c r="G339" i="2"/>
  <c r="G44" i="2"/>
  <c r="G8" i="2"/>
  <c r="G227" i="2"/>
  <c r="G316" i="2"/>
  <c r="G163" i="2"/>
  <c r="G221" i="2"/>
  <c r="G306" i="2"/>
  <c r="G332" i="2"/>
  <c r="G313" i="2"/>
  <c r="G143" i="2"/>
  <c r="G237" i="2"/>
  <c r="G256" i="2"/>
  <c r="G322" i="2"/>
  <c r="G26" i="2"/>
  <c r="G181" i="2"/>
  <c r="G373" i="2"/>
  <c r="G360" i="2"/>
  <c r="G265" i="2"/>
  <c r="G180" i="2"/>
  <c r="G244" i="4" l="1"/>
</calcChain>
</file>

<file path=xl/sharedStrings.xml><?xml version="1.0" encoding="utf-8"?>
<sst xmlns="http://schemas.openxmlformats.org/spreadsheetml/2006/main" count="3315" uniqueCount="768">
  <si>
    <t>PRESUPUESTO PILONA 10</t>
  </si>
  <si>
    <t>ITEM</t>
  </si>
  <si>
    <t>DESCRIPCION</t>
  </si>
  <si>
    <t>UNIDAD</t>
  </si>
  <si>
    <t>CANTIDAD</t>
  </si>
  <si>
    <t>VALOR UNITARIO</t>
  </si>
  <si>
    <t>VALOR TOTAL</t>
  </si>
  <si>
    <t>%</t>
  </si>
  <si>
    <t>PRELIMINARES</t>
  </si>
  <si>
    <t>Cerramiento de obra teja de zinc. H= 3.05</t>
  </si>
  <si>
    <t>ml</t>
  </si>
  <si>
    <t>Cerramiento provisional en lona  h=2.20 m</t>
  </si>
  <si>
    <t>Excavacion mecanica en roca -(Estación museo- ver recomendaciones de estudio de suelos)</t>
  </si>
  <si>
    <t>m3</t>
  </si>
  <si>
    <t>Excavacion mecanica en roca -(Estación Pilona 10- ver recomendaciones de estudio de suelos)</t>
  </si>
  <si>
    <t>Excavacion mecanica en roca -(Estación Pilona 20- ver recomendaciones de estudio de suelos)</t>
  </si>
  <si>
    <t>1.10 A</t>
  </si>
  <si>
    <t>Excavacion con equipo en roca para anillo Caisson** -(Estación Pilona 10- ver recomendaciones estructurales)</t>
  </si>
  <si>
    <t>Excavación manual en recebo</t>
  </si>
  <si>
    <t>Demolicion de anillos caisson</t>
  </si>
  <si>
    <t>Relleno - subbase granular - SBG-C</t>
  </si>
  <si>
    <t>Relleno - base granular - Bg1</t>
  </si>
  <si>
    <t>Relleno - en arena para anillos caisson</t>
  </si>
  <si>
    <t>m2</t>
  </si>
  <si>
    <t>Suministro e instalacion de filtro Alveolar 10 o similar</t>
  </si>
  <si>
    <t>Suministro e instalacion de filtro Alveolar Colector o similar</t>
  </si>
  <si>
    <t>Contencion temporal - (sistema con malla tecco g65/4 con pernos pasivos en tres bolillos con separación 2.7 m x 2.7 m) longitud variable, incluye perforación, placa de reparto, tuerca de protección anticorrosión, colocación e inyección de lechada de cemento y perno pasivo</t>
  </si>
  <si>
    <t>Demolicion de pavimento en concreto emax=  18 cm</t>
  </si>
  <si>
    <t>CIMENTACIONES Y EXCAVACIONES</t>
  </si>
  <si>
    <t>Concreto pobre de limpieza e= 0,05 m</t>
  </si>
  <si>
    <t>Concreto ciclopeo 2500 psi ( 60% com -40% piedra)</t>
  </si>
  <si>
    <t>Concreto de 3500 psi (24.5 Mpa) para placa de cimentación</t>
  </si>
  <si>
    <t xml:space="preserve">Concreto de 3500 psi (24.5 Mpa) para vigas de cimentación </t>
  </si>
  <si>
    <t>2.6A</t>
  </si>
  <si>
    <t>Concreto de 3000 psi (21.0Mpa) para muros de contención (construcción por partes - ver planos y recomendaciones estructurales)</t>
  </si>
  <si>
    <t>2.7A</t>
  </si>
  <si>
    <t>Concreto de 3500 psi (24.5 Mpa) para fosos</t>
  </si>
  <si>
    <t>2.8A</t>
  </si>
  <si>
    <t>Anillo contención tipo caisson media luna - e=0.10 dex=1.36- 3000 psi</t>
  </si>
  <si>
    <t>2.9A</t>
  </si>
  <si>
    <t>Acero de refuerzo- 60000 psi (incluye suministro, alambre negro, figuración, amarre, instalación</t>
  </si>
  <si>
    <t>kg</t>
  </si>
  <si>
    <t>2.10A</t>
  </si>
  <si>
    <t>Mallas electrosoldadas</t>
  </si>
  <si>
    <t>ESTRUCTURAS EN CONCRETO</t>
  </si>
  <si>
    <t>Concreto de 3000 psi (21  Mpa) para placas macizas de entrepisos</t>
  </si>
  <si>
    <t>3.1.A</t>
  </si>
  <si>
    <t>Concreto de 3500 psi (24.5  Mpa) para placas macizas de entrepisos</t>
  </si>
  <si>
    <t>Concreto de 3000 psi (21  Mpa) para vigas aereas de entrepiso</t>
  </si>
  <si>
    <t>Concreto de 3000 psi (21  Mpa) para escaleras</t>
  </si>
  <si>
    <t>3.4.A</t>
  </si>
  <si>
    <t>Concreto de 3000 psi (21 Mpa) para  columnas</t>
  </si>
  <si>
    <t>Concreto de 4000 psi (28 Mpa)  impermeabilzado para  tanques</t>
  </si>
  <si>
    <t xml:space="preserve">ELEMENTOS NO ESTRUCTURALES </t>
  </si>
  <si>
    <t>Dinteles 3000 psi acabado a la vista (incluye suministro concreto 3000 psi, formaleta, instalación, y todo lo requerido para la correcta ejecución y recibo a satisfacción. incluye refuerzo) (Promedio 12x20)</t>
  </si>
  <si>
    <t>m</t>
  </si>
  <si>
    <t>Alfajias 3000 psi acabado a la vista con gotero según diseño</t>
  </si>
  <si>
    <t>Viga de remate s=12x15 en concreto f'c=3000 psi.</t>
  </si>
  <si>
    <t>FACHADA FIJA en páneles de acero cold rolled de cal 16. Modulación de 2,29 mt altura x 1,07 mt ancho. Arte estándar CNC LÁSER . Estructura en PTS galvanizado cal 14 con soportes en U adosados a muro con flotación de 200mm. Fijación de panel a tubo con tuerca remache y tornillo botton inoxidables. Pintura electrostática poliester. Acabado rústico. INCLUYE TRANSPORTE E INSTALACIÓN.- Según diseño</t>
  </si>
  <si>
    <t>PISOS</t>
  </si>
  <si>
    <t>Tablon de gres color mocca  formato 30,5 x 30.5</t>
  </si>
  <si>
    <t xml:space="preserve">Tablo de gres -liston o guardaescoba -  color Mocca formato 30,5 x 7,5 </t>
  </si>
  <si>
    <t>Afinado de pisos endurecido</t>
  </si>
  <si>
    <t>Piso Vinilo en rollo. E= 2,0 mm, trafico pesado (color según diseño)</t>
  </si>
  <si>
    <t>5.6A</t>
  </si>
  <si>
    <t>Piso de vinilo  trafico 42 (Comercial pesado)- Línea  Ambienta o similar</t>
  </si>
  <si>
    <t xml:space="preserve">Guardaescoba en MDF sin chaflán </t>
  </si>
  <si>
    <t>Gres sanitario color Mocca con junta epóxica 100 color cocoa  formato 30,5 x 30.5</t>
  </si>
  <si>
    <t>Zócalo sanitario color Mocca o similar</t>
  </si>
  <si>
    <t xml:space="preserve">Afinado de pisos en mortero 1:3 esp variable hasta 0.04 m </t>
  </si>
  <si>
    <t xml:space="preserve">Afinado de pisos en mortero 1:3 impermeabilizado - esp variable hasta 0.04 m </t>
  </si>
  <si>
    <t>Guardaescobas Vinilo Trafico 42</t>
  </si>
  <si>
    <t>Piso de danza flotado conformado por tacos sonoamortiguados, quintuplex de 19mm con acabado en madera tipo guáimaro o granadillo de 20mm.</t>
  </si>
  <si>
    <t>ENCHAPE Y MAMPOSTERIA</t>
  </si>
  <si>
    <t xml:space="preserve"> Enchape cerámico ref. CER.BOUT. METRO Color: Blanco Formato 10x20.</t>
  </si>
  <si>
    <t>Mamposteria -Muros divisorios en bloque #5</t>
  </si>
  <si>
    <t>Muros fachadas - Bloque  CONCRETO REF: SICILIANO 60 X 140 X 390, A LA VISTA</t>
  </si>
  <si>
    <t>Muros fachadas - Chapa CONCRETO REF: SICILIANO 60 X  390, A LA VISTA</t>
  </si>
  <si>
    <t>Impermeabilizacion de jardinera (incluye mortero impermeable y manto bicapa)</t>
  </si>
  <si>
    <t>Muro de acceso al ascensor en superboard 6.0mm</t>
  </si>
  <si>
    <t>INSTALACIONES ELÉCTRICAS</t>
  </si>
  <si>
    <t>7.1</t>
  </si>
  <si>
    <t>SALIDAS ELÉCTRICAS</t>
  </si>
  <si>
    <t>7.1.01</t>
  </si>
  <si>
    <t>Salida para luminaria en techo, en tubo conduit EMT de 3/4", en conductores de cobre 2No12 + 1No14 AWG Tipo PE-HF-FR-LS-CT. Incluye soportes, cajas (con tapa) y accesorios necesarios para completar la salida.</t>
  </si>
  <si>
    <t>UND</t>
  </si>
  <si>
    <t>7.1.02</t>
  </si>
  <si>
    <t>Salida para doble altura en recepción, en tubo conduit EMT de 3/4", en conductores de cobre 2No12 + 1No14 AWG Tipo PE-HF-FR-LS-CT. Incluye soportes, cajas (con tapa) y accesorios necesarios para completar la salida.</t>
  </si>
  <si>
    <t>7.1.03</t>
  </si>
  <si>
    <t>Salida para luminaria de emergencia, en tubo conduit EMT de 3/4", en conductores de cobre 2No12 + 1No14 AWG Tipo PE-HF-FR-LS-CT. Incluye soportes, cajas (con tapa) y accesorios necesarios para completar la salida.</t>
  </si>
  <si>
    <t>7.1.04</t>
  </si>
  <si>
    <t>Derivación de luminaria desde salida eléctrica en cable encauchetado 3x14 AWG con clavija aérea con polo a tierra desde luminaria con toma aérea. Incluyen accesorios.</t>
  </si>
  <si>
    <t>7.1.05</t>
  </si>
  <si>
    <t>Salida para interruptor sencillo en tubo conduit PVC de 3/4", con conductores de cobre 2No12+1No14 AWG Tipo PE-HF-FR-LS-CT. Incluye interruptor, soportes, cajas y accesorios necesarios para completar la salida.</t>
  </si>
  <si>
    <t>7.1.06</t>
  </si>
  <si>
    <t>Salida para interruptor doble en tubo conduit PVC de 3/4", con conductores de cobre 3No12+1No14 AWG Tipo PE-HF-FR-LS-CT. Incluye interruptor, soportes, cajas y accesorios necesarios para completar la salida.</t>
  </si>
  <si>
    <t>7.1.07</t>
  </si>
  <si>
    <t>Salida para interruptor triple en tubo conduit PVC de 3/4", con conductores de cobre 3No12+1No14 AWG Tipo PE-HF-FR-LS-CT. Incluye interruptor, soportes, cajas y accesorios necesarios para completar la salida.</t>
  </si>
  <si>
    <t>7.1.08</t>
  </si>
  <si>
    <t>Salida para interruptor conmutable en tubo conduit PVC de 3/4", con conductores de cobre 3No12+1No14 AWG Tipo PE-HF-FR-LS-CT. Incluye interruptor, soportes, cajas y accesorios necesarios para completar la salida.</t>
  </si>
  <si>
    <t>7.1.10</t>
  </si>
  <si>
    <t>Salida para toma monofásica doble con polo a tierra para red normal, en tubo conduit EMT/PVC de 3/4" y conductores de cobre 2N12+1No14 AWG Tipo PE-HF-FR-LS-CT. Incluye toma, curvas, terminales, uniones, soportes, cajas y accesorios para completar la salida.</t>
  </si>
  <si>
    <t>7.1.11</t>
  </si>
  <si>
    <t>Salida para toma monofásica doble GFCI con polo a tierra para red normal, en tubo conduit EMT/PVC  de 3/4" y conductores de cobre 2N12+1No14 AWG Tipo PE-HF-FR-LS-CT. Incluye toma, curvas, terminales, uniones, soportes, cajas y accesorios para completar la salida.</t>
  </si>
  <si>
    <t>7.1.13</t>
  </si>
  <si>
    <t>Salida para toma monofásica doble con polo a tierra aislado para red regulada, en tubo conduit EMT/PVC de 3/4" y conductores de cobre 2N12+1No12+1No14 AWG Tipo PE-HF-FR-LS-CT. Incluye tomacorriente con polo a tierra asilado grado hospitalario, curvas, terminales, uniones, soportes, cajas y accesorios para completar la salida.</t>
  </si>
  <si>
    <t>7.1.16</t>
  </si>
  <si>
    <t>Salida para toma monofásica doble con polo a tierra para red normal, por canaleta y cable trenzado de cobre 3x12 Tipo PE-HF-FR-LS-CT. Incluye toma monofásica, conectores, empalmes, troquel y demás accesorios para completar la salida.</t>
  </si>
  <si>
    <t>7.1.17</t>
  </si>
  <si>
    <t>Salida para toma monofásica doble con polo a tierra aislado para red regulada, por canaleta y cable trenzado de cobre 3x12 Tipo PE-HF-FR-LS-CT. Incluye tomacorriente con polo a tierra asilado grado hospitalario, conectores, empalmes, troquel y demás accesorios para completar la salida.</t>
  </si>
  <si>
    <t>7.1.18</t>
  </si>
  <si>
    <t>Salida para toma bifásica, en tubo conduit EMT/PVC de 3/4" y conductores de cobre 2N12+1No14 AWG Tipo PE-HF-FR-LS-CT. Incluye toma, curvas, terminales, uniones, soportes, cajas y accesorios para completar la salida.</t>
  </si>
  <si>
    <t>7.2</t>
  </si>
  <si>
    <t>TABLEROS, PROTECCIONES Y MANDOS</t>
  </si>
  <si>
    <t>7.2.01</t>
  </si>
  <si>
    <t>Suministro, montaje y conexión de automático enchufable de 1x20, 1x30, 1x40 o 1x50 amperios.</t>
  </si>
  <si>
    <t>7.2.02</t>
  </si>
  <si>
    <t>Suministro, montaje y conexión de automático enchufable de 2x20, 2x30, 2x40 o 2x50 amperios.</t>
  </si>
  <si>
    <t>7.2.03</t>
  </si>
  <si>
    <t>Suministro, montaje y conexión de automático enchufable de 3x20, 3x30, 3x40 o 3x50 amperios.</t>
  </si>
  <si>
    <t>7.2.04</t>
  </si>
  <si>
    <t>Suministro, montaje y conexión de automático industrial regulable de 20 a 25 amperios.</t>
  </si>
  <si>
    <t>7.2.05</t>
  </si>
  <si>
    <t>Suministro, montaje y conexión de automático industrial regulable de 28 a 40 amperios.</t>
  </si>
  <si>
    <t>7.2.06</t>
  </si>
  <si>
    <t>Suministro, montaje y conexión de automático industrial regulable de 44 a 63 amperios.</t>
  </si>
  <si>
    <t>7.2.07</t>
  </si>
  <si>
    <t>Suministro, montaje y conexión de automático industrial regulable de 64 a 80 amperios.</t>
  </si>
  <si>
    <t>7.2.08</t>
  </si>
  <si>
    <t>Suministro, montaje y conexión de automático industrial regulable de 80 a 100 amperios.</t>
  </si>
  <si>
    <t>7.2.09A</t>
  </si>
  <si>
    <t>Suministro, montaje y conexión de automático industrial regulable de 128 a 160 amperios.</t>
  </si>
  <si>
    <t>7.2.11</t>
  </si>
  <si>
    <t>Suministro, montaje y conexión de automático industrial bifásico regulable de 30 amperios.</t>
  </si>
  <si>
    <t>7.2.12</t>
  </si>
  <si>
    <t>Suministro, montaje y conexión de tablero trifásico con espacio para totalizador de 12 circuitos. Debe disponer de puerta y chapa, barra de neutro y barra de tierra.</t>
  </si>
  <si>
    <t>7.2.13</t>
  </si>
  <si>
    <t>Suministro, montaje y conexión de tablero trifásico con espacio para totalizador de 18 circuitos. Debe disponer de puerta y chapa, barra de neutro y barra de tierra.</t>
  </si>
  <si>
    <t>7.2.14</t>
  </si>
  <si>
    <t>Suministro, montaje y conexión de tablero trifásico con espacio para totalizador de 24 circuitos. Debe disponer de puerta y chapa, barra de neutro y barra de tierra.</t>
  </si>
  <si>
    <t>7.2.15</t>
  </si>
  <si>
    <t>Suministro, montaje y conexión de tablero trifásico con espacio para totalizador de 30 circuitos. Debe disponer de puerta y chapa, barra de neutro y barra de tierra.</t>
  </si>
  <si>
    <t>7.2.17</t>
  </si>
  <si>
    <t>Suministro, montaje y conexión de de caja para instalar automático industrial. Debe disponer de puerta, barra de neutro y barra de tierra.</t>
  </si>
  <si>
    <t>7.2.18</t>
  </si>
  <si>
    <t>Suministro, montaje y conexión de DPS tipo I - 90 KA - para instalar en gabinete de distribución, incluyendo elementos y accesorios de conexión. Las características técnicas se detallan en la memoria de cálculo.</t>
  </si>
  <si>
    <t>7.2.19</t>
  </si>
  <si>
    <t>Suministro, montaje y conexión de DPS tipo II- 30 KA - para instalar en gabinete de distribución, incluyendo elementos y accesorios de conexión. Las características técnicas se detallan en la memoria de cálculo.</t>
  </si>
  <si>
    <t>7.2.20</t>
  </si>
  <si>
    <t>Suministro, montaje y conexión de DPS tipo II- 15 KA - para instalar en gabinete de distribución, incluyendo elementos y accesorios de conexión. Las características técnicas se detallan en la memoria de cálculo.</t>
  </si>
  <si>
    <t>7.2.21</t>
  </si>
  <si>
    <t>Suministro, montaje y conexión de gabinete autosoportado TD-GN, incluyendo barrajes y accesorios para cumplir con lo indicado en el diagrama unifilar. Las características técnicas se detallan en planos, memoria y especificaciones (numeral 5 de este último documento). El tablero debe contar con el certificado de calidad.</t>
  </si>
  <si>
    <t>7.2.23</t>
  </si>
  <si>
    <t>Suministro, montaje y conexión de gabinete autosoportado TDB (Bombas), incluyendo barrajes y accesorios para cumplir con lo indicado en el diagrama unifilar. Las características técnicas se detallan en planos, memoria y especificaciones  (numeral 5 de este último documento). El tablero debe contar con el certificado de calidad.</t>
  </si>
  <si>
    <t>7.3</t>
  </si>
  <si>
    <t>ACOMETIDAS CABLES Y DUCTOS</t>
  </si>
  <si>
    <t>7.3.01</t>
  </si>
  <si>
    <t>Suministro y tendido de acometida trifásica general en conductores de cobre 1(3No2/0F+1No2/0N+1No4T) AWG Tipo PE-HF-FR-LS-CT por tubo. Incluye accesorios para completar la actividad.</t>
  </si>
  <si>
    <t>ML</t>
  </si>
  <si>
    <t>7.3.02A</t>
  </si>
  <si>
    <t>Suministro y tendido de acometida trifásica general en conductores de cobre 1(3No2F+1No2N+1No6T) AWG Tipo PE-HF-FR-LS-CT por tubo. Incluye accesorios para completar la actividad.</t>
  </si>
  <si>
    <t>7.3.03</t>
  </si>
  <si>
    <t>Suministro y tendido de acometida trifásica en conductores de cobre 1(3No4F+1No4N+1No8T) AWG Tipo PE-HF-FR-LS-CT por tubo. Incluye accesorios para completar la actividad.</t>
  </si>
  <si>
    <t>7.3.04</t>
  </si>
  <si>
    <t>Suministro y tendido de acometida trifásica en conductores de cobre 1(3No6F+1No6N+1No8T) AWG Tipo PE-HF-FR-LS-CT por tubo. Incluye accesorios para completar la actividad.</t>
  </si>
  <si>
    <t>7.3.05</t>
  </si>
  <si>
    <t>Suministro y tendido de acometida trifásica en conductores de cobre 1(3No8F+1No8N+1No10T) AWG Tipo PE-HF-FR-LS-CT por tubo. Incluye accesorios para completar la actividad.</t>
  </si>
  <si>
    <t>7.3.07</t>
  </si>
  <si>
    <t>Suministro y tendido de acometida bifásica general en conductores de cobre 1(2No8F+1No8N+1No10T) AWG Tipo PE-HF-FR-LS-CT por tubo. Incluye accesorios para completar la actividad.</t>
  </si>
  <si>
    <t>7.3.11</t>
  </si>
  <si>
    <t>Suministro y tendido de ducto EMT de ¾" necesaria para ejecutar acometidas eléctricas. Incluye cajas, soportes y accesorios.</t>
  </si>
  <si>
    <t>7.3.12</t>
  </si>
  <si>
    <t>Suministro y tendido de ducto EMT de 1" necesaria para ejecutar acometidas eléctricas. Incluye cajas, soportes y accesorios.</t>
  </si>
  <si>
    <t>7.3.13</t>
  </si>
  <si>
    <t>Suministro y tendido de ducto EMT de 1-1/2" necesaria para ejecutar acometidas eléctricas. Incluye cajas, soportes y accesorios.</t>
  </si>
  <si>
    <t>7.3.14</t>
  </si>
  <si>
    <t>Suministro y tendido de ducto EMT de 2" necesaria para ejecutar acometidas eléctricas. Incluye cajas, soportes y accesorios.</t>
  </si>
  <si>
    <t>7.3.17</t>
  </si>
  <si>
    <t>Suministro y tendido de ducto PVC de 1 1/2". Incluye curvas, uniones, boquillas, material de relleno, excavación, compactación y accesorios necesarios para su óptima instalación.</t>
  </si>
  <si>
    <t>7.3.18</t>
  </si>
  <si>
    <t>Suministro y tendido de ducto PVC de 2". Incluye curvas, uniones, boquillas, material de relleno, excavación, compactación y accesorios necesarios para su óptima instalación.</t>
  </si>
  <si>
    <t>7.3.20</t>
  </si>
  <si>
    <t>Suministro y construcción de caja de inspección en mampostería tipo CS274 del O.R, para cableado de acometidas eléctricas. Incluye tapa, marco, contramarco y accesorios.</t>
  </si>
  <si>
    <t>7.3.23</t>
  </si>
  <si>
    <t>Suministro y tendido bandeja portacable tipo ducto 20x10 cm con división para red eléctrica y de comunicaciones. Incluye tapa metálica galvanizada, elementos de soporte, fijación y demás accesorios necesarios para su óptima instalación.</t>
  </si>
  <si>
    <t>7.3.24</t>
  </si>
  <si>
    <t>Suministro y tendido canaleta metálica (tipo ducto) 12x5cm. Incluye elementos de sopote, fijación y demás accesorios necesarios para su óptima instalación.</t>
  </si>
  <si>
    <t>7.4</t>
  </si>
  <si>
    <t>LUMINARIAS</t>
  </si>
  <si>
    <t>7.4.02</t>
  </si>
  <si>
    <t>Suministro, montaje y conexión de Panel LED circular (30 cm diámetro) 24 W 120 V. Incluye accesorios de montaje y conexión. Que responda a los estudios fotométricos de proyecto en sus parámetros físicos, eléctricos, técnicos, fotométricos y de instalación.</t>
  </si>
  <si>
    <t>7.4.03</t>
  </si>
  <si>
    <t>Suministro, montaje y conexión de Panel LED cuadrado (0.60x0.60) 45 W 120 V. Incluye accesorios de conexión, marco de montaje y/o accesorios de descuelgue, amarre y fijación. Que responda a los estudios fotométricos de proyecto en sus parámetros físicos, eléctricos, técnicos, fotométricos y de instalación.</t>
  </si>
  <si>
    <t>7.4.04</t>
  </si>
  <si>
    <t>Suministro, montaje y conexión de luminaria módulo LED rectangular (1.20x0.30) 40 W 120 V. Incluye accesorios de conexión, marco de montaje y/o accesorios de descuelgue, amarre y fijación. Que responda a los estudios fotométricos de proyecto en sus parámetros físicos, eléctricos, técnicos, fotométricos y de instalación.</t>
  </si>
  <si>
    <t>7.4.05</t>
  </si>
  <si>
    <t>Suministro, montaje y conexión de luminaria LED sellada rectangular (1.30x0.14) de descolgar 2x18 W 120 V. Incluye accesorios de conexión, accesorios de descuelgue, amarre y fijación. Que responda a los estudios fotométricos de proyecto en sus parámetros físicos, eléctricos, técnicos, fotométricos y de instalación.</t>
  </si>
  <si>
    <t>7.4.06</t>
  </si>
  <si>
    <t>Suministro, montaje y conexión de luminaria de emergencia LED de 2x16 W 120 V, con 90 minutos de respaldo. Incluye elementos para montaje, y/o fijación. Que responda a los estudios fotométricos de proyecto en sus parámetros físicos, eléctricos, técnicos, fotométricos y de instalación.</t>
  </si>
  <si>
    <t>7.4.07</t>
  </si>
  <si>
    <t>Suministro, montaje y conexión de luminaria LED HIGH BAY (0.604m x 0.320m) de descolgar, 80W - 120 V. Incluye accesorios de conexión, accesorios de descuelgue, amarre y fijación. Que responda a los estudios fotométricos de proyecto en sus parámetros físicos, eléctricos, técnicos, fotométricos y de instalación.</t>
  </si>
  <si>
    <t>7.5</t>
  </si>
  <si>
    <t>SISTEMA DE PUESTA A TIERRA, ATERRAMIENTO Y APANTALLAMIENTO</t>
  </si>
  <si>
    <t>7.5.01</t>
  </si>
  <si>
    <t>Suministro y construcción de caja en mampostería de 30x30x30cm para inspección y medición del sistema de puesta a tierra. Incluye tapa, marco, contramarco.</t>
  </si>
  <si>
    <t>7.5.02</t>
  </si>
  <si>
    <t>Suministro e hincada de varilla de cobre de 2.44 metros x 5/8" para constitución del sistema de puesta a tierra y/o aterramiento.</t>
  </si>
  <si>
    <t>7.5.03</t>
  </si>
  <si>
    <t>Suministro y tendido de cable de cobre desnudo No 2/0 para puesta a tierra de los diferentes sistemas. Incluye excavación, relleno y compactación.</t>
  </si>
  <si>
    <t>7.5.04</t>
  </si>
  <si>
    <t>Suministro y colocación de 120 gramos de soldadura cadweld para unir varilla con cable y/o cable con cable montar y configurar el sistema de puesta a tierra y/o aterramiento.</t>
  </si>
  <si>
    <t>7.5.05</t>
  </si>
  <si>
    <t>Suministro, montaje y conexión de barra de tierra en cobre de 600 mms x 50 mms x 5 mms, para equipotenciar sistemas de puesta tierra general, cuartos de comunicaciones, etc. Incluye aisladores, soportes y demás accesorios para su instalación.</t>
  </si>
  <si>
    <t>7.5.09</t>
  </si>
  <si>
    <t>Suministro y tendido de conductor de cobre desnudo  1T No.2/0 AWG, para continuidad de sistema de comunicaciones entre cuartos técnicos. Incluye conector de compresión y demás elementos necesarios para su montaje, fijación y conexión.</t>
  </si>
  <si>
    <t>7.5.10</t>
  </si>
  <si>
    <t>Suministro y tendido de conductor de cobre desnudo  1T No.6 AWG, para continuidad de sistema de canalización de bandeja portacable. Incluye conector de compresión y demás elementos necesarios para su montaje, fijación y conexión.</t>
  </si>
  <si>
    <t>7.5.11</t>
  </si>
  <si>
    <t>Suministro y tendido de conductor de cobre desnudo  1T No.12AWG, para continuidad de sistema de canalización de canaleta metálica. Incluye elementos necesarios para su montaje, fijación y conexión.</t>
  </si>
  <si>
    <t>7.5.12</t>
  </si>
  <si>
    <t>Medición de resistencia de sistema de puesta a tierra, con prueba de continuidad del mismo, para verificación de cumplimiento de lo valores y parámetro requeridos por la normatividad vigente.</t>
  </si>
  <si>
    <t>7.6</t>
  </si>
  <si>
    <t>INFRAESTRUCTURA PRINCIPAL DE CONEXIÓN</t>
  </si>
  <si>
    <t>7.6.01</t>
  </si>
  <si>
    <t>Suministro, montaje, conexión, instalación, puesta en operación integrada al sistema, de UPS bifásica 4,5 kW efectivos Tipo Rack, In-out 208/120V , 6 min de respaldo (5,0 kVA a FP 0.9). Las características técnicas se detallan en planos, memoria y especificaciones.</t>
  </si>
  <si>
    <t>7.6.06</t>
  </si>
  <si>
    <t>Suministro, montaje y conexión de celda de medida semidirecta en baja tensión. Incluye CT's, medidor electrónico y todos los accesorios y calidades cumpliendo la normatividad del operador de red local (CODENSA AE319).</t>
  </si>
  <si>
    <t>7.6.07A</t>
  </si>
  <si>
    <t>Suministro, montaje y conexión de celda de seccionador (Entrada y/o Salida) en media tensión 15 KV, tecnología en SF6. Incluye fusibles, accesorios y demás elementos y accesorios necesarios para su óptimo funcionamiento, cumpliendo con la normatividad del operador de red local.</t>
  </si>
  <si>
    <t>7.6.08A</t>
  </si>
  <si>
    <t>Suministro, montaje y conexión de celda de protección en media tensión 15 KV, tecnología en SF6. Incluye fusibles, accesorios y demás elementos y accesorios necesarios para su óptimo funcionamiento, cumpliendo con la normatividad del operador de red local.</t>
  </si>
  <si>
    <t>7.6.09A</t>
  </si>
  <si>
    <t>Suministro, montaje y conexión de celda de transformador seco de 45 kVA. Incluye accesorios y calidades cumpliendo la normatividad del operador de red local.</t>
  </si>
  <si>
    <t>7.6.10A</t>
  </si>
  <si>
    <t>Suministro, montaje e instalación de transformador tipo seco de 45 KVA, 11.400 / 208-120 V - Dy5n - 60 Hz - Clase H - factor k≥4. Incluye ruedas, DPS y todos los accesorios, elementos de conexión y calidades para su óptimo funcionamiento y cumpliendo la normatividad del operador de red local.</t>
  </si>
  <si>
    <t>7.6.11A</t>
  </si>
  <si>
    <t>Suministro y tendido subterráneo de cable de Cobre 15 KV XLPE 3No.70 mm² Cu, para interconexión de celdas en M.T., cumpliendo la normatividad del operador de red local. Incluye prueba VLF del cable.</t>
  </si>
  <si>
    <t>7.6.12A</t>
  </si>
  <si>
    <t>Suministro y tendido subterráneo de cable de Cobre 15 KV XLPE 3No.120 mm² Cu, para interconexión de celdas en M.T., cumpliendo la normatividad del operador de red local. Incluye prueba VLF del cable.</t>
  </si>
  <si>
    <t>7.6.12</t>
  </si>
  <si>
    <t>Suministro y montaje de juego (3 un) de premoldeados de media tensión uso interior 15 KV cumpliendo la normatividad del operador de red local.</t>
  </si>
  <si>
    <t>7.6.13</t>
  </si>
  <si>
    <t>7.6.14</t>
  </si>
  <si>
    <t>Suministro y tendido de 4 ductos PVC de 6". Incluye curvas, uniones, boquillas, material de relleno, excavación, compactación y accesorios necesarios para su óptima instalación; de acuerdo a la normatividad del operador de red.</t>
  </si>
  <si>
    <t>7.6.15</t>
  </si>
  <si>
    <t>Suministro y construcción de caja de inspección en mampostería tipo CS276 del O.R, para cableado de acometidas eléctricas. Incluye tapa, marco, contramarco y accesorios.</t>
  </si>
  <si>
    <t>7.6.16</t>
  </si>
  <si>
    <t>Suministro, montaje e instalación de estructura terminal de derivación de circuito de M.T. 11.4 kV, en punto de conexión a la entrada del proyecto. Incluye crucetas, diagonales, pararrayos, cortacircuitos, herrajes y demas accesorios para montaje de la estructura en media tensión; cumpliendo la normativa del operasdor de red (LA220)</t>
  </si>
  <si>
    <t>7.6.17</t>
  </si>
  <si>
    <t>Inspector delegado RETIE y emisión de certificado de recibo a satisfacción de las Redes de Media Tensión.</t>
  </si>
  <si>
    <t>7.6.18</t>
  </si>
  <si>
    <t>Inspector delegado RETIE y emisión de certificado de recibo a satisfacción de la Subestación.</t>
  </si>
  <si>
    <t>7.6.19</t>
  </si>
  <si>
    <t>Inspector delegado RETIE y emisión de certificado de recibo a satisfacción de las instalaciones de uso final.</t>
  </si>
  <si>
    <t>7.6.20</t>
  </si>
  <si>
    <t>Inspector delegado RETILAP y emisión de certificado de recibo a satisfacción de las instalaciones</t>
  </si>
  <si>
    <t>SISTEMA DE COMUNICACIONES - VOZ Y DATOS - VIDEO - SONIDO</t>
  </si>
  <si>
    <t>8.1</t>
  </si>
  <si>
    <t>CABLEADO ESTRUCTURADO</t>
  </si>
  <si>
    <t>8.1.01</t>
  </si>
  <si>
    <t>Suministro y colocación de toma de comunicaciones doble. Incluye jack categoría 6A, face plate angulado, marquilla para toma, troquel y/o caja metálica.</t>
  </si>
  <si>
    <t>8.1.03</t>
  </si>
  <si>
    <t>Suministro y montaje de patch panel de 24 puertos, angulado, para categoría 6A. Incluye 24 jacks categoría 6A, marquillas y demás elementos y accesorios necesarios para su óptime instalación.</t>
  </si>
  <si>
    <t>8.1.04</t>
  </si>
  <si>
    <t>Suministro y montaje de patch cord certificado categoría 6A de tres metros, para puesto de trabajo. Incluye marquillas.</t>
  </si>
  <si>
    <t>8.1.05</t>
  </si>
  <si>
    <t>Suministro y montaje de patch cord certificado categoría 6A de un metro, para rack. Incluye marquillas.</t>
  </si>
  <si>
    <t>8.1.07</t>
  </si>
  <si>
    <t>Suministro y montaje de rack y/o gabinete de montaje en muro de 26 RU, con sistema avanzado de administraciónde cableado, con puerta de cristal curvo de seguridad, paneles laterales desmontables y puerta trasera sólida. Incluye multitoma, barra de tierra, elementos de anclaje al piso y demás accesorios necesarios para su óptima instalación y funcionamiento.</t>
  </si>
  <si>
    <t>8.1.08</t>
  </si>
  <si>
    <t>Suministro y montaje de organizador horizontal para rack.</t>
  </si>
  <si>
    <t>8.1.9</t>
  </si>
  <si>
    <t>Suministro y montaje de organizador vertical, para sistema avanzado de administración de cables 6" x 8" x 7'.</t>
  </si>
  <si>
    <t>8.1.10</t>
  </si>
  <si>
    <t>Suministro y tendido decable S/FTP categoría 6A  LSFRZH</t>
  </si>
  <si>
    <t>8.1.11</t>
  </si>
  <si>
    <t>Certificación de punto lógico en categoría 6A.</t>
  </si>
  <si>
    <t>8.1.12</t>
  </si>
  <si>
    <t>Suministro, montaje e instalación de bandeja de fibra. Incluye enfrentador de conexión, conectores de fibra LC, ponchado de fibra, marquillas de identificación, demás accesorios y elementos necesarios para la conexión de la fibra óptica</t>
  </si>
  <si>
    <t>8.1.14</t>
  </si>
  <si>
    <t>Suministro, montaje y programación de switch de 24 puertos x 10/100/1000 (RJ-45) puertos,PoE, 4 x 1000X SFP, Capa 3, detección automática, MiniGibit para respectiva conexión a fibra, 2 ranuras de módulo de ampliación de puerto.</t>
  </si>
  <si>
    <t>8.1.15</t>
  </si>
  <si>
    <t>Suministro y tendido de ducto EMT de ¾" necesaria para ejecutar salidas de comunicaciones. Incluye cajas, soportes y accesorios, para conformar la salida.</t>
  </si>
  <si>
    <t>8.1.16</t>
  </si>
  <si>
    <t>Suministro y tendido de ducto EMT de 1" necesaria para ejecutar salidas de comunicaciones. Incluye cajas, soportes y accesorios, para conformar la salida.</t>
  </si>
  <si>
    <t>8.1.17</t>
  </si>
  <si>
    <t>Suministro y tendido de fibra óptica multimodo, OM3, 50/150 µm, 12 hilos tipo outdoor, tipo LSZH, para conformación de Backbone de enlace de conexión entre racks de cuartos técnicos de comunicaciones, por canalización.</t>
  </si>
  <si>
    <t>8.1.18</t>
  </si>
  <si>
    <t>Suministro, montaje e instalación de patchcord de fibra LC-LC, 50/150 µm, tipo LSZH, de 3 metros, para enlace de conexión entre bandeja de Fibra y equipos activos. Incluyemarquilla de identificación.</t>
  </si>
  <si>
    <t>8.1.19</t>
  </si>
  <si>
    <t>Configuración, prueba, certificación y puesta en marcha en operación integrada, del sistema de cableado estructurado propuesto. Incluye terminales, ponchad, enfrentadores para expansión, conexión, fungibles, certificación de backbone y programación de equipos activos de la red activa.</t>
  </si>
  <si>
    <t>8.2</t>
  </si>
  <si>
    <t>SISTEMA VIDEO</t>
  </si>
  <si>
    <t>8.3</t>
  </si>
  <si>
    <t>SISTEMA SONIDO</t>
  </si>
  <si>
    <t>SISTEMA DE SEGURIDAD CCTV</t>
  </si>
  <si>
    <t>9.1</t>
  </si>
  <si>
    <t>CCTV</t>
  </si>
  <si>
    <t>9.1.01</t>
  </si>
  <si>
    <t>Suministro y colocación de toma de seguridad/comunicaciones sencilla. Incluye jack categoría 6A, face plate angulado, marquilla para toma y caja metálica.</t>
  </si>
  <si>
    <t>9.1.02</t>
  </si>
  <si>
    <t>9.1.03</t>
  </si>
  <si>
    <t>9.1.04</t>
  </si>
  <si>
    <t>9.1.05</t>
  </si>
  <si>
    <t>Suministro y tendido de cable S/FTP categoría 6A  LSFRZH</t>
  </si>
  <si>
    <t>9.1.06</t>
  </si>
  <si>
    <t>9.1.07</t>
  </si>
  <si>
    <t>9.1.08</t>
  </si>
  <si>
    <t>9.1.10</t>
  </si>
  <si>
    <t>9.1.11</t>
  </si>
  <si>
    <t>Suministro, montaje y conexión de cámara tipo domo, IP, PoE, IR 30 mts, HD 1280 x 720p a tiempo real. Incluye elementos de terminales de conexión, montaje, instalación y demás accesorios necesarios para su óptimo funcionamiento.</t>
  </si>
  <si>
    <t>9.1.12</t>
  </si>
  <si>
    <t>Suministro, montaje y conexión de videograbador digital NVR DE 8 canales. Incluye baterias de respaldo, discos de almacenamiento interno y externo, modulos de conexión y expansión, como los demás elementos de conexión y programación para su óptimo funcionamiento.</t>
  </si>
  <si>
    <t>9.1.13</t>
  </si>
  <si>
    <t>Suminstro, montaje, conexión y programación de consola para sistemas seguridad y vigilancia. Incluye baterias de respaldo, modulos de conexión y expansión, monitores de visualización, como los demás elementos de conexión y programación para su óptimo funcionamiento.</t>
  </si>
  <si>
    <t>9.1.14</t>
  </si>
  <si>
    <t>Suminstro, montaje, conexión y programación de PC dedicado a sistema CCTV. Incluye software, modulos de conexión y expansión, monitor de visualización, como los demás elementos de conexión y programación para su óptimo funcionamiento.</t>
  </si>
  <si>
    <t>9.1.15</t>
  </si>
  <si>
    <t>Suminstro, montaje, conexión y programación de teclado con joystick dedicado para control de video matriz y movimineto de cámaras del sistema CCTV. Incluye modulos de conexión, como los demás elementos de conexión y programación para su óptimo funcionamiento.</t>
  </si>
  <si>
    <t>9.1.16</t>
  </si>
  <si>
    <t>Configuración, prueba, certificación y puesta en marcha en operación integrada, del sistema de seguridad CCTV.</t>
  </si>
  <si>
    <t>INSTALACION HIDROSANITARIA, RED CONTRA INCENDIO Y GAS</t>
  </si>
  <si>
    <t>INSTALACIONES HIDROSANITARIAS</t>
  </si>
  <si>
    <t>10.1.1</t>
  </si>
  <si>
    <t xml:space="preserve">ACOMETIDAS </t>
  </si>
  <si>
    <t>UN</t>
  </si>
  <si>
    <t>10.1.1.9</t>
  </si>
  <si>
    <t xml:space="preserve"> Tubería pvcp 3/4" rde 21 (incluye sum e instal tubería, soldadura, lubricante y accesorios)</t>
  </si>
  <si>
    <t>10.1.1.10</t>
  </si>
  <si>
    <t>Tubería de acero galvanizado  de 3/4" (incluye sum e instal tubería, soldadura, lubricante y accesorios)</t>
  </si>
  <si>
    <t>10.1.1.11</t>
  </si>
  <si>
    <t>Valv. P.D. Roscar R.W. Tipo Pesado 3/4"</t>
  </si>
  <si>
    <t>10.1.1.12</t>
  </si>
  <si>
    <t>Valv. Flotador 3/4"  (tipo pesado)</t>
  </si>
  <si>
    <t>10.1.1.13</t>
  </si>
  <si>
    <t>Cheque Hidro Roscar 3/4"</t>
  </si>
  <si>
    <t>10.1.1.14</t>
  </si>
  <si>
    <t>Pase Pvc-S. 3" Lmax 50 cm</t>
  </si>
  <si>
    <t>10.1.1.15</t>
  </si>
  <si>
    <t>Cajilla con medidor d=3/4". (incluye sum. y montaje de cajilla, plaquetas de identificación de medidor y medidor)</t>
  </si>
  <si>
    <t>10.1.1.16</t>
  </si>
  <si>
    <t>Valv. Antifraude 3/4"</t>
  </si>
  <si>
    <t>10.1.1.17</t>
  </si>
  <si>
    <t>Tubería pvcp 1" rde 21 (incluye sum e instal tubería, soldadura, lubricante y accesorios)</t>
  </si>
  <si>
    <t>10.1.1.18</t>
  </si>
  <si>
    <t>Tubería de acero galvanizado  de 1" (incluye sum e instal tubería, soldadura, lubricante y accesorios)</t>
  </si>
  <si>
    <t>10.1.1.19</t>
  </si>
  <si>
    <t>Valv. P.D. Roscar R.W. Tipo Pesado 1"</t>
  </si>
  <si>
    <t>10.1.1.20</t>
  </si>
  <si>
    <t>Valv. Flotador 1" (tipo pesado)</t>
  </si>
  <si>
    <t>10.1.1.21</t>
  </si>
  <si>
    <t>Cheque Hidro Rosca 1"</t>
  </si>
  <si>
    <t>10.1.1.22</t>
  </si>
  <si>
    <t>Pase Pvc-S. 1 1/2" Lmax 50 cm</t>
  </si>
  <si>
    <t>10.1.1.23</t>
  </si>
  <si>
    <t>Cajilla con medidor d=1". (incluye sum. y montaje de cajilla, plaquetas de identificación de medidor y medidor)</t>
  </si>
  <si>
    <t>10.1.1.24</t>
  </si>
  <si>
    <t>Valv. Antifraude 1"</t>
  </si>
  <si>
    <t>10.1.2</t>
  </si>
  <si>
    <t>CUARTO DE BOMBAS AGUA POTABLE</t>
  </si>
  <si>
    <t>10.1.2.1</t>
  </si>
  <si>
    <t>Tuberia Acero Galv. 3"  (Incluye Sum E Instal Tubería, Soldadura, Lubricante Y Accesorios de fijación)</t>
  </si>
  <si>
    <t>10.1.2.2</t>
  </si>
  <si>
    <t>Tuberia Acero Galv. 21/2"  (Incluye Sum E Instal Tubería, Soldadura, Lubricante Y Accesorios de fijación)</t>
  </si>
  <si>
    <t>10.1.2.3</t>
  </si>
  <si>
    <t>Tuberia Acero Galv. 1"  (Incluye Sum E Instal Tubería, Soldadura, Lubricante Y Accesorios de fijación y union)</t>
  </si>
  <si>
    <t>10.1.2.4</t>
  </si>
  <si>
    <t>Accesorio Ranurado 3"</t>
  </si>
  <si>
    <t>10.1.2.5</t>
  </si>
  <si>
    <t>Accesorio Ranurado 2-1/2"</t>
  </si>
  <si>
    <t>10.1.2.6</t>
  </si>
  <si>
    <t>Acople Ranurado 3"</t>
  </si>
  <si>
    <t>10.1.2.7</t>
  </si>
  <si>
    <t>Acople Ranurado 2-1/2"</t>
  </si>
  <si>
    <t>10.1.2.8</t>
  </si>
  <si>
    <t>Valv. P.D. Roscar R.W. Tipo Pesado 3" O Similar</t>
  </si>
  <si>
    <t>10.1.2.9</t>
  </si>
  <si>
    <t>Valv. P.D. Roscar R.W. Tipo Pesado 2-1/2" O Similar</t>
  </si>
  <si>
    <t>10.1.2.10</t>
  </si>
  <si>
    <t>Valv. P.D. Roscar R.W. Tipo Pesado 1" O Similar</t>
  </si>
  <si>
    <t>10.1.2.11</t>
  </si>
  <si>
    <t>Copa Concentrica A.G 3" X 2-1/2"</t>
  </si>
  <si>
    <t>10.1.2.12</t>
  </si>
  <si>
    <t>Cheque Hidro Roscar 2-1/2"</t>
  </si>
  <si>
    <t>10.1.2.13</t>
  </si>
  <si>
    <t>Junta Flexible De Caucho 3"</t>
  </si>
  <si>
    <t>10.1.2.14</t>
  </si>
  <si>
    <t>Manometros  Glicerina 200 Psi Dial 2.5"</t>
  </si>
  <si>
    <t>10.1.2.15</t>
  </si>
  <si>
    <t xml:space="preserve">Niple pasamuro acero. inox. 360 -  3" </t>
  </si>
  <si>
    <t>10.1.2.16</t>
  </si>
  <si>
    <t>Suministro, montaje e instalacion de equipos red de agua potable
incluye 2 bombas sumergibles caudal= 3.08 lps cdt= 28.44m 
2 hidrocontroladores  - hidroacumulador 100litros</t>
  </si>
  <si>
    <t>10.1.2.17</t>
  </si>
  <si>
    <t>10.1.2.18</t>
  </si>
  <si>
    <t>Suministro, montaje e instalacion de equipos red de agua potable
incluye 2 bombas sumergibles caudal= 4.29 lps cdt= 46.20m 
2 hidrocontroladores  hidroacumulador 100 litros</t>
  </si>
  <si>
    <t>10.1.2.19</t>
  </si>
  <si>
    <t>10.1.2.20</t>
  </si>
  <si>
    <t>BOMBA EYECTORA DE P: 1HP C/U, Q: 8 lps C/U.</t>
  </si>
  <si>
    <t>10.1.3</t>
  </si>
  <si>
    <t>RED GENERAL DE AGUA FRIA PVC-P</t>
  </si>
  <si>
    <t>10.1.3.1</t>
  </si>
  <si>
    <t>Tub. pvc-p rde 21 2-1/2"  (Incluye Sum E Instal Tubería, Soldadura, Lubricante Y Accesorios)</t>
  </si>
  <si>
    <t>10.1.3.2</t>
  </si>
  <si>
    <t>Tub. Pvc-P Rde 21 2" (Incluye Sum E Instal Tubería, Soldadura, Lubricante Y Accesorios)</t>
  </si>
  <si>
    <t>10.1.3.3</t>
  </si>
  <si>
    <t>Tub. pvc-p rde 21 1-1/2"  (Incluye Sum E Instal Tubería, Soldadura, Lubricante Y Accesorios)</t>
  </si>
  <si>
    <t>10.1.3.4</t>
  </si>
  <si>
    <t>Tub. Pvc-P Rde 21 1-1/4" (Incluye Sum E Instal Tubería, Soldadura, Lubricante Y Accesorios)</t>
  </si>
  <si>
    <t>10.1.3.5</t>
  </si>
  <si>
    <t>Tuberia Pvcp 1/2" Rde 9 (Incluye Sum E Instal Tubería, Soldadura, Lubricante Y Accesorios)</t>
  </si>
  <si>
    <t>10.1.3.6</t>
  </si>
  <si>
    <t>Válvula Expulsora De Aire 3/4"</t>
  </si>
  <si>
    <t>10.1.3.7</t>
  </si>
  <si>
    <t>Válvula Tipo Bola 3/4"</t>
  </si>
  <si>
    <t>10.1.3.8</t>
  </si>
  <si>
    <t>10.1.3.9</t>
  </si>
  <si>
    <t>Llave Manguera +Registro 1/2"</t>
  </si>
  <si>
    <t>10.1.3.10</t>
  </si>
  <si>
    <t>Valvua de cierre rapido pvc 1/2"</t>
  </si>
  <si>
    <t>10.1.3.11</t>
  </si>
  <si>
    <t>Valvua de cierre rapido pvc 1-1/4"</t>
  </si>
  <si>
    <t>10.1.4</t>
  </si>
  <si>
    <t>PUNTOS HIDRAULICOS DE AGUA FRIA</t>
  </si>
  <si>
    <t>10.1.4.1</t>
  </si>
  <si>
    <t>Punto Hid. Af Pvcp/Paral Lavamanos 1/2"</t>
  </si>
  <si>
    <t>10.1.4.2</t>
  </si>
  <si>
    <t>Punto Hid. Af Pvcp/Paral Sanitario Fluxometro 1-1/4"</t>
  </si>
  <si>
    <t>10.1.4.3</t>
  </si>
  <si>
    <t>Punto hid. af pvcp/paral orinal 1/2"</t>
  </si>
  <si>
    <t>10.1.4.4</t>
  </si>
  <si>
    <t>Punto hid. af pvcp ducha 1/2"</t>
  </si>
  <si>
    <t>10.1.4.5</t>
  </si>
  <si>
    <t>Punto Llave Manguera 1/2"</t>
  </si>
  <si>
    <t>10.1.5</t>
  </si>
  <si>
    <t>RED GENERAL DE AGUAS RESIDUALES</t>
  </si>
  <si>
    <t>10.1.5.1</t>
  </si>
  <si>
    <t>Tuberia Pvc Corrugada  8"   (Incluye Sum E Instal Tubería, Soldadura, Lubricante Y Accesorios)</t>
  </si>
  <si>
    <t>10.1.5.2</t>
  </si>
  <si>
    <t>Tuberia Pvc Corrugada  6"   (Incluye Sum E Instal Tubería, Soldadura, Lubricante Y Accesorios)</t>
  </si>
  <si>
    <t>10.1.5.3</t>
  </si>
  <si>
    <t>Tuberia Pvc Corrugada  4"   (Incluye Sum E Instal Tubería, Soldadura, Lubricante Y Accesorios)</t>
  </si>
  <si>
    <t>10.1.5.4</t>
  </si>
  <si>
    <t>Tuberia Pvc Sanitaria 4" (Incluye Sum E Instal Tubería, Soldadura, Lubricante Y Accesorios)</t>
  </si>
  <si>
    <t>10.1.5.5</t>
  </si>
  <si>
    <t>Tub. pvc-p rde 21 -3"  (Incluye Sum E Instal Tubería, Soldadura, Lubricante Y Accesorios)</t>
  </si>
  <si>
    <t>10.1.5.6</t>
  </si>
  <si>
    <t>Tuberia. Pvc-L 3" (Incluye Sum E Instal Tubería, Soldadura, Lubricante Y Accesorios)</t>
  </si>
  <si>
    <t>10.1.5.7</t>
  </si>
  <si>
    <t>Tuberia. Pvc - S 2" (Incluye Sum E Instal Tubería, Soldadura, Lubricante Y Accesorios)</t>
  </si>
  <si>
    <t>10.1.5.8</t>
  </si>
  <si>
    <t>Tuberia. Pvc-L 2" (Incluye Sum E Instal Tubería, Soldadura, Lubricante Y Accesorios)</t>
  </si>
  <si>
    <t>10.1.6</t>
  </si>
  <si>
    <t>SALIDAS SANITARIAS</t>
  </si>
  <si>
    <t>10.1.6.1</t>
  </si>
  <si>
    <t>Sal.-Sant. Pvcs/Paral Lavamanos 2"</t>
  </si>
  <si>
    <t>10.1.6.2</t>
  </si>
  <si>
    <t>Sal.-Sant. Pvcs/Paral Sanitario 4"</t>
  </si>
  <si>
    <t>10.1.6.3</t>
  </si>
  <si>
    <t>Sal.-sant. pvcs/paral orinal 2"</t>
  </si>
  <si>
    <t>10.1.64</t>
  </si>
  <si>
    <t>Sal.-Sant. Pvcs/Sifon De Piso 2"</t>
  </si>
  <si>
    <t>10.1.7</t>
  </si>
  <si>
    <t>RED  GENERAL DE AGUAS LLUVIAS</t>
  </si>
  <si>
    <t>10.1.7.1</t>
  </si>
  <si>
    <t>10.1.7.2</t>
  </si>
  <si>
    <t>Sifones 4" Con Rejilla</t>
  </si>
  <si>
    <t>10.1.7.3</t>
  </si>
  <si>
    <t>Trangante aguas lluvias 4"</t>
  </si>
  <si>
    <t>10.1.7.4</t>
  </si>
  <si>
    <t>10.1.8</t>
  </si>
  <si>
    <t>APARATOS SANITARIOS Y/O ACCESORIOS</t>
  </si>
  <si>
    <t>10.1.8.1</t>
  </si>
  <si>
    <t>Lavamanos en granito Colonial  o similiar - con estructura de soporte según diseño o similar - Griferia Tipo push, accionamiento antivandalica</t>
  </si>
  <si>
    <t>10.1.8.2</t>
  </si>
  <si>
    <t xml:space="preserve"> Sanitario Completo - Taza institucional  color blanco,con  fluxometro  Antivandalica</t>
  </si>
  <si>
    <t>10.1.8.3</t>
  </si>
  <si>
    <t xml:space="preserve">Orinal - Orinal Gotta Entrada Superior para fluxometro o similar </t>
  </si>
  <si>
    <t>10.1.8.4</t>
  </si>
  <si>
    <t>Ducha antivandalica completa</t>
  </si>
  <si>
    <t>10.1.8.5</t>
  </si>
  <si>
    <t>Secador de manos ( Acero inoxidable  - aa-ja02)</t>
  </si>
  <si>
    <t>10.1.8.6</t>
  </si>
  <si>
    <t>Accesorios de baño en acero inoxidable (Dispensador de papel higienico  400 m - dispensador de toallas - basurero rectangular)</t>
  </si>
  <si>
    <t>10.1.8.7</t>
  </si>
  <si>
    <t xml:space="preserve">Espejo para baño marco en madera 90 x 60 </t>
  </si>
  <si>
    <t>10.1.8.8</t>
  </si>
  <si>
    <t>Dispensador de jabon en acero inoxidable sobre pared (1.2 lts)</t>
  </si>
  <si>
    <t>10.1.8.9</t>
  </si>
  <si>
    <t>BARANDA BAÑOS PMR EN ACERO INOXIDABLE  ACERO INOX</t>
  </si>
  <si>
    <t>10.1.9</t>
  </si>
  <si>
    <t>OBRAS CIVILES AGUAS LLUVIAS Y AGUAS RESIDUALES</t>
  </si>
  <si>
    <t>10.1.9.1</t>
  </si>
  <si>
    <t>Pozo Inspeccion = H=2.50 m + Excavación</t>
  </si>
  <si>
    <t>10.1.9.2</t>
  </si>
  <si>
    <t>Caja inspeccion 100x100x100 + excavación</t>
  </si>
  <si>
    <t>10.1.9.3</t>
  </si>
  <si>
    <t>Conexión Domiciliaria</t>
  </si>
  <si>
    <t>10.1.9.4</t>
  </si>
  <si>
    <t>Excavacion En  Material Comun para zanjas</t>
  </si>
  <si>
    <t>M3</t>
  </si>
  <si>
    <t>10.1.9.5</t>
  </si>
  <si>
    <t>Suministro Y Conformacion  Arena De Peña</t>
  </si>
  <si>
    <t>10.1.9.6</t>
  </si>
  <si>
    <t xml:space="preserve">Suministro Y Conformacion Con Recebo </t>
  </si>
  <si>
    <t>10.1.9.7</t>
  </si>
  <si>
    <t>Relleno Con Material Selecc. De La Excav.</t>
  </si>
  <si>
    <t>RED CONTRA INCENDIO</t>
  </si>
  <si>
    <t>10.2.1</t>
  </si>
  <si>
    <t>REDES ACERO NEGRO SCH-40</t>
  </si>
  <si>
    <t>10.2.1.1</t>
  </si>
  <si>
    <t xml:space="preserve">Tubería Acero Carbon Roscada  1"  Sch-40 </t>
  </si>
  <si>
    <t>10.2.1.2</t>
  </si>
  <si>
    <t>Tubería Acero Carbon Ranurada 1-1/4"  Sch-10</t>
  </si>
  <si>
    <t>10.2.1.3</t>
  </si>
  <si>
    <t>Tubería Acero Carbon Ranurada 1-1/2"  Sch-10</t>
  </si>
  <si>
    <t>10.2.1.4</t>
  </si>
  <si>
    <t>Tubería Acero Carbon Ranurada  2-1/2"  Sch-10</t>
  </si>
  <si>
    <t>10.2.1.5</t>
  </si>
  <si>
    <t>Tubería Acero Carbon Ranurada 2"  Sch-10</t>
  </si>
  <si>
    <t>10.2.1.6</t>
  </si>
  <si>
    <t>Tubería Acero Carbon Ranurada 4"  Sch-10</t>
  </si>
  <si>
    <t>10.2.1.7</t>
  </si>
  <si>
    <t>Codo Roscado 1"</t>
  </si>
  <si>
    <t xml:space="preserve">UN </t>
  </si>
  <si>
    <t>10.2.1.8</t>
  </si>
  <si>
    <t>Codo Ranurado 1-1/4"</t>
  </si>
  <si>
    <t>10.2.1.9</t>
  </si>
  <si>
    <t>Codo Ranurado 1-1/2"</t>
  </si>
  <si>
    <t>10.2.1.10</t>
  </si>
  <si>
    <t>Codo Ranurado 2"</t>
  </si>
  <si>
    <t>10.2.1.11</t>
  </si>
  <si>
    <t>Codo Ranurado 2-1/2"</t>
  </si>
  <si>
    <t>10.2.1.12</t>
  </si>
  <si>
    <t>Codo Ranurado 4"</t>
  </si>
  <si>
    <t>10.2.1.14</t>
  </si>
  <si>
    <t>Tee Ranurada 1-1/4"</t>
  </si>
  <si>
    <t>10.2.1.15</t>
  </si>
  <si>
    <t>Tee Ranurada Reducida 1-1/4" X 1"</t>
  </si>
  <si>
    <t>10.2.1.16</t>
  </si>
  <si>
    <t>Tee Ranurada Reducida 1-1/2" X 1-1/4"</t>
  </si>
  <si>
    <t>10.2.1.17</t>
  </si>
  <si>
    <t>Tee Ranurada Reducida 1-1/2" X 1"</t>
  </si>
  <si>
    <t>10.2.1.18</t>
  </si>
  <si>
    <t>Tee Ranurada 2"</t>
  </si>
  <si>
    <t>10.2.1.19</t>
  </si>
  <si>
    <t>Tee Ranurada Reducida 2" X 1-1/2"</t>
  </si>
  <si>
    <t>10.2.1.20</t>
  </si>
  <si>
    <t>Tee Ranurada Reducida 2" X 1-1/4"</t>
  </si>
  <si>
    <t>10.2.1.21</t>
  </si>
  <si>
    <t>Tee Ranurada 2-1/2"</t>
  </si>
  <si>
    <t>10.2.1.22</t>
  </si>
  <si>
    <t>Tee Ranurada 4"</t>
  </si>
  <si>
    <t>10.2.1.23</t>
  </si>
  <si>
    <t>Tee Ranurada Reducida 4" X 2"</t>
  </si>
  <si>
    <t>10.2.1.24</t>
  </si>
  <si>
    <t>Reducción Ranurada 1-1/4" X 1"</t>
  </si>
  <si>
    <t>10.2.1.25</t>
  </si>
  <si>
    <t>Reducción Ranurada 1-1/2" X 1-1/4"</t>
  </si>
  <si>
    <t>10.2.1.26</t>
  </si>
  <si>
    <t>Reducción Ranurada 2" X 1-1/4"</t>
  </si>
  <si>
    <t>10.2.1.27</t>
  </si>
  <si>
    <t>Reducción Ranurada 2" X 1-1/2"</t>
  </si>
  <si>
    <t>10.2.1.28</t>
  </si>
  <si>
    <t>Reducción Ranurada 4 X 2-1/2"</t>
  </si>
  <si>
    <t>10.2.1.29</t>
  </si>
  <si>
    <t>Reducción Ranurada 2-1/2" X 1"</t>
  </si>
  <si>
    <t>10.2.1.30</t>
  </si>
  <si>
    <t>Acople Ranurado 1-1/4"</t>
  </si>
  <si>
    <t>10.2.1.31</t>
  </si>
  <si>
    <t>Acople Ranurado 1-1/2"</t>
  </si>
  <si>
    <t>10.2.1.32</t>
  </si>
  <si>
    <t>Acople Ranurado 2"</t>
  </si>
  <si>
    <t>10.2.1.33</t>
  </si>
  <si>
    <t>10.2.1.34</t>
  </si>
  <si>
    <t>Acople Ranurado 4"</t>
  </si>
  <si>
    <t>10.2.1.35</t>
  </si>
  <si>
    <t>Niple Ranura - Rosca 1"</t>
  </si>
  <si>
    <t>10.2.1.36</t>
  </si>
  <si>
    <t>Strap Ranurado 1-1/4"</t>
  </si>
  <si>
    <t>10.2.1.37</t>
  </si>
  <si>
    <t>Strap Ranurado 1-1/2"</t>
  </si>
  <si>
    <t>10.2.2</t>
  </si>
  <si>
    <t>VALVULAS</t>
  </si>
  <si>
    <t>10.2.2.1</t>
  </si>
  <si>
    <t>Valv. Expulsora De Aire 1"</t>
  </si>
  <si>
    <t>10.2.2.2</t>
  </si>
  <si>
    <t>Valv. Bola Roscar 1"</t>
  </si>
  <si>
    <t>10.2.3</t>
  </si>
  <si>
    <t xml:space="preserve">ESTACION DE CONTROL Y DRENAJE </t>
  </si>
  <si>
    <t>10.2.3.1</t>
  </si>
  <si>
    <t>Val. Mariposa/Damper Indicad 2"</t>
  </si>
  <si>
    <t>10.2.3.2</t>
  </si>
  <si>
    <t xml:space="preserve">Sensor De Flujo 2" </t>
  </si>
  <si>
    <t>10.2.3.3</t>
  </si>
  <si>
    <t>Cheque Hidro Ranurado 2"</t>
  </si>
  <si>
    <t>10.2.3.4</t>
  </si>
  <si>
    <t>Valv. Prueba Y Drenaje 1"</t>
  </si>
  <si>
    <t>10.2.3.5</t>
  </si>
  <si>
    <t>Manometro De Glicerina 200 Psi Dial 1"</t>
  </si>
  <si>
    <t>10.2.4</t>
  </si>
  <si>
    <t>CONEXIONES A BOMBEROS</t>
  </si>
  <si>
    <t>10.2.4.1</t>
  </si>
  <si>
    <t>GABINETE CONTRAINCENDIO TIPO III DE EMPOTRAR COMPLETO CON MANGERA 1-1/2", L=30M, INCLUYE TUBERIAS DE CONEXIÓN A RED CONTRAINCENDIO VAVLV. 1-1/2" Y 2-1/2". (INCLUYE TODOS LOS ELEMENTOS INTERNOS REQUERIDOS PARA SU CORRECTA PUESTA EN FUNCIONAMIENTO)</t>
  </si>
  <si>
    <t>10.2.5</t>
  </si>
  <si>
    <t>PUNTOS HIDRÁULICOS</t>
  </si>
  <si>
    <t>10.2.5.1</t>
  </si>
  <si>
    <t>Punto Hidráulico 1/2" Cob. Estandar  Colgante Ul-Fm</t>
  </si>
  <si>
    <t>10.2.6</t>
  </si>
  <si>
    <t>ROCIADORES</t>
  </si>
  <si>
    <t>10.2.6.1</t>
  </si>
  <si>
    <t>Rociador Automático K=5,6 Colgante Cobertura Estandar Ul-Fm</t>
  </si>
  <si>
    <t>10.2.7</t>
  </si>
  <si>
    <t>SOPORTERÍA</t>
  </si>
  <si>
    <t>10.2.7.1</t>
  </si>
  <si>
    <t>Suministro E Instalación Soporte Tipo Pera 4"</t>
  </si>
  <si>
    <t>10.2.7.2</t>
  </si>
  <si>
    <t>Suministro E Instalación Soporte Tipo Pera 2"</t>
  </si>
  <si>
    <t>10.2.7.3</t>
  </si>
  <si>
    <t>Suministro E Instalación Soporte Tipo Pera 2-1/2"</t>
  </si>
  <si>
    <t>10.2.7.4</t>
  </si>
  <si>
    <t>Suministro E Instalación Soporte Tipo Pera 1-1/2"</t>
  </si>
  <si>
    <t>10.2.7.5</t>
  </si>
  <si>
    <t>Suministro E Instalación Soporte Tipo Pera 1-1/4"</t>
  </si>
  <si>
    <t>10.2.7.6</t>
  </si>
  <si>
    <t>Suministro E Instalación Soporte Tipo Pera 1"</t>
  </si>
  <si>
    <t>10.2.7.7</t>
  </si>
  <si>
    <t>Suministro E Instalacion Soporte Sismoresistente 4"</t>
  </si>
  <si>
    <t>10.2.7.8</t>
  </si>
  <si>
    <t>Suministro E Instalacion Soporte Sismoresistente 2-1/2"</t>
  </si>
  <si>
    <t>10.2.8</t>
  </si>
  <si>
    <t>PINTURA PARA TUBERIAS COLGANTES</t>
  </si>
  <si>
    <t>10.2.8.1</t>
  </si>
  <si>
    <t>Pintura Para Tubería Red De Incendio - Diametro menor a 2"</t>
  </si>
  <si>
    <t>10.2.8.2</t>
  </si>
  <si>
    <t>Pintura Para Tubería Red De Incendio - Diametro mayor o igual  a 2"</t>
  </si>
  <si>
    <t>10.2.9</t>
  </si>
  <si>
    <t>MONTAJE DE EQUIPOS</t>
  </si>
  <si>
    <t>10.2.9.1</t>
  </si>
  <si>
    <t>Siamesa Inyección 4" X 2 1/2" X 2 1/2"</t>
  </si>
  <si>
    <t>10.2.9.3</t>
  </si>
  <si>
    <t>Suministro, Montaje E Instalacion De Equipos Red De Protección Contra Incendios Listados Y Certificados Ul/Fm, Bomba Principal Y  Bomba Jockey (Incluye Cabezal De Prueba) -CDT -84.48 mca .Q:250 GPM</t>
  </si>
  <si>
    <t>GL</t>
  </si>
  <si>
    <t>SISTEMA CONTRA INCENDIO</t>
  </si>
  <si>
    <t>11.1.1</t>
  </si>
  <si>
    <t>Salida para sensor de humo en tubo conduit IMC de 3/4" y cable FLP retardante llama 2xNo.16 AWG. Incluye soportes y accesorios para completar la salida.</t>
  </si>
  <si>
    <t>11.1.2</t>
  </si>
  <si>
    <t>Salida para estación manual en tubo conduit IMC de 3/4" y cable FLP retardante llama 2xNo.16 AWG. Incluye soportes y accesorios para completar la salida.</t>
  </si>
  <si>
    <t>11.1.3</t>
  </si>
  <si>
    <t>Salida para sirena estroboscópica en tubo conduit IMC de 3/4" y cable FLP retardante llama 2xNo.16 AWG. Incluye soportes y accesorios para completar la salida.</t>
  </si>
  <si>
    <t>11.1.4</t>
  </si>
  <si>
    <t>Suministro, montaje y conexión de detector de humo fotoeléctrico inteligente.</t>
  </si>
  <si>
    <t>11.1.5</t>
  </si>
  <si>
    <t>Suministro, montaje y conexión de sensor de humo térmico.</t>
  </si>
  <si>
    <t>11.1.7</t>
  </si>
  <si>
    <t>Suministro, montaje y conexión de estación manual.</t>
  </si>
  <si>
    <t>11.1.8</t>
  </si>
  <si>
    <t>Suministro, montaje y conexión de sirena estroboscópica.</t>
  </si>
  <si>
    <t>11.1.9</t>
  </si>
  <si>
    <t>Suministro, montaje, conexión y programación de panel central de control y alarma contra incendio con PC dedicado. Incluye puesta en operación y programación.</t>
  </si>
  <si>
    <t>CARPINTERIA METALICA Y EN MADERA</t>
  </si>
  <si>
    <t>Puerta Ventana Cristal incoloro 10mm templado perfil Inferior y superior, manijon cuadrado, en acero inóxidable satinado y 1m con en  pivote de acero inoxidable</t>
  </si>
  <si>
    <t>Ventana en perfilería tubular en aluminio con pintura electroestática color negro con pisa vidrio y corredera interna. Vidrio incoloro 4+4 laminado con película PVB 0.38 y topes de graduación de apertura. DNS embebido. Rejilla y lámina microperforada en la parte superior</t>
  </si>
  <si>
    <t>Ventana en perfil tubular de 3" x 1.5" en aluminio color negro. Vidrio laminado 4 + 4</t>
  </si>
  <si>
    <t>Puerta entamborada en madera con dilataciones y acabado en mdf con melamínico ref. Vienés de Tablemac o similar, con brazo hidraúlico.</t>
  </si>
  <si>
    <t xml:space="preserve">Puerta una hoja en lamina cold rolled cal. 18. cuerpo completo entamborado con rejillas de ventilacion superior e inferior segun diseño. marco en lamina cold rolled cal.18 tres bisagras. manija en acero inoxidable ref. rimini tipo schlage o similar. cerrojo de seguridad </t>
  </si>
  <si>
    <t>Escotilla de techo de 90x90cms. de acero galvanizado cal. 14. con tratamiento para adherencia de pintura epoxica (acabado con dos aplicaciones de esmalte y anticorrosivo color blanco).</t>
  </si>
  <si>
    <t>und</t>
  </si>
  <si>
    <t xml:space="preserve">Baranda en Lámina acero Hot rolled HR 1/4", anticorrosivo, pintura electrostática negro mate Anclaje baranda pernado </t>
  </si>
  <si>
    <t>Tope puerta de piso tipo cazuela</t>
  </si>
  <si>
    <t>Puerta Metálica cortafuego con barra antipánico y cerradura tipo jupiter institucional o similar. Pintura electroestática, color según diseño (1,0 x 2,40)</t>
  </si>
  <si>
    <t>ACABADOS Y PINTURA</t>
  </si>
  <si>
    <t>Pañete sobre Muros para Interiores, mortero 1:3 e= 3cm (incluye dilataciones, ranuras y filetes)</t>
  </si>
  <si>
    <t>Pañete sobre Muros, mortero 1:3 impermeabilizado e= 3cm  (incluye dilataciones, ranuras y filetes)</t>
  </si>
  <si>
    <t>Estuco plastico para muros</t>
  </si>
  <si>
    <t>Pintura Vinilo Tipo 1 para interiores (2 manos)</t>
  </si>
  <si>
    <t>Pintura negra bajo placa</t>
  </si>
  <si>
    <t>Cielo raso superboard 6.0mm</t>
  </si>
  <si>
    <t>VARIOS</t>
  </si>
  <si>
    <t>Disposición final de escombos</t>
  </si>
  <si>
    <t>EQUIPOS ESPECIALES</t>
  </si>
  <si>
    <t>15.1A</t>
  </si>
  <si>
    <t>Ascensor para 9 personas sin cuarto de maquinas, con apertura central. Cabina en acero inoxidable. (ver especificación tecnica)</t>
  </si>
  <si>
    <t>15.2A</t>
  </si>
  <si>
    <t>Graderia retractil - Silla PUA-0- Ancho de plataforma 900 mm altura de la plataforma 300 mm . Plataforma:  3mm T Deco - tile on 18 mmT Plywood . Aforo aprox  54 sillas tipo PUA-0 (C/C: 500mm) .(según diseño)</t>
  </si>
  <si>
    <t>MOBILIARIO</t>
  </si>
  <si>
    <t>TOTAL COSTOS DIRECTOS</t>
  </si>
  <si>
    <t>ADMINISTRACION</t>
  </si>
  <si>
    <t>IMPREVISTO</t>
  </si>
  <si>
    <t>UTILIDAD</t>
  </si>
  <si>
    <t>COSTO TOTAL DE LA OBRA</t>
  </si>
  <si>
    <t>PRESUPUESTO PILONA 20</t>
  </si>
  <si>
    <t xml:space="preserve">Estabilización de taludes en concreto lanzado (e= 7cm + MALLA ELECTROSOLDADA 5mm x 5mm) </t>
  </si>
  <si>
    <t>Concreto de 3500 psi (24.5 Mpa) para muros de contención</t>
  </si>
  <si>
    <t>Concreto de 4000 psi (28 Mpa) para  columnas</t>
  </si>
  <si>
    <t>Concreto de 4000 psi (28 Mpa) para  pantallas</t>
  </si>
  <si>
    <t>PÁNELES CORREDIZOS de acero cold rolled de cal 16. Modulación de 2,70 mt altura x 1,07 mt ancho. Arte estándar CNC LÁSER . Estructura en PTS galvanizado cal 14 adosados a muro. Y sistema en riel para mover páneles. Fijación de panel a tubo con tuerca remache y tornillo botton inoxidables. Pintura electrostática poliester. Acabado rústico. INCLUYE TRANSPORTE E INSTALACIÓN. -Según diseño</t>
  </si>
  <si>
    <t>Piso de vinilo  trafico 42 (Comercial pesado)- Línea acoustic - composed - o similar según diseño</t>
  </si>
  <si>
    <t>Piso de vinilo REF. REXCOURT 0004V -(Alto impacto y acustico) o similiar</t>
  </si>
  <si>
    <t>Derivación de luminaria desde salida eléctrica en cable encauchetado 3x16 AWG con clavija aérea con polo a tierra desde luminaria con toma aérea. Incluyen accesorios.</t>
  </si>
  <si>
    <t>7.2.09</t>
  </si>
  <si>
    <t>Suministro, montaje y conexión de automático industrial regulable de 100 a 125 amperios.</t>
  </si>
  <si>
    <t>7.3.02</t>
  </si>
  <si>
    <t>Suministro y tendido de acometida trifásica general en conductores de cobre 1(3No1/0F+1No1/0N+1No4T) AWG Tipo PE-HF-FR-LS-CT por tubo. Incluye accesorios para completar la actividad.</t>
  </si>
  <si>
    <t>7.6.07</t>
  </si>
  <si>
    <t>Suministro, montaje y conexión de seccionador de maniobras entrada-salida-protección en media tensión 15 KV. Incluye seccionadores, accesorios y calidades cumpliendo la normatividad del operador de red local (CODENSA CTS526).</t>
  </si>
  <si>
    <t>7.6.09</t>
  </si>
  <si>
    <t>Suministro, montaje e instalación de transformador semisumergible de 45 KVA, 11,400 / 208-120 V - Dy5n - 60 Hz - Clase H - Incluye ruedas, DPS y todos los accesorios, elementos de conexión y calidades para su óptimo funcionamiento y cumpliendo la normatividad del operador de red local (CODENSA ET 009).</t>
  </si>
  <si>
    <t>7.6.10</t>
  </si>
  <si>
    <t>7.6.11</t>
  </si>
  <si>
    <t>Suministro, montaje e instalacion de equipos red de agua potable
incluye 2 bombas sumergibles caudal= 4.57 lps cdt= 36.87m 
2 hidrocontroladores hidroacumulador 100litros</t>
  </si>
  <si>
    <t>10.1.3.12</t>
  </si>
  <si>
    <t>Tuberia Pvcp 3/4" Rde 11 (Incluye Sum E Instal Tubería, Soldadura, Lubricante Y Accesorios)</t>
  </si>
  <si>
    <t>Excavacion En  Material Comun para zanjas (incluye disposicion final de escombros)</t>
  </si>
  <si>
    <t>10.2.1.38</t>
  </si>
  <si>
    <t>Strap Ranurado 2"</t>
  </si>
  <si>
    <t>Ventaneria - abatible sobre Perfil tubular de  3" x 1.5" con  pintura electroestática negro mate. Vidrio incoloro lamininado de 4+4, pvb  0.38.</t>
  </si>
  <si>
    <t>División fija en doble vidrio incoloro laminado (8+8 y 6+4) con cámara de aire, sobre perfileía especial con poliuretano inyectado. Acabdo negro</t>
  </si>
  <si>
    <t xml:space="preserve">Adoquin en concreto peatonal esp 6.cm. Junta perdida.  </t>
  </si>
  <si>
    <t>PRESUPUESTO MUSEO</t>
  </si>
  <si>
    <t>Concreto de 3000 psi (21  Mpa) para  vigas aereas de entrepiso</t>
  </si>
  <si>
    <t>3.4A</t>
  </si>
  <si>
    <t>Piso de vinilo  trafico 42 (Comercial pesado)- Línea Ambienta o similar</t>
  </si>
  <si>
    <t>MURO SUPERBOARD 8MM DOBLE</t>
  </si>
  <si>
    <t>INSTALACIONES ELECTRICAS</t>
  </si>
  <si>
    <t>7.6.21</t>
  </si>
  <si>
    <t>Trámites ante el operador de red. Incluye gestión de maniobras de conexión, entrega, recibo y aprobación a satisfacción del operador de las obras ejecutadas.</t>
  </si>
  <si>
    <t>Suministro, montaje e instalacion de equipos red de agua potable incluye 2 bombas sumergibles caudal= 4.76 lps cdt= 38.94m  2 hidrocontroladores hidroacumulador 100litros</t>
  </si>
  <si>
    <t>Pañete sobre Muros para Interiores, mortero 1:4 e= 2cm (incluye dilataciones, ranuras y filetes)</t>
  </si>
  <si>
    <t>Pañete sobre Muros, mortero 1:4 e= 2 cm impermeabilizado (incluye dilataciones, ranuras y filetes)</t>
  </si>
  <si>
    <t>Disposición final de escombros</t>
  </si>
  <si>
    <t>Adoquin en concreto vehicular esp. 8cm, Junta perdida</t>
  </si>
  <si>
    <t>17.1B</t>
  </si>
  <si>
    <t>MIR-MUS-CMAD-ML1 M01 MUEBLE DE ARCHIVADOR</t>
  </si>
  <si>
    <t>17.2B</t>
  </si>
  <si>
    <t xml:space="preserve">MIR-MUS-CMAD-ML2 M02 </t>
  </si>
  <si>
    <t>17.3B</t>
  </si>
  <si>
    <t xml:space="preserve">MIR-MUS-CMAD-ML3 M03 </t>
  </si>
  <si>
    <t>17.4B</t>
  </si>
  <si>
    <t>MIR-MUS-CMAD-ML4 M04</t>
  </si>
  <si>
    <t>17.5B</t>
  </si>
  <si>
    <t>MIR-MUS-CMAD-MUEBLE COUNTER</t>
  </si>
  <si>
    <t>PRESUPUESTO MIRADOR - GALERIA</t>
  </si>
  <si>
    <t>PRELIMINARES Y MOVIMIENTOS DE TIERRA</t>
  </si>
  <si>
    <t>Excavacion mecanica en roca -(Estación mirador)</t>
  </si>
  <si>
    <t>Suministro e instalacion de geotextil fortex BX40 o similar</t>
  </si>
  <si>
    <t xml:space="preserve">CIMENTACIONES </t>
  </si>
  <si>
    <t>2.4A</t>
  </si>
  <si>
    <t>Concreto de 3000 psi (21.0 Mpa) para placa de cimentación</t>
  </si>
  <si>
    <t>2.5A</t>
  </si>
  <si>
    <t xml:space="preserve">Concreto de 3000 psi (21 Mpa) para vigas de cimentación </t>
  </si>
  <si>
    <t>2.6B</t>
  </si>
  <si>
    <t>Concreto de 3000 psi (21  Mpa) para muros de contención</t>
  </si>
  <si>
    <t>2.7B</t>
  </si>
  <si>
    <t>Concreto de 3000 psi (21  Mpa) para zapatas</t>
  </si>
  <si>
    <t>3.3A</t>
  </si>
  <si>
    <t>Concreto de 3000 psi (21  Mpa) para rampas</t>
  </si>
  <si>
    <t>ELEMENTOS NO ESTRUCTURALES (FACHADAS - DINTELES - ALFAJIAS</t>
  </si>
  <si>
    <t>Enchape cerámico ref. CER.BOUT. METRO Color: Blanco Formato 10x20.</t>
  </si>
  <si>
    <t>Muros divisorios en bloque #5</t>
  </si>
  <si>
    <t>7.2.12A</t>
  </si>
  <si>
    <t>Suministro, montaje, conexión, instalación, puesta en operación integrada al sistema, de UPS bifásica 1,8 kW efectivos Tipo Rack, In-out 208/120V , 6 min de respaldo (2,0 kVA a FP 0.9). Las características técnicas se detallan en planos, memoria y especificaciones.</t>
  </si>
  <si>
    <t>10.1.6.4</t>
  </si>
  <si>
    <t>Ventana en perfilería tubular (10 x 4.5) en aluminio con pintura electroestática color negro con pisa vidrio y corredera interna. Vidrio incoloro 4+4 laminado con película PVB 0.38 y topes de graduación de apertura. DNS embebido. Rejilla y lámina microperforada en la parte superior</t>
  </si>
  <si>
    <t>ACABADOS - PINTURA -CIELO RASO</t>
  </si>
  <si>
    <t>CIELO RASO SUPERBOARD 6.0mm</t>
  </si>
  <si>
    <t>EXTERIORES Y VARIOS</t>
  </si>
  <si>
    <t>CONSTRUCCIÓN DE EQUIPAMIENTOS CULTURALES EN LAS PILONAS 10 Y 20, Y EN LA ESTACIÓN MIRADOR DEL PARAÍSO DEL SISTEMA DE TRANSPORTE MASIVO TRANSMICABLE, EN LA LOCALIDAD DE CIUDAD BOLÍVAR, BOGOTÁ D.C</t>
  </si>
  <si>
    <t>IVA 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</si>
</sst>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0.0"/>
    <numFmt numFmtId="167" formatCode="00.00"/>
    <numFmt numFmtId="168" formatCode="00"/>
    <numFmt numFmtId="169" formatCode="_ * #,##0.00_ ;_ * \-#,##0.00_ ;_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Alignment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</cellStyleXfs>
  <cellXfs count="647">
    <xf numFmtId="0" fontId="0" fillId="0" borderId="0" xfId="0"/>
    <xf numFmtId="17" fontId="6" fillId="0" borderId="7" xfId="3" applyNumberFormat="1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/>
    </xf>
    <xf numFmtId="0" fontId="12" fillId="0" borderId="16" xfId="5" applyFont="1" applyBorder="1" applyAlignment="1">
      <alignment horizontal="center" vertical="center"/>
    </xf>
    <xf numFmtId="0" fontId="12" fillId="0" borderId="16" xfId="5" applyFont="1" applyBorder="1" applyAlignment="1">
      <alignment vertical="center" wrapText="1"/>
    </xf>
    <xf numFmtId="0" fontId="12" fillId="0" borderId="16" xfId="4" applyFont="1" applyBorder="1" applyAlignment="1">
      <alignment horizontal="center" vertical="center"/>
    </xf>
    <xf numFmtId="4" fontId="12" fillId="0" borderId="16" xfId="4" applyNumberFormat="1" applyFont="1" applyBorder="1"/>
    <xf numFmtId="4" fontId="5" fillId="0" borderId="16" xfId="4" applyNumberFormat="1" applyBorder="1"/>
    <xf numFmtId="4" fontId="12" fillId="0" borderId="16" xfId="4" applyNumberFormat="1" applyFont="1" applyBorder="1" applyAlignment="1">
      <alignment vertical="center"/>
    </xf>
    <xf numFmtId="0" fontId="5" fillId="0" borderId="16" xfId="4" applyBorder="1"/>
    <xf numFmtId="0" fontId="3" fillId="0" borderId="15" xfId="5" applyFont="1" applyBorder="1" applyAlignment="1">
      <alignment horizontal="center" vertical="center" wrapText="1"/>
    </xf>
    <xf numFmtId="0" fontId="7" fillId="0" borderId="16" xfId="7" applyFont="1" applyBorder="1" applyAlignment="1">
      <alignment horizontal="left" vertical="center" wrapText="1"/>
    </xf>
    <xf numFmtId="0" fontId="7" fillId="0" borderId="16" xfId="7" applyFont="1" applyBorder="1" applyAlignment="1">
      <alignment horizontal="center" vertical="center"/>
    </xf>
    <xf numFmtId="4" fontId="13" fillId="0" borderId="16" xfId="8" applyNumberFormat="1" applyFont="1" applyBorder="1" applyAlignment="1">
      <alignment vertical="center"/>
    </xf>
    <xf numFmtId="164" fontId="7" fillId="0" borderId="16" xfId="9" applyFont="1" applyBorder="1" applyAlignment="1">
      <alignment vertical="center"/>
    </xf>
    <xf numFmtId="4" fontId="7" fillId="0" borderId="16" xfId="8" applyNumberFormat="1" applyFont="1" applyBorder="1" applyAlignment="1">
      <alignment vertical="center"/>
    </xf>
    <xf numFmtId="0" fontId="12" fillId="0" borderId="15" xfId="4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12" fillId="0" borderId="16" xfId="4" applyFont="1" applyBorder="1"/>
    <xf numFmtId="2" fontId="12" fillId="0" borderId="15" xfId="4" applyNumberFormat="1" applyFont="1" applyBorder="1" applyAlignment="1">
      <alignment horizontal="center" vertical="center"/>
    </xf>
    <xf numFmtId="0" fontId="12" fillId="0" borderId="16" xfId="4" applyFont="1" applyBorder="1" applyAlignment="1">
      <alignment vertical="center" wrapText="1"/>
    </xf>
    <xf numFmtId="0" fontId="7" fillId="0" borderId="16" xfId="8" applyFont="1" applyBorder="1" applyAlignment="1">
      <alignment vertical="center" wrapText="1"/>
    </xf>
    <xf numFmtId="0" fontId="7" fillId="0" borderId="15" xfId="8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12" fillId="0" borderId="15" xfId="8" applyFont="1" applyBorder="1" applyAlignment="1">
      <alignment horizontal="center" vertical="center"/>
    </xf>
    <xf numFmtId="0" fontId="12" fillId="0" borderId="16" xfId="8" applyFont="1" applyBorder="1" applyAlignment="1">
      <alignment horizontal="center" vertical="center"/>
    </xf>
    <xf numFmtId="0" fontId="12" fillId="0" borderId="16" xfId="8" applyFont="1" applyBorder="1" applyAlignment="1">
      <alignment vertical="center"/>
    </xf>
    <xf numFmtId="4" fontId="12" fillId="0" borderId="16" xfId="8" applyNumberFormat="1" applyFont="1" applyBorder="1" applyAlignment="1">
      <alignment vertical="center"/>
    </xf>
    <xf numFmtId="0" fontId="5" fillId="0" borderId="15" xfId="4" applyBorder="1" applyAlignment="1">
      <alignment horizontal="center"/>
    </xf>
    <xf numFmtId="0" fontId="5" fillId="0" borderId="16" xfId="4" applyBorder="1" applyAlignment="1">
      <alignment horizontal="center"/>
    </xf>
    <xf numFmtId="165" fontId="14" fillId="4" borderId="16" xfId="1" applyNumberFormat="1" applyFont="1" applyFill="1" applyBorder="1" applyAlignment="1">
      <alignment vertical="center"/>
    </xf>
    <xf numFmtId="166" fontId="14" fillId="4" borderId="15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vertical="center"/>
    </xf>
    <xf numFmtId="0" fontId="15" fillId="4" borderId="16" xfId="0" applyFont="1" applyFill="1" applyBorder="1" applyAlignment="1">
      <alignment horizontal="center" vertical="center"/>
    </xf>
    <xf numFmtId="164" fontId="15" fillId="4" borderId="16" xfId="1" applyFont="1" applyFill="1" applyBorder="1" applyAlignment="1">
      <alignment vertical="center"/>
    </xf>
    <xf numFmtId="167" fontId="15" fillId="0" borderId="15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center" vertical="center"/>
    </xf>
    <xf numFmtId="164" fontId="15" fillId="0" borderId="16" xfId="1" applyFont="1" applyBorder="1" applyAlignment="1">
      <alignment vertical="center"/>
    </xf>
    <xf numFmtId="166" fontId="14" fillId="5" borderId="15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justify" vertical="center" wrapText="1"/>
    </xf>
    <xf numFmtId="0" fontId="15" fillId="5" borderId="16" xfId="0" applyFont="1" applyFill="1" applyBorder="1" applyAlignment="1">
      <alignment horizontal="center" vertical="center"/>
    </xf>
    <xf numFmtId="164" fontId="15" fillId="5" borderId="16" xfId="1" applyFont="1" applyFill="1" applyBorder="1" applyAlignment="1">
      <alignment vertical="center"/>
    </xf>
    <xf numFmtId="167" fontId="14" fillId="5" borderId="1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168" fontId="14" fillId="5" borderId="15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vertical="center"/>
    </xf>
    <xf numFmtId="0" fontId="14" fillId="5" borderId="16" xfId="0" applyFont="1" applyFill="1" applyBorder="1" applyAlignment="1">
      <alignment horizontal="center" vertical="center"/>
    </xf>
    <xf numFmtId="164" fontId="14" fillId="5" borderId="16" xfId="1" applyFont="1" applyFill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165" fontId="15" fillId="0" borderId="16" xfId="1" applyNumberFormat="1" applyFont="1" applyBorder="1" applyAlignment="1">
      <alignment vertical="center"/>
    </xf>
    <xf numFmtId="168" fontId="14" fillId="3" borderId="15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/>
    </xf>
    <xf numFmtId="0" fontId="14" fillId="3" borderId="16" xfId="0" applyFont="1" applyFill="1" applyBorder="1" applyAlignment="1">
      <alignment horizontal="center" vertical="center"/>
    </xf>
    <xf numFmtId="164" fontId="14" fillId="3" borderId="16" xfId="1" applyFont="1" applyFill="1" applyBorder="1" applyAlignment="1">
      <alignment horizontal="center" vertical="center"/>
    </xf>
    <xf numFmtId="0" fontId="10" fillId="3" borderId="15" xfId="8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6" xfId="8" applyFont="1" applyFill="1" applyBorder="1" applyAlignment="1">
      <alignment horizontal="left"/>
    </xf>
    <xf numFmtId="0" fontId="10" fillId="3" borderId="16" xfId="8" applyFont="1" applyFill="1" applyBorder="1"/>
    <xf numFmtId="164" fontId="10" fillId="3" borderId="16" xfId="8" applyNumberFormat="1" applyFont="1" applyFill="1" applyBorder="1"/>
    <xf numFmtId="0" fontId="7" fillId="3" borderId="16" xfId="8" applyFont="1" applyFill="1" applyBorder="1" applyAlignment="1">
      <alignment horizontal="center"/>
    </xf>
    <xf numFmtId="0" fontId="7" fillId="3" borderId="16" xfId="8" applyFont="1" applyFill="1" applyBorder="1"/>
    <xf numFmtId="0" fontId="10" fillId="0" borderId="15" xfId="8" applyFont="1" applyBorder="1" applyAlignment="1">
      <alignment horizontal="center"/>
    </xf>
    <xf numFmtId="0" fontId="10" fillId="0" borderId="16" xfId="8" applyFont="1" applyBorder="1" applyAlignment="1">
      <alignment horizontal="center"/>
    </xf>
    <xf numFmtId="0" fontId="10" fillId="0" borderId="16" xfId="8" applyFont="1" applyBorder="1"/>
    <xf numFmtId="164" fontId="10" fillId="0" borderId="16" xfId="9" applyFont="1" applyBorder="1" applyAlignment="1">
      <alignment vertical="center"/>
    </xf>
    <xf numFmtId="0" fontId="7" fillId="0" borderId="16" xfId="7" applyFont="1" applyBorder="1" applyAlignment="1">
      <alignment vertical="center" wrapText="1"/>
    </xf>
    <xf numFmtId="0" fontId="13" fillId="0" borderId="16" xfId="7" applyFont="1" applyBorder="1" applyAlignment="1">
      <alignment horizontal="center" vertical="center" wrapText="1"/>
    </xf>
    <xf numFmtId="164" fontId="7" fillId="0" borderId="16" xfId="1" applyFont="1" applyBorder="1" applyAlignment="1">
      <alignment vertical="center"/>
    </xf>
    <xf numFmtId="164" fontId="13" fillId="0" borderId="16" xfId="1" applyFont="1" applyBorder="1" applyAlignment="1">
      <alignment vertical="center"/>
    </xf>
    <xf numFmtId="0" fontId="7" fillId="0" borderId="15" xfId="8" applyFont="1" applyBorder="1" applyAlignment="1">
      <alignment horizontal="center"/>
    </xf>
    <xf numFmtId="0" fontId="7" fillId="0" borderId="16" xfId="8" applyFont="1" applyBorder="1" applyAlignment="1">
      <alignment horizontal="center"/>
    </xf>
    <xf numFmtId="0" fontId="13" fillId="0" borderId="16" xfId="7" applyFont="1" applyBorder="1" applyAlignment="1">
      <alignment vertical="center" wrapText="1"/>
    </xf>
    <xf numFmtId="4" fontId="7" fillId="0" borderId="16" xfId="8" applyNumberFormat="1" applyFont="1" applyBorder="1"/>
    <xf numFmtId="0" fontId="0" fillId="0" borderId="16" xfId="8" applyFont="1" applyBorder="1"/>
    <xf numFmtId="164" fontId="10" fillId="3" borderId="16" xfId="9" applyFont="1" applyFill="1" applyBorder="1" applyAlignment="1">
      <alignment vertical="center"/>
    </xf>
    <xf numFmtId="0" fontId="16" fillId="0" borderId="16" xfId="7" applyFont="1" applyBorder="1" applyAlignment="1">
      <alignment vertical="center" wrapText="1"/>
    </xf>
    <xf numFmtId="0" fontId="16" fillId="0" borderId="16" xfId="7" applyFont="1" applyBorder="1" applyAlignment="1">
      <alignment horizontal="center" vertical="center" wrapText="1"/>
    </xf>
    <xf numFmtId="164" fontId="7" fillId="0" borderId="16" xfId="1" applyFont="1" applyBorder="1"/>
    <xf numFmtId="0" fontId="13" fillId="0" borderId="16" xfId="7" applyFont="1" applyBorder="1" applyAlignment="1">
      <alignment vertical="center"/>
    </xf>
    <xf numFmtId="0" fontId="17" fillId="0" borderId="16" xfId="7" applyFont="1" applyBorder="1" applyAlignment="1">
      <alignment vertical="center" wrapText="1"/>
    </xf>
    <xf numFmtId="0" fontId="18" fillId="0" borderId="16" xfId="8" applyFont="1" applyBorder="1" applyAlignment="1">
      <alignment horizontal="center" vertical="center" wrapText="1"/>
    </xf>
    <xf numFmtId="164" fontId="19" fillId="0" borderId="16" xfId="1" applyFont="1" applyBorder="1" applyAlignment="1">
      <alignment vertical="center"/>
    </xf>
    <xf numFmtId="164" fontId="12" fillId="0" borderId="16" xfId="9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0" fontId="5" fillId="0" borderId="16" xfId="8" applyBorder="1"/>
    <xf numFmtId="4" fontId="5" fillId="0" borderId="16" xfId="8" applyNumberFormat="1" applyBorder="1"/>
    <xf numFmtId="0" fontId="11" fillId="2" borderId="16" xfId="8" applyFont="1" applyFill="1" applyBorder="1"/>
    <xf numFmtId="0" fontId="11" fillId="0" borderId="16" xfId="8" applyFont="1" applyBorder="1"/>
    <xf numFmtId="4" fontId="5" fillId="0" borderId="16" xfId="8" applyNumberFormat="1" applyBorder="1" applyAlignment="1">
      <alignment vertical="center"/>
    </xf>
    <xf numFmtId="0" fontId="5" fillId="2" borderId="16" xfId="8" applyFill="1" applyBorder="1"/>
    <xf numFmtId="0" fontId="1" fillId="0" borderId="16" xfId="4" applyFont="1" applyBorder="1"/>
    <xf numFmtId="0" fontId="1" fillId="0" borderId="16" xfId="4" applyFont="1" applyBorder="1" applyAlignment="1">
      <alignment horizontal="center"/>
    </xf>
    <xf numFmtId="169" fontId="13" fillId="0" borderId="16" xfId="10" applyFont="1" applyBorder="1" applyAlignment="1">
      <alignment vertical="center"/>
    </xf>
    <xf numFmtId="0" fontId="7" fillId="0" borderId="16" xfId="8" applyFont="1" applyBorder="1" applyAlignment="1">
      <alignment vertical="center"/>
    </xf>
    <xf numFmtId="2" fontId="7" fillId="0" borderId="15" xfId="8" applyNumberFormat="1" applyFont="1" applyBorder="1" applyAlignment="1">
      <alignment horizontal="center" vertical="center"/>
    </xf>
    <xf numFmtId="0" fontId="7" fillId="0" borderId="16" xfId="8" applyFont="1" applyBorder="1"/>
    <xf numFmtId="0" fontId="20" fillId="3" borderId="15" xfId="4" applyFont="1" applyFill="1" applyBorder="1" applyAlignment="1">
      <alignment horizontal="center"/>
    </xf>
    <xf numFmtId="0" fontId="20" fillId="3" borderId="16" xfId="4" applyFont="1" applyFill="1" applyBorder="1" applyAlignment="1">
      <alignment horizontal="center"/>
    </xf>
    <xf numFmtId="0" fontId="20" fillId="3" borderId="16" xfId="4" applyFont="1" applyFill="1" applyBorder="1" applyAlignment="1">
      <alignment horizontal="left"/>
    </xf>
    <xf numFmtId="0" fontId="20" fillId="3" borderId="16" xfId="4" applyFont="1" applyFill="1" applyBorder="1"/>
    <xf numFmtId="0" fontId="12" fillId="0" borderId="15" xfId="4" applyFont="1" applyBorder="1" applyAlignment="1">
      <alignment horizontal="center" vertical="center"/>
    </xf>
    <xf numFmtId="0" fontId="12" fillId="0" borderId="16" xfId="4" applyFont="1" applyBorder="1" applyAlignment="1">
      <alignment horizontal="left" vertical="center" wrapText="1"/>
    </xf>
    <xf numFmtId="0" fontId="12" fillId="0" borderId="21" xfId="4" applyFont="1" applyBorder="1" applyAlignment="1">
      <alignment horizontal="center" vertical="center"/>
    </xf>
    <xf numFmtId="164" fontId="12" fillId="0" borderId="22" xfId="1" applyFont="1" applyBorder="1" applyAlignment="1">
      <alignment vertical="center"/>
    </xf>
    <xf numFmtId="10" fontId="22" fillId="0" borderId="16" xfId="4" applyNumberFormat="1" applyFont="1" applyBorder="1" applyAlignment="1">
      <alignment horizontal="center"/>
    </xf>
    <xf numFmtId="9" fontId="22" fillId="0" borderId="16" xfId="4" applyNumberFormat="1" applyFont="1" applyBorder="1" applyAlignment="1">
      <alignment horizontal="center"/>
    </xf>
    <xf numFmtId="9" fontId="22" fillId="0" borderId="22" xfId="4" applyNumberFormat="1" applyFont="1" applyBorder="1" applyAlignment="1">
      <alignment horizontal="center"/>
    </xf>
    <xf numFmtId="166" fontId="14" fillId="0" borderId="1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164" fontId="15" fillId="0" borderId="13" xfId="1" applyFont="1" applyBorder="1" applyAlignment="1">
      <alignment vertical="center"/>
    </xf>
    <xf numFmtId="165" fontId="15" fillId="0" borderId="13" xfId="1" applyNumberFormat="1" applyFont="1" applyBorder="1" applyAlignment="1">
      <alignment vertical="center"/>
    </xf>
    <xf numFmtId="0" fontId="14" fillId="0" borderId="16" xfId="0" applyFont="1" applyBorder="1" applyAlignment="1">
      <alignment horizontal="justify" vertical="center" wrapText="1"/>
    </xf>
    <xf numFmtId="167" fontId="14" fillId="0" borderId="15" xfId="0" applyNumberFormat="1" applyFont="1" applyBorder="1" applyAlignment="1">
      <alignment horizontal="center" vertical="center"/>
    </xf>
    <xf numFmtId="167" fontId="15" fillId="0" borderId="21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justify" vertical="top" wrapText="1"/>
    </xf>
    <xf numFmtId="0" fontId="15" fillId="0" borderId="22" xfId="0" applyFont="1" applyBorder="1" applyAlignment="1">
      <alignment horizontal="center" vertical="center"/>
    </xf>
    <xf numFmtId="164" fontId="15" fillId="0" borderId="22" xfId="1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164" fontId="15" fillId="0" borderId="25" xfId="1" applyFont="1" applyBorder="1" applyAlignment="1">
      <alignment vertical="center"/>
    </xf>
    <xf numFmtId="165" fontId="15" fillId="0" borderId="25" xfId="1" applyNumberFormat="1" applyFont="1" applyBorder="1" applyAlignment="1">
      <alignment vertical="center"/>
    </xf>
    <xf numFmtId="165" fontId="14" fillId="3" borderId="16" xfId="1" applyNumberFormat="1" applyFont="1" applyFill="1" applyBorder="1" applyAlignment="1">
      <alignment vertical="center"/>
    </xf>
    <xf numFmtId="0" fontId="7" fillId="0" borderId="0" xfId="8" applyFont="1"/>
    <xf numFmtId="164" fontId="7" fillId="0" borderId="0" xfId="8" applyNumberFormat="1" applyFont="1"/>
    <xf numFmtId="0" fontId="7" fillId="0" borderId="0" xfId="8" applyFont="1" applyAlignment="1">
      <alignment vertical="center"/>
    </xf>
    <xf numFmtId="0" fontId="12" fillId="0" borderId="16" xfId="7" applyFont="1" applyBorder="1" applyAlignment="1">
      <alignment vertical="center" wrapText="1"/>
    </xf>
    <xf numFmtId="0" fontId="1" fillId="0" borderId="16" xfId="8" applyFont="1" applyBorder="1" applyAlignment="1">
      <alignment horizontal="center" vertical="center" wrapText="1"/>
    </xf>
    <xf numFmtId="168" fontId="14" fillId="2" borderId="15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0" borderId="15" xfId="8" applyFont="1" applyBorder="1" applyAlignment="1">
      <alignment horizontal="center"/>
    </xf>
    <xf numFmtId="164" fontId="20" fillId="3" borderId="16" xfId="4" applyNumberFormat="1" applyFont="1" applyFill="1" applyBorder="1"/>
    <xf numFmtId="164" fontId="12" fillId="0" borderId="16" xfId="1" applyFont="1" applyBorder="1" applyAlignment="1">
      <alignment vertical="center"/>
    </xf>
    <xf numFmtId="4" fontId="12" fillId="0" borderId="16" xfId="4" applyNumberFormat="1" applyFont="1" applyBorder="1" applyAlignment="1">
      <alignment horizontal="center" vertical="center"/>
    </xf>
    <xf numFmtId="0" fontId="12" fillId="0" borderId="22" xfId="4" applyFont="1" applyBorder="1" applyAlignment="1">
      <alignment horizontal="left" vertical="center" wrapText="1"/>
    </xf>
    <xf numFmtId="0" fontId="12" fillId="0" borderId="22" xfId="4" applyFont="1" applyBorder="1" applyAlignment="1">
      <alignment horizontal="center" vertical="center"/>
    </xf>
    <xf numFmtId="164" fontId="22" fillId="3" borderId="17" xfId="1" applyFont="1" applyFill="1" applyBorder="1"/>
    <xf numFmtId="164" fontId="22" fillId="3" borderId="30" xfId="1" applyFont="1" applyFill="1" applyBorder="1"/>
    <xf numFmtId="0" fontId="12" fillId="0" borderId="0" xfId="4" applyFont="1"/>
    <xf numFmtId="0" fontId="24" fillId="0" borderId="0" xfId="3" applyFont="1" applyAlignment="1">
      <alignment vertical="center" wrapText="1"/>
    </xf>
    <xf numFmtId="0" fontId="12" fillId="0" borderId="0" xfId="4" applyFont="1" applyAlignment="1">
      <alignment vertical="center"/>
    </xf>
    <xf numFmtId="164" fontId="12" fillId="0" borderId="0" xfId="1" applyFont="1" applyAlignment="1">
      <alignment vertical="center"/>
    </xf>
    <xf numFmtId="0" fontId="20" fillId="0" borderId="0" xfId="5" applyFont="1" applyAlignment="1">
      <alignment horizontal="center" vertical="center"/>
    </xf>
    <xf numFmtId="164" fontId="20" fillId="0" borderId="0" xfId="1" applyFont="1" applyAlignment="1">
      <alignment vertical="center"/>
    </xf>
    <xf numFmtId="17" fontId="24" fillId="0" borderId="7" xfId="3" applyNumberFormat="1" applyFont="1" applyBorder="1" applyAlignment="1">
      <alignment horizontal="center" vertical="center" wrapText="1"/>
    </xf>
    <xf numFmtId="17" fontId="24" fillId="0" borderId="0" xfId="3" applyNumberFormat="1" applyFont="1" applyAlignment="1">
      <alignment horizontal="center" vertical="center" wrapText="1"/>
    </xf>
    <xf numFmtId="164" fontId="24" fillId="0" borderId="0" xfId="1" applyFont="1" applyAlignment="1">
      <alignment vertical="center" wrapText="1"/>
    </xf>
    <xf numFmtId="0" fontId="23" fillId="3" borderId="31" xfId="5" applyFont="1" applyFill="1" applyBorder="1" applyAlignment="1">
      <alignment horizontal="center" vertical="center" wrapText="1"/>
    </xf>
    <xf numFmtId="0" fontId="20" fillId="3" borderId="32" xfId="5" applyFont="1" applyFill="1" applyBorder="1" applyAlignment="1">
      <alignment vertical="center"/>
    </xf>
    <xf numFmtId="0" fontId="20" fillId="3" borderId="32" xfId="5" applyFont="1" applyFill="1" applyBorder="1" applyAlignment="1">
      <alignment horizontal="center" vertical="center"/>
    </xf>
    <xf numFmtId="164" fontId="20" fillId="3" borderId="32" xfId="1" applyFont="1" applyFill="1" applyBorder="1" applyAlignment="1">
      <alignment vertical="center"/>
    </xf>
    <xf numFmtId="0" fontId="20" fillId="3" borderId="33" xfId="5" applyFont="1" applyFill="1" applyBorder="1" applyAlignment="1">
      <alignment horizontal="center" vertical="center"/>
    </xf>
    <xf numFmtId="0" fontId="20" fillId="3" borderId="12" xfId="5" applyFont="1" applyFill="1" applyBorder="1" applyAlignment="1">
      <alignment horizontal="center" vertical="center"/>
    </xf>
    <xf numFmtId="0" fontId="20" fillId="3" borderId="13" xfId="5" applyFont="1" applyFill="1" applyBorder="1" applyAlignment="1">
      <alignment horizontal="center" vertical="center"/>
    </xf>
    <xf numFmtId="0" fontId="20" fillId="3" borderId="13" xfId="5" applyFont="1" applyFill="1" applyBorder="1" applyAlignment="1">
      <alignment vertical="center"/>
    </xf>
    <xf numFmtId="164" fontId="20" fillId="3" borderId="13" xfId="1" applyFont="1" applyFill="1" applyBorder="1" applyAlignment="1">
      <alignment vertical="center"/>
    </xf>
    <xf numFmtId="10" fontId="20" fillId="4" borderId="14" xfId="2" applyNumberFormat="1" applyFont="1" applyFill="1" applyBorder="1" applyAlignment="1">
      <alignment vertical="center"/>
    </xf>
    <xf numFmtId="164" fontId="12" fillId="0" borderId="0" xfId="4" applyNumberFormat="1" applyFont="1"/>
    <xf numFmtId="10" fontId="20" fillId="0" borderId="17" xfId="2" applyNumberFormat="1" applyFont="1" applyBorder="1" applyAlignment="1">
      <alignment vertical="center"/>
    </xf>
    <xf numFmtId="0" fontId="20" fillId="4" borderId="15" xfId="5" applyFont="1" applyFill="1" applyBorder="1" applyAlignment="1">
      <alignment horizontal="center" vertical="center"/>
    </xf>
    <xf numFmtId="0" fontId="20" fillId="4" borderId="16" xfId="5" applyFont="1" applyFill="1" applyBorder="1" applyAlignment="1">
      <alignment vertical="center"/>
    </xf>
    <xf numFmtId="164" fontId="20" fillId="4" borderId="16" xfId="1" applyFont="1" applyFill="1" applyBorder="1" applyAlignment="1">
      <alignment vertical="center"/>
    </xf>
    <xf numFmtId="10" fontId="20" fillId="4" borderId="17" xfId="2" applyNumberFormat="1" applyFont="1" applyFill="1" applyBorder="1" applyAlignment="1">
      <alignment vertical="center"/>
    </xf>
    <xf numFmtId="0" fontId="12" fillId="0" borderId="16" xfId="5" applyFont="1" applyBorder="1" applyAlignment="1">
      <alignment vertical="center"/>
    </xf>
    <xf numFmtId="164" fontId="12" fillId="0" borderId="16" xfId="1" applyFont="1" applyBorder="1"/>
    <xf numFmtId="0" fontId="12" fillId="0" borderId="0" xfId="4" applyFont="1" applyAlignment="1">
      <alignment horizontal="left"/>
    </xf>
    <xf numFmtId="0" fontId="12" fillId="0" borderId="0" xfId="4" applyFont="1" applyAlignment="1">
      <alignment horizontal="left" vertical="center"/>
    </xf>
    <xf numFmtId="0" fontId="20" fillId="0" borderId="16" xfId="5" applyFont="1" applyBorder="1" applyAlignment="1">
      <alignment horizontal="center" vertical="center"/>
    </xf>
    <xf numFmtId="0" fontId="20" fillId="3" borderId="15" xfId="5" applyFont="1" applyFill="1" applyBorder="1" applyAlignment="1">
      <alignment horizontal="center" vertical="center"/>
    </xf>
    <xf numFmtId="0" fontId="20" fillId="3" borderId="16" xfId="5" applyFont="1" applyFill="1" applyBorder="1" applyAlignment="1">
      <alignment horizontal="center" vertical="center"/>
    </xf>
    <xf numFmtId="0" fontId="20" fillId="3" borderId="16" xfId="5" applyFont="1" applyFill="1" applyBorder="1" applyAlignment="1">
      <alignment vertical="center"/>
    </xf>
    <xf numFmtId="164" fontId="20" fillId="3" borderId="16" xfId="1" applyFont="1" applyFill="1" applyBorder="1" applyAlignment="1">
      <alignment vertical="center"/>
    </xf>
    <xf numFmtId="164" fontId="12" fillId="0" borderId="0" xfId="4" applyNumberFormat="1" applyFont="1" applyAlignment="1">
      <alignment horizontal="left"/>
    </xf>
    <xf numFmtId="0" fontId="23" fillId="0" borderId="15" xfId="5" applyFont="1" applyBorder="1" applyAlignment="1">
      <alignment horizontal="center" vertical="center" wrapText="1"/>
    </xf>
    <xf numFmtId="164" fontId="20" fillId="0" borderId="16" xfId="1" applyFont="1" applyBorder="1" applyAlignment="1">
      <alignment vertical="center"/>
    </xf>
    <xf numFmtId="0" fontId="12" fillId="0" borderId="0" xfId="4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0" fillId="0" borderId="16" xfId="5" applyFont="1" applyBorder="1" applyAlignment="1">
      <alignment vertical="center"/>
    </xf>
    <xf numFmtId="164" fontId="20" fillId="3" borderId="16" xfId="5" applyNumberFormat="1" applyFont="1" applyFill="1" applyBorder="1" applyAlignment="1">
      <alignment horizontal="center" vertical="center"/>
    </xf>
    <xf numFmtId="164" fontId="20" fillId="3" borderId="16" xfId="1" applyFont="1" applyFill="1" applyBorder="1"/>
    <xf numFmtId="0" fontId="12" fillId="0" borderId="16" xfId="4" applyFont="1" applyBorder="1" applyAlignment="1">
      <alignment vertical="center"/>
    </xf>
    <xf numFmtId="0" fontId="12" fillId="3" borderId="16" xfId="4" applyFont="1" applyFill="1" applyBorder="1" applyAlignment="1">
      <alignment horizontal="center"/>
    </xf>
    <xf numFmtId="164" fontId="12" fillId="3" borderId="16" xfId="1" applyFont="1" applyFill="1" applyBorder="1"/>
    <xf numFmtId="0" fontId="12" fillId="3" borderId="16" xfId="4" applyFont="1" applyFill="1" applyBorder="1"/>
    <xf numFmtId="167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center"/>
    </xf>
    <xf numFmtId="164" fontId="3" fillId="0" borderId="16" xfId="1" applyFont="1" applyBorder="1" applyAlignment="1">
      <alignment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justify" vertical="center" wrapText="1"/>
    </xf>
    <xf numFmtId="167" fontId="2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168" fontId="23" fillId="2" borderId="15" xfId="0" applyNumberFormat="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vertical="center"/>
    </xf>
    <xf numFmtId="0" fontId="23" fillId="2" borderId="16" xfId="0" applyFont="1" applyFill="1" applyBorder="1" applyAlignment="1">
      <alignment horizontal="center" vertical="center"/>
    </xf>
    <xf numFmtId="164" fontId="23" fillId="2" borderId="16" xfId="1" applyFont="1" applyFill="1" applyBorder="1" applyAlignment="1">
      <alignment vertical="center"/>
    </xf>
    <xf numFmtId="164" fontId="23" fillId="2" borderId="16" xfId="1" applyFont="1" applyFill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164" fontId="23" fillId="0" borderId="16" xfId="1" applyFont="1" applyBorder="1" applyAlignment="1">
      <alignment vertical="center"/>
    </xf>
    <xf numFmtId="0" fontId="20" fillId="3" borderId="15" xfId="8" applyFont="1" applyFill="1" applyBorder="1" applyAlignment="1">
      <alignment horizontal="center"/>
    </xf>
    <xf numFmtId="0" fontId="20" fillId="3" borderId="16" xfId="8" applyFont="1" applyFill="1" applyBorder="1" applyAlignment="1">
      <alignment horizontal="center"/>
    </xf>
    <xf numFmtId="0" fontId="20" fillId="3" borderId="16" xfId="8" applyFont="1" applyFill="1" applyBorder="1" applyAlignment="1">
      <alignment horizontal="left"/>
    </xf>
    <xf numFmtId="0" fontId="20" fillId="3" borderId="16" xfId="8" applyFont="1" applyFill="1" applyBorder="1"/>
    <xf numFmtId="164" fontId="20" fillId="3" borderId="16" xfId="8" applyNumberFormat="1" applyFont="1" applyFill="1" applyBorder="1"/>
    <xf numFmtId="0" fontId="12" fillId="3" borderId="16" xfId="8" applyFont="1" applyFill="1" applyBorder="1" applyAlignment="1">
      <alignment horizontal="center"/>
    </xf>
    <xf numFmtId="0" fontId="12" fillId="3" borderId="16" xfId="8" applyFont="1" applyFill="1" applyBorder="1"/>
    <xf numFmtId="0" fontId="20" fillId="0" borderId="15" xfId="8" applyFont="1" applyBorder="1" applyAlignment="1">
      <alignment horizontal="center"/>
    </xf>
    <xf numFmtId="0" fontId="20" fillId="0" borderId="16" xfId="8" applyFont="1" applyBorder="1" applyAlignment="1">
      <alignment horizontal="center"/>
    </xf>
    <xf numFmtId="0" fontId="20" fillId="0" borderId="16" xfId="8" applyFont="1" applyBorder="1"/>
    <xf numFmtId="164" fontId="20" fillId="0" borderId="16" xfId="1" applyFont="1" applyBorder="1"/>
    <xf numFmtId="164" fontId="20" fillId="0" borderId="16" xfId="9" applyFont="1" applyBorder="1" applyAlignment="1">
      <alignment vertical="center"/>
    </xf>
    <xf numFmtId="0" fontId="3" fillId="0" borderId="16" xfId="7" applyFont="1" applyBorder="1" applyAlignment="1">
      <alignment horizontal="center" vertical="center" wrapText="1"/>
    </xf>
    <xf numFmtId="0" fontId="12" fillId="0" borderId="16" xfId="8" applyFont="1" applyBorder="1" applyAlignment="1">
      <alignment horizontal="center"/>
    </xf>
    <xf numFmtId="0" fontId="3" fillId="0" borderId="16" xfId="7" applyFont="1" applyBorder="1" applyAlignment="1">
      <alignment vertical="center" wrapText="1"/>
    </xf>
    <xf numFmtId="4" fontId="12" fillId="0" borderId="16" xfId="8" applyNumberFormat="1" applyFont="1" applyBorder="1"/>
    <xf numFmtId="0" fontId="12" fillId="0" borderId="16" xfId="8" applyFont="1" applyBorder="1"/>
    <xf numFmtId="0" fontId="12" fillId="0" borderId="16" xfId="8" applyFont="1" applyBorder="1" applyAlignment="1">
      <alignment vertical="center" wrapText="1"/>
    </xf>
    <xf numFmtId="164" fontId="20" fillId="3" borderId="16" xfId="9" applyFont="1" applyFill="1" applyBorder="1" applyAlignment="1">
      <alignment vertical="center"/>
    </xf>
    <xf numFmtId="0" fontId="17" fillId="0" borderId="16" xfId="7" applyFont="1" applyBorder="1" applyAlignment="1">
      <alignment horizontal="center" vertical="center" wrapText="1"/>
    </xf>
    <xf numFmtId="0" fontId="3" fillId="0" borderId="16" xfId="7" applyFont="1" applyBorder="1" applyAlignment="1">
      <alignment vertical="center"/>
    </xf>
    <xf numFmtId="0" fontId="17" fillId="0" borderId="16" xfId="8" applyFont="1" applyBorder="1" applyAlignment="1">
      <alignment horizontal="center" vertical="center" wrapText="1"/>
    </xf>
    <xf numFmtId="0" fontId="20" fillId="2" borderId="15" xfId="8" applyFont="1" applyFill="1" applyBorder="1" applyAlignment="1">
      <alignment horizontal="center"/>
    </xf>
    <xf numFmtId="0" fontId="20" fillId="2" borderId="16" xfId="8" applyFont="1" applyFill="1" applyBorder="1" applyAlignment="1">
      <alignment horizontal="center"/>
    </xf>
    <xf numFmtId="0" fontId="20" fillId="2" borderId="16" xfId="8" applyFont="1" applyFill="1" applyBorder="1"/>
    <xf numFmtId="164" fontId="20" fillId="2" borderId="16" xfId="1" applyFont="1" applyFill="1" applyBorder="1"/>
    <xf numFmtId="164" fontId="20" fillId="2" borderId="16" xfId="8" applyNumberFormat="1" applyFont="1" applyFill="1" applyBorder="1"/>
    <xf numFmtId="0" fontId="17" fillId="0" borderId="16" xfId="8" applyFont="1" applyBorder="1" applyAlignment="1">
      <alignment vertical="center"/>
    </xf>
    <xf numFmtId="0" fontId="17" fillId="0" borderId="16" xfId="8" applyFont="1" applyBorder="1" applyAlignment="1">
      <alignment vertical="center" wrapText="1"/>
    </xf>
    <xf numFmtId="0" fontId="20" fillId="2" borderId="15" xfId="8" applyFont="1" applyFill="1" applyBorder="1" applyAlignment="1">
      <alignment horizontal="center" vertical="center"/>
    </xf>
    <xf numFmtId="0" fontId="20" fillId="2" borderId="16" xfId="8" applyFont="1" applyFill="1" applyBorder="1" applyAlignment="1">
      <alignment horizontal="center" vertical="center"/>
    </xf>
    <xf numFmtId="0" fontId="20" fillId="2" borderId="16" xfId="8" applyFont="1" applyFill="1" applyBorder="1" applyAlignment="1">
      <alignment vertical="center"/>
    </xf>
    <xf numFmtId="164" fontId="20" fillId="2" borderId="16" xfId="1" applyFont="1" applyFill="1" applyBorder="1" applyAlignment="1">
      <alignment vertical="center"/>
    </xf>
    <xf numFmtId="0" fontId="12" fillId="2" borderId="16" xfId="8" applyFont="1" applyFill="1" applyBorder="1" applyAlignment="1">
      <alignment vertical="center"/>
    </xf>
    <xf numFmtId="164" fontId="20" fillId="2" borderId="16" xfId="8" applyNumberFormat="1" applyFont="1" applyFill="1" applyBorder="1" applyAlignment="1">
      <alignment vertical="center"/>
    </xf>
    <xf numFmtId="0" fontId="12" fillId="2" borderId="16" xfId="8" applyFont="1" applyFill="1" applyBorder="1"/>
    <xf numFmtId="165" fontId="2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12" fillId="0" borderId="15" xfId="4" applyFont="1" applyBorder="1"/>
    <xf numFmtId="0" fontId="20" fillId="2" borderId="15" xfId="4" applyFont="1" applyFill="1" applyBorder="1" applyAlignment="1">
      <alignment horizontal="center"/>
    </xf>
    <xf numFmtId="0" fontId="20" fillId="2" borderId="16" xfId="4" applyFont="1" applyFill="1" applyBorder="1" applyAlignment="1">
      <alignment horizontal="center"/>
    </xf>
    <xf numFmtId="0" fontId="12" fillId="2" borderId="16" xfId="4" applyFont="1" applyFill="1" applyBorder="1"/>
    <xf numFmtId="0" fontId="20" fillId="2" borderId="16" xfId="4" applyFont="1" applyFill="1" applyBorder="1"/>
    <xf numFmtId="4" fontId="12" fillId="0" borderId="22" xfId="4" applyNumberFormat="1" applyFont="1" applyBorder="1" applyAlignment="1">
      <alignment horizontal="center" vertical="center"/>
    </xf>
    <xf numFmtId="10" fontId="20" fillId="0" borderId="23" xfId="2" applyNumberFormat="1" applyFont="1" applyBorder="1" applyAlignment="1">
      <alignment vertical="center"/>
    </xf>
    <xf numFmtId="0" fontId="12" fillId="0" borderId="0" xfId="4" applyFont="1" applyAlignment="1">
      <alignment horizontal="left" vertical="center" wrapText="1"/>
    </xf>
    <xf numFmtId="4" fontId="12" fillId="0" borderId="0" xfId="4" applyNumberFormat="1" applyFont="1" applyAlignment="1">
      <alignment horizontal="center" vertical="center"/>
    </xf>
    <xf numFmtId="10" fontId="20" fillId="0" borderId="0" xfId="2" applyNumberFormat="1" applyFont="1" applyAlignment="1">
      <alignment vertical="center"/>
    </xf>
    <xf numFmtId="0" fontId="20" fillId="3" borderId="12" xfId="4" applyFont="1" applyFill="1" applyBorder="1" applyAlignment="1">
      <alignment horizontal="center"/>
    </xf>
    <xf numFmtId="0" fontId="20" fillId="3" borderId="13" xfId="4" applyFont="1" applyFill="1" applyBorder="1" applyAlignment="1">
      <alignment horizontal="center"/>
    </xf>
    <xf numFmtId="0" fontId="20" fillId="3" borderId="13" xfId="4" applyFont="1" applyFill="1" applyBorder="1" applyAlignment="1">
      <alignment horizontal="left"/>
    </xf>
    <xf numFmtId="164" fontId="20" fillId="3" borderId="13" xfId="1" applyFont="1" applyFill="1" applyBorder="1"/>
    <xf numFmtId="0" fontId="20" fillId="3" borderId="13" xfId="4" applyFont="1" applyFill="1" applyBorder="1"/>
    <xf numFmtId="164" fontId="20" fillId="3" borderId="13" xfId="4" applyNumberFormat="1" applyFont="1" applyFill="1" applyBorder="1"/>
    <xf numFmtId="0" fontId="25" fillId="0" borderId="0" xfId="4" applyFont="1"/>
    <xf numFmtId="0" fontId="25" fillId="0" borderId="0" xfId="4" applyFont="1" applyAlignment="1">
      <alignment horizontal="center"/>
    </xf>
    <xf numFmtId="164" fontId="25" fillId="0" borderId="0" xfId="1" applyFont="1"/>
    <xf numFmtId="164" fontId="22" fillId="3" borderId="34" xfId="1" applyFont="1" applyFill="1" applyBorder="1"/>
    <xf numFmtId="9" fontId="22" fillId="3" borderId="34" xfId="2" applyFont="1" applyFill="1" applyBorder="1" applyAlignment="1">
      <alignment vertical="center"/>
    </xf>
    <xf numFmtId="164" fontId="12" fillId="0" borderId="0" xfId="1" applyFont="1"/>
    <xf numFmtId="0" fontId="9" fillId="3" borderId="12" xfId="7" applyFont="1" applyFill="1" applyBorder="1" applyAlignment="1">
      <alignment horizontal="center" vertical="center" wrapText="1"/>
    </xf>
    <xf numFmtId="0" fontId="10" fillId="3" borderId="13" xfId="7" applyFont="1" applyFill="1" applyBorder="1" applyAlignment="1">
      <alignment vertical="center"/>
    </xf>
    <xf numFmtId="0" fontId="10" fillId="3" borderId="13" xfId="7" applyFont="1" applyFill="1" applyBorder="1" applyAlignment="1">
      <alignment horizontal="center" vertical="center"/>
    </xf>
    <xf numFmtId="43" fontId="10" fillId="3" borderId="13" xfId="12" applyFont="1" applyFill="1" applyBorder="1" applyAlignment="1">
      <alignment vertical="center"/>
    </xf>
    <xf numFmtId="0" fontId="10" fillId="3" borderId="15" xfId="7" applyFont="1" applyFill="1" applyBorder="1" applyAlignment="1">
      <alignment horizontal="center" vertical="center"/>
    </xf>
    <xf numFmtId="0" fontId="10" fillId="3" borderId="16" xfId="7" applyFont="1" applyFill="1" applyBorder="1" applyAlignment="1">
      <alignment horizontal="center" vertical="center"/>
    </xf>
    <xf numFmtId="0" fontId="10" fillId="3" borderId="16" xfId="7" applyFont="1" applyFill="1" applyBorder="1" applyAlignment="1">
      <alignment vertical="center"/>
    </xf>
    <xf numFmtId="43" fontId="10" fillId="3" borderId="16" xfId="12" applyFont="1" applyFill="1" applyBorder="1" applyAlignment="1">
      <alignment vertical="center"/>
    </xf>
    <xf numFmtId="0" fontId="7" fillId="0" borderId="15" xfId="7" applyFont="1" applyBorder="1" applyAlignment="1">
      <alignment horizontal="center" vertical="center"/>
    </xf>
    <xf numFmtId="43" fontId="7" fillId="0" borderId="16" xfId="12" applyFont="1" applyBorder="1" applyAlignment="1">
      <alignment vertical="center"/>
    </xf>
    <xf numFmtId="0" fontId="13" fillId="0" borderId="15" xfId="7" applyFont="1" applyBorder="1" applyAlignment="1">
      <alignment horizontal="center" vertical="center" wrapText="1"/>
    </xf>
    <xf numFmtId="0" fontId="7" fillId="0" borderId="16" xfId="7" applyFont="1" applyBorder="1" applyAlignment="1">
      <alignment vertical="center"/>
    </xf>
    <xf numFmtId="164" fontId="7" fillId="0" borderId="16" xfId="9" applyFont="1" applyBorder="1"/>
    <xf numFmtId="0" fontId="7" fillId="0" borderId="16" xfId="8" applyFont="1" applyBorder="1" applyAlignment="1">
      <alignment horizontal="left"/>
    </xf>
    <xf numFmtId="0" fontId="7" fillId="0" borderId="16" xfId="8" applyFont="1" applyBorder="1" applyAlignment="1">
      <alignment horizontal="left" vertical="center"/>
    </xf>
    <xf numFmtId="0" fontId="10" fillId="0" borderId="16" xfId="7" applyFont="1" applyBorder="1" applyAlignment="1">
      <alignment horizontal="center" vertical="center"/>
    </xf>
    <xf numFmtId="0" fontId="9" fillId="0" borderId="15" xfId="7" applyFont="1" applyBorder="1" applyAlignment="1">
      <alignment horizontal="center" vertical="center" wrapText="1"/>
    </xf>
    <xf numFmtId="43" fontId="10" fillId="0" borderId="16" xfId="12" applyFont="1" applyBorder="1" applyAlignment="1">
      <alignment vertical="center"/>
    </xf>
    <xf numFmtId="0" fontId="7" fillId="0" borderId="0" xfId="8" applyFont="1" applyAlignment="1">
      <alignment horizontal="center"/>
    </xf>
    <xf numFmtId="0" fontId="7" fillId="0" borderId="15" xfId="7" applyFont="1" applyBorder="1" applyAlignment="1">
      <alignment horizontal="center" vertical="center" wrapText="1"/>
    </xf>
    <xf numFmtId="0" fontId="10" fillId="0" borderId="16" xfId="7" applyFont="1" applyBorder="1" applyAlignment="1">
      <alignment vertical="center"/>
    </xf>
    <xf numFmtId="43" fontId="10" fillId="3" borderId="16" xfId="12" applyFont="1" applyFill="1" applyBorder="1"/>
    <xf numFmtId="43" fontId="7" fillId="0" borderId="16" xfId="12" applyFont="1" applyBorder="1"/>
    <xf numFmtId="43" fontId="7" fillId="3" borderId="16" xfId="12" applyFont="1" applyFill="1" applyBorder="1"/>
    <xf numFmtId="166" fontId="9" fillId="3" borderId="15" xfId="7" applyNumberFormat="1" applyFont="1" applyFill="1" applyBorder="1" applyAlignment="1">
      <alignment horizontal="center" vertical="center"/>
    </xf>
    <xf numFmtId="0" fontId="9" fillId="3" borderId="16" xfId="7" applyFont="1" applyFill="1" applyBorder="1" applyAlignment="1">
      <alignment vertical="center"/>
    </xf>
    <xf numFmtId="0" fontId="9" fillId="3" borderId="16" xfId="7" applyFont="1" applyFill="1" applyBorder="1" applyAlignment="1">
      <alignment horizontal="center" vertical="center"/>
    </xf>
    <xf numFmtId="43" fontId="9" fillId="3" borderId="16" xfId="12" applyFont="1" applyFill="1" applyBorder="1" applyAlignment="1">
      <alignment vertical="center"/>
    </xf>
    <xf numFmtId="164" fontId="9" fillId="3" borderId="16" xfId="9" applyFont="1" applyFill="1" applyBorder="1" applyAlignment="1">
      <alignment vertical="center"/>
    </xf>
    <xf numFmtId="165" fontId="9" fillId="3" borderId="16" xfId="9" applyNumberFormat="1" applyFont="1" applyFill="1" applyBorder="1" applyAlignment="1">
      <alignment vertical="center"/>
    </xf>
    <xf numFmtId="167" fontId="13" fillId="0" borderId="15" xfId="8" applyNumberFormat="1" applyFont="1" applyBorder="1" applyAlignment="1">
      <alignment horizontal="center" vertical="center" wrapText="1"/>
    </xf>
    <xf numFmtId="0" fontId="13" fillId="0" borderId="16" xfId="8" applyFont="1" applyBorder="1" applyAlignment="1">
      <alignment horizontal="justify" vertical="top"/>
    </xf>
    <xf numFmtId="0" fontId="13" fillId="0" borderId="16" xfId="8" applyFont="1" applyBorder="1" applyAlignment="1">
      <alignment horizontal="center" vertical="center" wrapText="1"/>
    </xf>
    <xf numFmtId="43" fontId="13" fillId="0" borderId="16" xfId="12" applyFont="1" applyBorder="1" applyAlignment="1">
      <alignment vertical="center" wrapText="1"/>
    </xf>
    <xf numFmtId="0" fontId="7" fillId="0" borderId="0" xfId="8" applyFont="1" applyAlignment="1">
      <alignment wrapText="1"/>
    </xf>
    <xf numFmtId="167" fontId="13" fillId="0" borderId="15" xfId="8" applyNumberFormat="1" applyFont="1" applyBorder="1" applyAlignment="1">
      <alignment horizontal="center" vertical="center"/>
    </xf>
    <xf numFmtId="0" fontId="13" fillId="0" borderId="16" xfId="8" applyFont="1" applyBorder="1" applyAlignment="1">
      <alignment horizontal="justify" vertical="top" wrapText="1"/>
    </xf>
    <xf numFmtId="0" fontId="13" fillId="0" borderId="16" xfId="8" applyFont="1" applyBorder="1" applyAlignment="1">
      <alignment horizontal="center" vertical="center"/>
    </xf>
    <xf numFmtId="43" fontId="13" fillId="0" borderId="16" xfId="12" applyFont="1" applyBorder="1" applyAlignment="1">
      <alignment vertical="center"/>
    </xf>
    <xf numFmtId="166" fontId="9" fillId="0" borderId="15" xfId="8" applyNumberFormat="1" applyFont="1" applyBorder="1" applyAlignment="1">
      <alignment horizontal="center" vertical="center"/>
    </xf>
    <xf numFmtId="166" fontId="9" fillId="3" borderId="15" xfId="8" applyNumberFormat="1" applyFont="1" applyFill="1" applyBorder="1" applyAlignment="1">
      <alignment horizontal="center" vertical="center"/>
    </xf>
    <xf numFmtId="0" fontId="9" fillId="3" borderId="16" xfId="8" applyFont="1" applyFill="1" applyBorder="1" applyAlignment="1">
      <alignment horizontal="justify" vertical="center" wrapText="1"/>
    </xf>
    <xf numFmtId="0" fontId="13" fillId="3" borderId="16" xfId="8" applyFont="1" applyFill="1" applyBorder="1" applyAlignment="1">
      <alignment horizontal="center" vertical="center"/>
    </xf>
    <xf numFmtId="43" fontId="13" fillId="3" borderId="16" xfId="12" applyFont="1" applyFill="1" applyBorder="1" applyAlignment="1">
      <alignment vertical="center"/>
    </xf>
    <xf numFmtId="164" fontId="7" fillId="3" borderId="16" xfId="9" applyFont="1" applyFill="1" applyBorder="1" applyAlignment="1">
      <alignment vertical="center"/>
    </xf>
    <xf numFmtId="167" fontId="9" fillId="3" borderId="15" xfId="8" applyNumberFormat="1" applyFont="1" applyFill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6" xfId="7" applyFont="1" applyBorder="1" applyAlignment="1">
      <alignment horizontal="center" vertical="center"/>
    </xf>
    <xf numFmtId="164" fontId="13" fillId="0" borderId="16" xfId="9" applyFont="1" applyBorder="1" applyAlignment="1">
      <alignment vertical="center"/>
    </xf>
    <xf numFmtId="165" fontId="13" fillId="0" borderId="16" xfId="9" applyNumberFormat="1" applyFont="1" applyBorder="1" applyAlignment="1">
      <alignment vertical="center"/>
    </xf>
    <xf numFmtId="168" fontId="9" fillId="3" borderId="15" xfId="7" applyNumberFormat="1" applyFont="1" applyFill="1" applyBorder="1" applyAlignment="1">
      <alignment horizontal="center" vertical="center"/>
    </xf>
    <xf numFmtId="164" fontId="9" fillId="3" borderId="16" xfId="9" applyFont="1" applyFill="1" applyBorder="1" applyAlignment="1">
      <alignment horizontal="center" vertical="center"/>
    </xf>
    <xf numFmtId="0" fontId="9" fillId="0" borderId="16" xfId="8" applyFont="1" applyBorder="1" applyAlignment="1">
      <alignment vertical="center"/>
    </xf>
    <xf numFmtId="165" fontId="13" fillId="0" borderId="16" xfId="12" applyNumberFormat="1" applyFont="1" applyBorder="1" applyAlignment="1">
      <alignment vertical="center"/>
    </xf>
    <xf numFmtId="166" fontId="9" fillId="0" borderId="15" xfId="7" applyNumberFormat="1" applyFont="1" applyBorder="1" applyAlignment="1">
      <alignment horizontal="center" vertical="center"/>
    </xf>
    <xf numFmtId="0" fontId="9" fillId="0" borderId="16" xfId="7" applyFont="1" applyBorder="1" applyAlignment="1">
      <alignment vertical="center"/>
    </xf>
    <xf numFmtId="43" fontId="10" fillId="0" borderId="16" xfId="12" applyFont="1" applyBorder="1"/>
    <xf numFmtId="43" fontId="0" fillId="0" borderId="16" xfId="12" applyFont="1" applyBorder="1" applyAlignment="1">
      <alignment vertical="center"/>
    </xf>
    <xf numFmtId="165" fontId="9" fillId="3" borderId="16" xfId="7" applyNumberFormat="1" applyFont="1" applyFill="1" applyBorder="1" applyAlignment="1">
      <alignment vertical="center"/>
    </xf>
    <xf numFmtId="0" fontId="13" fillId="0" borderId="16" xfId="8" applyFont="1" applyBorder="1" applyAlignment="1">
      <alignment horizontal="left" vertical="center" wrapText="1"/>
    </xf>
    <xf numFmtId="0" fontId="26" fillId="0" borderId="15" xfId="8" applyFont="1" applyBorder="1"/>
    <xf numFmtId="0" fontId="26" fillId="0" borderId="16" xfId="8" applyFont="1" applyBorder="1"/>
    <xf numFmtId="0" fontId="26" fillId="0" borderId="16" xfId="8" applyFont="1" applyBorder="1" applyAlignment="1">
      <alignment horizontal="center"/>
    </xf>
    <xf numFmtId="43" fontId="26" fillId="0" borderId="16" xfId="12" applyFont="1" applyBorder="1"/>
    <xf numFmtId="0" fontId="7" fillId="0" borderId="15" xfId="8" applyFont="1" applyBorder="1"/>
    <xf numFmtId="0" fontId="7" fillId="0" borderId="21" xfId="8" applyFont="1" applyBorder="1" applyAlignment="1">
      <alignment horizontal="center"/>
    </xf>
    <xf numFmtId="0" fontId="7" fillId="0" borderId="22" xfId="8" applyFont="1" applyBorder="1"/>
    <xf numFmtId="0" fontId="7" fillId="0" borderId="22" xfId="8" applyFont="1" applyBorder="1" applyAlignment="1">
      <alignment horizontal="center"/>
    </xf>
    <xf numFmtId="43" fontId="7" fillId="0" borderId="22" xfId="12" applyFont="1" applyBorder="1"/>
    <xf numFmtId="164" fontId="7" fillId="0" borderId="22" xfId="9" applyFont="1" applyBorder="1" applyAlignment="1">
      <alignment vertical="center"/>
    </xf>
    <xf numFmtId="43" fontId="7" fillId="0" borderId="0" xfId="12" applyFont="1"/>
    <xf numFmtId="164" fontId="7" fillId="0" borderId="0" xfId="9" applyFont="1" applyAlignment="1">
      <alignment vertical="center"/>
    </xf>
    <xf numFmtId="10" fontId="7" fillId="0" borderId="0" xfId="2" applyNumberFormat="1" applyFont="1"/>
    <xf numFmtId="164" fontId="8" fillId="0" borderId="34" xfId="9" applyFont="1" applyBorder="1"/>
    <xf numFmtId="9" fontId="8" fillId="0" borderId="34" xfId="2" applyFont="1" applyBorder="1"/>
    <xf numFmtId="10" fontId="22" fillId="0" borderId="16" xfId="8" applyNumberFormat="1" applyFont="1" applyBorder="1" applyAlignment="1">
      <alignment horizontal="center"/>
    </xf>
    <xf numFmtId="164" fontId="22" fillId="3" borderId="17" xfId="9" applyFont="1" applyFill="1" applyBorder="1"/>
    <xf numFmtId="9" fontId="22" fillId="0" borderId="16" xfId="8" applyNumberFormat="1" applyFont="1" applyBorder="1" applyAlignment="1">
      <alignment horizontal="center"/>
    </xf>
    <xf numFmtId="9" fontId="22" fillId="0" borderId="22" xfId="8" applyNumberFormat="1" applyFont="1" applyBorder="1" applyAlignment="1">
      <alignment horizontal="center"/>
    </xf>
    <xf numFmtId="164" fontId="22" fillId="3" borderId="23" xfId="9" applyFont="1" applyFill="1" applyBorder="1"/>
    <xf numFmtId="164" fontId="22" fillId="3" borderId="30" xfId="9" applyFont="1" applyFill="1" applyBorder="1" applyAlignment="1">
      <alignment vertical="center"/>
    </xf>
    <xf numFmtId="164" fontId="7" fillId="0" borderId="0" xfId="9" applyFont="1"/>
    <xf numFmtId="164" fontId="8" fillId="0" borderId="0" xfId="9" applyFont="1"/>
    <xf numFmtId="164" fontId="22" fillId="3" borderId="30" xfId="9" applyFont="1" applyFill="1" applyBorder="1"/>
    <xf numFmtId="0" fontId="21" fillId="6" borderId="15" xfId="4" applyFont="1" applyFill="1" applyBorder="1" applyAlignment="1">
      <alignment horizontal="center"/>
    </xf>
    <xf numFmtId="0" fontId="21" fillId="6" borderId="16" xfId="4" applyFont="1" applyFill="1" applyBorder="1" applyAlignment="1">
      <alignment horizontal="center"/>
    </xf>
    <xf numFmtId="0" fontId="21" fillId="6" borderId="21" xfId="4" applyFont="1" applyFill="1" applyBorder="1" applyAlignment="1">
      <alignment horizontal="center"/>
    </xf>
    <xf numFmtId="0" fontId="21" fillId="6" borderId="22" xfId="4" applyFont="1" applyFill="1" applyBorder="1" applyAlignment="1">
      <alignment horizontal="center"/>
    </xf>
    <xf numFmtId="0" fontId="21" fillId="0" borderId="9" xfId="4" applyFont="1" applyBorder="1" applyAlignment="1">
      <alignment horizontal="center"/>
    </xf>
    <xf numFmtId="0" fontId="21" fillId="0" borderId="10" xfId="4" applyFont="1" applyBorder="1" applyAlignment="1">
      <alignment horizontal="center"/>
    </xf>
    <xf numFmtId="0" fontId="21" fillId="0" borderId="11" xfId="4" applyFont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2" xfId="3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0" borderId="7" xfId="3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0" fontId="22" fillId="3" borderId="9" xfId="4" applyFont="1" applyFill="1" applyBorder="1" applyAlignment="1">
      <alignment horizontal="center"/>
    </xf>
    <xf numFmtId="0" fontId="22" fillId="3" borderId="10" xfId="4" applyFont="1" applyFill="1" applyBorder="1" applyAlignment="1">
      <alignment horizontal="center"/>
    </xf>
    <xf numFmtId="0" fontId="22" fillId="3" borderId="11" xfId="4" applyFont="1" applyFill="1" applyBorder="1" applyAlignment="1">
      <alignment horizontal="center"/>
    </xf>
    <xf numFmtId="0" fontId="21" fillId="6" borderId="15" xfId="8" applyFont="1" applyFill="1" applyBorder="1" applyAlignment="1">
      <alignment horizontal="center"/>
    </xf>
    <xf numFmtId="0" fontId="21" fillId="6" borderId="16" xfId="8" applyFont="1" applyFill="1" applyBorder="1" applyAlignment="1">
      <alignment horizontal="center"/>
    </xf>
    <xf numFmtId="0" fontId="21" fillId="6" borderId="21" xfId="8" applyFont="1" applyFill="1" applyBorder="1" applyAlignment="1">
      <alignment horizontal="center"/>
    </xf>
    <xf numFmtId="0" fontId="21" fillId="6" borderId="22" xfId="8" applyFont="1" applyFill="1" applyBorder="1" applyAlignment="1">
      <alignment horizontal="center"/>
    </xf>
    <xf numFmtId="0" fontId="21" fillId="0" borderId="9" xfId="8" applyFont="1" applyBorder="1" applyAlignment="1">
      <alignment horizontal="center" vertical="center"/>
    </xf>
    <xf numFmtId="0" fontId="21" fillId="0" borderId="10" xfId="8" applyFont="1" applyBorder="1" applyAlignment="1">
      <alignment horizontal="center" vertical="center"/>
    </xf>
    <xf numFmtId="0" fontId="21" fillId="0" borderId="11" xfId="8" applyFont="1" applyBorder="1" applyAlignment="1">
      <alignment horizontal="center" vertical="center"/>
    </xf>
    <xf numFmtId="0" fontId="8" fillId="0" borderId="9" xfId="8" applyFont="1" applyBorder="1" applyAlignment="1">
      <alignment horizontal="center"/>
    </xf>
    <xf numFmtId="0" fontId="8" fillId="0" borderId="10" xfId="8" applyFont="1" applyBorder="1" applyAlignment="1">
      <alignment horizontal="center"/>
    </xf>
    <xf numFmtId="0" fontId="8" fillId="0" borderId="11" xfId="8" applyFont="1" applyBorder="1" applyAlignment="1">
      <alignment horizontal="center"/>
    </xf>
    <xf numFmtId="0" fontId="27" fillId="2" borderId="1" xfId="3" applyFont="1" applyFill="1" applyBorder="1" applyAlignment="1">
      <alignment horizontal="center" vertical="center" wrapText="1"/>
    </xf>
    <xf numFmtId="0" fontId="27" fillId="2" borderId="2" xfId="3" applyFont="1" applyFill="1" applyBorder="1" applyAlignment="1">
      <alignment horizontal="center" vertical="center" wrapText="1"/>
    </xf>
    <xf numFmtId="0" fontId="1" fillId="0" borderId="0" xfId="4" applyFont="1" applyAlignment="1">
      <alignment vertical="center"/>
    </xf>
    <xf numFmtId="0" fontId="1" fillId="0" borderId="0" xfId="4" applyFont="1"/>
    <xf numFmtId="0" fontId="28" fillId="0" borderId="7" xfId="3" applyFont="1" applyBorder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28" fillId="0" borderId="0" xfId="3" applyFont="1" applyAlignment="1">
      <alignment vertical="center" wrapText="1"/>
    </xf>
    <xf numFmtId="0" fontId="29" fillId="0" borderId="7" xfId="3" applyFont="1" applyBorder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29" fillId="0" borderId="8" xfId="3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17" fontId="28" fillId="0" borderId="7" xfId="3" applyNumberFormat="1" applyFont="1" applyBorder="1" applyAlignment="1">
      <alignment horizontal="center" vertical="center" wrapText="1"/>
    </xf>
    <xf numFmtId="17" fontId="28" fillId="0" borderId="0" xfId="3" applyNumberFormat="1" applyFont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2" fillId="3" borderId="13" xfId="5" applyFont="1" applyFill="1" applyBorder="1" applyAlignment="1">
      <alignment vertical="center"/>
    </xf>
    <xf numFmtId="0" fontId="2" fillId="3" borderId="13" xfId="5" applyFont="1" applyFill="1" applyBorder="1" applyAlignment="1">
      <alignment horizontal="center" vertical="center"/>
    </xf>
    <xf numFmtId="0" fontId="2" fillId="3" borderId="14" xfId="5" applyFont="1" applyFill="1" applyBorder="1" applyAlignment="1">
      <alignment horizontal="center" vertical="center"/>
    </xf>
    <xf numFmtId="0" fontId="2" fillId="3" borderId="15" xfId="5" applyFont="1" applyFill="1" applyBorder="1" applyAlignment="1">
      <alignment horizontal="center" vertical="center"/>
    </xf>
    <xf numFmtId="0" fontId="2" fillId="3" borderId="16" xfId="5" applyFont="1" applyFill="1" applyBorder="1" applyAlignment="1">
      <alignment vertical="center"/>
    </xf>
    <xf numFmtId="0" fontId="2" fillId="3" borderId="16" xfId="5" applyFont="1" applyFill="1" applyBorder="1" applyAlignment="1">
      <alignment horizontal="center" vertical="center"/>
    </xf>
    <xf numFmtId="4" fontId="2" fillId="3" borderId="16" xfId="5" applyNumberFormat="1" applyFont="1" applyFill="1" applyBorder="1" applyAlignment="1">
      <alignment horizontal="right" vertical="center"/>
    </xf>
    <xf numFmtId="10" fontId="2" fillId="3" borderId="17" xfId="2" applyNumberFormat="1" applyFont="1" applyFill="1" applyBorder="1" applyAlignment="1">
      <alignment vertical="center"/>
    </xf>
    <xf numFmtId="0" fontId="19" fillId="0" borderId="15" xfId="5" applyFont="1" applyBorder="1" applyAlignment="1">
      <alignment horizontal="center" vertical="center"/>
    </xf>
    <xf numFmtId="0" fontId="19" fillId="0" borderId="16" xfId="5" applyFont="1" applyBorder="1" applyAlignment="1">
      <alignment vertical="center" wrapText="1"/>
    </xf>
    <xf numFmtId="0" fontId="19" fillId="0" borderId="16" xfId="4" applyFont="1" applyBorder="1" applyAlignment="1">
      <alignment horizontal="center" vertical="center"/>
    </xf>
    <xf numFmtId="0" fontId="19" fillId="0" borderId="16" xfId="5" applyFont="1" applyBorder="1" applyAlignment="1">
      <alignment horizontal="center" vertical="center"/>
    </xf>
    <xf numFmtId="4" fontId="19" fillId="0" borderId="16" xfId="4" applyNumberFormat="1" applyFont="1" applyBorder="1"/>
    <xf numFmtId="4" fontId="1" fillId="0" borderId="16" xfId="4" applyNumberFormat="1" applyFont="1" applyBorder="1"/>
    <xf numFmtId="10" fontId="1" fillId="0" borderId="17" xfId="2" applyNumberFormat="1" applyFont="1" applyBorder="1" applyAlignment="1">
      <alignment vertical="center"/>
    </xf>
    <xf numFmtId="4" fontId="19" fillId="0" borderId="16" xfId="4" applyNumberFormat="1" applyFont="1" applyBorder="1" applyAlignment="1">
      <alignment vertical="center"/>
    </xf>
    <xf numFmtId="4" fontId="1" fillId="0" borderId="16" xfId="4" applyNumberFormat="1" applyFont="1" applyBorder="1" applyAlignment="1">
      <alignment vertical="center"/>
    </xf>
    <xf numFmtId="2" fontId="19" fillId="0" borderId="15" xfId="5" applyNumberFormat="1" applyFont="1" applyBorder="1" applyAlignment="1">
      <alignment horizontal="center" vertical="center"/>
    </xf>
    <xf numFmtId="0" fontId="1" fillId="0" borderId="16" xfId="4" applyFont="1" applyBorder="1" applyAlignment="1">
      <alignment horizontal="center" vertical="center"/>
    </xf>
    <xf numFmtId="0" fontId="1" fillId="0" borderId="15" xfId="4" applyFont="1" applyBorder="1"/>
    <xf numFmtId="0" fontId="2" fillId="0" borderId="16" xfId="5" applyFont="1" applyBorder="1" applyAlignment="1">
      <alignment horizontal="center" vertical="center"/>
    </xf>
    <xf numFmtId="0" fontId="2" fillId="4" borderId="15" xfId="5" applyFont="1" applyFill="1" applyBorder="1" applyAlignment="1">
      <alignment horizontal="center" vertical="center"/>
    </xf>
    <xf numFmtId="0" fontId="2" fillId="4" borderId="16" xfId="5" applyFont="1" applyFill="1" applyBorder="1" applyAlignment="1">
      <alignment vertical="center"/>
    </xf>
    <xf numFmtId="164" fontId="2" fillId="4" borderId="16" xfId="1" applyFont="1" applyFill="1" applyBorder="1" applyAlignment="1">
      <alignment vertical="center"/>
    </xf>
    <xf numFmtId="0" fontId="15" fillId="0" borderId="15" xfId="5" applyFont="1" applyBorder="1" applyAlignment="1">
      <alignment horizontal="center" vertical="center" wrapText="1"/>
    </xf>
    <xf numFmtId="0" fontId="1" fillId="0" borderId="16" xfId="5" applyFont="1" applyBorder="1" applyAlignment="1">
      <alignment vertical="center"/>
    </xf>
    <xf numFmtId="0" fontId="1" fillId="0" borderId="16" xfId="5" applyFont="1" applyBorder="1" applyAlignment="1">
      <alignment horizontal="center" vertical="center"/>
    </xf>
    <xf numFmtId="164" fontId="1" fillId="0" borderId="16" xfId="1" applyFont="1" applyBorder="1"/>
    <xf numFmtId="0" fontId="1" fillId="0" borderId="16" xfId="5" applyFont="1" applyBorder="1" applyAlignment="1">
      <alignment vertical="center" wrapText="1"/>
    </xf>
    <xf numFmtId="164" fontId="1" fillId="0" borderId="16" xfId="1" applyFont="1" applyBorder="1" applyAlignment="1">
      <alignment vertical="center"/>
    </xf>
    <xf numFmtId="2" fontId="15" fillId="0" borderId="15" xfId="5" applyNumberFormat="1" applyFont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/>
    </xf>
    <xf numFmtId="0" fontId="14" fillId="0" borderId="15" xfId="5" applyFont="1" applyBorder="1" applyAlignment="1">
      <alignment horizontal="center" vertical="center" wrapText="1"/>
    </xf>
    <xf numFmtId="0" fontId="15" fillId="0" borderId="16" xfId="5" applyFont="1" applyBorder="1" applyAlignment="1">
      <alignment horizontal="center" vertical="center"/>
    </xf>
    <xf numFmtId="0" fontId="2" fillId="0" borderId="16" xfId="5" applyFont="1" applyBorder="1" applyAlignment="1">
      <alignment vertical="center"/>
    </xf>
    <xf numFmtId="0" fontId="2" fillId="3" borderId="15" xfId="4" applyFont="1" applyFill="1" applyBorder="1" applyAlignment="1">
      <alignment horizontal="center"/>
    </xf>
    <xf numFmtId="0" fontId="2" fillId="3" borderId="16" xfId="4" applyFont="1" applyFill="1" applyBorder="1" applyAlignment="1">
      <alignment horizontal="left"/>
    </xf>
    <xf numFmtId="0" fontId="2" fillId="3" borderId="16" xfId="4" applyFont="1" applyFill="1" applyBorder="1" applyAlignment="1">
      <alignment horizontal="center"/>
    </xf>
    <xf numFmtId="0" fontId="2" fillId="3" borderId="16" xfId="4" applyFont="1" applyFill="1" applyBorder="1"/>
    <xf numFmtId="164" fontId="2" fillId="3" borderId="16" xfId="4" applyNumberFormat="1" applyFont="1" applyFill="1" applyBorder="1"/>
    <xf numFmtId="0" fontId="31" fillId="0" borderId="15" xfId="5" applyFont="1" applyBorder="1" applyAlignment="1">
      <alignment horizontal="center" vertical="center" wrapText="1"/>
    </xf>
    <xf numFmtId="0" fontId="1" fillId="0" borderId="16" xfId="7" applyFont="1" applyBorder="1" applyAlignment="1">
      <alignment horizontal="left" vertical="center" wrapText="1"/>
    </xf>
    <xf numFmtId="0" fontId="1" fillId="0" borderId="16" xfId="7" applyFont="1" applyBorder="1" applyAlignment="1">
      <alignment horizontal="center" vertical="center"/>
    </xf>
    <xf numFmtId="2" fontId="19" fillId="0" borderId="16" xfId="4" applyNumberFormat="1" applyFont="1" applyBorder="1" applyAlignment="1">
      <alignment vertical="center"/>
    </xf>
    <xf numFmtId="4" fontId="15" fillId="0" borderId="16" xfId="8" applyNumberFormat="1" applyFont="1" applyBorder="1" applyAlignment="1">
      <alignment vertical="center"/>
    </xf>
    <xf numFmtId="164" fontId="1" fillId="0" borderId="16" xfId="9" applyFont="1" applyBorder="1" applyAlignment="1">
      <alignment vertical="center"/>
    </xf>
    <xf numFmtId="4" fontId="1" fillId="0" borderId="16" xfId="8" applyNumberFormat="1" applyFont="1" applyBorder="1" applyAlignment="1">
      <alignment vertical="center"/>
    </xf>
    <xf numFmtId="0" fontId="19" fillId="0" borderId="15" xfId="4" applyFont="1" applyBorder="1" applyAlignment="1">
      <alignment horizontal="center"/>
    </xf>
    <xf numFmtId="0" fontId="19" fillId="0" borderId="16" xfId="4" applyFont="1" applyBorder="1"/>
    <xf numFmtId="0" fontId="19" fillId="0" borderId="16" xfId="4" applyFont="1" applyBorder="1" applyAlignment="1">
      <alignment horizontal="center"/>
    </xf>
    <xf numFmtId="2" fontId="19" fillId="0" borderId="16" xfId="4" applyNumberFormat="1" applyFont="1" applyBorder="1"/>
    <xf numFmtId="2" fontId="19" fillId="0" borderId="15" xfId="4" applyNumberFormat="1" applyFont="1" applyBorder="1" applyAlignment="1">
      <alignment horizontal="center" vertical="center"/>
    </xf>
    <xf numFmtId="0" fontId="19" fillId="0" borderId="16" xfId="4" applyFont="1" applyBorder="1" applyAlignment="1">
      <alignment vertical="center" wrapText="1"/>
    </xf>
    <xf numFmtId="0" fontId="1" fillId="0" borderId="16" xfId="8" applyFont="1" applyBorder="1" applyAlignment="1">
      <alignment vertical="center" wrapText="1"/>
    </xf>
    <xf numFmtId="2" fontId="1" fillId="0" borderId="15" xfId="4" applyNumberFormat="1" applyFont="1" applyBorder="1" applyAlignment="1">
      <alignment horizontal="center" vertical="center"/>
    </xf>
    <xf numFmtId="0" fontId="1" fillId="0" borderId="16" xfId="4" applyFont="1" applyBorder="1" applyAlignment="1">
      <alignment vertical="center" wrapText="1"/>
    </xf>
    <xf numFmtId="2" fontId="1" fillId="0" borderId="16" xfId="4" applyNumberFormat="1" applyFont="1" applyBorder="1" applyAlignment="1">
      <alignment vertical="center"/>
    </xf>
    <xf numFmtId="0" fontId="1" fillId="0" borderId="16" xfId="4" applyFont="1" applyBorder="1" applyAlignment="1">
      <alignment vertical="center"/>
    </xf>
    <xf numFmtId="0" fontId="1" fillId="3" borderId="16" xfId="4" applyFont="1" applyFill="1" applyBorder="1" applyAlignment="1">
      <alignment horizontal="center"/>
    </xf>
    <xf numFmtId="0" fontId="1" fillId="3" borderId="16" xfId="4" applyFont="1" applyFill="1" applyBorder="1"/>
    <xf numFmtId="0" fontId="1" fillId="0" borderId="15" xfId="8" applyFont="1" applyBorder="1" applyAlignment="1">
      <alignment horizontal="center" vertical="center"/>
    </xf>
    <xf numFmtId="0" fontId="19" fillId="0" borderId="15" xfId="8" applyFont="1" applyBorder="1" applyAlignment="1">
      <alignment horizontal="center" vertical="center"/>
    </xf>
    <xf numFmtId="0" fontId="19" fillId="0" borderId="16" xfId="8" applyFont="1" applyBorder="1" applyAlignment="1">
      <alignment vertical="center"/>
    </xf>
    <xf numFmtId="0" fontId="19" fillId="0" borderId="16" xfId="8" applyFont="1" applyBorder="1" applyAlignment="1">
      <alignment horizontal="center" vertical="center"/>
    </xf>
    <xf numFmtId="4" fontId="19" fillId="0" borderId="16" xfId="8" applyNumberFormat="1" applyFont="1" applyBorder="1" applyAlignment="1">
      <alignment vertical="center"/>
    </xf>
    <xf numFmtId="0" fontId="1" fillId="0" borderId="15" xfId="4" applyFont="1" applyBorder="1" applyAlignment="1">
      <alignment horizontal="center"/>
    </xf>
    <xf numFmtId="0" fontId="2" fillId="4" borderId="15" xfId="4" applyFont="1" applyFill="1" applyBorder="1" applyAlignment="1">
      <alignment horizontal="center"/>
    </xf>
    <xf numFmtId="0" fontId="2" fillId="4" borderId="16" xfId="4" applyFont="1" applyFill="1" applyBorder="1" applyAlignment="1">
      <alignment horizontal="left"/>
    </xf>
    <xf numFmtId="0" fontId="1" fillId="4" borderId="16" xfId="4" applyFont="1" applyFill="1" applyBorder="1" applyAlignment="1">
      <alignment horizontal="center"/>
    </xf>
    <xf numFmtId="0" fontId="1" fillId="4" borderId="16" xfId="4" applyFont="1" applyFill="1" applyBorder="1"/>
    <xf numFmtId="164" fontId="1" fillId="5" borderId="16" xfId="1" applyFont="1" applyFill="1" applyBorder="1" applyAlignment="1">
      <alignment vertical="center"/>
    </xf>
    <xf numFmtId="0" fontId="2" fillId="3" borderId="15" xfId="8" applyFont="1" applyFill="1" applyBorder="1" applyAlignment="1">
      <alignment horizontal="center"/>
    </xf>
    <xf numFmtId="0" fontId="2" fillId="3" borderId="16" xfId="8" applyFont="1" applyFill="1" applyBorder="1" applyAlignment="1">
      <alignment horizontal="left"/>
    </xf>
    <xf numFmtId="0" fontId="2" fillId="3" borderId="16" xfId="8" applyFont="1" applyFill="1" applyBorder="1" applyAlignment="1">
      <alignment horizontal="center"/>
    </xf>
    <xf numFmtId="164" fontId="2" fillId="3" borderId="16" xfId="1" applyFont="1" applyFill="1" applyBorder="1"/>
    <xf numFmtId="0" fontId="2" fillId="3" borderId="16" xfId="8" applyFont="1" applyFill="1" applyBorder="1"/>
    <xf numFmtId="164" fontId="2" fillId="3" borderId="16" xfId="8" applyNumberFormat="1" applyFont="1" applyFill="1" applyBorder="1"/>
    <xf numFmtId="0" fontId="1" fillId="3" borderId="16" xfId="8" applyFont="1" applyFill="1" applyBorder="1" applyAlignment="1">
      <alignment horizontal="center"/>
    </xf>
    <xf numFmtId="164" fontId="1" fillId="3" borderId="16" xfId="1" applyFont="1" applyFill="1" applyBorder="1"/>
    <xf numFmtId="0" fontId="1" fillId="3" borderId="16" xfId="8" applyFont="1" applyFill="1" applyBorder="1"/>
    <xf numFmtId="0" fontId="2" fillId="0" borderId="15" xfId="8" applyFont="1" applyBorder="1" applyAlignment="1">
      <alignment horizontal="center"/>
    </xf>
    <xf numFmtId="0" fontId="2" fillId="0" borderId="16" xfId="8" applyFont="1" applyBorder="1"/>
    <xf numFmtId="0" fontId="2" fillId="0" borderId="16" xfId="8" applyFont="1" applyBorder="1" applyAlignment="1">
      <alignment horizontal="center"/>
    </xf>
    <xf numFmtId="164" fontId="2" fillId="0" borderId="16" xfId="1" applyFont="1" applyBorder="1"/>
    <xf numFmtId="164" fontId="2" fillId="0" borderId="16" xfId="9" applyFont="1" applyBorder="1" applyAlignment="1">
      <alignment vertical="center"/>
    </xf>
    <xf numFmtId="0" fontId="1" fillId="0" borderId="16" xfId="7" applyFont="1" applyBorder="1" applyAlignment="1">
      <alignment vertical="center" wrapText="1"/>
    </xf>
    <xf numFmtId="0" fontId="15" fillId="0" borderId="16" xfId="7" applyFont="1" applyBorder="1" applyAlignment="1">
      <alignment horizontal="center" vertical="center" wrapText="1"/>
    </xf>
    <xf numFmtId="0" fontId="15" fillId="0" borderId="16" xfId="7" applyFont="1" applyBorder="1" applyAlignment="1">
      <alignment vertical="center" wrapText="1"/>
    </xf>
    <xf numFmtId="0" fontId="1" fillId="0" borderId="15" xfId="8" applyFont="1" applyBorder="1" applyAlignment="1">
      <alignment horizontal="center"/>
    </xf>
    <xf numFmtId="4" fontId="1" fillId="0" borderId="16" xfId="8" applyNumberFormat="1" applyFont="1" applyBorder="1"/>
    <xf numFmtId="0" fontId="1" fillId="0" borderId="16" xfId="8" applyFont="1" applyBorder="1"/>
    <xf numFmtId="164" fontId="2" fillId="3" borderId="16" xfId="9" applyFont="1" applyFill="1" applyBorder="1" applyAlignment="1">
      <alignment vertical="center"/>
    </xf>
    <xf numFmtId="0" fontId="18" fillId="0" borderId="16" xfId="7" applyFont="1" applyBorder="1" applyAlignment="1">
      <alignment vertical="center" wrapText="1"/>
    </xf>
    <xf numFmtId="0" fontId="18" fillId="0" borderId="16" xfId="7" applyFont="1" applyBorder="1" applyAlignment="1">
      <alignment horizontal="center" vertical="center" wrapText="1"/>
    </xf>
    <xf numFmtId="0" fontId="15" fillId="0" borderId="16" xfId="7" applyFont="1" applyBorder="1" applyAlignment="1">
      <alignment vertical="center"/>
    </xf>
    <xf numFmtId="0" fontId="32" fillId="0" borderId="16" xfId="7" applyFont="1" applyBorder="1" applyAlignment="1">
      <alignment vertical="center" wrapText="1"/>
    </xf>
    <xf numFmtId="164" fontId="19" fillId="0" borderId="16" xfId="9" applyFont="1" applyBorder="1" applyAlignment="1">
      <alignment vertical="center"/>
    </xf>
    <xf numFmtId="0" fontId="1" fillId="0" borderId="16" xfId="8" applyFont="1" applyBorder="1" applyAlignment="1">
      <alignment horizontal="center"/>
    </xf>
    <xf numFmtId="0" fontId="2" fillId="2" borderId="15" xfId="8" applyFont="1" applyFill="1" applyBorder="1" applyAlignment="1">
      <alignment horizontal="center"/>
    </xf>
    <xf numFmtId="0" fontId="2" fillId="2" borderId="16" xfId="8" applyFont="1" applyFill="1" applyBorder="1"/>
    <xf numFmtId="0" fontId="2" fillId="2" borderId="16" xfId="8" applyFont="1" applyFill="1" applyBorder="1" applyAlignment="1">
      <alignment horizontal="center"/>
    </xf>
    <xf numFmtId="164" fontId="2" fillId="2" borderId="16" xfId="8" applyNumberFormat="1" applyFont="1" applyFill="1" applyBorder="1"/>
    <xf numFmtId="0" fontId="18" fillId="0" borderId="16" xfId="8" applyFont="1" applyBorder="1" applyAlignment="1">
      <alignment vertical="center"/>
    </xf>
    <xf numFmtId="0" fontId="18" fillId="0" borderId="16" xfId="8" applyFont="1" applyBorder="1" applyAlignment="1">
      <alignment vertical="center" wrapText="1"/>
    </xf>
    <xf numFmtId="0" fontId="1" fillId="0" borderId="16" xfId="8" applyFont="1" applyBorder="1" applyAlignment="1">
      <alignment horizontal="center" vertical="center"/>
    </xf>
    <xf numFmtId="0" fontId="2" fillId="2" borderId="15" xfId="8" applyFont="1" applyFill="1" applyBorder="1" applyAlignment="1">
      <alignment horizontal="center" vertical="center"/>
    </xf>
    <xf numFmtId="0" fontId="2" fillId="2" borderId="16" xfId="8" applyFont="1" applyFill="1" applyBorder="1" applyAlignment="1">
      <alignment vertical="center"/>
    </xf>
    <xf numFmtId="0" fontId="2" fillId="2" borderId="16" xfId="8" applyFont="1" applyFill="1" applyBorder="1" applyAlignment="1">
      <alignment horizontal="center" vertical="center"/>
    </xf>
    <xf numFmtId="0" fontId="1" fillId="2" borderId="16" xfId="8" applyFont="1" applyFill="1" applyBorder="1" applyAlignment="1">
      <alignment vertical="center"/>
    </xf>
    <xf numFmtId="164" fontId="2" fillId="2" borderId="16" xfId="8" applyNumberFormat="1" applyFont="1" applyFill="1" applyBorder="1" applyAlignment="1">
      <alignment vertical="center"/>
    </xf>
    <xf numFmtId="0" fontId="1" fillId="2" borderId="16" xfId="8" applyFont="1" applyFill="1" applyBorder="1"/>
    <xf numFmtId="0" fontId="1" fillId="0" borderId="15" xfId="4" applyFont="1" applyBorder="1" applyAlignment="1">
      <alignment horizontal="center" vertical="center"/>
    </xf>
    <xf numFmtId="2" fontId="1" fillId="0" borderId="15" xfId="8" applyNumberFormat="1" applyFont="1" applyBorder="1" applyAlignment="1">
      <alignment horizontal="center" vertical="center"/>
    </xf>
    <xf numFmtId="2" fontId="1" fillId="0" borderId="0" xfId="4" applyNumberFormat="1" applyFont="1"/>
    <xf numFmtId="2" fontId="1" fillId="0" borderId="16" xfId="4" applyNumberFormat="1" applyFont="1" applyBorder="1"/>
    <xf numFmtId="0" fontId="2" fillId="0" borderId="15" xfId="4" applyFont="1" applyBorder="1" applyAlignment="1">
      <alignment horizontal="center"/>
    </xf>
    <xf numFmtId="0" fontId="1" fillId="0" borderId="16" xfId="4" applyFont="1" applyBorder="1" applyAlignment="1">
      <alignment horizontal="left"/>
    </xf>
    <xf numFmtId="0" fontId="19" fillId="0" borderId="15" xfId="8" applyFont="1" applyBorder="1" applyAlignment="1">
      <alignment horizontal="center"/>
    </xf>
    <xf numFmtId="0" fontId="33" fillId="3" borderId="15" xfId="4" applyFont="1" applyFill="1" applyBorder="1" applyAlignment="1">
      <alignment horizontal="center"/>
    </xf>
    <xf numFmtId="0" fontId="33" fillId="3" borderId="16" xfId="4" applyFont="1" applyFill="1" applyBorder="1" applyAlignment="1">
      <alignment horizontal="left"/>
    </xf>
    <xf numFmtId="0" fontId="33" fillId="3" borderId="16" xfId="4" applyFont="1" applyFill="1" applyBorder="1" applyAlignment="1">
      <alignment horizontal="center"/>
    </xf>
    <xf numFmtId="0" fontId="33" fillId="3" borderId="16" xfId="4" applyFont="1" applyFill="1" applyBorder="1"/>
    <xf numFmtId="0" fontId="19" fillId="0" borderId="15" xfId="4" applyFont="1" applyBorder="1" applyAlignment="1">
      <alignment horizontal="center" vertical="center"/>
    </xf>
    <xf numFmtId="0" fontId="19" fillId="0" borderId="16" xfId="4" applyFont="1" applyBorder="1" applyAlignment="1">
      <alignment horizontal="left" vertical="center" wrapText="1"/>
    </xf>
    <xf numFmtId="0" fontId="1" fillId="0" borderId="16" xfId="4" applyFont="1" applyBorder="1" applyAlignment="1">
      <alignment horizontal="left" vertical="center" wrapText="1"/>
    </xf>
    <xf numFmtId="0" fontId="19" fillId="0" borderId="18" xfId="4" applyFont="1" applyBorder="1" applyAlignment="1">
      <alignment horizontal="center" vertical="center"/>
    </xf>
    <xf numFmtId="0" fontId="19" fillId="0" borderId="19" xfId="4" applyFont="1" applyBorder="1" applyAlignment="1">
      <alignment horizontal="left" vertical="center" wrapText="1"/>
    </xf>
    <xf numFmtId="0" fontId="19" fillId="0" borderId="19" xfId="4" applyFont="1" applyBorder="1" applyAlignment="1">
      <alignment horizontal="center" vertical="center"/>
    </xf>
    <xf numFmtId="4" fontId="1" fillId="0" borderId="19" xfId="8" applyNumberFormat="1" applyFont="1" applyBorder="1" applyAlignment="1">
      <alignment vertical="center"/>
    </xf>
    <xf numFmtId="164" fontId="1" fillId="0" borderId="19" xfId="1" applyFont="1" applyBorder="1" applyAlignment="1">
      <alignment vertical="center"/>
    </xf>
    <xf numFmtId="10" fontId="1" fillId="0" borderId="20" xfId="2" applyNumberFormat="1" applyFont="1" applyBorder="1" applyAlignment="1">
      <alignment vertical="center"/>
    </xf>
    <xf numFmtId="0" fontId="19" fillId="0" borderId="21" xfId="4" applyFont="1" applyBorder="1" applyAlignment="1">
      <alignment horizontal="center" vertical="center"/>
    </xf>
    <xf numFmtId="0" fontId="1" fillId="0" borderId="22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center" vertical="center"/>
    </xf>
    <xf numFmtId="0" fontId="1" fillId="0" borderId="22" xfId="4" applyFont="1" applyBorder="1" applyAlignment="1">
      <alignment vertical="center"/>
    </xf>
    <xf numFmtId="164" fontId="19" fillId="0" borderId="22" xfId="1" applyFont="1" applyBorder="1" applyAlignment="1">
      <alignment vertical="center"/>
    </xf>
    <xf numFmtId="0" fontId="1" fillId="0" borderId="23" xfId="4" applyFont="1" applyBorder="1" applyAlignment="1">
      <alignment vertical="center"/>
    </xf>
    <xf numFmtId="0" fontId="34" fillId="3" borderId="21" xfId="4" applyFont="1" applyFill="1" applyBorder="1" applyAlignment="1">
      <alignment horizontal="center"/>
    </xf>
    <xf numFmtId="0" fontId="34" fillId="3" borderId="22" xfId="4" applyFont="1" applyFill="1" applyBorder="1" applyAlignment="1">
      <alignment horizontal="center"/>
    </xf>
    <xf numFmtId="164" fontId="34" fillId="3" borderId="23" xfId="4" applyNumberFormat="1" applyFont="1" applyFill="1" applyBorder="1"/>
    <xf numFmtId="9" fontId="34" fillId="3" borderId="23" xfId="2" applyFont="1" applyFill="1" applyBorder="1" applyAlignment="1">
      <alignment vertical="center"/>
    </xf>
    <xf numFmtId="0" fontId="35" fillId="6" borderId="15" xfId="4" applyFont="1" applyFill="1" applyBorder="1" applyAlignment="1">
      <alignment horizontal="center"/>
    </xf>
    <xf numFmtId="0" fontId="35" fillId="6" borderId="16" xfId="4" applyFont="1" applyFill="1" applyBorder="1" applyAlignment="1">
      <alignment horizontal="center"/>
    </xf>
    <xf numFmtId="10" fontId="36" fillId="0" borderId="16" xfId="4" applyNumberFormat="1" applyFont="1" applyBorder="1" applyAlignment="1">
      <alignment horizontal="center"/>
    </xf>
    <xf numFmtId="9" fontId="36" fillId="0" borderId="16" xfId="4" applyNumberFormat="1" applyFont="1" applyBorder="1" applyAlignment="1">
      <alignment horizontal="center"/>
    </xf>
    <xf numFmtId="0" fontId="35" fillId="6" borderId="21" xfId="4" applyFont="1" applyFill="1" applyBorder="1" applyAlignment="1">
      <alignment horizontal="center"/>
    </xf>
    <xf numFmtId="0" fontId="35" fillId="6" borderId="22" xfId="4" applyFont="1" applyFill="1" applyBorder="1" applyAlignment="1">
      <alignment horizontal="center"/>
    </xf>
    <xf numFmtId="9" fontId="36" fillId="0" borderId="22" xfId="4" applyNumberFormat="1" applyFont="1" applyBorder="1" applyAlignment="1">
      <alignment horizontal="center"/>
    </xf>
    <xf numFmtId="0" fontId="35" fillId="0" borderId="9" xfId="4" applyFont="1" applyBorder="1" applyAlignment="1">
      <alignment horizontal="center"/>
    </xf>
    <xf numFmtId="0" fontId="35" fillId="0" borderId="10" xfId="4" applyFont="1" applyBorder="1" applyAlignment="1">
      <alignment horizontal="center"/>
    </xf>
    <xf numFmtId="0" fontId="35" fillId="0" borderId="11" xfId="4" applyFont="1" applyBorder="1" applyAlignment="1">
      <alignment horizontal="center"/>
    </xf>
    <xf numFmtId="0" fontId="1" fillId="0" borderId="0" xfId="4" applyFont="1" applyAlignment="1">
      <alignment horizontal="center"/>
    </xf>
    <xf numFmtId="43" fontId="1" fillId="0" borderId="0" xfId="4" applyNumberFormat="1" applyFont="1"/>
    <xf numFmtId="0" fontId="27" fillId="2" borderId="7" xfId="3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center" vertical="center" wrapText="1"/>
    </xf>
    <xf numFmtId="0" fontId="30" fillId="2" borderId="7" xfId="5" applyFont="1" applyFill="1" applyBorder="1" applyAlignment="1">
      <alignment horizontal="center" vertical="center"/>
    </xf>
    <xf numFmtId="0" fontId="30" fillId="2" borderId="0" xfId="5" applyFont="1" applyFill="1" applyBorder="1" applyAlignment="1">
      <alignment horizontal="center" vertical="center"/>
    </xf>
    <xf numFmtId="0" fontId="15" fillId="0" borderId="15" xfId="11" applyFont="1" applyBorder="1" applyAlignment="1">
      <alignment horizontal="center" vertical="center" wrapText="1"/>
    </xf>
    <xf numFmtId="0" fontId="1" fillId="0" borderId="16" xfId="11" applyFont="1" applyBorder="1" applyAlignment="1">
      <alignment horizontal="center" vertical="center"/>
    </xf>
    <xf numFmtId="0" fontId="2" fillId="2" borderId="15" xfId="5" applyFont="1" applyFill="1" applyBorder="1" applyAlignment="1">
      <alignment horizontal="center" vertical="center"/>
    </xf>
    <xf numFmtId="0" fontId="2" fillId="2" borderId="16" xfId="5" applyFont="1" applyFill="1" applyBorder="1" applyAlignment="1">
      <alignment vertical="center"/>
    </xf>
    <xf numFmtId="0" fontId="2" fillId="2" borderId="16" xfId="5" applyFont="1" applyFill="1" applyBorder="1" applyAlignment="1">
      <alignment horizontal="center" vertical="center"/>
    </xf>
    <xf numFmtId="164" fontId="2" fillId="2" borderId="16" xfId="5" applyNumberFormat="1" applyFont="1" applyFill="1" applyBorder="1" applyAlignment="1">
      <alignment horizontal="center" vertical="center"/>
    </xf>
    <xf numFmtId="0" fontId="2" fillId="3" borderId="18" xfId="4" applyFont="1" applyFill="1" applyBorder="1" applyAlignment="1">
      <alignment horizontal="center"/>
    </xf>
    <xf numFmtId="0" fontId="2" fillId="3" borderId="19" xfId="4" applyFont="1" applyFill="1" applyBorder="1" applyAlignment="1">
      <alignment horizontal="left"/>
    </xf>
    <xf numFmtId="0" fontId="1" fillId="3" borderId="19" xfId="4" applyFont="1" applyFill="1" applyBorder="1" applyAlignment="1">
      <alignment horizontal="center"/>
    </xf>
    <xf numFmtId="0" fontId="1" fillId="3" borderId="19" xfId="4" applyFont="1" applyFill="1" applyBorder="1"/>
    <xf numFmtId="164" fontId="2" fillId="3" borderId="19" xfId="4" applyNumberFormat="1" applyFont="1" applyFill="1" applyBorder="1"/>
    <xf numFmtId="164" fontId="1" fillId="0" borderId="22" xfId="1" applyFont="1" applyBorder="1" applyAlignment="1">
      <alignment vertical="center"/>
    </xf>
    <xf numFmtId="0" fontId="1" fillId="0" borderId="0" xfId="8" applyFont="1"/>
    <xf numFmtId="164" fontId="1" fillId="0" borderId="0" xfId="8" applyNumberFormat="1" applyFont="1"/>
    <xf numFmtId="0" fontId="1" fillId="0" borderId="0" xfId="8" applyFont="1" applyAlignment="1">
      <alignment vertical="center"/>
    </xf>
    <xf numFmtId="0" fontId="37" fillId="0" borderId="0" xfId="8" applyFont="1" applyAlignment="1">
      <alignment vertical="center"/>
    </xf>
    <xf numFmtId="169" fontId="15" fillId="0" borderId="16" xfId="10" applyFont="1" applyBorder="1" applyAlignment="1">
      <alignment vertical="center"/>
    </xf>
    <xf numFmtId="0" fontId="1" fillId="0" borderId="16" xfId="8" applyFont="1" applyBorder="1" applyAlignment="1">
      <alignment vertical="center"/>
    </xf>
    <xf numFmtId="0" fontId="2" fillId="4" borderId="16" xfId="4" applyFont="1" applyFill="1" applyBorder="1" applyAlignment="1">
      <alignment horizontal="center"/>
    </xf>
    <xf numFmtId="0" fontId="2" fillId="4" borderId="16" xfId="4" applyFont="1" applyFill="1" applyBorder="1"/>
    <xf numFmtId="164" fontId="2" fillId="4" borderId="16" xfId="1" applyFont="1" applyFill="1" applyBorder="1"/>
    <xf numFmtId="0" fontId="1" fillId="0" borderId="16" xfId="4" applyFont="1" applyBorder="1" applyAlignment="1">
      <alignment wrapText="1"/>
    </xf>
    <xf numFmtId="0" fontId="1" fillId="0" borderId="28" xfId="4" applyFont="1" applyBorder="1"/>
    <xf numFmtId="10" fontId="1" fillId="0" borderId="0" xfId="2" applyNumberFormat="1" applyFont="1"/>
    <xf numFmtId="0" fontId="1" fillId="0" borderId="24" xfId="4" applyFont="1" applyBorder="1"/>
    <xf numFmtId="0" fontId="1" fillId="0" borderId="25" xfId="4" applyFont="1" applyBorder="1"/>
    <xf numFmtId="0" fontId="1" fillId="0" borderId="25" xfId="4" applyFont="1" applyBorder="1" applyAlignment="1">
      <alignment horizontal="center"/>
    </xf>
    <xf numFmtId="0" fontId="1" fillId="0" borderId="26" xfId="4" applyFont="1" applyBorder="1"/>
    <xf numFmtId="164" fontId="1" fillId="0" borderId="0" xfId="1" applyFont="1"/>
    <xf numFmtId="164" fontId="1" fillId="0" borderId="0" xfId="4" applyNumberFormat="1" applyFont="1"/>
    <xf numFmtId="0" fontId="1" fillId="0" borderId="15" xfId="5" applyFont="1" applyBorder="1" applyAlignment="1">
      <alignment horizontal="center" vertical="center"/>
    </xf>
    <xf numFmtId="2" fontId="1" fillId="0" borderId="15" xfId="5" applyNumberFormat="1" applyFont="1" applyBorder="1" applyAlignment="1">
      <alignment horizontal="center" vertical="center"/>
    </xf>
    <xf numFmtId="0" fontId="1" fillId="0" borderId="27" xfId="8" applyFont="1" applyBorder="1" applyAlignment="1">
      <alignment horizontal="center" vertical="center"/>
    </xf>
    <xf numFmtId="0" fontId="1" fillId="0" borderId="28" xfId="4" applyFont="1" applyBorder="1" applyAlignment="1">
      <alignment horizontal="left" vertical="center" wrapText="1"/>
    </xf>
    <xf numFmtId="0" fontId="1" fillId="0" borderId="28" xfId="8" applyFont="1" applyBorder="1" applyAlignment="1">
      <alignment horizontal="center" vertical="center"/>
    </xf>
    <xf numFmtId="4" fontId="1" fillId="0" borderId="28" xfId="8" applyNumberFormat="1" applyFont="1" applyBorder="1" applyAlignment="1">
      <alignment vertical="center"/>
    </xf>
    <xf numFmtId="164" fontId="1" fillId="0" borderId="29" xfId="1" applyFont="1" applyBorder="1" applyAlignment="1">
      <alignment vertical="center"/>
    </xf>
    <xf numFmtId="0" fontId="2" fillId="3" borderId="21" xfId="4" applyFont="1" applyFill="1" applyBorder="1" applyAlignment="1">
      <alignment horizontal="center"/>
    </xf>
    <xf numFmtId="0" fontId="2" fillId="3" borderId="22" xfId="4" applyFont="1" applyFill="1" applyBorder="1" applyAlignment="1">
      <alignment horizontal="center"/>
    </xf>
    <xf numFmtId="164" fontId="2" fillId="3" borderId="17" xfId="1" applyFont="1" applyFill="1" applyBorder="1"/>
    <xf numFmtId="9" fontId="2" fillId="3" borderId="17" xfId="2" applyFont="1" applyFill="1" applyBorder="1"/>
    <xf numFmtId="0" fontId="2" fillId="6" borderId="15" xfId="4" applyFont="1" applyFill="1" applyBorder="1" applyAlignment="1">
      <alignment horizontal="center"/>
    </xf>
    <xf numFmtId="0" fontId="2" fillId="6" borderId="16" xfId="4" applyFont="1" applyFill="1" applyBorder="1" applyAlignment="1">
      <alignment horizontal="center"/>
    </xf>
    <xf numFmtId="10" fontId="2" fillId="0" borderId="16" xfId="4" applyNumberFormat="1" applyFont="1" applyBorder="1" applyAlignment="1">
      <alignment horizontal="center"/>
    </xf>
    <xf numFmtId="9" fontId="2" fillId="0" borderId="16" xfId="4" applyNumberFormat="1" applyFont="1" applyBorder="1" applyAlignment="1">
      <alignment horizontal="center"/>
    </xf>
    <xf numFmtId="0" fontId="2" fillId="6" borderId="21" xfId="4" applyFont="1" applyFill="1" applyBorder="1" applyAlignment="1">
      <alignment horizontal="center"/>
    </xf>
    <xf numFmtId="0" fontId="2" fillId="6" borderId="22" xfId="4" applyFont="1" applyFill="1" applyBorder="1" applyAlignment="1">
      <alignment horizontal="center"/>
    </xf>
    <xf numFmtId="9" fontId="2" fillId="0" borderId="22" xfId="4" applyNumberFormat="1" applyFont="1" applyBorder="1" applyAlignment="1">
      <alignment horizontal="center"/>
    </xf>
    <xf numFmtId="164" fontId="2" fillId="3" borderId="23" xfId="1" applyFont="1" applyFill="1" applyBorder="1"/>
    <xf numFmtId="164" fontId="2" fillId="3" borderId="30" xfId="9" applyFont="1" applyFill="1" applyBorder="1"/>
    <xf numFmtId="0" fontId="2" fillId="0" borderId="9" xfId="4" applyFont="1" applyBorder="1" applyAlignment="1">
      <alignment horizontal="center"/>
    </xf>
    <xf numFmtId="0" fontId="2" fillId="0" borderId="10" xfId="4" applyFont="1" applyBorder="1" applyAlignment="1">
      <alignment horizontal="center"/>
    </xf>
    <xf numFmtId="0" fontId="2" fillId="0" borderId="11" xfId="4" applyFont="1" applyBorder="1" applyAlignment="1">
      <alignment horizontal="center"/>
    </xf>
    <xf numFmtId="164" fontId="2" fillId="3" borderId="30" xfId="1" applyFont="1" applyFill="1" applyBorder="1"/>
    <xf numFmtId="0" fontId="35" fillId="2" borderId="9" xfId="5" applyFont="1" applyFill="1" applyBorder="1" applyAlignment="1">
      <alignment horizontal="center" vertical="center"/>
    </xf>
    <xf numFmtId="0" fontId="35" fillId="2" borderId="10" xfId="5" applyFont="1" applyFill="1" applyBorder="1" applyAlignment="1">
      <alignment horizontal="center" vertical="center"/>
    </xf>
    <xf numFmtId="0" fontId="23" fillId="2" borderId="3" xfId="3" applyFont="1" applyFill="1" applyBorder="1" applyAlignment="1">
      <alignment vertical="center" wrapText="1"/>
    </xf>
    <xf numFmtId="0" fontId="23" fillId="2" borderId="6" xfId="3" applyFont="1" applyFill="1" applyBorder="1" applyAlignment="1">
      <alignment vertical="center" wrapText="1"/>
    </xf>
    <xf numFmtId="0" fontId="20" fillId="2" borderId="11" xfId="5" applyFont="1" applyFill="1" applyBorder="1" applyAlignment="1">
      <alignment vertical="center"/>
    </xf>
    <xf numFmtId="0" fontId="27" fillId="2" borderId="0" xfId="3" applyFont="1" applyFill="1" applyAlignment="1">
      <alignment vertical="center" wrapText="1"/>
    </xf>
    <xf numFmtId="0" fontId="35" fillId="2" borderId="11" xfId="5" applyFont="1" applyFill="1" applyBorder="1" applyAlignment="1">
      <alignment vertical="center"/>
    </xf>
    <xf numFmtId="0" fontId="2" fillId="3" borderId="35" xfId="5" applyFont="1" applyFill="1" applyBorder="1" applyAlignment="1">
      <alignment horizontal="center" vertical="center"/>
    </xf>
    <xf numFmtId="10" fontId="2" fillId="3" borderId="36" xfId="2" applyNumberFormat="1" applyFont="1" applyFill="1" applyBorder="1"/>
    <xf numFmtId="10" fontId="1" fillId="0" borderId="36" xfId="2" applyNumberFormat="1" applyFont="1" applyBorder="1"/>
    <xf numFmtId="10" fontId="2" fillId="3" borderId="37" xfId="2" applyNumberFormat="1" applyFont="1" applyFill="1" applyBorder="1"/>
    <xf numFmtId="10" fontId="1" fillId="0" borderId="38" xfId="2" applyNumberFormat="1" applyFont="1" applyBorder="1"/>
    <xf numFmtId="10" fontId="1" fillId="0" borderId="30" xfId="2" applyNumberFormat="1" applyFont="1" applyBorder="1"/>
    <xf numFmtId="10" fontId="1" fillId="0" borderId="39" xfId="2" applyNumberFormat="1" applyFont="1" applyBorder="1"/>
    <xf numFmtId="0" fontId="28" fillId="0" borderId="0" xfId="3" applyFont="1" applyBorder="1" applyAlignment="1">
      <alignment horizontal="center" vertical="center" wrapText="1"/>
    </xf>
    <xf numFmtId="0" fontId="28" fillId="0" borderId="0" xfId="3" applyFont="1" applyBorder="1" applyAlignment="1">
      <alignment vertical="center" wrapText="1"/>
    </xf>
    <xf numFmtId="0" fontId="2" fillId="0" borderId="7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17" fontId="28" fillId="0" borderId="0" xfId="3" applyNumberFormat="1" applyFont="1" applyBorder="1" applyAlignment="1">
      <alignment horizontal="center" vertical="center" wrapText="1"/>
    </xf>
    <xf numFmtId="0" fontId="1" fillId="0" borderId="21" xfId="4" applyFont="1" applyBorder="1" applyAlignment="1">
      <alignment horizontal="center" vertical="center"/>
    </xf>
    <xf numFmtId="4" fontId="1" fillId="0" borderId="22" xfId="4" applyNumberFormat="1" applyFont="1" applyBorder="1" applyAlignment="1">
      <alignment horizontal="center" vertical="center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8" fillId="2" borderId="7" xfId="7" applyFont="1" applyFill="1" applyBorder="1" applyAlignment="1">
      <alignment horizontal="center" vertical="center"/>
    </xf>
    <xf numFmtId="0" fontId="8" fillId="2" borderId="0" xfId="7" applyFont="1" applyFill="1" applyBorder="1" applyAlignment="1">
      <alignment horizontal="center" vertical="center"/>
    </xf>
    <xf numFmtId="0" fontId="10" fillId="3" borderId="38" xfId="7" applyFont="1" applyFill="1" applyBorder="1" applyAlignment="1">
      <alignment horizontal="center" vertical="center"/>
    </xf>
    <xf numFmtId="10" fontId="10" fillId="3" borderId="36" xfId="2" applyNumberFormat="1" applyFont="1" applyFill="1" applyBorder="1"/>
    <xf numFmtId="10" fontId="7" fillId="0" borderId="36" xfId="2" applyNumberFormat="1" applyFont="1" applyBorder="1"/>
    <xf numFmtId="10" fontId="7" fillId="3" borderId="36" xfId="2" applyNumberFormat="1" applyFont="1" applyFill="1" applyBorder="1"/>
    <xf numFmtId="10" fontId="10" fillId="3" borderId="36" xfId="2" applyNumberFormat="1" applyFont="1" applyFill="1" applyBorder="1" applyAlignment="1">
      <alignment vertical="center"/>
    </xf>
    <xf numFmtId="10" fontId="7" fillId="0" borderId="36" xfId="2" applyNumberFormat="1" applyFont="1" applyBorder="1" applyAlignment="1">
      <alignment vertical="center"/>
    </xf>
    <xf numFmtId="10" fontId="7" fillId="0" borderId="30" xfId="2" applyNumberFormat="1" applyFont="1" applyBorder="1"/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vertical="center" wrapText="1"/>
    </xf>
    <xf numFmtId="0" fontId="8" fillId="0" borderId="7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43" fontId="8" fillId="0" borderId="0" xfId="12" applyFont="1" applyBorder="1" applyAlignment="1">
      <alignment vertical="center"/>
    </xf>
    <xf numFmtId="17" fontId="6" fillId="0" borderId="0" xfId="3" applyNumberFormat="1" applyFont="1" applyBorder="1" applyAlignment="1">
      <alignment horizontal="center" vertical="center" wrapText="1"/>
    </xf>
    <xf numFmtId="43" fontId="6" fillId="0" borderId="0" xfId="12" applyFont="1" applyBorder="1" applyAlignment="1">
      <alignment vertical="center" wrapText="1"/>
    </xf>
  </cellXfs>
  <cellStyles count="14">
    <cellStyle name="Millares" xfId="1" builtinId="3"/>
    <cellStyle name="Millares 2" xfId="12"/>
    <cellStyle name="Millares 3" xfId="10"/>
    <cellStyle name="Millares 33" xfId="9"/>
    <cellStyle name="Normal" xfId="0" builtinId="0"/>
    <cellStyle name="Normal 16" xfId="5"/>
    <cellStyle name="Normal 16 2" xfId="7"/>
    <cellStyle name="Normal 16 4" xfId="11"/>
    <cellStyle name="Normal 16 5" xfId="6"/>
    <cellStyle name="Normal 2" xfId="4"/>
    <cellStyle name="Normal 2 2 10" xfId="8"/>
    <cellStyle name="Normal 2 6" xfId="3"/>
    <cellStyle name="Normal 4" xfId="1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ERVER\Documents\CONTRATOS\2012\FONADE\CONTRATO%20No.%202122228%20DE%202012\ESTUDIOS%20Y%20DISE&#209;OS\COPIA%20TOTAL%2025%20JUNIO%202013\15507_Otanche-Boyac&#225;\12_15507_PRE\130226%20Presupuesto%20Otanch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50130%20fonade%20dise&#241;os%20%20tipo\contrato%20de%20consultoria\6.%20Proyectos\5.%20GRUPO%20D\D16F-CENTRO%20DE%20DESARROLLO%20INFANTIL%20FRIO%2090%20NI&#209;OS\5.%20Presupuesto\D16F-Presup_CCI_90%20Ni&#241;os_Zona_Baja%20AB%20(05022013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arthur/pto%20avrios%20proyectos/2018-07-14%20Ajustes%20Finales/01%20Apartado/02.%20APU/Entregas/2018-03-28/2018-03-26%20BASE%20DE%20DATOS%20(FCO0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THUR\TRABAJO\INGINGENIERIA\PILONAS\MEMORIAS%20Y%20PTO\v2\PTO%20GALERIA%2011%20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ropbox/PRESP/201504-CPRD0022014-FINDETER/ANALISIS%20DE%20PRECIOS%20(Mao)%20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14_04_Presupuesto%20Iles%20v2.0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ERVER\Documents\Documents\CONTRATOS\2012\FONADE\CONTRATO%20No.%202122228%20DE%202012\ESTUDIOS%20Y%20DISE&#209;OS\COPIA%20TOTAL%2025%20JUNIO%202013\15507_Otanche-Boyac&#225;\12_15507_PRE\130226%20Presupuesto%20Otanch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%20PUBLICAS%202006/ACUEDUCTOS/OTROS%20ACUEDUCTOS/PROYECTO%20SANTIAGO%20POBRE/Archivos%201/CAROLINA/OBRAS%202001/VIA%20AEROPUERTO/PRESP.VIA%20AEROPUER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%20PUBLICAS%202006/PAVIMENTO%20Y%20LETRINAS%20GOBERNACION/PAVIMENTOS%20Y%20LETRINAS%20TIPO%20I%20GOBERNACI&#211;N/PAVIMENTOS%20GOBERNACION/PAVIMENTO%20BARRIO%20EL%20PRADO%20Y%20SAN%20RAFAEL/Archivos%201/CAROLINA/OBRAS%202001/VIA%20AEROPUERTO/PRESP.VIA%20AEROPUER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~1/AppData/Local/Temp/Rar$DIa0.034/AMV%20COR%20G2%20No%203444/COMPARTIR/COTIZACIONES%202010/ADM%20VIAL%2003%20-%20CORDOBA/ESTADO%20DE%20RED/2103mar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nan/Downloads/PRESUPUESTO%20%20COMPLEJO%20ACUATICO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ego%20Bernal\Desktop\AJUSTE%20CANTIDADES\HIBRIDO\10.1%20Cantidades\cantidades%20de%20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IU Nuevo"/>
      <sheetName val="0,0,0"/>
      <sheetName val="ANALISIS DE AIU"/>
      <sheetName val="Cuadro Resumen"/>
      <sheetName val="Resumen m2"/>
      <sheetName val="DOTACIÓN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1,500"/>
      <sheetName val="Concr 2,000"/>
      <sheetName val="Concr 2,500"/>
      <sheetName val="Concr 3,000"/>
      <sheetName val="Concr 3,500"/>
      <sheetName val="Concr 3,500 Imper"/>
      <sheetName val="Concr 4,000 "/>
      <sheetName val=" Acero Refuerzo 37000"/>
      <sheetName val=" Acero Refuerzo 60000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"/>
      <sheetName val="Exc. Manual"/>
      <sheetName val="1,1,2"/>
      <sheetName val="1,1,3"/>
      <sheetName val="1,1,4"/>
      <sheetName val="1,1,6"/>
      <sheetName val="1,1,7"/>
      <sheetName val="1,2,1"/>
      <sheetName val="1,2,2"/>
      <sheetName val="1,3,1"/>
      <sheetName val="1,3,2"/>
      <sheetName val="1,3,3"/>
      <sheetName val="1,3,4"/>
      <sheetName val="1,3,5"/>
      <sheetName val="1,3,6"/>
      <sheetName val="1,3,7"/>
      <sheetName val="1,3,8"/>
      <sheetName val="1,4,2"/>
      <sheetName val="1,4,3"/>
      <sheetName val="1,4,4"/>
      <sheetName val="1,4,5"/>
      <sheetName val="1,4,6"/>
      <sheetName val="1,4,8"/>
      <sheetName val="2,1,1"/>
      <sheetName val="2,1,2"/>
      <sheetName val="2,1,3"/>
      <sheetName val="2,1,5"/>
      <sheetName val="2,1,6"/>
      <sheetName val="2,1,7"/>
      <sheetName val="2,1,8"/>
      <sheetName val="2,1,9"/>
      <sheetName val="2,1,10"/>
      <sheetName val="2,1,11"/>
      <sheetName val="2,2,1"/>
      <sheetName val="2,2,2"/>
      <sheetName val="2,2,3"/>
      <sheetName val="2,2,4"/>
      <sheetName val="2,2,5"/>
      <sheetName val="2,2,7"/>
      <sheetName val="2,2,6,1"/>
      <sheetName val="2,2,6,2"/>
      <sheetName val="2,2,6,3"/>
      <sheetName val="2,2,6,4"/>
      <sheetName val="2,2,6,5"/>
      <sheetName val="2,2,8"/>
      <sheetName val="2,2,9"/>
      <sheetName val="2,2,10"/>
      <sheetName val="2,2,11"/>
      <sheetName val="2,2,12"/>
      <sheetName val="2,3,1"/>
      <sheetName val="2,3,2"/>
      <sheetName val="2,3,3"/>
      <sheetName val="2,4,1"/>
      <sheetName val="2,4,2"/>
      <sheetName val="2,4,3"/>
      <sheetName val="2,4,4"/>
      <sheetName val="3,1,1"/>
      <sheetName val="3,1,2"/>
      <sheetName val="3,1,3"/>
      <sheetName val="3,1,4"/>
      <sheetName val="3,1,5"/>
      <sheetName val="3,1,6"/>
      <sheetName val="3,1,7"/>
      <sheetName val="3,1,8"/>
      <sheetName val="3,2,1"/>
      <sheetName val="3,2,2"/>
      <sheetName val="3,2,3"/>
      <sheetName val="3,2,4"/>
      <sheetName val="3,2,5"/>
      <sheetName val="3,2,6"/>
      <sheetName val="3,3,1"/>
      <sheetName val="3,3,2"/>
      <sheetName val="3,3,3"/>
      <sheetName val="3,3,4"/>
      <sheetName val="3,3,5"/>
      <sheetName val="3,3,6"/>
      <sheetName val="3,4,1"/>
      <sheetName val="3,4,2"/>
      <sheetName val="3,4,3"/>
      <sheetName val="3,4,4"/>
      <sheetName val="3,4,6"/>
      <sheetName val="3,4,7"/>
      <sheetName val="3,4,8"/>
      <sheetName val="3,4,9"/>
      <sheetName val="3,5,1"/>
      <sheetName val="3,5,2"/>
      <sheetName val="3,5,3"/>
      <sheetName val="3,5,4"/>
      <sheetName val="3,5,5"/>
      <sheetName val="3,6,2"/>
      <sheetName val="4,1,1"/>
      <sheetName val="4,1,2"/>
      <sheetName val="4,1,3"/>
      <sheetName val="4,2,1"/>
      <sheetName val="4,2,2"/>
      <sheetName val="4,2,3"/>
      <sheetName val="4,3,1"/>
      <sheetName val="4,3,2"/>
      <sheetName val="4,3,3"/>
      <sheetName val="4,3,4"/>
      <sheetName val="4,3,6"/>
      <sheetName val="4,3,7"/>
      <sheetName val="4,3,8"/>
      <sheetName val="4,3,9"/>
      <sheetName val="4,3,10"/>
      <sheetName val="4,4,1"/>
      <sheetName val="4,4,2"/>
      <sheetName val="4,4,3"/>
      <sheetName val="4,4,4"/>
      <sheetName val="4,4,5"/>
      <sheetName val="4,5,1"/>
      <sheetName val="4,5,2"/>
      <sheetName val="4,5,3"/>
      <sheetName val="4,6,1,1"/>
      <sheetName val="4,6,2,3"/>
      <sheetName val="4,6,2,4"/>
      <sheetName val="4,6,2,5"/>
      <sheetName val="5,1,1"/>
      <sheetName val="5,1,2"/>
      <sheetName val="5,1,3"/>
      <sheetName val="5,1,5"/>
      <sheetName val="5,1,6"/>
      <sheetName val="5,1,7"/>
      <sheetName val="5,2,1"/>
      <sheetName val="5,2,2"/>
      <sheetName val="5,2,3"/>
      <sheetName val="5,2,4"/>
      <sheetName val="5,2,6"/>
      <sheetName val="5,3,1"/>
      <sheetName val="5,3,3"/>
      <sheetName val="5,3,4"/>
      <sheetName val="5,4,1"/>
      <sheetName val="5,4,2"/>
      <sheetName val="5,5,1"/>
      <sheetName val="5,5,2"/>
      <sheetName val="5,5,3"/>
      <sheetName val="5,5,4"/>
      <sheetName val="5,6,1"/>
      <sheetName val="6,1,1"/>
      <sheetName val="6,1,2"/>
      <sheetName val="6,1,3"/>
      <sheetName val="6,1,8"/>
      <sheetName val="6,1,9"/>
      <sheetName val="6,1,10"/>
      <sheetName val="6,1,11"/>
      <sheetName val="6,1,14"/>
      <sheetName val="6,1,15"/>
      <sheetName val="6,1,17"/>
      <sheetName val="6,1,18"/>
      <sheetName val="6,1,19"/>
      <sheetName val="6,1,24"/>
      <sheetName val="6,2,1"/>
      <sheetName val="6,2,2"/>
      <sheetName val="6,2,3"/>
      <sheetName val="6,2,5"/>
      <sheetName val="6,2,8"/>
      <sheetName val="6,2,9"/>
      <sheetName val="6,2,10"/>
      <sheetName val="6,2,11"/>
      <sheetName val="6,2,12"/>
      <sheetName val="6,2,13"/>
      <sheetName val="7,1,1,1"/>
      <sheetName val="7,1,1,2"/>
      <sheetName val="7,1,1,5"/>
      <sheetName val="7,1,1,6"/>
      <sheetName val="7,1,1,7"/>
      <sheetName val="7,1,1,8"/>
      <sheetName val="7,1,2,1"/>
      <sheetName val="7,1,2,2"/>
      <sheetName val="7,1,2,3"/>
      <sheetName val="7,1,2,4"/>
      <sheetName val="7,1,3,1 "/>
      <sheetName val="7,1,3,2"/>
      <sheetName val="7,1,3,3"/>
      <sheetName val="7,1,3,4"/>
      <sheetName val="7,1,3,5"/>
      <sheetName val="7,1,3,6"/>
      <sheetName val="7,1,3,7"/>
      <sheetName val="7,1,3,8"/>
      <sheetName val="7,1,4,1"/>
      <sheetName val="7,1,4,2"/>
      <sheetName val="7,1,4,3"/>
      <sheetName val="7,1,4,4"/>
      <sheetName val="7,1,4,5"/>
      <sheetName val="7,1,4,6"/>
      <sheetName val="7,1,4,7"/>
      <sheetName val="7,1,4,8"/>
      <sheetName val="7,1,5,1"/>
      <sheetName val="7,1,5,2"/>
      <sheetName val="7,1,5,3"/>
      <sheetName val="7,1,5,4"/>
      <sheetName val="7,1,5,5"/>
      <sheetName val="7,1,5,6"/>
      <sheetName val="7,1,5,8"/>
      <sheetName val="7,1,6,1"/>
      <sheetName val="7,1,6,2"/>
      <sheetName val="7,1,6,3"/>
      <sheetName val="7,1,6,4"/>
      <sheetName val="7,1,6,5"/>
      <sheetName val="7,1,6,6"/>
      <sheetName val="7,1,6,7"/>
      <sheetName val="7,1,6,8"/>
      <sheetName val="7,1,6,9"/>
      <sheetName val="7,1,6,10"/>
      <sheetName val="7,1,6,11"/>
      <sheetName val="7,1,7,1"/>
      <sheetName val="7,1,7,2"/>
      <sheetName val="7,1,7,3"/>
      <sheetName val="7,1,7,4"/>
      <sheetName val="7,1,7,5"/>
      <sheetName val="7,1,8,1"/>
      <sheetName val="7,1,8,2"/>
      <sheetName val="7,1,8,3"/>
      <sheetName val="7,1,8,4"/>
      <sheetName val="7,1,8,5"/>
      <sheetName val="7,1,8,6"/>
      <sheetName val="7,1,8,7"/>
      <sheetName val="7,1,8,8"/>
      <sheetName val="7,1,8,10"/>
      <sheetName val="7,1,8,11"/>
      <sheetName val="7,1,8,12"/>
      <sheetName val="7,1,8,13"/>
      <sheetName val="7,1,9,1"/>
      <sheetName val="7,1,9,3"/>
      <sheetName val="7,1,9,4"/>
      <sheetName val="7,1,9,5"/>
      <sheetName val="7,1,9,7"/>
      <sheetName val="7,1,9,9"/>
      <sheetName val="7,1,10,1"/>
      <sheetName val="7,1,10,2"/>
      <sheetName val="7,1,10,200"/>
      <sheetName val="7,1,10,3"/>
      <sheetName val="7,1,9,6"/>
      <sheetName val="7,1,10,4"/>
      <sheetName val="7,1,10,5"/>
      <sheetName val="7,1,11,1"/>
      <sheetName val="7,1,10,6"/>
      <sheetName val="7,1,11,2"/>
      <sheetName val="7,1,11,3"/>
      <sheetName val="7,1,11,4"/>
      <sheetName val="7,1,11,5"/>
      <sheetName val="7,1,11,6"/>
      <sheetName val="7,1,12,1"/>
      <sheetName val="7,1,12,2"/>
      <sheetName val="7,1,12,8"/>
      <sheetName val="7,1,12,9"/>
      <sheetName val="7,1,14"/>
      <sheetName val="7,1,15"/>
      <sheetName val="7,1,16,1"/>
      <sheetName val="7,1,16,2"/>
      <sheetName val="7,2,1,1"/>
      <sheetName val="7,2,1,2"/>
      <sheetName val="7,2,1,3"/>
      <sheetName val="7,2,1,4"/>
      <sheetName val="7,2,1,5"/>
      <sheetName val="7,2,1,7"/>
      <sheetName val="7,3,1"/>
      <sheetName val="7,3,2"/>
      <sheetName val="7,3,3"/>
      <sheetName val="7,3,4"/>
      <sheetName val="8,1,1"/>
      <sheetName val="8,1,2"/>
      <sheetName val="8,1,3"/>
      <sheetName val="8,1,4"/>
      <sheetName val="8,1,5"/>
      <sheetName val="8,1,6"/>
      <sheetName val="8,1,1,4"/>
      <sheetName val="8,2,1"/>
      <sheetName val="8,2,1,6"/>
      <sheetName val="8,2,1,7"/>
      <sheetName val="8,2,1,8"/>
      <sheetName val="8,2,2"/>
      <sheetName val="8,2,3"/>
      <sheetName val="8,2,4"/>
      <sheetName val="8,2,5"/>
      <sheetName val="8,2,6"/>
      <sheetName val="8,3,1"/>
      <sheetName val="8,3,2"/>
      <sheetName val="8,3,3"/>
      <sheetName val="8,3,4"/>
      <sheetName val="8,3,5"/>
      <sheetName val="8,3,6"/>
      <sheetName val="8,3,1,4"/>
      <sheetName val="8,4,1"/>
      <sheetName val="8,4,2"/>
      <sheetName val="8,4,3"/>
      <sheetName val="8,4,1,3"/>
      <sheetName val="8,4,1,4"/>
      <sheetName val="8,4,1,5"/>
      <sheetName val="8,4,1,6"/>
      <sheetName val="8,5,1"/>
      <sheetName val="8,5,2"/>
      <sheetName val="8,5,3"/>
      <sheetName val="8,5,4"/>
      <sheetName val="8,5,5"/>
      <sheetName val="8,5,6"/>
      <sheetName val="8,6,1"/>
      <sheetName val="8,6,2"/>
      <sheetName val="8,6,3"/>
      <sheetName val="8,6,4"/>
      <sheetName val="8,6,5"/>
      <sheetName val="8,6,6"/>
      <sheetName val="8,6,7"/>
      <sheetName val="8,6,8"/>
      <sheetName val="8,6,9"/>
      <sheetName val="8,6,10"/>
      <sheetName val="8,6,11"/>
      <sheetName val="8,6,12"/>
      <sheetName val="8,6,13"/>
      <sheetName val="8,6,14"/>
      <sheetName val="8,1,1,1"/>
      <sheetName val="8,1,1,2"/>
      <sheetName val="8,1,1,3"/>
      <sheetName val="8,1,1,5"/>
      <sheetName val="8,1,1,6"/>
      <sheetName val="8,2,1,1"/>
      <sheetName val="8,2,1,2"/>
      <sheetName val="8,2,1,3"/>
      <sheetName val="8,2,1,4"/>
      <sheetName val="8,2,1,5"/>
      <sheetName val="8,2,1,9"/>
      <sheetName val="8,3,1,1"/>
      <sheetName val="8,3,1,2"/>
      <sheetName val="8,3,1,3"/>
      <sheetName val="8,3,1,5"/>
      <sheetName val="8,4,1,1"/>
      <sheetName val="8,4,1,2"/>
      <sheetName val="8,5,1,1"/>
      <sheetName val="8,9,1,2"/>
      <sheetName val="8,9,1,3"/>
      <sheetName val="8,9,1,4"/>
      <sheetName val="8,9,1,5"/>
      <sheetName val="8,6,1,1"/>
      <sheetName val="8,6,1,2"/>
      <sheetName val="8,6,1,3"/>
      <sheetName val="8,6,1,4"/>
      <sheetName val="8,7,1,1"/>
      <sheetName val="8,7,1,2"/>
      <sheetName val="8,7,1,3"/>
      <sheetName val="8,7,1,4"/>
      <sheetName val="8,7,1,5"/>
      <sheetName val="8,7,1,6"/>
      <sheetName val="8,7,1,7"/>
      <sheetName val="8,7,1,8"/>
      <sheetName val="8,7,1,9"/>
      <sheetName val="8,7,1,10"/>
      <sheetName val="8,7,1,11"/>
      <sheetName val="8,8,1,1"/>
      <sheetName val="9,1,1"/>
      <sheetName val="9,1,2"/>
      <sheetName val="9,1,3"/>
      <sheetName val="9,2,1"/>
      <sheetName val="10,1,1"/>
      <sheetName val="10,1,3"/>
      <sheetName val="10,1,4"/>
      <sheetName val="10,1,6"/>
      <sheetName val="10,2,1,2"/>
      <sheetName val="10,2,1,3"/>
      <sheetName val="10,2,2,3"/>
      <sheetName val="10,2,4,1"/>
      <sheetName val="10,2,4,2"/>
      <sheetName val="10,2,4,3"/>
      <sheetName val="10,3,1,1"/>
      <sheetName val="10,2,4,4"/>
      <sheetName val="10,3,2,1"/>
      <sheetName val="10,3,2,3"/>
      <sheetName val="10,3,2,5"/>
      <sheetName val="10,3,2,6"/>
      <sheetName val="10,4,2"/>
      <sheetName val="10,5,3"/>
      <sheetName val="11,1,1"/>
      <sheetName val="11,1,2"/>
      <sheetName val="11,1,3"/>
      <sheetName val="11,1,4"/>
      <sheetName val="11,2,2,1"/>
      <sheetName val="11,2,2,2"/>
      <sheetName val="11,2,3,1"/>
      <sheetName val="11,2,3,2"/>
      <sheetName val="11,2,3,3"/>
      <sheetName val="11,2,4,1"/>
      <sheetName val="11,2,4,2"/>
      <sheetName val="11,2,5,1"/>
      <sheetName val="11,2,5,2"/>
      <sheetName val="11,2,4,4"/>
      <sheetName val="11,3,1"/>
      <sheetName val="11,3,2"/>
      <sheetName val="11,3,3"/>
      <sheetName val="11,2,4,3"/>
      <sheetName val="11,3,4"/>
      <sheetName val="11,3,5"/>
      <sheetName val="12,1,1"/>
      <sheetName val="12,1,2"/>
      <sheetName val="12,1,3"/>
      <sheetName val="12,1,4 "/>
      <sheetName val="12,1,5"/>
      <sheetName val="12,1,6"/>
      <sheetName val="12,1,7"/>
      <sheetName val="12,1,8"/>
      <sheetName val="12,1,9"/>
      <sheetName val="12,2,1,1"/>
      <sheetName val="12,2,1,2"/>
      <sheetName val="12,2,1,3"/>
      <sheetName val="12,2,1,10"/>
      <sheetName val="12,2,2,1"/>
      <sheetName val="12,2,1,11"/>
      <sheetName val="12,2,1,12"/>
      <sheetName val="12,2,2,2"/>
      <sheetName val="12,2,2,3"/>
      <sheetName val=" 12,2,2,4"/>
      <sheetName val=" 12,2,2,5"/>
      <sheetName val=" 12,2,2,6"/>
      <sheetName val="12,2,3,1"/>
      <sheetName val="12,2,3,2"/>
      <sheetName val="12,2,3,3"/>
      <sheetName val="12,2,3,4"/>
      <sheetName val="12,2,4,1"/>
      <sheetName val="12,2,4,3"/>
      <sheetName val="12,2,4,4"/>
      <sheetName val="12,2,4,11"/>
      <sheetName val="12,2,4,12"/>
      <sheetName val="12,2,4,13"/>
      <sheetName val="12,2,4,14"/>
      <sheetName val="12,2,4,15"/>
      <sheetName val="13,1,2"/>
      <sheetName val="13,1,5"/>
      <sheetName val="13,1,6"/>
      <sheetName val="13,3,3"/>
      <sheetName val="13,4,1"/>
      <sheetName val="12,2,1,13"/>
      <sheetName val="12,2,4,10"/>
      <sheetName val="14,1,1"/>
      <sheetName val="15,1,3"/>
      <sheetName val="16,1,1"/>
      <sheetName val="16,1,3"/>
      <sheetName val="16,1,4"/>
      <sheetName val="16,1,5"/>
      <sheetName val="16,1,7"/>
      <sheetName val="16,1,8"/>
      <sheetName val="16,1,9"/>
      <sheetName val="16,1,11"/>
      <sheetName val="16,2,1"/>
      <sheetName val="16,2,2"/>
      <sheetName val="16,2,3"/>
      <sheetName val="16,2,5"/>
      <sheetName val="16,2,6"/>
      <sheetName val="16,2,7"/>
      <sheetName val="17,1,3"/>
      <sheetName val="17,2,1"/>
      <sheetName val="17,2,2"/>
      <sheetName val="17,2,3"/>
      <sheetName val="17,2,4"/>
      <sheetName val="18,1,1"/>
      <sheetName val="18,1,2"/>
      <sheetName val="18,1,3"/>
      <sheetName val="18,1,4"/>
      <sheetName val="18,1,5 "/>
      <sheetName val="19,1,1"/>
      <sheetName val="19,1,4"/>
      <sheetName val="19,1,5"/>
      <sheetName val="19,1,6"/>
      <sheetName val="19,4,1"/>
      <sheetName val="19,4,2"/>
      <sheetName val="20,1,2"/>
      <sheetName val="20,1,3"/>
      <sheetName val="20,1,5"/>
      <sheetName val="20,2,1"/>
      <sheetName val="20,2,2"/>
      <sheetName val="20,2,3"/>
      <sheetName val="20,2,4"/>
      <sheetName val="20,2,5"/>
      <sheetName val="20,2,6"/>
      <sheetName val="20,2,7"/>
      <sheetName val="20,2,10"/>
      <sheetName val="20,2,11"/>
      <sheetName val="20,2,12"/>
      <sheetName val="20,2,13"/>
      <sheetName val="20,2,20"/>
      <sheetName val="20,2,21"/>
      <sheetName val="20,2,22"/>
      <sheetName val="20,2,23"/>
      <sheetName val="20,2,24"/>
      <sheetName val="20,3,1"/>
      <sheetName val="20,3,2"/>
      <sheetName val="20,3,3"/>
      <sheetName val="20,3,5"/>
      <sheetName val="20,3,6"/>
      <sheetName val="20,4,1"/>
      <sheetName val="20,4,2"/>
      <sheetName val="20,4,3"/>
      <sheetName val="20,4,4"/>
      <sheetName val="20,4,5"/>
      <sheetName val="20,5,100"/>
      <sheetName val="20,5,2"/>
      <sheetName val="20,5,3"/>
      <sheetName val="20,5,4"/>
      <sheetName val="20,5,5"/>
      <sheetName val="20,5,7"/>
      <sheetName val="20,5,8"/>
      <sheetName val="20,5,9"/>
      <sheetName val="21,1,1"/>
      <sheetName val="21,1,3"/>
      <sheetName val="21,2,1"/>
      <sheetName val="Hoja1"/>
      <sheetName val="Hoja2"/>
      <sheetName val="COMPRA"/>
      <sheetName val="COMPRA (2)"/>
      <sheetName val="COMPRA (3)"/>
      <sheetName val="COMPRA (4)"/>
      <sheetName val="COMPRA (5)"/>
      <sheetName val="COMPRA (6A)"/>
      <sheetName val="COMPRA (6B)"/>
      <sheetName val="COMPRA (7)"/>
      <sheetName val="COMPRA (8)"/>
      <sheetName val="COMPRA (9)"/>
      <sheetName val="COMPRA (10)"/>
      <sheetName val="COMPRA (11)"/>
      <sheetName val="COMPRA (12)"/>
      <sheetName val="COMPRA (13)"/>
      <sheetName val="COMPRA (14)"/>
      <sheetName val="COMPRA (15)"/>
      <sheetName val="COMPRA (16)"/>
      <sheetName val="COMPRA (17)"/>
      <sheetName val="COMPRA (18)"/>
      <sheetName val="COMPRA (19)"/>
      <sheetName val="HER"/>
      <sheetName val="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0</v>
          </cell>
        </row>
      </sheetData>
      <sheetData sheetId="9">
        <row r="11">
          <cell r="A11" t="str">
            <v xml:space="preserve"> CUADRILLAS</v>
          </cell>
        </row>
      </sheetData>
      <sheetData sheetId="10">
        <row r="12">
          <cell r="A12" t="str">
            <v>COSTOS DE TRANSPORTE</v>
          </cell>
        </row>
      </sheetData>
      <sheetData sheetId="11">
        <row r="11">
          <cell r="A11" t="str">
            <v>COSTOS DE MAQUINARIA Y EQUIPOS</v>
          </cell>
        </row>
      </sheetData>
      <sheetData sheetId="12">
        <row r="8">
          <cell r="A8" t="str">
            <v>Descripción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EAula Multiple"/>
      <sheetName val="M.E.Comedor"/>
      <sheetName val="M.E.Lectura"/>
      <sheetName val="M.E.Gateo"/>
      <sheetName val="M.Med_Arq"/>
      <sheetName val="AIU"/>
      <sheetName val="Pres_CDI90"/>
      <sheetName val="1_Preliminares"/>
      <sheetName val="2-3_Cimentación_Est.Met"/>
      <sheetName val="4_Mampost"/>
      <sheetName val="5Electricos"/>
      <sheetName val="6_Pisos"/>
      <sheetName val="7_HidroSa"/>
      <sheetName val="8 Enchapes"/>
      <sheetName val="9_Aparatos"/>
      <sheetName val="10_Cub_CM"/>
      <sheetName val="11_CarMeta"/>
      <sheetName val="12-13-14_Pintura"/>
      <sheetName val="Insumos"/>
      <sheetName val="Equipo_Trans "/>
      <sheetName val="M.Obra"/>
      <sheetName val="Pres_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RANTÍA UNICA"/>
      <sheetName val="PRES"/>
      <sheetName val="AIU1"/>
      <sheetName val="AIU2"/>
      <sheetName val="MAT"/>
      <sheetName val="CUADRILLAS"/>
      <sheetName val="PER"/>
      <sheetName val="TRANS"/>
      <sheetName val="HER"/>
      <sheetName val="MEZ"/>
      <sheetName val="MEZ001"/>
      <sheetName val="MEZ002"/>
      <sheetName val="MEZ003"/>
      <sheetName val="MEZ004"/>
      <sheetName val="MEZ005"/>
      <sheetName val="MEZ006"/>
      <sheetName val="MEZ007"/>
      <sheetName val="MEZ008"/>
      <sheetName val="MEZ009"/>
      <sheetName val="MEZ010"/>
      <sheetName val="MEZ011"/>
      <sheetName val="MEZ012"/>
      <sheetName val="MEZ013"/>
      <sheetName val="MEZ014"/>
      <sheetName val="MEZ015"/>
      <sheetName val="MEZ016"/>
      <sheetName val="MEZ017"/>
      <sheetName val="MEZ018"/>
      <sheetName val="MEZ019"/>
      <sheetName val="MEZ020"/>
      <sheetName val="MEZ021"/>
      <sheetName val="MEZ022"/>
      <sheetName val="MEZ023"/>
      <sheetName val="MEZ024"/>
      <sheetName val="MEZ025"/>
      <sheetName val="MEZ026"/>
      <sheetName val="MEZ027"/>
      <sheetName val="MEZ028"/>
      <sheetName val="1.0.4"/>
      <sheetName val="1.0.5"/>
      <sheetName val="1.1.2"/>
      <sheetName val="1.1.4"/>
      <sheetName val="1.1.5"/>
      <sheetName val="1.1.6"/>
      <sheetName val="1.1.7"/>
      <sheetName val="1.1.8"/>
      <sheetName val="1.1.9"/>
      <sheetName val="1.1.10"/>
      <sheetName val="1.1.12"/>
      <sheetName val="1.1.15"/>
      <sheetName val="1.1.17"/>
      <sheetName val="1.1.18"/>
      <sheetName val="1.1.19"/>
      <sheetName val="1.1.20"/>
      <sheetName val="1.2.1"/>
      <sheetName val="1.2.2"/>
      <sheetName val="1.2.3"/>
      <sheetName val="1.3.1"/>
      <sheetName val="1.3.2"/>
      <sheetName val="2.1.1"/>
      <sheetName val="2.1.3"/>
      <sheetName val="2.1.6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2.2"/>
      <sheetName val="2.2.3"/>
      <sheetName val="2.2.5"/>
      <sheetName val="2.2.6"/>
      <sheetName val="2.2.8"/>
      <sheetName val="2.2.11"/>
      <sheetName val="2.2.12"/>
      <sheetName val="2.2.13"/>
      <sheetName val="2.2.15"/>
      <sheetName val="2.2.16"/>
      <sheetName val="2.2.17"/>
      <sheetName val="2.2.20"/>
      <sheetName val="2.2.22"/>
      <sheetName val="2.2.23"/>
      <sheetName val="2.3.2"/>
      <sheetName val="2.3.3"/>
      <sheetName val="2.3.4"/>
      <sheetName val="2.3.5"/>
      <sheetName val="2.3.7"/>
      <sheetName val="3.1"/>
      <sheetName val="4.1.1"/>
      <sheetName val="4.1.2"/>
      <sheetName val="4.1.3"/>
      <sheetName val="4.1.4"/>
      <sheetName val="4.1.5"/>
      <sheetName val="4.1.6"/>
      <sheetName val="4.1.8"/>
      <sheetName val="4.1.9"/>
      <sheetName val="4.1.11"/>
      <sheetName val="4.1.12"/>
      <sheetName val="4.2.1"/>
      <sheetName val="4.2.2"/>
      <sheetName val="4.2.3"/>
      <sheetName val="4.2.5"/>
      <sheetName val="4.2.6"/>
      <sheetName val="4.3.1"/>
      <sheetName val="4.3.2"/>
      <sheetName val="4.3.3"/>
      <sheetName val="4.3.4"/>
      <sheetName val="4.3.5"/>
      <sheetName val="4.3.5A"/>
      <sheetName val="4.3.5B"/>
      <sheetName val="4.3.5C"/>
      <sheetName val="4.3.7"/>
      <sheetName val="4.3.8"/>
      <sheetName val="4.3.9"/>
      <sheetName val="4.3.10"/>
      <sheetName val="4.3.11"/>
      <sheetName val="4.4.1"/>
      <sheetName val="4.4.2"/>
      <sheetName val="4.4.4"/>
      <sheetName val="4.4.5"/>
      <sheetName val="4.4.6"/>
      <sheetName val="4.4.7"/>
      <sheetName val="4.4.8"/>
      <sheetName val="4.4.8A"/>
      <sheetName val="4.4.8B"/>
      <sheetName val="4.4.8C"/>
      <sheetName val="4.4.9A"/>
      <sheetName val="4.4.10"/>
      <sheetName val="4.4.11"/>
      <sheetName val="4.4.12"/>
      <sheetName val="4.4.13"/>
      <sheetName val="4.4.13A"/>
      <sheetName val="4.4.14A"/>
      <sheetName val="4.4.16"/>
      <sheetName val="4.4.18"/>
      <sheetName val="4.4.19"/>
      <sheetName val="4.4.20"/>
      <sheetName val="4.4.21"/>
      <sheetName val="4.4.22"/>
      <sheetName val="4.4.24"/>
      <sheetName val="4.4.25"/>
      <sheetName val="4.4.25A"/>
      <sheetName val="4.4.25B"/>
      <sheetName val="4.4.26"/>
      <sheetName val="4.4.27"/>
      <sheetName val="4.4.28"/>
      <sheetName val="4.4.29"/>
      <sheetName val="4.4.30"/>
      <sheetName val="4.4.31"/>
      <sheetName val="4.5.1A"/>
      <sheetName val="4.5.1B"/>
      <sheetName val="4.5.1C"/>
      <sheetName val="4.5.1D"/>
      <sheetName val="4.5.1E"/>
      <sheetName val="4.5.1F"/>
      <sheetName val="4.5.4"/>
      <sheetName val="4.5.5"/>
      <sheetName val="4.5.6"/>
      <sheetName val="5.1.0"/>
      <sheetName val="5.1.1"/>
      <sheetName val="5.1.2A"/>
      <sheetName val="5.1.3"/>
      <sheetName val="5.1.4"/>
      <sheetName val="5.1.5"/>
      <sheetName val="5.1.6"/>
      <sheetName val="5.1.7"/>
      <sheetName val="5.1.8"/>
      <sheetName val="5.2.1"/>
      <sheetName val="5.2.2"/>
      <sheetName val="5.2.5"/>
      <sheetName val="5.2.6"/>
      <sheetName val="5.2.7"/>
      <sheetName val="5.2.9"/>
      <sheetName val="5.2.10"/>
      <sheetName val="5.2.11"/>
      <sheetName val="5.2.12"/>
      <sheetName val="5.2.13"/>
      <sheetName val="5.2.14"/>
      <sheetName val="5.2.15"/>
      <sheetName val="5.2.16"/>
      <sheetName val="5.2.17"/>
      <sheetName val="5.2.18"/>
      <sheetName val="5.2.19"/>
      <sheetName val="5.2.20"/>
      <sheetName val="5.3.1"/>
      <sheetName val="5.3.2"/>
      <sheetName val="5.3.3"/>
      <sheetName val="5.3.3A"/>
      <sheetName val="5.3.4"/>
      <sheetName val="5.3.5"/>
      <sheetName val="5.3.6"/>
      <sheetName val="5.4.1"/>
      <sheetName val="5.4.2"/>
      <sheetName val="5.4.2A"/>
      <sheetName val="5.4.3A"/>
      <sheetName val="5.4.4"/>
      <sheetName val="6.1.1"/>
      <sheetName val="6.1.2"/>
      <sheetName val="6.1.3"/>
      <sheetName val="6.1.4"/>
      <sheetName val="7.1.1"/>
      <sheetName val="7.1.2"/>
      <sheetName val="7.1.3"/>
      <sheetName val="7.1.5"/>
      <sheetName val="7.1.6"/>
      <sheetName val="7.1.1.1"/>
      <sheetName val="7.1.1.2"/>
      <sheetName val="7.1.1.3"/>
      <sheetName val="7.1.1.4"/>
      <sheetName val="7.1.1.5"/>
      <sheetName val="7.1.1.6"/>
      <sheetName val="7.1.1.7"/>
      <sheetName val="7.1.1.8"/>
      <sheetName val="7.1.1.9"/>
      <sheetName val="7.1.1.10"/>
      <sheetName val="7.1.1.11"/>
      <sheetName val="7.1.1.12"/>
      <sheetName val="7.1.1.13"/>
      <sheetName val="7.1.1.14"/>
      <sheetName val="7.1.1.15"/>
      <sheetName val="7.1.2.1"/>
      <sheetName val="7.1.2.3"/>
      <sheetName val="7.1.2.4"/>
      <sheetName val="7.1.2.5"/>
      <sheetName val="7.1.3.1"/>
      <sheetName val="7.1.5.1"/>
      <sheetName val="7.1.5.2"/>
      <sheetName val="7.1.5.3"/>
      <sheetName val="7.1.5.4"/>
      <sheetName val="7.1.5.5"/>
      <sheetName val="7.2.1.1"/>
      <sheetName val="7.2.1.2"/>
      <sheetName val="7.2.1.3"/>
      <sheetName val="7.2.1.4"/>
      <sheetName val="7.2.1.5"/>
      <sheetName val="7.2.1.6"/>
      <sheetName val="7.2.1.7"/>
      <sheetName val="7.2.1.9"/>
      <sheetName val="7.2.1.11"/>
      <sheetName val="7.2.1.12"/>
      <sheetName val="7.2.1.13"/>
      <sheetName val="7.2.1.14"/>
      <sheetName val="7.2.2.2"/>
      <sheetName val="7.2.2.4"/>
      <sheetName val="7.2.2.6"/>
      <sheetName val="7.2.2.7"/>
      <sheetName val="7.2.3.1"/>
      <sheetName val="7.2.4.1"/>
      <sheetName val="7.2.4.2"/>
      <sheetName val="7.2.4.3"/>
      <sheetName val="7.3.1"/>
      <sheetName val="7.3.2"/>
      <sheetName val="7.3.4"/>
      <sheetName val="7.3.5"/>
      <sheetName val="7.3.6"/>
      <sheetName val="7.3.6 A"/>
      <sheetName val="7.3.7"/>
      <sheetName val="7.3.8"/>
      <sheetName val="7.3.9"/>
      <sheetName val="7.3.10"/>
      <sheetName val="7.3.11"/>
      <sheetName val="7.3.12"/>
      <sheetName val="7.3.13"/>
      <sheetName val="7.3.14"/>
      <sheetName val="7.3.15"/>
      <sheetName val="7.3.16"/>
      <sheetName val="7.3.17"/>
      <sheetName val="7.4.2"/>
      <sheetName val="7.4.3"/>
      <sheetName val="7.4.4"/>
      <sheetName val="7.5.1A"/>
      <sheetName val="7.5.2A"/>
      <sheetName val="7.5.3"/>
      <sheetName val="7.5.6"/>
      <sheetName val="7.5.6A"/>
      <sheetName val="7.5.7"/>
      <sheetName val="7.5.8"/>
      <sheetName val="7.5.8A"/>
      <sheetName val="7.6.1.1"/>
      <sheetName val="7.6.1.2"/>
      <sheetName val="7.6.1.3"/>
      <sheetName val="7.6.1.4"/>
      <sheetName val="7.6.1.5"/>
      <sheetName val="7.6.1.6"/>
      <sheetName val="7.6.1.7"/>
      <sheetName val="7.6.1.8"/>
      <sheetName val="7.6.1.9"/>
      <sheetName val="7.6.1.10"/>
      <sheetName val="7.6.1.11"/>
      <sheetName val="7.6.2.2"/>
      <sheetName val="7.6.2.4"/>
      <sheetName val="7.6.2.5"/>
      <sheetName val="7.6.2.6"/>
      <sheetName val="7.6.3.2"/>
      <sheetName val="7.6.3.2A"/>
      <sheetName val="7.6.3.3"/>
      <sheetName val="7.6.3.4"/>
      <sheetName val="7.6.4.1"/>
      <sheetName val="7.6.4.2"/>
      <sheetName val="7.6.4.3"/>
      <sheetName val="7.6.4.4"/>
      <sheetName val="7.6.4.5"/>
      <sheetName val="7.6.4.6"/>
      <sheetName val="7.6.5.1"/>
      <sheetName val="7.6.5.2"/>
      <sheetName val="7.6.6.1"/>
      <sheetName val="7.6.6.2"/>
      <sheetName val="7.6.6.3"/>
      <sheetName val="7.6.8.1"/>
      <sheetName val="7.6.8.1A"/>
      <sheetName val="7.6.8.2"/>
      <sheetName val="7.6.8.3"/>
      <sheetName val="7.6.8.4"/>
      <sheetName val="7.6.8.5"/>
      <sheetName val="7.6.8.6"/>
      <sheetName val="7.9.1"/>
      <sheetName val="7.9.1A"/>
      <sheetName val="7.9.1B"/>
      <sheetName val="7.9.1C"/>
      <sheetName val="7.9.1D"/>
      <sheetName val="7.9.2"/>
      <sheetName val="7.9.3"/>
      <sheetName val="7.10.1"/>
      <sheetName val="7.10.2"/>
      <sheetName val="7.10.3"/>
      <sheetName val="7.10.4"/>
      <sheetName val="7.11.1"/>
      <sheetName val="7.11.1A"/>
      <sheetName val="7.11.2"/>
      <sheetName val="7.11.2A"/>
      <sheetName val="7.11.2AB"/>
      <sheetName val="7.11.2AC"/>
      <sheetName val="7.11.2B"/>
      <sheetName val="7.11.2C"/>
      <sheetName val="7.11.2D"/>
      <sheetName val="7.11.2E"/>
      <sheetName val="7.11.2F"/>
      <sheetName val="7.11.2G"/>
      <sheetName val="7.11.2H"/>
      <sheetName val="7.11.2I"/>
      <sheetName val="7.11.2J"/>
      <sheetName val="7.11.2K"/>
      <sheetName val="7.11.3"/>
      <sheetName val="7.11.4"/>
      <sheetName val="7.11.4A"/>
      <sheetName val="7.11.5"/>
      <sheetName val="7.11.5A"/>
      <sheetName val="7.11.6"/>
      <sheetName val="7.11.8"/>
      <sheetName val="7.11.26"/>
      <sheetName val="7.11.27"/>
      <sheetName val="7.11.28"/>
      <sheetName val="7.11.29"/>
      <sheetName val="7.11.30"/>
      <sheetName val="7.11.31"/>
      <sheetName val="7.11.32"/>
      <sheetName val="7.11.33"/>
      <sheetName val="7.11.34"/>
      <sheetName val="7.11.35"/>
      <sheetName val="7.11.36"/>
      <sheetName val="7.12.1"/>
      <sheetName val="7.12.2"/>
      <sheetName val="7.12.2A"/>
      <sheetName val="7.12.2B"/>
      <sheetName val="7.12.2C"/>
      <sheetName val="7.12.2D"/>
      <sheetName val="7.12.3"/>
      <sheetName val="7.12.4"/>
      <sheetName val="7.12.5"/>
      <sheetName val="7.12.6"/>
      <sheetName val="7.12.7"/>
      <sheetName val="7.12.8"/>
      <sheetName val="7.12.9"/>
      <sheetName val="7.12.10"/>
      <sheetName val="7.12.10A"/>
      <sheetName val="7.12.11"/>
      <sheetName val="7.12.11A"/>
      <sheetName val="7.12.11B"/>
      <sheetName val="7.12.12"/>
      <sheetName val="7.12.13"/>
      <sheetName val="7.12.14"/>
      <sheetName val="7.12.15"/>
      <sheetName val="7.12.16"/>
      <sheetName val="7.12.16A"/>
      <sheetName val="7.12.16B"/>
      <sheetName val="7.12.17"/>
      <sheetName val="7.12.17A"/>
      <sheetName val="7.12.18"/>
      <sheetName val="7.12.19"/>
      <sheetName val="7.12.19A"/>
      <sheetName val="7.12.19B"/>
      <sheetName val="7.12.19C"/>
      <sheetName val="7.12.19D"/>
      <sheetName val="7.12.19E"/>
      <sheetName val="7.12.20"/>
      <sheetName val="7.12.20A"/>
      <sheetName val="7.12.20B"/>
      <sheetName val="7.12.20C"/>
      <sheetName val="7.12.20D"/>
      <sheetName val="7.12.20E"/>
      <sheetName val="7.12.20F"/>
      <sheetName val="7.12.20G"/>
      <sheetName val="7.12.21"/>
      <sheetName val="7.12.21A"/>
      <sheetName val="7.12.21B"/>
      <sheetName val="7.12.21C"/>
      <sheetName val="7.12.21D"/>
      <sheetName val="7.12.21E"/>
      <sheetName val="7.12.21F"/>
      <sheetName val="7.12.21G"/>
      <sheetName val="7.12.21H"/>
      <sheetName val="7.12.21I"/>
      <sheetName val="7.12.22"/>
      <sheetName val="7.12.22A"/>
      <sheetName val="7.12.22B"/>
      <sheetName val="7.12.22C"/>
      <sheetName val="7.12.22D"/>
      <sheetName val="7.12.22E"/>
      <sheetName val="7.12.22F"/>
      <sheetName val="7.12.22G"/>
      <sheetName val="7.12.22H"/>
      <sheetName val="7.12.22I"/>
      <sheetName val="7.12.22J"/>
      <sheetName val="7.12.22K"/>
      <sheetName val="7.12.23"/>
      <sheetName val="7.12.23A"/>
      <sheetName val="7.12.23B"/>
      <sheetName val="7.12.23C"/>
      <sheetName val="7.12.23D"/>
      <sheetName val="7.12.23E"/>
      <sheetName val="7.12.23F"/>
      <sheetName val="7.12.24"/>
      <sheetName val="7.12.24A"/>
      <sheetName val="7.12.24B"/>
      <sheetName val="7.12.24C"/>
      <sheetName val="7.12.24D"/>
      <sheetName val="7.12.24E"/>
      <sheetName val="7.12.24F"/>
      <sheetName val="7.12.25"/>
      <sheetName val="7.12.26"/>
      <sheetName val="7.12.27"/>
      <sheetName val="7.13.2.1"/>
      <sheetName val="7.13.2.2"/>
      <sheetName val="7.13.2.3"/>
      <sheetName val="7.13.2.4"/>
      <sheetName val="7.13.2.4A"/>
      <sheetName val="7.13.2.4B"/>
      <sheetName val="7.13.2.5"/>
      <sheetName val="7.13.2.6"/>
      <sheetName val="7.13.2.8"/>
      <sheetName val="7.13.2.9"/>
      <sheetName val="7.13.2.10"/>
      <sheetName val="7.13.2.11"/>
      <sheetName val="7.13.3.1"/>
      <sheetName val="9.1.1"/>
      <sheetName val="9.1.2"/>
      <sheetName val="9.1.3"/>
      <sheetName val="9.1.4"/>
      <sheetName val="9.1.6"/>
      <sheetName val="9.1.8"/>
      <sheetName val="9.1.9"/>
      <sheetName val="9.1.10"/>
      <sheetName val="9.1.11"/>
      <sheetName val="10.1.1"/>
      <sheetName val="10.1.2"/>
      <sheetName val="10.1.3"/>
      <sheetName val="10.1.3A"/>
      <sheetName val="10.1.3B"/>
      <sheetName val="10.1.4"/>
      <sheetName val="10.1.5"/>
      <sheetName val="10.1.6"/>
      <sheetName val="10.1.7"/>
      <sheetName val="10.1.11"/>
      <sheetName val="10.1.12"/>
      <sheetName val="10.1.13"/>
      <sheetName val="10.2.1.1"/>
      <sheetName val="10.2.1.2"/>
      <sheetName val="10.2.1.3"/>
      <sheetName val="10.2.1.4"/>
      <sheetName val="10.2.1.5"/>
      <sheetName val="10.2.1.7"/>
      <sheetName val="10.2.1.8"/>
      <sheetName val="10.2.1.10"/>
      <sheetName val="10.2.1.11"/>
      <sheetName val="10.2.1.13"/>
      <sheetName val="10.2.1.13A"/>
      <sheetName val="10.2.1.14"/>
      <sheetName val="10.2.1.15"/>
      <sheetName val="10.2.1.16"/>
      <sheetName val="10.2.1.17"/>
      <sheetName val="10.2.1.18"/>
      <sheetName val="10.2.1.19"/>
      <sheetName val="10.2.1.20"/>
      <sheetName val="10.2.1.21"/>
      <sheetName val="10.2.1.22"/>
      <sheetName val="10.2.1.23"/>
      <sheetName val="10.2.1.24"/>
      <sheetName val="10.2.1.25"/>
      <sheetName val="10.2.1.26"/>
      <sheetName val="10.2.1.27"/>
      <sheetName val="10.2.1.28"/>
      <sheetName val="10.2.1.29"/>
      <sheetName val="10.2.1.30"/>
      <sheetName val="10.2.1.31"/>
      <sheetName val="10.2.1.32"/>
      <sheetName val="10.2.1.32A"/>
      <sheetName val="10.2.1.33"/>
      <sheetName val="10.2.1.34"/>
      <sheetName val="10.2.1.35"/>
      <sheetName val="10.2.1.36"/>
      <sheetName val="10.2.1.37"/>
      <sheetName val="10.2.1.38"/>
      <sheetName val="10.2.1.39"/>
      <sheetName val="10.2.2.1"/>
      <sheetName val="10.2.3.1"/>
      <sheetName val="10.2.3.2"/>
      <sheetName val="10.2.3.4"/>
      <sheetName val="10.2.3.5"/>
      <sheetName val="10.2.3.6"/>
      <sheetName val="10.2.3.7"/>
      <sheetName val="10.2.3.8"/>
      <sheetName val="10.2.3.9"/>
      <sheetName val="10.2.3.10"/>
      <sheetName val="10.2.3.11"/>
      <sheetName val="10.2.3.13A"/>
      <sheetName val="10.2.3.14"/>
      <sheetName val="10.2.3.15"/>
      <sheetName val="10.2.3.16"/>
      <sheetName val="10.2.3.17"/>
      <sheetName val="10.2.3.18"/>
      <sheetName val="10.2.3.19"/>
      <sheetName val="10.2.3.21"/>
      <sheetName val="10.2.3.22A"/>
      <sheetName val="10.2.3.22B"/>
      <sheetName val="10.2.3.23"/>
      <sheetName val="10.2.3.24"/>
      <sheetName val="10.2.3.25"/>
      <sheetName val="10.2.3.27"/>
      <sheetName val="10.2.3.28"/>
      <sheetName val="10.2.4.1"/>
      <sheetName val="10.2.4.2"/>
      <sheetName val="10.2.4.3"/>
      <sheetName val="10.2.4.4"/>
      <sheetName val="10.2.4.5"/>
      <sheetName val="a10.1.1"/>
      <sheetName val="a10.1.1.2"/>
      <sheetName val="a10.1.2"/>
      <sheetName val="a10.1.3"/>
      <sheetName val="a10.1.4"/>
      <sheetName val="a10.1.5"/>
      <sheetName val="a10.1.6"/>
      <sheetName val="a10.1.7"/>
      <sheetName val="a10.1.8"/>
      <sheetName val="a10.1.9"/>
      <sheetName val="a10.1.10"/>
      <sheetName val="a10.1.11"/>
      <sheetName val="a10.1.1.7"/>
      <sheetName val="a10.1.1.8"/>
      <sheetName val="a10.1.12"/>
      <sheetName val="a10.1.1.9A"/>
      <sheetName val="a10.1.1.10"/>
      <sheetName val="a10.1.1.11"/>
      <sheetName val="a10.1.13"/>
      <sheetName val="a10.1.14"/>
      <sheetName val="a10.1.15"/>
      <sheetName val="a10.1.16"/>
      <sheetName val="a10.1.1.14"/>
      <sheetName val="a10.1.1.15"/>
      <sheetName val="a10.1.2.1"/>
      <sheetName val="a10.1.2.2"/>
      <sheetName val="a10.1.2.3"/>
      <sheetName val="a10.1.2.4"/>
      <sheetName val="a10.1.2.5"/>
      <sheetName val="a10.1.2.6"/>
      <sheetName val="a10.2.1"/>
      <sheetName val="a10.2.2"/>
      <sheetName val="a10.2.3"/>
      <sheetName val="a10.2.4"/>
      <sheetName val="a10.2.5"/>
      <sheetName val="a10.1.3.1"/>
      <sheetName val="a10.3.1"/>
      <sheetName val="a10.3.2"/>
      <sheetName val="a10.1.4.1"/>
      <sheetName val="a10.4.1"/>
      <sheetName val="a10.5.1"/>
      <sheetName val="a10.5.2"/>
      <sheetName val="a10.5.3"/>
      <sheetName val="a10.5.4"/>
      <sheetName val="a10.5.5"/>
      <sheetName val="a10.5.6"/>
      <sheetName val="a10.5.7"/>
      <sheetName val="a10.5.8"/>
      <sheetName val="a10.5.9"/>
      <sheetName val="a10.5.10"/>
      <sheetName val="a10.5.11"/>
      <sheetName val="a10.5.12"/>
      <sheetName val="a10.1.5.1"/>
      <sheetName val="a10.1.5.2"/>
      <sheetName val="a10.1.5.3"/>
      <sheetName val="a10.1.5.4"/>
      <sheetName val="a10.1.5.5"/>
      <sheetName val="a10.1.6.1"/>
      <sheetName val="a10.6.1"/>
      <sheetName val="a10.6.2"/>
      <sheetName val="a10.7.1"/>
      <sheetName val="a10.7.2"/>
      <sheetName val="a10.7.3"/>
      <sheetName val="a10.7.4"/>
      <sheetName val="a10.7.5"/>
      <sheetName val="a10.7.6"/>
      <sheetName val="a10.7.7"/>
      <sheetName val="a10.7.8"/>
      <sheetName val="a10.7.9"/>
      <sheetName val="a10.7.10"/>
      <sheetName val="a10.7.11"/>
      <sheetName val="a10.7.12"/>
      <sheetName val="a10.7.13"/>
      <sheetName val="a10.2.2.1"/>
      <sheetName val="a10.2.2.2"/>
      <sheetName val="a10.2.2.3"/>
      <sheetName val="a10.2.2.4"/>
      <sheetName val="a10.2.2.5"/>
      <sheetName val="a10.2.2.6"/>
      <sheetName val="a10.2.2.7"/>
      <sheetName val="a10.9.1"/>
      <sheetName val="a10.2.4.1"/>
      <sheetName val="a10.10.1"/>
      <sheetName val="a10.3.1.2"/>
      <sheetName val="a10.3.2.1"/>
      <sheetName val="a10.15.1"/>
      <sheetName val="a10.4.1.2"/>
      <sheetName val="a10.15.2"/>
      <sheetName val="a10.4.2.2"/>
      <sheetName val="a10.4.3.1"/>
      <sheetName val="a10.4.4.1"/>
      <sheetName val="a10.17.1"/>
      <sheetName val="a10.4.5.1"/>
      <sheetName val="a10.18.1"/>
      <sheetName val="a10.4.6.1"/>
      <sheetName val="a10.4.6.2"/>
      <sheetName val="a10.4.6.3"/>
      <sheetName val="a10.5.1.1"/>
      <sheetName val="a10.5.1.2"/>
      <sheetName val="a10.5.1.3"/>
      <sheetName val="a10.5.1.4"/>
      <sheetName val="a10.5.1.5"/>
      <sheetName val="a10.5.1.6"/>
      <sheetName val="a10.5.1.7"/>
      <sheetName val="a10.5.2.1"/>
      <sheetName val="a10.20.1"/>
      <sheetName val="a10.21.1"/>
      <sheetName val="a10.22.1"/>
      <sheetName val="a10.22.2"/>
      <sheetName val="11.1.1"/>
      <sheetName val="11.1.1A"/>
      <sheetName val="11.1.2"/>
      <sheetName val="11.1.3"/>
      <sheetName val="11.1.5"/>
      <sheetName val="11.1.8"/>
      <sheetName val="11.1.9"/>
      <sheetName val="11.1.10"/>
      <sheetName val="11.1.11"/>
      <sheetName val="11.1.12"/>
      <sheetName val="11.1.13"/>
      <sheetName val="11.1.14"/>
      <sheetName val="11.1.15"/>
      <sheetName val="11.1.16"/>
      <sheetName val="11.1.17"/>
      <sheetName val="11.1.17A"/>
      <sheetName val="11.1.18"/>
      <sheetName val="11.1.19"/>
      <sheetName val="11.1.20"/>
      <sheetName val="11.1.21"/>
      <sheetName val="11.1.22"/>
      <sheetName val="11.1.23"/>
      <sheetName val="11.1.24"/>
      <sheetName val="11.1.25"/>
      <sheetName val="11.1.26"/>
      <sheetName val="11.1.27"/>
      <sheetName val="11.1.29"/>
      <sheetName val="11.1.30"/>
      <sheetName val="11.1.31"/>
      <sheetName val="11.1.32"/>
      <sheetName val="11.1.33"/>
      <sheetName val="11.1.34"/>
      <sheetName val="11.1.35"/>
      <sheetName val="11.2.1"/>
      <sheetName val="11.3.1"/>
      <sheetName val="11.3.2"/>
      <sheetName val="11.3.3"/>
      <sheetName val="11.3.4"/>
      <sheetName val="11.3.5"/>
      <sheetName val="PE-1"/>
      <sheetName val="PE-1G"/>
      <sheetName val="PE-1J"/>
      <sheetName val="PE-1L"/>
      <sheetName val="PE-1A"/>
      <sheetName val="PE-1C"/>
      <sheetName val="PE-1D"/>
      <sheetName val="PE-1E"/>
      <sheetName val="PE-1F"/>
      <sheetName val="PE-1K"/>
      <sheetName val="PE-1M"/>
      <sheetName val="PE-1N"/>
      <sheetName val="PE-1A (9)"/>
      <sheetName val="12.1.1"/>
      <sheetName val="12.1.3"/>
      <sheetName val="12.1.4"/>
      <sheetName val="12.1.6"/>
      <sheetName val="12.1.7"/>
      <sheetName val="12.1.8"/>
      <sheetName val="12.1.9"/>
      <sheetName val="12.1.10"/>
      <sheetName val="12.1.11"/>
      <sheetName val="12.1.12"/>
      <sheetName val="12.1.13"/>
      <sheetName val="CPM001"/>
      <sheetName val="CM001"/>
      <sheetName val="CM002"/>
      <sheetName val="CM003"/>
      <sheetName val="12.1.14"/>
      <sheetName val="12.1.15"/>
      <sheetName val="12.1.16"/>
      <sheetName val="12.1.44"/>
      <sheetName val="12.1.64"/>
      <sheetName val="12.1.65"/>
      <sheetName val="12.2.1"/>
      <sheetName val="12.2.2"/>
      <sheetName val="12.2.3"/>
      <sheetName val="12.2.9"/>
      <sheetName val="12.2.19"/>
      <sheetName val="12.2.20"/>
      <sheetName val="12.2.23"/>
      <sheetName val="12.2.24"/>
      <sheetName val="12.2.28"/>
      <sheetName val="12.2.32"/>
      <sheetName val="12.2.35"/>
      <sheetName val="12.2.41"/>
      <sheetName val="12.2.42"/>
      <sheetName val="12.2.44"/>
      <sheetName val="12.2.45"/>
      <sheetName val="12.4.1"/>
      <sheetName val="12.4.3"/>
      <sheetName val="12.4.5"/>
      <sheetName val="12.4.6"/>
      <sheetName val="12.4.7"/>
      <sheetName val="12.4.9"/>
      <sheetName val="12.5.1"/>
      <sheetName val="12.5.2"/>
      <sheetName val="12.5.2A"/>
      <sheetName val="12.5.3"/>
      <sheetName val="12.5.4"/>
      <sheetName val="12.5.5"/>
      <sheetName val="12.5.6"/>
      <sheetName val="12.5.7"/>
      <sheetName val="12.5.8"/>
      <sheetName val="12.5.9"/>
      <sheetName val="12.5.10"/>
      <sheetName val="12.5.11"/>
      <sheetName val="12.5.12"/>
      <sheetName val="12.5.13"/>
      <sheetName val="12.5.14"/>
      <sheetName val="12.5.14A"/>
      <sheetName val="12.5.15"/>
      <sheetName val="12.5.17"/>
      <sheetName val="12.5.18"/>
      <sheetName val="12.5.22"/>
      <sheetName val="12.5.23"/>
      <sheetName val="12.5.24"/>
      <sheetName val="12.5.25"/>
      <sheetName val="12.6.1"/>
      <sheetName val="12.6.2"/>
      <sheetName val="12.6.3"/>
      <sheetName val="12.6.3A"/>
      <sheetName val="12.6.3B"/>
      <sheetName val="12.6.3C"/>
      <sheetName val="12.6.4"/>
      <sheetName val="12.6.4A"/>
      <sheetName val="12.6.4B"/>
      <sheetName val="12.6.5"/>
      <sheetName val="12.6.6"/>
      <sheetName val="12.6.7"/>
      <sheetName val="12.6.8"/>
      <sheetName val="12.6.9"/>
      <sheetName val="12.6.10"/>
      <sheetName val="12.6.11"/>
      <sheetName val="12.6.12"/>
      <sheetName val="12.6.13"/>
      <sheetName val="12.6.14"/>
      <sheetName val="12.6.15"/>
      <sheetName val="12.6.15A"/>
      <sheetName val="13.1"/>
      <sheetName val="13.2"/>
      <sheetName val="14.1.1"/>
      <sheetName val="14.1.2"/>
      <sheetName val="14.1.4"/>
      <sheetName val="14.2.1"/>
      <sheetName val="15.1"/>
      <sheetName val="15.2"/>
      <sheetName val="15.3"/>
      <sheetName val="15.4"/>
      <sheetName val="15.5"/>
      <sheetName val="15.6"/>
      <sheetName val="15.7"/>
      <sheetName val="16.1.1"/>
      <sheetName val="16.1.3"/>
      <sheetName val="16.1.4"/>
      <sheetName val="16.1.6"/>
      <sheetName val="16.1.7"/>
      <sheetName val="16.1.8"/>
      <sheetName val="16.1.9"/>
      <sheetName val="16.1.10"/>
      <sheetName val="16.1.12"/>
      <sheetName val="16.1.13"/>
      <sheetName val="16.1.14"/>
      <sheetName val="16.1.15"/>
      <sheetName val="16.1.16"/>
      <sheetName val="16.1.17"/>
      <sheetName val="16.1.18"/>
      <sheetName val="16.1.19"/>
      <sheetName val="16.1.20"/>
      <sheetName val="16.1.21"/>
      <sheetName val="16.1.22"/>
      <sheetName val="16.1.23"/>
      <sheetName val="16.1.24"/>
      <sheetName val="16.1.26"/>
      <sheetName val="16.1.27"/>
      <sheetName val="16.1.28"/>
      <sheetName val="16.1.28A"/>
      <sheetName val="16.1.31"/>
      <sheetName val="16.1.32"/>
      <sheetName val="16.1.33"/>
      <sheetName val="16.1.34"/>
      <sheetName val="16.1.35"/>
      <sheetName val="16.1.36"/>
      <sheetName val="16.1.37"/>
      <sheetName val="16.2.1"/>
      <sheetName val="16.2.2"/>
      <sheetName val="16.2.4"/>
      <sheetName val="16.2.4A"/>
      <sheetName val="16.2.5"/>
      <sheetName val="16.2.6"/>
      <sheetName val="16.2.7"/>
      <sheetName val="16.2.8"/>
      <sheetName val="16.2.9"/>
      <sheetName val="16.2.10"/>
      <sheetName val="16.2.11"/>
      <sheetName val="16.2.12"/>
      <sheetName val="16.2.13"/>
      <sheetName val="16.3.2"/>
      <sheetName val="16.3.3"/>
      <sheetName val="17.1.1"/>
      <sheetName val="17.1.2"/>
      <sheetName val="17.1.3"/>
      <sheetName val="17.1.4"/>
      <sheetName val="17.1.5"/>
      <sheetName val="17.1.6"/>
      <sheetName val="17.2.1"/>
      <sheetName val="17.2.2"/>
      <sheetName val="17.2.3"/>
      <sheetName val="17.2.4"/>
      <sheetName val="17.2.5"/>
      <sheetName val="17.2.6"/>
      <sheetName val="18.1.1"/>
      <sheetName val="18.1.1A"/>
      <sheetName val="18.1.2A"/>
      <sheetName val="18.1.3"/>
      <sheetName val="18.1.4"/>
      <sheetName val="18.1.5"/>
      <sheetName val="18.1.6"/>
      <sheetName val="18.1.7"/>
      <sheetName val="18.1.8"/>
      <sheetName val="18.1.9"/>
      <sheetName val="18.1.10"/>
      <sheetName val="18.1.11"/>
      <sheetName val="18.1.12"/>
      <sheetName val="18.1.13"/>
      <sheetName val="18.1.15"/>
      <sheetName val="18.1.16"/>
      <sheetName val="18.1.17"/>
      <sheetName val="18.1.18"/>
      <sheetName val="18.1.19"/>
      <sheetName val="18.1.20"/>
      <sheetName val="18.1.21"/>
      <sheetName val="19.1.1"/>
      <sheetName val="19.1.2"/>
      <sheetName val="19.1.3"/>
      <sheetName val="19.1.4"/>
      <sheetName val="19.2.1"/>
      <sheetName val="20.1.1"/>
      <sheetName val="20.1.2"/>
      <sheetName val="20.1.3"/>
      <sheetName val="20.1.4"/>
      <sheetName val="20.1.5"/>
      <sheetName val="20.1.6"/>
      <sheetName val="20.1.7"/>
      <sheetName val="21.1.1"/>
      <sheetName val="21.1.2"/>
      <sheetName val="21.1.3"/>
      <sheetName val="21.1.4"/>
      <sheetName val="21.1.5"/>
      <sheetName val="21.1.6"/>
      <sheetName val="21.1.7"/>
      <sheetName val="21.1.8"/>
      <sheetName val="21.1.9"/>
      <sheetName val="21.1.10"/>
      <sheetName val="21.1.11"/>
      <sheetName val="21.1.12"/>
      <sheetName val="21.1.13"/>
      <sheetName val="21.1.14"/>
      <sheetName val="21.1.15"/>
      <sheetName val="21.1.17"/>
      <sheetName val="24.1.1"/>
      <sheetName val="24.1.2"/>
      <sheetName val="24.1.3"/>
      <sheetName val="24.2.1"/>
      <sheetName val="24.2.2"/>
      <sheetName val="24.2.3"/>
      <sheetName val="24.2.4"/>
      <sheetName val="24.2.5"/>
      <sheetName val="24.3.1"/>
      <sheetName val="24.3.2"/>
      <sheetName val="27.1.1"/>
      <sheetName val="27.1.2"/>
      <sheetName val="27.1.2A"/>
      <sheetName val="27.1.3"/>
      <sheetName val="27.1.4"/>
      <sheetName val="27.1.4A"/>
      <sheetName val="27.1.5"/>
      <sheetName val="27.1.5A"/>
      <sheetName val="27.1.6"/>
      <sheetName val="27.1.8"/>
      <sheetName val="27.1.9"/>
      <sheetName val="27.1.10"/>
      <sheetName val="27.1.11"/>
      <sheetName val="27.1.12"/>
      <sheetName val="27.1.13"/>
      <sheetName val="27.1.14"/>
      <sheetName val="27.1.16"/>
      <sheetName val="27.1.17"/>
      <sheetName val="27.1.17A"/>
      <sheetName val="27.1.18"/>
      <sheetName val="27.1.19"/>
      <sheetName val="27.1.20"/>
      <sheetName val="27.1.20A"/>
      <sheetName val="27.1.20B"/>
      <sheetName val="27.1.21"/>
      <sheetName val="27.1.22"/>
      <sheetName val="27.1.23"/>
      <sheetName val="27.1.24"/>
      <sheetName val="27.1.25"/>
      <sheetName val="27.1.26"/>
      <sheetName val="27.1.27"/>
      <sheetName val="27.1.28"/>
      <sheetName val="27.1.29"/>
      <sheetName val="27.1.30"/>
      <sheetName val="27.1.31"/>
      <sheetName val="27.2.1"/>
      <sheetName val="27.2.2"/>
      <sheetName val="27.2.3"/>
      <sheetName val="27.2.4"/>
      <sheetName val="27.2.5"/>
      <sheetName val="27.3.1"/>
      <sheetName val="27.3.2"/>
      <sheetName val="27.3.3"/>
      <sheetName val="27.3.4"/>
      <sheetName val="27.3.5"/>
      <sheetName val="27.3.6"/>
      <sheetName val="27.3.7"/>
      <sheetName val="27.3.8"/>
      <sheetName val="27.3.9"/>
      <sheetName val="27.3.10"/>
      <sheetName val="27.3.11"/>
      <sheetName val="27.3.12"/>
      <sheetName val="27.3.13"/>
      <sheetName val="27.3.14"/>
      <sheetName val="27.3.15"/>
      <sheetName val="27.3.16"/>
      <sheetName val="27.3.17"/>
      <sheetName val="27.3.18"/>
      <sheetName val="27.3.19"/>
      <sheetName val="27.3.20"/>
      <sheetName val="27.3.21"/>
      <sheetName val="27.4.1"/>
      <sheetName val="27.4.2"/>
      <sheetName val="27.4.3"/>
      <sheetName val="27.4.4"/>
      <sheetName val="27.4.5"/>
      <sheetName val="27.4.6"/>
      <sheetName val="27.4.7"/>
      <sheetName val="27.4.8"/>
      <sheetName val="27.4.9"/>
      <sheetName val="27.4.10"/>
      <sheetName val="27.4.11"/>
      <sheetName val="27.4.12"/>
      <sheetName val="27.4.13"/>
      <sheetName val="28.1.1"/>
      <sheetName val="28.1.2"/>
      <sheetName val="28.1.3"/>
      <sheetName val="28.1.4"/>
      <sheetName val="28.2.1"/>
      <sheetName val="28.2.2"/>
      <sheetName val="28.2.3"/>
      <sheetName val="28.2.4"/>
      <sheetName val="28.2.5"/>
      <sheetName val="28.2.6"/>
      <sheetName val="28.2.7"/>
      <sheetName val="28.2.8"/>
      <sheetName val="28.2.9"/>
      <sheetName val="28.2.10"/>
      <sheetName val="28.2.11"/>
      <sheetName val="29.1.1"/>
      <sheetName val="29.1.2"/>
      <sheetName val="29.1.3"/>
      <sheetName val="29.1.4"/>
      <sheetName val="29.1.5"/>
      <sheetName val="29.1.6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3"/>
      <sheetName val="34"/>
      <sheetName val="35"/>
      <sheetName val="36"/>
      <sheetName val="37"/>
      <sheetName val="38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E10.1.04"/>
      <sheetName val="E10.1.06"/>
      <sheetName val="E10.1.07"/>
      <sheetName val="E10.1.08"/>
      <sheetName val="E10.1.09"/>
      <sheetName val="E10.1.10"/>
      <sheetName val="E10.1.12"/>
      <sheetName val="E10.1.14"/>
      <sheetName val="E10.1.15"/>
      <sheetName val="E10.1.16"/>
      <sheetName val="E10.1.17"/>
      <sheetName val="E10.2.01"/>
      <sheetName val="E10.2.03"/>
      <sheetName val="E10.2.04"/>
      <sheetName val="E10.2.06"/>
      <sheetName val="E10.2.07"/>
      <sheetName val="E10.2.09"/>
      <sheetName val="E10.2.10"/>
      <sheetName val="E10.2.11"/>
      <sheetName val="E10.2.12"/>
      <sheetName val="E10.2.13"/>
      <sheetName val="E10.2.14"/>
      <sheetName val="E10.2.15"/>
      <sheetName val="E10.2.16"/>
      <sheetName val="E10.2.17"/>
      <sheetName val="E10.2.18"/>
      <sheetName val="E10.2.19"/>
      <sheetName val="E10.2.20"/>
      <sheetName val="E10.2.21"/>
      <sheetName val="E10.2.22"/>
      <sheetName val="E10.2.23"/>
      <sheetName val="E10.2.24"/>
      <sheetName val="E10.2.25"/>
      <sheetName val="E10.3.01"/>
      <sheetName val="E10.3.02"/>
      <sheetName val="E10.3.03"/>
      <sheetName val="E10.3.04"/>
      <sheetName val="E10.3.05"/>
      <sheetName val="E10.3.06"/>
      <sheetName val="E10.3.07"/>
      <sheetName val="E10.3.08"/>
      <sheetName val="E10.3.09"/>
      <sheetName val="E10.3.10"/>
      <sheetName val="E10.3.11"/>
      <sheetName val="E10.3.12"/>
      <sheetName val="E10.3.13"/>
      <sheetName val="E10.3.14"/>
      <sheetName val="E10.3.15"/>
      <sheetName val="E10.3.16"/>
      <sheetName val="E10.3.18"/>
      <sheetName val="E10.3.20"/>
      <sheetName val="E10.3.21"/>
      <sheetName val="E10.3.22"/>
      <sheetName val="E10.3.23"/>
      <sheetName val="E10.3.24"/>
      <sheetName val="E10.3.25"/>
      <sheetName val="E10.4.01"/>
      <sheetName val="E10.4.02"/>
      <sheetName val="E10.4.03"/>
      <sheetName val="E10.4.04"/>
      <sheetName val="E10.4.05"/>
      <sheetName val="E10.4.06"/>
      <sheetName val="E10.4.07"/>
      <sheetName val="E10.4.08"/>
      <sheetName val="E10.5.03"/>
      <sheetName val="E10.5.04"/>
      <sheetName val="E10.5.05"/>
      <sheetName val="E10.5.06"/>
      <sheetName val="E10.5.07"/>
      <sheetName val="E10.5.08"/>
      <sheetName val="E10.5.09"/>
      <sheetName val="E10.5.10"/>
      <sheetName val="E10.6.01"/>
      <sheetName val="E10.6.02"/>
      <sheetName val="E10.6.03"/>
      <sheetName val="E10.6.04"/>
      <sheetName val="E10.6.05"/>
      <sheetName val="E10.6.06"/>
      <sheetName val="E10.6.07"/>
      <sheetName val="E10.6.08"/>
      <sheetName val="E10.6.09"/>
      <sheetName val="E10.6.10"/>
      <sheetName val="E10.6.11"/>
      <sheetName val="E10.6.12"/>
      <sheetName val="E10.6.13"/>
      <sheetName val="E10.6.14"/>
      <sheetName val="E10.6.15"/>
      <sheetName val="E10.6.16"/>
      <sheetName val="E10.6.17"/>
      <sheetName val="E10.6.18"/>
      <sheetName val="E10.6.19"/>
      <sheetName val="E10.6.20"/>
      <sheetName val="E10.6.21"/>
      <sheetName val="E10.6.22"/>
      <sheetName val="E10.6.23"/>
      <sheetName val="E10.6.24"/>
      <sheetName val="E10.7.01"/>
      <sheetName val="E10.7.02"/>
      <sheetName val="E10.7.03"/>
      <sheetName val="E10.7.04"/>
      <sheetName val="E10.7.05"/>
      <sheetName val="Pres_CDI90"/>
      <sheetName val="LISTA DE UNITARIOS"/>
    </sheetNames>
    <sheetDataSet>
      <sheetData sheetId="0"/>
      <sheetData sheetId="1"/>
      <sheetData sheetId="2"/>
      <sheetData sheetId="3"/>
      <sheetData sheetId="4">
        <row r="2">
          <cell r="B2" t="str">
            <v>LISTADO DE PRECIOS DE MATERIALES</v>
          </cell>
        </row>
      </sheetData>
      <sheetData sheetId="5"/>
      <sheetData sheetId="6">
        <row r="2">
          <cell r="B2" t="str">
            <v>LISTADO DE TARIFAS MANO DE OBRA</v>
          </cell>
        </row>
      </sheetData>
      <sheetData sheetId="7">
        <row r="2">
          <cell r="B2" t="str">
            <v>LISTADO DE TARIFAS TRANSPORTES</v>
          </cell>
        </row>
      </sheetData>
      <sheetData sheetId="8">
        <row r="2">
          <cell r="B2" t="str">
            <v>LISTADO DE TARIFAS ALQUILER DE EQUIPOS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 refreshError="1"/>
      <sheetData sheetId="12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 GALERIA"/>
      <sheetName val="CANT ARQ"/>
      <sheetName val="CANT ESTRCU"/>
      <sheetName val="Hoja3"/>
    </sheetNames>
    <sheetDataSet>
      <sheetData sheetId="0"/>
      <sheetData sheetId="1">
        <row r="31">
          <cell r="Q31">
            <v>49.800000000000004</v>
          </cell>
        </row>
        <row r="214">
          <cell r="Q214">
            <v>59.508000000000003</v>
          </cell>
        </row>
      </sheetData>
      <sheetData sheetId="2">
        <row r="6">
          <cell r="G6">
            <v>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P1"/>
      <sheetName val="P2"/>
      <sheetName val="P3"/>
      <sheetName val="P4"/>
      <sheetName val="P5"/>
      <sheetName val="PRES"/>
      <sheetName val="Modelo"/>
      <sheetName val="Datos"/>
      <sheetName val="MAT"/>
      <sheetName val="HER"/>
      <sheetName val="TRANS"/>
      <sheetName val="MO"/>
      <sheetName val="UNDS"/>
      <sheetName val="ANALISIS DE PRECIOS (Mao) 2014"/>
      <sheetName val="PER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CODIGO</v>
          </cell>
        </row>
      </sheetData>
      <sheetData sheetId="7">
        <row r="2">
          <cell r="P2" t="str">
            <v>Se refiere este ítem al suministro e instalación de barandas en acero inoxidable, según localización indicada en los planos arquitectónicos y de detalle. Incluye suministro, instalación, y todo lo requerido para la correcta ejecución y recibo a satisfacción.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M2</v>
          </cell>
        </row>
      </sheetData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OR COMPONENTES"/>
      <sheetName val="POR INSUMOS"/>
      <sheetName val="ANALISIS DE AIU"/>
      <sheetName val="Cuadro Resumen"/>
      <sheetName val="Cuadro Resumen (2)"/>
      <sheetName val="DOTACIÓN"/>
      <sheetName val="Datos entrada"/>
      <sheetName val="Hoja Base (2)"/>
      <sheetName val="Hoja Base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2,000"/>
      <sheetName val="Concr 2,500"/>
      <sheetName val="Concr 3,000"/>
      <sheetName val="Concr 3,500"/>
      <sheetName val="Concr 4,000 "/>
      <sheetName val=" Acero 60000 Refuerzo 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 Campamt"/>
      <sheetName val="1,1,2 Alquiler Campameto"/>
      <sheetName val="1,1,3 Limpieza"/>
      <sheetName val="1,1,4 Localización y replanteo"/>
      <sheetName val="1,1,6 Cerramiento Lona"/>
      <sheetName val="1,1,7 Locali Manual"/>
      <sheetName val="1,2,1 Provicional agua"/>
      <sheetName val="1,2,2 Provicional luz"/>
      <sheetName val="1,3,1 Desmonte cubierta"/>
      <sheetName val="1,3,2 Demoliciòn muro"/>
      <sheetName val="1,3,3  Dm enchape"/>
      <sheetName val="1,3,4 Dm cimiento"/>
      <sheetName val="1,3,5 Dm Vig-colum"/>
      <sheetName val="1,3,6 Demolicion placa"/>
      <sheetName val="1,3,7  Dm Aparatos"/>
      <sheetName val="1,4,2 Traslado postes"/>
      <sheetName val="1,4,3 Arb 5"/>
      <sheetName val="1,4,4 Arb 10"/>
      <sheetName val="1,4,5 Arb 15"/>
      <sheetName val="1,4,6 Arb 20"/>
      <sheetName val="1,4,7 Arb +20"/>
      <sheetName val="1,4,8 Traslado Arb"/>
      <sheetName val="2,1,1 Exc Mec"/>
      <sheetName val="2,1,2 Exc Man"/>
      <sheetName val="2,1,3 Exc M Sub base"/>
      <sheetName val="2,1,5 Relleno M Común"/>
      <sheetName val="2,1,6  Rellenos M Selec"/>
      <sheetName val="2,1,7  Sub base Recebo "/>
      <sheetName val="2,1,8 Geotextil NT"/>
      <sheetName val="2,1,9 Geotextil Tejido"/>
      <sheetName val="2,1,10 Relleno Recebo"/>
      <sheetName val="2,2,1 Concr pobre"/>
      <sheetName val="2,2,2 Concr Ciclopeo"/>
      <sheetName val="2,2,3 Muros de contencion"/>
      <sheetName val="2,2,4 Concreto Zapatas"/>
      <sheetName val="2,2,5 Vigas de cimentación"/>
      <sheetName val="2,2,6,1 Pilotes 0,30"/>
      <sheetName val="2,2,6,2 Pilotes 0,40"/>
      <sheetName val="2,2,6,3 Pilotes 0,60"/>
      <sheetName val="2,2,6,4 Pilotes 0,80"/>
      <sheetName val="2,2,6,5 Pilotes 0,90 "/>
      <sheetName val="2,2,7 Dados en concreto"/>
      <sheetName val="2,2,8 Placa Flotante 0,60"/>
      <sheetName val="2,2,9 Placas cont= 0,1"/>
      <sheetName val="2,2,10 Placas cont= 0,125"/>
      <sheetName val="2,2,11 Placas cont= 0,15"/>
      <sheetName val="2,3,1 Acero 37000 "/>
      <sheetName val="2,3,2 Acero 60000 Refuerzo"/>
      <sheetName val="2,3,3 Malla Electrosoldada"/>
      <sheetName val="2,4,1 Gaviones"/>
      <sheetName val="2,4,2 Cajon aislamiento vigas"/>
      <sheetName val="2,4,3 Icopor Aislante ciment. "/>
      <sheetName val="2,4,4 Pañete Taludes "/>
      <sheetName val="3,1,1 Novafort A.LL. 4&quot; 110mm "/>
      <sheetName val="3,1,2 Novafort A.LL.6&quot; 160mm  "/>
      <sheetName val="3,1,3 Novafort A.LL 8&quot;200 mm   "/>
      <sheetName val="3,1,4 Novafort 10&quot;A.LL. 255mm "/>
      <sheetName val="3,1,5 Novafort A.LL.12&quot; 315mm  "/>
      <sheetName val="3,1,6  Acc. Novafort. A.LL"/>
      <sheetName val="3,2,1 Novafort A.N. 4&quot; 110 "/>
      <sheetName val="3,2,2 Novafort A.N.6&quot; 160m "/>
      <sheetName val="3,2,3 Novafort A.N. 8&quot;200 mm"/>
      <sheetName val="3,2,4 Novafort 10&quot;A.N. 255 mm"/>
      <sheetName val="3,2,5 Novafort A.N.12&quot; 315mm"/>
      <sheetName val="3,2,6  Acc. Novafort. A.N."/>
      <sheetName val="3,3,1 Tuberia drenaje PVC 4&quot;"/>
      <sheetName val="3,3,2 Tuberia drenaje PVC 4&quot;"/>
      <sheetName val="3,3,3 Accesorio drenaje PVC 3&quot;"/>
      <sheetName val="3,3,4 Accesorio drenaje PVC 4&quot;"/>
      <sheetName val="3,3,5 Filtros Escorrentias"/>
      <sheetName val="3,4,2 Caja inspección 0,80"/>
      <sheetName val="3,4,3 Caja inspección 1,00"/>
      <sheetName val="3,4,4 Caja Distribuciòn 0,40  "/>
      <sheetName val="3,4,6 Carcamo aguas lluvias"/>
      <sheetName val="3,4,7 Trampa de grasas"/>
      <sheetName val="3,4,8 Pozo Septico"/>
      <sheetName val="3,5,1 Exc Man "/>
      <sheetName val="3,5,2 Exc en recebo comp."/>
      <sheetName val="3,5,3  Relleno M seleccionado"/>
      <sheetName val="3,5,4 Relleno M Común "/>
      <sheetName val="3,5,5 Retiro sobrantes"/>
      <sheetName val="3,3,6 POZO INFILTRACIÓN"/>
      <sheetName val="3,4,1 Caja inspección 0,60 "/>
      <sheetName val="4,1,1 Columnas"/>
      <sheetName val="4,1,2 Pantalla en concreto"/>
      <sheetName val="4,1,3 Muros"/>
      <sheetName val="4,2,1 Vigas aéreas"/>
      <sheetName val="4,2,2 Viga canal"/>
      <sheetName val="4,2,3  Vigas Prefabricadas"/>
      <sheetName val="4,3,1 Placa alig. Caseton 60"/>
      <sheetName val="4,3,2 Caseton 50 cm"/>
      <sheetName val="4,3,3 Caseton 45 cm"/>
      <sheetName val="4,3,4 Caseton 40 cm "/>
      <sheetName val="4,3,6 Placa maciza 0,20"/>
      <sheetName val="4,3,7 Placa maciza 0,125"/>
      <sheetName val="4,3,8 Placa maciza 0,10"/>
      <sheetName val="4,3,9 Placa maciza 0,15"/>
      <sheetName val="4,4,1 Escalera"/>
      <sheetName val="4,4,2 Rampas"/>
      <sheetName val="4,4,3 POZO CONCRETO 20 M3"/>
      <sheetName val="4,4,4 POZO CONCRETO"/>
      <sheetName val="4,5,1 Acero 37000  "/>
      <sheetName val="4,5,2 Acero 60000 est"/>
      <sheetName val="4,5,3 Malla Electrosoldada est"/>
      <sheetName val="4,6,2,3 Cerrchas  Metàlica"/>
      <sheetName val="4,6,2,4 Perfil "/>
      <sheetName val="4,6,2,5 Templete"/>
      <sheetName val="5,1,1 Bloq Conc Estruc 0,12"/>
      <sheetName val="5,1,2 Bloque concreto divisorio"/>
      <sheetName val="5,1,5  Calados en Concreto"/>
      <sheetName val="5,1,6 Bloq Conc Estruc 014"/>
      <sheetName val="5,1,7 Bloq Conc Estruc 019"/>
      <sheetName val="5,2,1 Ladrillo común"/>
      <sheetName val="5,2,2 Ladrillo estructural"/>
      <sheetName val="5,2,3 Ladrillo común sobrecimie"/>
      <sheetName val="5,2,4 Ladrillo Prensado portant"/>
      <sheetName val="5,2,6 Muro en bloque No 4"/>
      <sheetName val="5,3,1 Enchape ladrillo arcilla"/>
      <sheetName val="5,3,3 Alfagias ladrillo arcilla"/>
      <sheetName val="5,3,4 Remate ladrillo arcilla"/>
      <sheetName val="5,4,1 Grouting-Concreto fluido"/>
      <sheetName val="5,4,2 Remates"/>
      <sheetName val="5,5,1 Anclajes Epoxicos"/>
      <sheetName val="5,5,2 Acero 37000 mamp"/>
      <sheetName val="5,5,3 Malla Electrosoldada "/>
      <sheetName val="5,5,4 Grafiles 6 mm"/>
      <sheetName val="5,6,1 Instalaciòn carpint. Meta"/>
      <sheetName val="6,1,1 Alfajias"/>
      <sheetName val="6,1,2 Dinteles"/>
      <sheetName val="6,1,3 Remates sobre mamposteria"/>
      <sheetName val="6.1.8 Pergolas"/>
      <sheetName val="6.1.9 Gargolas"/>
      <sheetName val="6,1,10 Gradas en Concreto"/>
      <sheetName val="6,1,11 PLAQUETAS"/>
      <sheetName val="6,1,15 Bordillos ducha y aseo"/>
      <sheetName val="6,1,18 Cañuela Per"/>
      <sheetName val="6,2,1 Mesones en concreto"/>
      <sheetName val="6,2,2 Mesones lavamanos"/>
      <sheetName val="6,2,3 Mesones laboratorios"/>
      <sheetName val="6,2,5 Bancas Concreto"/>
      <sheetName val="6,2,8 Alfajias 2"/>
      <sheetName val="7,1,1,1 Acometida PVC-P 2&quot;"/>
      <sheetName val="7,1,1,2 Accesorio PVC-P 2&quot; "/>
      <sheetName val="7,1,1,5 Bajantes A.N.  PVC 3&quot;"/>
      <sheetName val="7,1,1,6 Bajantes A.N 4&quot;"/>
      <sheetName val="7,1,2,1 Tuberia H.G. 1&quot;"/>
      <sheetName val="7,1,2,2  Accesorio H.G. 1&quot; "/>
      <sheetName val="7,1,2,3 Flotador 1"/>
      <sheetName val="7,1,2,4 Tanque Plastico"/>
      <sheetName val="7,1,3,1 Tuberia H.G. 1&quot;cuarto "/>
      <sheetName val="7,1,3,2  Accesorio H.G.1&quot;cuarto"/>
      <sheetName val="7,1,3,3  Registro R. W. 1&quot;"/>
      <sheetName val="7,1,3,4  Cheque  Helber 1&quot;"/>
      <sheetName val="7,1,4,1 Tuberia H.G. 1 1.2&quot;"/>
      <sheetName val="7,1,4,2  Accesorio H.G.1 1.2&quot;"/>
      <sheetName val="7,1,4,3  Registro R. W. 1. 1.2&quot;"/>
      <sheetName val="7,1,4,4  Cheque  Helber 1 1.2&quot;"/>
      <sheetName val="7,1,5,1 Registro 1.2&quot;"/>
      <sheetName val="7,1,5,2 Registro 3 4"/>
      <sheetName val="7,1,5,3 Registro 1 "/>
      <sheetName val="7,1,5,4 Registro 114"/>
      <sheetName val="7,1,5,5 Registro 1 12"/>
      <sheetName val="7,1,5,6 Registro 2 "/>
      <sheetName val="7,1,5,8 Caja registro "/>
      <sheetName val="7,1,6,1 Acometida media"/>
      <sheetName val="7,1,6,2 Acometida 1PL"/>
      <sheetName val="7,1,6,3 Registro PD media"/>
      <sheetName val="7,1,6,4 Acometida 1 14"/>
      <sheetName val="7,1,6,5 Tuberia 1 12"/>
      <sheetName val="7,1,6,6 Acometida 2"/>
      <sheetName val="7,1,6,7 Tubo UZ 2&quot;"/>
      <sheetName val="7,1,6,8 Acometida 1 12"/>
      <sheetName val="7,1,6,9 Tuberia UZ 3&quot;"/>
      <sheetName val="7,1,6,10 Accesorio UZ  2&quot;"/>
      <sheetName val="7,1,6,11 Accesorio UZ 3&quot;"/>
      <sheetName val="7,1,7,1 Tuberia H.G. 1.2&quot;"/>
      <sheetName val="7,1,7,2  Accesorio H.G.1.2&quot;"/>
      <sheetName val="7,1,7,3 Registro Corte 1.2&quot; "/>
      <sheetName val="7,1,7,4 Registro 1.2&quot;"/>
      <sheetName val="7,1,7,5 Caja para medidor"/>
      <sheetName val="7,1,8,1 P Agua Fria Lavamanos"/>
      <sheetName val="7,1,8,2 Punto  Agua Fria 1 1.2&quot;"/>
      <sheetName val="7,1,8,3 P Agua Fria Sanitarios"/>
      <sheetName val="7,1,8,4 P Agua Fria Orinales"/>
      <sheetName val="7,1,8,5 P Agua Fria pocetas lab"/>
      <sheetName val="7,1,8,6 P Agua Fria Ducha"/>
      <sheetName val="7,1,8,7 P Agua Fria Pocetas"/>
      <sheetName val="7,1,8,8 Llave  Manguera 1.2&quot;"/>
      <sheetName val="7,1,8,10  Tapòn H.G.1.2&quot;"/>
      <sheetName val="7,1,8,11  Tapòn P.V.C.1.2&quot; "/>
      <sheetName val="7,1,8,12  Camara aire H.G.1.2&quot;"/>
      <sheetName val="7,1,8,13  Camara aire P.V.C.P "/>
      <sheetName val="7,1,9,1 P Sanitario lavamanos"/>
      <sheetName val="7,1,9,3 P Sanitario Sanit"/>
      <sheetName val="7,1,9,4 P Sanitario Orinales"/>
      <sheetName val="7,1,9,5  P Sifòn PVC-S 4&quot;"/>
      <sheetName val="7,1,9,6  P Sifòn PVC-S 2&quot; "/>
      <sheetName val="7,1,9,7 P Sanitario Pocetas"/>
      <sheetName val="7,1,9,9 P Sanitario sifon"/>
      <sheetName val="7,1,10,1 Acomet sanit"/>
      <sheetName val="7,1,10,2 Pto 3&quot;"/>
      <sheetName val="7,1,10,2 Punto Vent 3&quot;"/>
      <sheetName val="7,1,10,3  Sanit 2"/>
      <sheetName val="7,1,10,4 Sanit 3"/>
      <sheetName val="7,1,10,5 4pLG S"/>
      <sheetName val="7,1,11,1 Acomet lluvia"/>
      <sheetName val="7,1,11,2 Acomet lluvia 2"/>
      <sheetName val="7,1,11,3 3plg"/>
      <sheetName val="7,1,11,4&quot;"/>
      <sheetName val="7,1,11,5 Bajante PVC "/>
      <sheetName val="7,1,11,6 Accesorios PVC"/>
      <sheetName val="7,1,12,1 Instalaciòn Lavamanos"/>
      <sheetName val="7,1,12,2 Instalaciòn Sanitario "/>
      <sheetName val="7,1,12,8 Llave  Manguera 1.2 "/>
      <sheetName val="7,1,12,9 Acoflex lav.sant."/>
      <sheetName val="7,1,14 Lavado Tanque"/>
      <sheetName val="7,1,15 Desinfecciòn tanque"/>
      <sheetName val="7,2,1,1 Punto de gas"/>
      <sheetName val="7,2,1,2 Preinstalación gas"/>
      <sheetName val="7,2,1,3 Tuberia  tipo L 1.2&quot;"/>
      <sheetName val="7,2,1,4 Tuberia  tipo L 1&quot;"/>
      <sheetName val="7,2,1,5  Registro bola 1&quot; "/>
      <sheetName val="7,2,1,7  Rejilla vent. plastica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8,11"/>
      <sheetName val="8,12"/>
      <sheetName val="8,13"/>
      <sheetName val="8,14"/>
      <sheetName val="8,15"/>
      <sheetName val="8,16"/>
      <sheetName val="8,17"/>
      <sheetName val="8,18"/>
      <sheetName val="8,19"/>
      <sheetName val="8,20"/>
      <sheetName val="8,21"/>
      <sheetName val="8,22"/>
      <sheetName val="8,23"/>
      <sheetName val="8,24"/>
      <sheetName val="8,25"/>
      <sheetName val="8,26"/>
      <sheetName val="8,27"/>
      <sheetName val="8,28"/>
      <sheetName val="8,29"/>
      <sheetName val="8,30"/>
      <sheetName val="8,31"/>
      <sheetName val="8,32"/>
      <sheetName val="8,33"/>
      <sheetName val="8,34"/>
      <sheetName val="8,35"/>
      <sheetName val="8,36"/>
      <sheetName val="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9,1,1 Pañete impermeabilizado"/>
      <sheetName val="9,1,2 Pañete muros interiores"/>
      <sheetName val="9,1,3 Pañete Exteriores"/>
      <sheetName val="9,2,1 Pañete bajo placa"/>
      <sheetName val="10,1,1 base mueble concreto"/>
      <sheetName val="10,1,3 Alistado pisos"/>
      <sheetName val="10,1,4 Mortero afinado"/>
      <sheetName val="10,1,6 Acabado Escobeado"/>
      <sheetName val="10,2,1,3 Ceramica 0,20 x 0,20 "/>
      <sheetName val="10,2,2,3 Piso tablòn ges 0,30 "/>
      <sheetName val="10,2,4,1 Baldosin granito"/>
      <sheetName val="10,2,4,3 gravilla m2"/>
      <sheetName val="10,3,1,1 Tablòn cuarto 26"/>
      <sheetName val="10,3,2,1 Guardaescoba"/>
      <sheetName val="10,3,2,3 Media Caña"/>
      <sheetName val="10,3,2,4 Gravilla "/>
      <sheetName val="10,3,2,6 Granito"/>
      <sheetName val="10,4,2 Escalera en Granito"/>
      <sheetName val="10,5,3 Cenefas Gravilla "/>
      <sheetName val="11,1,1 Afinado Mortero"/>
      <sheetName val="11,1,2 Media Caña"/>
      <sheetName val="11,1,3 Afinado Viga canales"/>
      <sheetName val="11,1,4 foil aluminio"/>
      <sheetName val="11,2,2,1 Caballete"/>
      <sheetName val="11,2,2,2 remate"/>
      <sheetName val="11,2,3,1 Domo acrílico"/>
      <sheetName val="11,2,3,2 Acrilico transparente"/>
      <sheetName val="11,2,3,3 Teja trapezoidal Plast"/>
      <sheetName val="11,2,4,1  teja acero"/>
      <sheetName val="11,2,4,2 Cubierta placa"/>
      <sheetName val="11,3,1 Canal Lámina"/>
      <sheetName val="11,3,2 Flashing"/>
      <sheetName val="11,3,3 Tragante 5x3"/>
      <sheetName val="11,3,4 Tragante 6x4"/>
      <sheetName val="11,3,5 Canal PVC"/>
      <sheetName val="12,1,1 Ventanas aluminio "/>
      <sheetName val="12,1,2 Ventanas aluminio reja"/>
      <sheetName val="12,1,3 Puerta aluminio sencillo"/>
      <sheetName val="12,1,4 Puert Alum dob reja"/>
      <sheetName val="12,1,5 Puerta aluminio doble"/>
      <sheetName val="12,1,6 Puert baños"/>
      <sheetName val="12,1,7 PERGOLAS ALUM"/>
      <sheetName val="12,1,8 Puertas discapacitados"/>
      <sheetName val="12,1,9 BARANDA EN ALUMINIO"/>
      <sheetName val="12,2,1,1 Marcos puerta"/>
      <sheetName val="12,2,1,2 Puerta Sencilla"/>
      <sheetName val="12,2,1,3 Ventana"/>
      <sheetName val="12,2,1,5 Puertas Emtamborada"/>
      <sheetName val="12,2,2,1 Pasamanos "/>
      <sheetName val="12,2,2,2 Pasamanos"/>
      <sheetName val="12,2,2,3 Baranda Malla"/>
      <sheetName val=" 12,2,2,4 Baranda tubo"/>
      <sheetName val="12,2,3,1 Rejas en varilla cuadr"/>
      <sheetName val="12,2,3,2 Rejas ventana"/>
      <sheetName val="12,2,3,3 Rejas Puerta baño"/>
      <sheetName val="12,2,3,4 Reja Ventilación"/>
      <sheetName val="12,2,4,1 CORTASOL"/>
      <sheetName val="12,2,4,4 Ventana Malla"/>
      <sheetName val="14,1,1 Ceramica 20 "/>
      <sheetName val="15,1,3 Lampara Fluorecente 2x32"/>
      <sheetName val="16,1,3 Sanitarios tanque"/>
      <sheetName val="16,1,4 Orinal "/>
      <sheetName val="16,1,5 Lavamanos Sobreponer"/>
      <sheetName val="16,1,7 Lavamanos de colgar"/>
      <sheetName val="16,1,8 Sanit Disc"/>
      <sheetName val="16,1,9 Duchas"/>
      <sheetName val="16,1,11 POCETA"/>
      <sheetName val="16,2,1 Pocetas Aseo"/>
      <sheetName val="16,2,5 Llave Terminal"/>
      <sheetName val="16,2,6 Incrustaciones"/>
      <sheetName val="16,2,7 Barras disc"/>
      <sheetName val="17,2,1 Puerta Vidrio"/>
      <sheetName val="17,2,2 Puerta PVC Baterias"/>
      <sheetName val="17,2,3 Divisiones 0,06"/>
      <sheetName val="17,2,4 Divisiones baños "/>
      <sheetName val="18,1,1 pintura koraza"/>
      <sheetName val="18,1,2 pintura plastica"/>
      <sheetName val="18,1,3 Vinilo con estuco"/>
      <sheetName val="18,1,4 Vinilo sin estuco "/>
      <sheetName val="18,1,5 Vinilo Cielos "/>
      <sheetName val="19,1,1 Cerraduras"/>
      <sheetName val="19,4,1 Espejo"/>
      <sheetName val="19,4,2 Vidrio Crudo"/>
      <sheetName val="20,1,2 Exc Man"/>
      <sheetName val="20,1,5 Subbase recebo"/>
      <sheetName val="20,2,1 Andenes"/>
      <sheetName val="20,2,2 Sardinel"/>
      <sheetName val="20,3,1 Solado esp= 0,05"/>
      <sheetName val="20,3,2 Concreto Ciclopeo "/>
      <sheetName val="20,3,3 Vigas de Amarre"/>
      <sheetName val="20,3,5  Cerramiento Malla Esla"/>
      <sheetName val="20,3,6  Muros de contencion "/>
      <sheetName val="20,4,2 Pradización"/>
      <sheetName val="20,4,4 Arborización"/>
      <sheetName val="20,5,1 Gaviones en piedra"/>
      <sheetName val="20,5,2 PERGOLA  METALICA"/>
      <sheetName val="20,5,3  Acero 37000  Ext."/>
      <sheetName val="20,5,4 Acero 60000 psi"/>
      <sheetName val="20,5,5 Malla Electrosoldada  "/>
      <sheetName val="21,1,1 Lavada ladrillo "/>
      <sheetName val="20,2,13 Escalinatas"/>
      <sheetName val="21,1,3 Aseo"/>
      <sheetName val="21,1,4 Retiro Escombros"/>
      <sheetName val="Pasamanos "/>
      <sheetName val="Hoja1"/>
      <sheetName val="Hoja31"/>
      <sheetName val="Modelo"/>
      <sheetName val="PRES"/>
      <sheetName val="UNDS"/>
    </sheetNames>
    <sheetDataSet>
      <sheetData sheetId="0">
        <row r="11">
          <cell r="A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>
        <row r="11">
          <cell r="A11" t="str">
            <v>A.C.P.M.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IU Nuevo"/>
      <sheetName val="0,0,0"/>
      <sheetName val="ANALISIS DE AIU"/>
      <sheetName val="Cuadro Resumen"/>
      <sheetName val="Resumen m2"/>
      <sheetName val="DOTACIÓN"/>
      <sheetName val="Datos entrada"/>
      <sheetName val="Salarios"/>
      <sheetName val="Cuadrillas"/>
      <sheetName val="Trans"/>
      <sheetName val="Equ"/>
      <sheetName val="Mat"/>
      <sheetName val="Mort 1-3"/>
      <sheetName val="Mort 1-3 Imper"/>
      <sheetName val="Mort 1-4"/>
      <sheetName val="Mort 1-4 Imper"/>
      <sheetName val="Mort 1-5"/>
      <sheetName val="Mort 1-7"/>
      <sheetName val="Concr 1,500"/>
      <sheetName val="Concr 2,000"/>
      <sheetName val="Concr 2,500"/>
      <sheetName val="Concr 3,000"/>
      <sheetName val="Concr 3,500"/>
      <sheetName val="Concr 3,500 Imper"/>
      <sheetName val="Concr 4,000 "/>
      <sheetName val=" Acero Refuerzo 37000"/>
      <sheetName val=" Acero Refuerzo 60000"/>
      <sheetName val=" Malla Electrosoldada "/>
      <sheetName val="P Eléctrico"/>
      <sheetName val="P Agua Fria"/>
      <sheetName val="P Sanitario"/>
      <sheetName val="Granito pulido "/>
      <sheetName val="Marcos puerta"/>
      <sheetName val="Marcos ventana"/>
      <sheetName val="1,1,1"/>
      <sheetName val="Exc. Manual"/>
      <sheetName val="1,1,2"/>
      <sheetName val="1,1,3"/>
      <sheetName val="1,1,4"/>
      <sheetName val="1,1,6"/>
      <sheetName val="1,1,7"/>
      <sheetName val="1,2,1"/>
      <sheetName val="1,2,2"/>
      <sheetName val="1,3,1"/>
      <sheetName val="1,3,2"/>
      <sheetName val="1,3,3"/>
      <sheetName val="1,3,4"/>
      <sheetName val="1,3,5"/>
      <sheetName val="1,3,6"/>
      <sheetName val="1,3,7"/>
      <sheetName val="1,3,8"/>
      <sheetName val="1,4,2"/>
      <sheetName val="1,4,3"/>
      <sheetName val="1,4,4"/>
      <sheetName val="1,4,5"/>
      <sheetName val="1,4,6"/>
      <sheetName val="1,4,8"/>
      <sheetName val="2,1,1"/>
      <sheetName val="2,1,2"/>
      <sheetName val="2,1,3"/>
      <sheetName val="2,1,5"/>
      <sheetName val="2,1,6"/>
      <sheetName val="2,1,7"/>
      <sheetName val="2,1,8"/>
      <sheetName val="2,1,9"/>
      <sheetName val="2,1,10"/>
      <sheetName val="2,1,11"/>
      <sheetName val="2,2,1"/>
      <sheetName val="2,2,2"/>
      <sheetName val="2,2,3"/>
      <sheetName val="2,2,4"/>
      <sheetName val="2,2,5"/>
      <sheetName val="2,2,7"/>
      <sheetName val="2,2,6,1"/>
      <sheetName val="2,2,6,2"/>
      <sheetName val="2,2,6,3"/>
      <sheetName val="2,2,6,4"/>
      <sheetName val="2,2,6,5"/>
      <sheetName val="2,2,8"/>
      <sheetName val="2,2,9"/>
      <sheetName val="2,2,10"/>
      <sheetName val="2,2,11"/>
      <sheetName val="2,2,12"/>
      <sheetName val="2,3,1"/>
      <sheetName val="2,3,2"/>
      <sheetName val="2,3,3"/>
      <sheetName val="2,4,1"/>
      <sheetName val="2,4,2"/>
      <sheetName val="2,4,3"/>
      <sheetName val="2,4,4"/>
      <sheetName val="3,1,1"/>
      <sheetName val="3,1,2"/>
      <sheetName val="3,1,3"/>
      <sheetName val="3,1,4"/>
      <sheetName val="3,1,5"/>
      <sheetName val="3,1,6"/>
      <sheetName val="3,1,7"/>
      <sheetName val="3,1,8"/>
      <sheetName val="3,2,1"/>
      <sheetName val="3,2,2"/>
      <sheetName val="3,2,3"/>
      <sheetName val="3,2,4"/>
      <sheetName val="3,2,5"/>
      <sheetName val="3,2,6"/>
      <sheetName val="3,3,1"/>
      <sheetName val="3,3,2"/>
      <sheetName val="3,3,3"/>
      <sheetName val="3,3,4"/>
      <sheetName val="3,3,5"/>
      <sheetName val="3,3,6"/>
      <sheetName val="3,4,1"/>
      <sheetName val="3,4,2"/>
      <sheetName val="3,4,3"/>
      <sheetName val="3,4,4"/>
      <sheetName val="3,4,6"/>
      <sheetName val="3,4,7"/>
      <sheetName val="3,4,8"/>
      <sheetName val="3,4,9"/>
      <sheetName val="3,5,1"/>
      <sheetName val="3,5,2"/>
      <sheetName val="3,5,3"/>
      <sheetName val="3,5,4"/>
      <sheetName val="3,5,5"/>
      <sheetName val="3,6,2"/>
      <sheetName val="4,1,1"/>
      <sheetName val="4,1,2"/>
      <sheetName val="4,1,3"/>
      <sheetName val="4,2,1"/>
      <sheetName val="4,2,2"/>
      <sheetName val="4,2,3"/>
      <sheetName val="4,3,1"/>
      <sheetName val="4,3,2"/>
      <sheetName val="4,3,3"/>
      <sheetName val="4,3,4"/>
      <sheetName val="4,3,6"/>
      <sheetName val="4,3,7"/>
      <sheetName val="4,3,8"/>
      <sheetName val="4,3,9"/>
      <sheetName val="4,3,10"/>
      <sheetName val="4,4,1"/>
      <sheetName val="4,4,2"/>
      <sheetName val="4,4,3"/>
      <sheetName val="4,4,4"/>
      <sheetName val="4,4,5"/>
      <sheetName val="4,5,1"/>
      <sheetName val="4,5,2"/>
      <sheetName val="4,5,3"/>
      <sheetName val="4,6,1,1"/>
      <sheetName val="4,6,2,3"/>
      <sheetName val="4,6,2,4"/>
      <sheetName val="4,6,2,5"/>
      <sheetName val="5,1,1"/>
      <sheetName val="5,1,2"/>
      <sheetName val="5,1,3"/>
      <sheetName val="5,1,5"/>
      <sheetName val="5,1,6"/>
      <sheetName val="5,1,7"/>
      <sheetName val="5,2,1"/>
      <sheetName val="5,2,2"/>
      <sheetName val="5,2,3"/>
      <sheetName val="5,2,4"/>
      <sheetName val="5,2,6"/>
      <sheetName val="5,3,1"/>
      <sheetName val="5,3,3"/>
      <sheetName val="5,3,4"/>
      <sheetName val="5,4,1"/>
      <sheetName val="5,4,2"/>
      <sheetName val="5,5,1"/>
      <sheetName val="5,5,2"/>
      <sheetName val="5,5,3"/>
      <sheetName val="5,5,4"/>
      <sheetName val="5,6,1"/>
      <sheetName val="6,1,1"/>
      <sheetName val="6,1,2"/>
      <sheetName val="6,1,3"/>
      <sheetName val="6,1,8"/>
      <sheetName val="6,1,9"/>
      <sheetName val="6,1,10"/>
      <sheetName val="6,1,11"/>
      <sheetName val="6,1,14"/>
      <sheetName val="6,1,15"/>
      <sheetName val="6,1,17"/>
      <sheetName val="6,1,18"/>
      <sheetName val="6,1,19"/>
      <sheetName val="6,1,24"/>
      <sheetName val="6,2,1"/>
      <sheetName val="6,2,2"/>
      <sheetName val="6,2,3"/>
      <sheetName val="6,2,5"/>
      <sheetName val="6,2,8"/>
      <sheetName val="6,2,9"/>
      <sheetName val="6,2,10"/>
      <sheetName val="6,2,11"/>
      <sheetName val="6,2,12"/>
      <sheetName val="6,2,13"/>
      <sheetName val="7,1,1,1"/>
      <sheetName val="7,1,1,2"/>
      <sheetName val="7,1,1,5"/>
      <sheetName val="7,1,1,6"/>
      <sheetName val="7,1,1,7"/>
      <sheetName val="7,1,1,8"/>
      <sheetName val="7,1,2,1"/>
      <sheetName val="7,1,2,2"/>
      <sheetName val="7,1,2,3"/>
      <sheetName val="7,1,2,4"/>
      <sheetName val="7,1,3,1 "/>
      <sheetName val="7,1,3,2"/>
      <sheetName val="7,1,3,3"/>
      <sheetName val="7,1,3,4"/>
      <sheetName val="7,1,3,5"/>
      <sheetName val="7,1,3,6"/>
      <sheetName val="7,1,3,7"/>
      <sheetName val="7,1,3,8"/>
      <sheetName val="7,1,4,1"/>
      <sheetName val="7,1,4,2"/>
      <sheetName val="7,1,4,3"/>
      <sheetName val="7,1,4,4"/>
      <sheetName val="7,1,4,5"/>
      <sheetName val="7,1,4,6"/>
      <sheetName val="7,1,4,7"/>
      <sheetName val="7,1,4,8"/>
      <sheetName val="7,1,5,1"/>
      <sheetName val="7,1,5,2"/>
      <sheetName val="7,1,5,3"/>
      <sheetName val="7,1,5,4"/>
      <sheetName val="7,1,5,5"/>
      <sheetName val="7,1,5,6"/>
      <sheetName val="7,1,5,8"/>
      <sheetName val="7,1,6,1"/>
      <sheetName val="7,1,6,2"/>
      <sheetName val="7,1,6,3"/>
      <sheetName val="7,1,6,4"/>
      <sheetName val="7,1,6,5"/>
      <sheetName val="7,1,6,6"/>
      <sheetName val="7,1,6,7"/>
      <sheetName val="7,1,6,8"/>
      <sheetName val="7,1,6,9"/>
      <sheetName val="7,1,6,10"/>
      <sheetName val="7,1,6,11"/>
      <sheetName val="7,1,7,1"/>
      <sheetName val="7,1,7,2"/>
      <sheetName val="7,1,7,3"/>
      <sheetName val="7,1,7,4"/>
      <sheetName val="7,1,7,5"/>
      <sheetName val="7,1,8,1"/>
      <sheetName val="7,1,8,2"/>
      <sheetName val="7,1,8,3"/>
      <sheetName val="7,1,8,4"/>
      <sheetName val="7,1,8,5"/>
      <sheetName val="7,1,8,6"/>
      <sheetName val="7,1,8,7"/>
      <sheetName val="7,1,8,8"/>
      <sheetName val="7,1,8,10"/>
      <sheetName val="7,1,8,11"/>
      <sheetName val="7,1,8,12"/>
      <sheetName val="7,1,8,13"/>
      <sheetName val="7,1,9,1"/>
      <sheetName val="7,1,9,3"/>
      <sheetName val="7,1,9,4"/>
      <sheetName val="7,1,9,5"/>
      <sheetName val="7,1,9,7"/>
      <sheetName val="7,1,9,9"/>
      <sheetName val="7,1,10,1"/>
      <sheetName val="7,1,10,2"/>
      <sheetName val="7,1,10,200"/>
      <sheetName val="7,1,10,3"/>
      <sheetName val="7,1,9,6"/>
      <sheetName val="7,1,10,4"/>
      <sheetName val="7,1,10,5"/>
      <sheetName val="7,1,11,1"/>
      <sheetName val="7,1,10,6"/>
      <sheetName val="7,1,11,2"/>
      <sheetName val="7,1,11,3"/>
      <sheetName val="7,1,11,4"/>
      <sheetName val="7,1,11,5"/>
      <sheetName val="7,1,11,6"/>
      <sheetName val="7,1,12,1"/>
      <sheetName val="7,1,12,2"/>
      <sheetName val="7,1,12,8"/>
      <sheetName val="7,1,12,9"/>
      <sheetName val="7,1,14"/>
      <sheetName val="7,1,15"/>
      <sheetName val="7,1,16,1"/>
      <sheetName val="7,1,16,2"/>
      <sheetName val="7,2,1,1"/>
      <sheetName val="7,2,1,2"/>
      <sheetName val="7,2,1,3"/>
      <sheetName val="7,2,1,4"/>
      <sheetName val="7,2,1,5"/>
      <sheetName val="7,2,1,7"/>
      <sheetName val="7,3,1"/>
      <sheetName val="7,3,2"/>
      <sheetName val="7,3,3"/>
      <sheetName val="7,3,4"/>
      <sheetName val="8,1,1"/>
      <sheetName val="8,1,2"/>
      <sheetName val="8,1,3"/>
      <sheetName val="8,1,4"/>
      <sheetName val="8,1,5"/>
      <sheetName val="8,1,6"/>
      <sheetName val="8,1,1,4"/>
      <sheetName val="8,2,1"/>
      <sheetName val="8,2,2"/>
      <sheetName val="8,2,3"/>
      <sheetName val="8,2,4"/>
      <sheetName val="8,2,5"/>
      <sheetName val="8,2,6"/>
      <sheetName val="8,3,1"/>
      <sheetName val="8,3,2"/>
      <sheetName val="8,3,3"/>
      <sheetName val="8,3,4"/>
      <sheetName val="8,3,5"/>
      <sheetName val="8,3,6"/>
      <sheetName val="8,3,1,4"/>
      <sheetName val="8,4,1"/>
      <sheetName val="8,4,2"/>
      <sheetName val="8,4,3"/>
      <sheetName val="8,4,1,3"/>
      <sheetName val="8,4,1,4"/>
      <sheetName val="8,4,1,5"/>
      <sheetName val="8,4,1,6"/>
      <sheetName val="8,5,1"/>
      <sheetName val="8,5,2"/>
      <sheetName val="8,5,3"/>
      <sheetName val="8,5,4"/>
      <sheetName val="8,5,5"/>
      <sheetName val="8,5,6"/>
      <sheetName val="8,6,1"/>
      <sheetName val="8,6,2"/>
      <sheetName val="8,6,3"/>
      <sheetName val="8,6,4"/>
      <sheetName val="8,6,5"/>
      <sheetName val="8,6,6"/>
      <sheetName val="8,6,7"/>
      <sheetName val="8,6,8"/>
      <sheetName val="8,6,9"/>
      <sheetName val="8,6,10"/>
      <sheetName val="8,6,11"/>
      <sheetName val="8,6,12"/>
      <sheetName val="8,6,13"/>
      <sheetName val="8,6,14"/>
      <sheetName val="8,1,1,1"/>
      <sheetName val="8,1,1,2"/>
      <sheetName val="8,1,1,3"/>
      <sheetName val="8,1,1,5"/>
      <sheetName val="8,1,1,6"/>
      <sheetName val="8,2,1,1"/>
      <sheetName val="8,2,1,2"/>
      <sheetName val="8,2,1,3"/>
      <sheetName val="8,2,1,4"/>
      <sheetName val="8,2,1,5"/>
      <sheetName val="8,2,1,6"/>
      <sheetName val="8,2,1,7"/>
      <sheetName val="8,2,1,8"/>
      <sheetName val="8,2,1,9"/>
      <sheetName val="8,3,1,1"/>
      <sheetName val="8,3,1,2"/>
      <sheetName val="8,3,1,3"/>
      <sheetName val="8,3,1,5"/>
      <sheetName val="8,4,1,1"/>
      <sheetName val="8,4,1,2"/>
      <sheetName val="8,5,1,1"/>
      <sheetName val="8,9,1,2"/>
      <sheetName val="8,9,1,3"/>
      <sheetName val="8,9,1,4"/>
      <sheetName val="8,9,1,5"/>
      <sheetName val="8,6,1,1"/>
      <sheetName val="8,6,1,2"/>
      <sheetName val="8,6,1,3"/>
      <sheetName val="8,6,1,4"/>
      <sheetName val="8,7,1,1"/>
      <sheetName val="8,7,1,2"/>
      <sheetName val="8,7,1,3"/>
      <sheetName val="8,7,1,4"/>
      <sheetName val="8,7,1,5"/>
      <sheetName val="8,7,1,6"/>
      <sheetName val="8,7,1,7"/>
      <sheetName val="8,7,1,8"/>
      <sheetName val="8,7,1,9"/>
      <sheetName val="8,7,1,10"/>
      <sheetName val="8,7,1,11"/>
      <sheetName val="8,8,1,1"/>
      <sheetName val="9,1,1"/>
      <sheetName val="9,1,2"/>
      <sheetName val="9,1,3"/>
      <sheetName val="9,2,1"/>
      <sheetName val="10,1,1"/>
      <sheetName val="10,1,3"/>
      <sheetName val="10,1,4"/>
      <sheetName val="10,1,6"/>
      <sheetName val="10,2,1,2"/>
      <sheetName val="10,2,1,3"/>
      <sheetName val="10,2,2,3"/>
      <sheetName val="10,2,4,1"/>
      <sheetName val="10,2,4,2"/>
      <sheetName val="10,2,4,3"/>
      <sheetName val="10,3,1,1"/>
      <sheetName val="10,2,4,4"/>
      <sheetName val="10,3,2,1"/>
      <sheetName val="10,3,2,3"/>
      <sheetName val="10,3,2,5"/>
      <sheetName val="10,3,2,6"/>
      <sheetName val="10,4,2"/>
      <sheetName val="10,5,3"/>
      <sheetName val="11,1,1"/>
      <sheetName val="11,1,2"/>
      <sheetName val="11,1,3"/>
      <sheetName val="11,1,4"/>
      <sheetName val="11,2,2,1"/>
      <sheetName val="11,2,2,2"/>
      <sheetName val="11,2,3,1"/>
      <sheetName val="11,2,3,2"/>
      <sheetName val="11,2,3,3"/>
      <sheetName val="11,2,4,1"/>
      <sheetName val="11,2,4,2"/>
      <sheetName val="11,2,5,1"/>
      <sheetName val="11,2,5,2"/>
      <sheetName val="11,2,4,4"/>
      <sheetName val="11,3,1"/>
      <sheetName val="11,3,2"/>
      <sheetName val="11,3,3"/>
      <sheetName val="11,2,4,3"/>
      <sheetName val="11,3,4"/>
      <sheetName val="11,3,5"/>
      <sheetName val="12,1,1"/>
      <sheetName val="12,1,2"/>
      <sheetName val="12,1,3"/>
      <sheetName val="12,1,4 "/>
      <sheetName val="12,1,5"/>
      <sheetName val="12,1,6"/>
      <sheetName val="12,1,7"/>
      <sheetName val="12,1,8"/>
      <sheetName val="12,1,9"/>
      <sheetName val="12,2,1,1"/>
      <sheetName val="12,2,1,2"/>
      <sheetName val="12,2,1,3"/>
      <sheetName val="12,2,1,10"/>
      <sheetName val="12,2,2,1"/>
      <sheetName val="12,2,1,11"/>
      <sheetName val="12,2,1,12"/>
      <sheetName val="12,2,2,2"/>
      <sheetName val="12,2,2,3"/>
      <sheetName val=" 12,2,2,4"/>
      <sheetName val=" 12,2,2,5"/>
      <sheetName val=" 12,2,2,6"/>
      <sheetName val="12,2,3,1"/>
      <sheetName val="12,2,3,2"/>
      <sheetName val="12,2,3,3"/>
      <sheetName val="12,2,3,4"/>
      <sheetName val="12,2,4,1"/>
      <sheetName val="12,2,4,3"/>
      <sheetName val="12,2,4,4"/>
      <sheetName val="12,2,4,11"/>
      <sheetName val="12,2,4,12"/>
      <sheetName val="12,2,4,13"/>
      <sheetName val="12,2,4,14"/>
      <sheetName val="12,2,4,15"/>
      <sheetName val="13,1,2"/>
      <sheetName val="13,1,5"/>
      <sheetName val="13,1,6"/>
      <sheetName val="13,3,3"/>
      <sheetName val="13,4,1"/>
      <sheetName val="12,2,1,13"/>
      <sheetName val="12,2,4,10"/>
      <sheetName val="14,1,1"/>
      <sheetName val="15,1,3"/>
      <sheetName val="16,1,1"/>
      <sheetName val="16,1,3"/>
      <sheetName val="16,1,4"/>
      <sheetName val="16,1,5"/>
      <sheetName val="16,1,7"/>
      <sheetName val="16,1,8"/>
      <sheetName val="16,1,9"/>
      <sheetName val="16,1,11"/>
      <sheetName val="16,2,1"/>
      <sheetName val="16,2,2"/>
      <sheetName val="16,2,3"/>
      <sheetName val="16,2,5"/>
      <sheetName val="16,2,6"/>
      <sheetName val="16,2,7"/>
      <sheetName val="17,1,3"/>
      <sheetName val="17,2,1"/>
      <sheetName val="17,2,2"/>
      <sheetName val="17,2,3"/>
      <sheetName val="17,2,4"/>
      <sheetName val="18,1,1"/>
      <sheetName val="18,1,2"/>
      <sheetName val="18,1,3"/>
      <sheetName val="18,1,4"/>
      <sheetName val="18,1,5 "/>
      <sheetName val="19,1,1"/>
      <sheetName val="19,1,4"/>
      <sheetName val="19,1,5"/>
      <sheetName val="19,1,6"/>
      <sheetName val="19,4,1"/>
      <sheetName val="19,4,2"/>
      <sheetName val="20,1,2"/>
      <sheetName val="20,1,3"/>
      <sheetName val="20,1,5"/>
      <sheetName val="20,2,1"/>
      <sheetName val="20,2,2"/>
      <sheetName val="20,2,3"/>
      <sheetName val="20,2,4"/>
      <sheetName val="20,2,5"/>
      <sheetName val="20,2,6"/>
      <sheetName val="20,2,7"/>
      <sheetName val="20,2,10"/>
      <sheetName val="20,2,11"/>
      <sheetName val="20,2,12"/>
      <sheetName val="20,2,13"/>
      <sheetName val="20,2,20"/>
      <sheetName val="20,2,21"/>
      <sheetName val="20,2,22"/>
      <sheetName val="20,2,23"/>
      <sheetName val="20,2,24"/>
      <sheetName val="20,3,1"/>
      <sheetName val="20,3,2"/>
      <sheetName val="20,3,3"/>
      <sheetName val="20,3,5"/>
      <sheetName val="20,3,6"/>
      <sheetName val="20,4,1"/>
      <sheetName val="20,4,2"/>
      <sheetName val="20,4,3"/>
      <sheetName val="20,4,4"/>
      <sheetName val="20,4,5"/>
      <sheetName val="20,5,100"/>
      <sheetName val="20,5,2"/>
      <sheetName val="20,5,3"/>
      <sheetName val="20,5,4"/>
      <sheetName val="20,5,5"/>
      <sheetName val="20,5,7"/>
      <sheetName val="20,5,8"/>
      <sheetName val="20,5,9"/>
      <sheetName val="21,1,1"/>
      <sheetName val="21,1,3"/>
      <sheetName val="21,2,1"/>
      <sheetName val="Hoja1"/>
      <sheetName val="Hoja2"/>
    </sheetNames>
    <sheetDataSet>
      <sheetData sheetId="0">
        <row r="11">
          <cell r="A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0</v>
          </cell>
        </row>
      </sheetData>
      <sheetData sheetId="9">
        <row r="11">
          <cell r="A11" t="str">
            <v xml:space="preserve"> CUADRILLAS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SALARIO MINIMO LEGAL VIGENTE</v>
          </cell>
          <cell r="B13">
            <v>0</v>
          </cell>
          <cell r="C13">
            <v>0</v>
          </cell>
          <cell r="D13">
            <v>589500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Descripción</v>
          </cell>
          <cell r="B14" t="str">
            <v>Jornal Oficial</v>
          </cell>
          <cell r="C14">
            <v>0</v>
          </cell>
          <cell r="D14">
            <v>0</v>
          </cell>
          <cell r="E14">
            <v>0</v>
          </cell>
          <cell r="F14" t="str">
            <v>Jornal Ayudante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P. ALBAÑILERIA</v>
          </cell>
          <cell r="B15">
            <v>94113.674999999988</v>
          </cell>
          <cell r="C15">
            <v>0</v>
          </cell>
          <cell r="D15">
            <v>0</v>
          </cell>
          <cell r="E15">
            <v>0</v>
          </cell>
          <cell r="F15">
            <v>35014.334999999999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P. INSTALACIONES BASICA</v>
          </cell>
          <cell r="B16">
            <v>103525.0425</v>
          </cell>
          <cell r="C16">
            <v>0</v>
          </cell>
          <cell r="D16">
            <v>0</v>
          </cell>
          <cell r="E16">
            <v>0</v>
          </cell>
          <cell r="F16">
            <v>38515.768499999998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P. PINTURA</v>
          </cell>
          <cell r="B17">
            <v>108230.72624999999</v>
          </cell>
          <cell r="C17">
            <v>0</v>
          </cell>
          <cell r="D17">
            <v>0</v>
          </cell>
          <cell r="E17">
            <v>0</v>
          </cell>
          <cell r="F17">
            <v>40266.485249999998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P. CARPINTERIA</v>
          </cell>
          <cell r="B18">
            <v>112936.40999999999</v>
          </cell>
          <cell r="C18">
            <v>0</v>
          </cell>
          <cell r="D18">
            <v>0</v>
          </cell>
          <cell r="E18">
            <v>0</v>
          </cell>
          <cell r="F18">
            <v>42017.201999999997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P. CABLEADO ESTRUCTURADO</v>
          </cell>
          <cell r="B19">
            <v>125171.18774999998</v>
          </cell>
          <cell r="C19">
            <v>0</v>
          </cell>
          <cell r="D19">
            <v>0</v>
          </cell>
          <cell r="E19">
            <v>0</v>
          </cell>
          <cell r="F19">
            <v>46569.065549999992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Vlr actualizado</v>
          </cell>
          <cell r="H20" t="str">
            <v>% Actualización</v>
          </cell>
          <cell r="I20" t="str">
            <v>Vlr Actual</v>
          </cell>
        </row>
        <row r="21">
          <cell r="A21" t="str">
            <v>Excavaciones</v>
          </cell>
          <cell r="B21">
            <v>0</v>
          </cell>
          <cell r="C21">
            <v>0</v>
          </cell>
          <cell r="D21">
            <v>0</v>
          </cell>
          <cell r="E21">
            <v>3</v>
          </cell>
          <cell r="F21" t="str">
            <v>Ayudante</v>
          </cell>
          <cell r="G21">
            <v>105043.01</v>
          </cell>
          <cell r="H21">
            <v>0</v>
          </cell>
          <cell r="I21">
            <v>105043.005</v>
          </cell>
        </row>
        <row r="22">
          <cell r="A22" t="str">
            <v>Rellenos de excavación</v>
          </cell>
          <cell r="B22">
            <v>0</v>
          </cell>
          <cell r="C22">
            <v>0</v>
          </cell>
          <cell r="D22">
            <v>0</v>
          </cell>
          <cell r="E22">
            <v>1</v>
          </cell>
          <cell r="F22" t="str">
            <v>Ayudante</v>
          </cell>
          <cell r="G22">
            <v>35014.339999999997</v>
          </cell>
          <cell r="H22">
            <v>0</v>
          </cell>
          <cell r="I22">
            <v>35014.334999999999</v>
          </cell>
        </row>
        <row r="23">
          <cell r="A23" t="str">
            <v>Enchapes y acabados</v>
          </cell>
          <cell r="B23">
            <v>1</v>
          </cell>
          <cell r="C23" t="str">
            <v>oficial</v>
          </cell>
          <cell r="D23">
            <v>0</v>
          </cell>
          <cell r="E23">
            <v>1</v>
          </cell>
          <cell r="F23" t="str">
            <v>Ayudante</v>
          </cell>
          <cell r="G23">
            <v>129128.01</v>
          </cell>
          <cell r="H23">
            <v>0</v>
          </cell>
          <cell r="I23">
            <v>129128.00999999998</v>
          </cell>
        </row>
        <row r="24">
          <cell r="A24" t="str">
            <v>Cuadrilla Demoliciones</v>
          </cell>
          <cell r="B24">
            <v>0</v>
          </cell>
          <cell r="C24">
            <v>0</v>
          </cell>
          <cell r="D24">
            <v>0</v>
          </cell>
          <cell r="E24">
            <v>2</v>
          </cell>
          <cell r="F24" t="str">
            <v>Ayudante</v>
          </cell>
          <cell r="G24">
            <v>70028.67</v>
          </cell>
          <cell r="H24">
            <v>0</v>
          </cell>
          <cell r="I24">
            <v>70028.67</v>
          </cell>
        </row>
        <row r="25">
          <cell r="A25" t="str">
            <v>Excavaciones en roca</v>
          </cell>
          <cell r="B25">
            <v>1</v>
          </cell>
          <cell r="C25" t="str">
            <v>Oficial</v>
          </cell>
          <cell r="D25" t="str">
            <v>+</v>
          </cell>
          <cell r="E25">
            <v>3</v>
          </cell>
          <cell r="F25" t="str">
            <v>Ayudante</v>
          </cell>
          <cell r="G25">
            <v>199156.68</v>
          </cell>
          <cell r="H25">
            <v>0</v>
          </cell>
          <cell r="I25">
            <v>199156.68</v>
          </cell>
        </row>
        <row r="26">
          <cell r="A26" t="str">
            <v>Albañilería</v>
          </cell>
          <cell r="B26">
            <v>2</v>
          </cell>
          <cell r="C26" t="str">
            <v>Oficial</v>
          </cell>
          <cell r="D26" t="str">
            <v>+</v>
          </cell>
          <cell r="E26">
            <v>1</v>
          </cell>
          <cell r="F26" t="str">
            <v>Ayudante</v>
          </cell>
          <cell r="G26">
            <v>223241.69</v>
          </cell>
          <cell r="H26">
            <v>0</v>
          </cell>
          <cell r="I26">
            <v>223241.68499999997</v>
          </cell>
        </row>
        <row r="27">
          <cell r="A27" t="str">
            <v>Estructuras</v>
          </cell>
          <cell r="B27">
            <v>2</v>
          </cell>
          <cell r="C27" t="str">
            <v>Oficial</v>
          </cell>
          <cell r="D27" t="str">
            <v>+</v>
          </cell>
          <cell r="E27">
            <v>3</v>
          </cell>
          <cell r="F27" t="str">
            <v>Ayudante</v>
          </cell>
          <cell r="G27">
            <v>293270.36</v>
          </cell>
          <cell r="H27">
            <v>0</v>
          </cell>
          <cell r="I27">
            <v>293270.35499999998</v>
          </cell>
        </row>
        <row r="28">
          <cell r="A28" t="str">
            <v>Topografía</v>
          </cell>
          <cell r="B28">
            <v>1</v>
          </cell>
          <cell r="C28" t="str">
            <v>Oficial</v>
          </cell>
          <cell r="D28" t="str">
            <v>+</v>
          </cell>
          <cell r="E28">
            <v>3</v>
          </cell>
          <cell r="F28" t="str">
            <v>Ayudante</v>
          </cell>
          <cell r="G28">
            <v>219072.35</v>
          </cell>
          <cell r="H28">
            <v>0</v>
          </cell>
          <cell r="I28">
            <v>219072.348</v>
          </cell>
        </row>
        <row r="29">
          <cell r="A29" t="str">
            <v>Instalaciones</v>
          </cell>
          <cell r="B29">
            <v>2</v>
          </cell>
          <cell r="C29" t="str">
            <v>Oficial</v>
          </cell>
          <cell r="D29" t="str">
            <v>+</v>
          </cell>
          <cell r="E29">
            <v>2</v>
          </cell>
          <cell r="F29" t="str">
            <v>Ayudante</v>
          </cell>
          <cell r="G29">
            <v>284081.62</v>
          </cell>
          <cell r="H29">
            <v>0</v>
          </cell>
          <cell r="I29">
            <v>284081.62199999997</v>
          </cell>
        </row>
        <row r="30">
          <cell r="A30" t="str">
            <v>Cuadrilla 1 - 4</v>
          </cell>
          <cell r="B30">
            <v>1</v>
          </cell>
          <cell r="C30" t="str">
            <v>Oficial</v>
          </cell>
          <cell r="D30" t="str">
            <v>+</v>
          </cell>
          <cell r="E30">
            <v>4</v>
          </cell>
          <cell r="F30" t="str">
            <v>Ayudante</v>
          </cell>
          <cell r="G30">
            <v>281005.21999999997</v>
          </cell>
          <cell r="H30">
            <v>0</v>
          </cell>
          <cell r="I30">
            <v>281005.21799999999</v>
          </cell>
        </row>
        <row r="31">
          <cell r="A31" t="str">
            <v>Cuadrilla 1 - 1</v>
          </cell>
          <cell r="B31">
            <v>1</v>
          </cell>
          <cell r="C31" t="str">
            <v>Oficial</v>
          </cell>
          <cell r="D31" t="str">
            <v>+</v>
          </cell>
          <cell r="E31">
            <v>1</v>
          </cell>
          <cell r="F31" t="str">
            <v>Ayudante</v>
          </cell>
          <cell r="G31">
            <v>154953.60999999999</v>
          </cell>
          <cell r="H31">
            <v>0</v>
          </cell>
          <cell r="I31">
            <v>154953.61199999999</v>
          </cell>
        </row>
        <row r="32">
          <cell r="A32" t="str">
            <v>Cuadrilla 1 - 3</v>
          </cell>
          <cell r="B32">
            <v>1</v>
          </cell>
          <cell r="C32" t="str">
            <v>Oficial</v>
          </cell>
          <cell r="D32" t="str">
            <v>+</v>
          </cell>
          <cell r="E32">
            <v>3</v>
          </cell>
          <cell r="F32" t="str">
            <v>Ayudante</v>
          </cell>
          <cell r="G32">
            <v>199156.68</v>
          </cell>
          <cell r="H32">
            <v>0</v>
          </cell>
          <cell r="I32">
            <v>199156.68</v>
          </cell>
        </row>
        <row r="33">
          <cell r="A33" t="str">
            <v>Cuadrilla 1 - 6</v>
          </cell>
          <cell r="B33">
            <v>1</v>
          </cell>
          <cell r="C33" t="str">
            <v>Oficial</v>
          </cell>
          <cell r="D33" t="str">
            <v>+</v>
          </cell>
          <cell r="E33">
            <v>6</v>
          </cell>
          <cell r="F33" t="str">
            <v>Ayudante</v>
          </cell>
          <cell r="G33">
            <v>304199.69</v>
          </cell>
          <cell r="H33">
            <v>0</v>
          </cell>
          <cell r="I33">
            <v>304199.685</v>
          </cell>
        </row>
        <row r="34">
          <cell r="A34" t="str">
            <v>Cuadrilla Hidraúlico y Sanitario</v>
          </cell>
          <cell r="B34">
            <v>1</v>
          </cell>
          <cell r="C34" t="str">
            <v>Oficial</v>
          </cell>
          <cell r="D34" t="str">
            <v>+</v>
          </cell>
          <cell r="E34">
            <v>1</v>
          </cell>
          <cell r="F34" t="str">
            <v>Ayudante</v>
          </cell>
          <cell r="G34">
            <v>142040.81</v>
          </cell>
          <cell r="H34">
            <v>0</v>
          </cell>
          <cell r="I34">
            <v>142040.81099999999</v>
          </cell>
        </row>
        <row r="35">
          <cell r="A35" t="str">
            <v>Cuadrilla Carpinteria metálica</v>
          </cell>
          <cell r="B35">
            <v>1</v>
          </cell>
          <cell r="C35" t="str">
            <v>Oficial</v>
          </cell>
          <cell r="D35" t="str">
            <v>+</v>
          </cell>
          <cell r="E35">
            <v>1</v>
          </cell>
          <cell r="F35" t="str">
            <v>Ayudante</v>
          </cell>
          <cell r="G35">
            <v>154953.61199999999</v>
          </cell>
          <cell r="H35">
            <v>0</v>
          </cell>
          <cell r="I35">
            <v>148497.21149999998</v>
          </cell>
        </row>
        <row r="36">
          <cell r="A36" t="str">
            <v>Cuadrilla  Eléctrico</v>
          </cell>
          <cell r="B36">
            <v>1</v>
          </cell>
          <cell r="C36" t="str">
            <v xml:space="preserve">Oficial </v>
          </cell>
          <cell r="D36" t="str">
            <v>+</v>
          </cell>
          <cell r="E36">
            <v>1</v>
          </cell>
          <cell r="F36" t="str">
            <v>Ayudante</v>
          </cell>
          <cell r="G36">
            <v>171740.25329999998</v>
          </cell>
          <cell r="H36">
            <v>0</v>
          </cell>
          <cell r="I36">
            <v>171740.25329999998</v>
          </cell>
        </row>
        <row r="37">
          <cell r="A37" t="str">
            <v>Carpintería</v>
          </cell>
          <cell r="B37">
            <v>1</v>
          </cell>
          <cell r="C37" t="str">
            <v>Oficial</v>
          </cell>
          <cell r="D37" t="str">
            <v>+</v>
          </cell>
          <cell r="E37">
            <v>2</v>
          </cell>
          <cell r="F37" t="str">
            <v>Ayudante</v>
          </cell>
          <cell r="G37">
            <v>196970.81</v>
          </cell>
          <cell r="H37">
            <v>0</v>
          </cell>
          <cell r="I37">
            <v>196970.81399999998</v>
          </cell>
        </row>
        <row r="38">
          <cell r="A38" t="str">
            <v>Pintura</v>
          </cell>
          <cell r="B38">
            <v>2</v>
          </cell>
          <cell r="C38" t="str">
            <v>Oficial</v>
          </cell>
          <cell r="D38" t="str">
            <v>+</v>
          </cell>
          <cell r="E38">
            <v>1</v>
          </cell>
          <cell r="F38" t="str">
            <v>Ayudante</v>
          </cell>
          <cell r="G38">
            <v>256727.94</v>
          </cell>
          <cell r="H38">
            <v>0</v>
          </cell>
          <cell r="I38">
            <v>256727.93774999998</v>
          </cell>
        </row>
        <row r="39">
          <cell r="A39" t="str">
            <v>Mampostería</v>
          </cell>
          <cell r="B39">
            <v>2</v>
          </cell>
          <cell r="C39" t="str">
            <v>Oficial</v>
          </cell>
          <cell r="D39" t="str">
            <v>+</v>
          </cell>
          <cell r="E39">
            <v>1</v>
          </cell>
          <cell r="F39" t="str">
            <v>Ayudante</v>
          </cell>
          <cell r="G39">
            <v>223241.69</v>
          </cell>
          <cell r="H39">
            <v>0</v>
          </cell>
          <cell r="I39">
            <v>223241.68499999997</v>
          </cell>
        </row>
        <row r="40">
          <cell r="A40" t="str">
            <v>Vías</v>
          </cell>
          <cell r="B40">
            <v>3</v>
          </cell>
          <cell r="C40" t="str">
            <v>Oficial</v>
          </cell>
          <cell r="D40" t="str">
            <v>+</v>
          </cell>
          <cell r="E40">
            <v>4</v>
          </cell>
          <cell r="F40" t="str">
            <v>Ayudante</v>
          </cell>
          <cell r="G40">
            <v>485758.12</v>
          </cell>
          <cell r="H40">
            <v>0</v>
          </cell>
          <cell r="I40">
            <v>485758.11974999995</v>
          </cell>
        </row>
        <row r="41">
          <cell r="A41" t="str">
            <v>Cuadrilla Carpinteria Aluminio</v>
          </cell>
          <cell r="B41">
            <v>2</v>
          </cell>
          <cell r="C41" t="str">
            <v>Oficial</v>
          </cell>
          <cell r="D41" t="str">
            <v>+</v>
          </cell>
          <cell r="E41">
            <v>2</v>
          </cell>
          <cell r="F41" t="str">
            <v>Ayudante</v>
          </cell>
          <cell r="G41">
            <v>309907.21999999997</v>
          </cell>
          <cell r="H41">
            <v>0</v>
          </cell>
          <cell r="I41">
            <v>309907.22399999999</v>
          </cell>
        </row>
        <row r="42">
          <cell r="A42" t="str">
            <v>Cuadrilla instalaciones a  gas</v>
          </cell>
          <cell r="B42">
            <v>2</v>
          </cell>
          <cell r="C42" t="str">
            <v>Oficiales</v>
          </cell>
          <cell r="D42">
            <v>0</v>
          </cell>
          <cell r="E42">
            <v>0</v>
          </cell>
          <cell r="F42">
            <v>0</v>
          </cell>
          <cell r="G42">
            <v>250342.38</v>
          </cell>
          <cell r="H42">
            <v>0</v>
          </cell>
          <cell r="I42">
            <v>250342.37549999997</v>
          </cell>
        </row>
        <row r="43">
          <cell r="A43" t="str">
            <v>Ingeniero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250000</v>
          </cell>
          <cell r="H43">
            <v>0</v>
          </cell>
          <cell r="I43">
            <v>250000</v>
          </cell>
        </row>
        <row r="44">
          <cell r="A44" t="str">
            <v>Tramitador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120000</v>
          </cell>
          <cell r="H44">
            <v>0</v>
          </cell>
          <cell r="I44">
            <v>120000</v>
          </cell>
        </row>
      </sheetData>
      <sheetData sheetId="10">
        <row r="12">
          <cell r="A12" t="str">
            <v>COSTOS DE TRANSPORTE</v>
          </cell>
        </row>
      </sheetData>
      <sheetData sheetId="11">
        <row r="11">
          <cell r="A11" t="str">
            <v>COSTOS DE MAQUINARIA Y EQUIPOS</v>
          </cell>
        </row>
      </sheetData>
      <sheetData sheetId="12">
        <row r="8">
          <cell r="A8" t="str">
            <v>Descripción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basicos"/>
      <sheetName val="REPLAN."/>
      <sheetName val="EXCAV.MAT.COM"/>
      <sheetName val="PEDRAPLEN"/>
      <sheetName val="TERRAP."/>
      <sheetName val="SUBBASE"/>
      <sheetName val="BASE"/>
      <sheetName val="IMPRIMA"/>
      <sheetName val="ACARREO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ACERO"/>
      <sheetName val="CUNET.CC"/>
      <sheetName val="MAT.FILTRO"/>
      <sheetName val="ANDEN"/>
      <sheetName val="BORDI"/>
      <sheetName val="GEOTEXT."/>
      <sheetName val="GAVIONES"/>
      <sheetName val="SEÑALVERT."/>
      <sheetName val="LIN.DEMARC."/>
      <sheetName val="LIN.DEMARC.DISC."/>
      <sheetName val="POST.KILOM"/>
      <sheetName val="Cuadrillas"/>
      <sheetName val="Equ"/>
      <sheetName val="Trans"/>
      <sheetName val="Mat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BASE.BACHEO"/>
      <sheetName val="SELLO.GRIETAS"/>
      <sheetName val="EXCAV.REP.PAV"/>
      <sheetName val="MDC-2"/>
      <sheetName val="MDC-2.BACHEO"/>
      <sheetName val="MDC-2 RENIVEL"/>
      <sheetName val="CONC.F"/>
      <sheetName val="basicos"/>
      <sheetName val="REPLAN."/>
      <sheetName val="EXCAV.MAT.COM"/>
      <sheetName val="PEDRAPLEN"/>
      <sheetName val="TERRAP."/>
      <sheetName val="SUBBASE"/>
      <sheetName val="BASE"/>
      <sheetName val="IMPRIMA"/>
      <sheetName val="ACARREO"/>
      <sheetName val="EXCAV.ESTRUCT."/>
      <sheetName val="EXCAV.B.AGUA"/>
      <sheetName val="RELLE.ESTRUCT."/>
      <sheetName val="DEMOLI"/>
      <sheetName val="CONCRETO.C"/>
      <sheetName val="CONC.D"/>
      <sheetName val="CONC.G"/>
      <sheetName val="TUB.36&quot;"/>
      <sheetName val="ACERO"/>
      <sheetName val="CUNET.CC"/>
      <sheetName val="MAT.FILTRO"/>
      <sheetName val="ANDEN"/>
      <sheetName val="BORDI"/>
      <sheetName val="GEOTEXT."/>
      <sheetName val="GAVIONES"/>
      <sheetName val="SEÑALVERT."/>
      <sheetName val="LIN.DEMARC."/>
      <sheetName val="LIN.DEMARC.DISC."/>
      <sheetName val="POST.KIL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EQUIPOS</v>
          </cell>
          <cell r="B1" t="str">
            <v>MARCA</v>
          </cell>
          <cell r="C1" t="str">
            <v>TIPO</v>
          </cell>
          <cell r="D1" t="str">
            <v>TARIFA</v>
          </cell>
        </row>
        <row r="2">
          <cell r="A2" t="str">
            <v xml:space="preserve">BULLDOZER </v>
          </cell>
          <cell r="B2" t="str">
            <v>Caterpillar</v>
          </cell>
          <cell r="C2" t="str">
            <v>D6D</v>
          </cell>
          <cell r="D2">
            <v>65000</v>
          </cell>
        </row>
        <row r="3">
          <cell r="A3" t="str">
            <v>BULLDOZER 2</v>
          </cell>
          <cell r="B3" t="str">
            <v>Caterpillar</v>
          </cell>
          <cell r="C3" t="str">
            <v>D8K</v>
          </cell>
          <cell r="D3">
            <v>90000</v>
          </cell>
        </row>
        <row r="4">
          <cell r="A4" t="str">
            <v>BULLDOZER 3</v>
          </cell>
          <cell r="B4" t="str">
            <v>Caterpillar</v>
          </cell>
          <cell r="C4" t="str">
            <v>D8L</v>
          </cell>
          <cell r="D4">
            <v>95000</v>
          </cell>
        </row>
        <row r="5">
          <cell r="A5" t="str">
            <v>CAMIONETA DE ESTACAS 1</v>
          </cell>
          <cell r="C5">
            <v>2300</v>
          </cell>
        </row>
        <row r="6">
          <cell r="A6" t="str">
            <v>CAMIONETA DE ESTACAS 2</v>
          </cell>
          <cell r="B6" t="str">
            <v>Mazda</v>
          </cell>
          <cell r="C6" t="str">
            <v>B-2000</v>
          </cell>
        </row>
        <row r="7">
          <cell r="A7" t="str">
            <v>CAMPERO</v>
          </cell>
          <cell r="B7" t="str">
            <v>Toyota</v>
          </cell>
        </row>
        <row r="8">
          <cell r="A8" t="str">
            <v xml:space="preserve">CARGADOR </v>
          </cell>
          <cell r="B8" t="str">
            <v>Caterpillar</v>
          </cell>
          <cell r="C8">
            <v>930</v>
          </cell>
          <cell r="D8">
            <v>54000</v>
          </cell>
        </row>
        <row r="9">
          <cell r="A9" t="str">
            <v>CARGADOR 2</v>
          </cell>
          <cell r="B9" t="str">
            <v>Caterpillar</v>
          </cell>
          <cell r="C9" t="str">
            <v>950B</v>
          </cell>
          <cell r="D9">
            <v>45000</v>
          </cell>
        </row>
        <row r="10">
          <cell r="A10" t="str">
            <v>CARGADOR 3</v>
          </cell>
          <cell r="B10" t="str">
            <v>International</v>
          </cell>
          <cell r="C10">
            <v>515</v>
          </cell>
          <cell r="D10">
            <v>38000</v>
          </cell>
        </row>
        <row r="11">
          <cell r="A11" t="str">
            <v>CARGADOR 4</v>
          </cell>
          <cell r="B11" t="str">
            <v>Clarck Michigan</v>
          </cell>
          <cell r="C11">
            <v>55</v>
          </cell>
          <cell r="D11">
            <v>40000</v>
          </cell>
        </row>
        <row r="12">
          <cell r="A12" t="str">
            <v>CARROTANQUE</v>
          </cell>
          <cell r="B12" t="str">
            <v>Ford</v>
          </cell>
          <cell r="C12" t="str">
            <v>FDG-497</v>
          </cell>
          <cell r="D12">
            <v>25000</v>
          </cell>
        </row>
        <row r="13">
          <cell r="A13" t="str">
            <v>COMPACTADOR DE LLANTAS</v>
          </cell>
          <cell r="B13" t="str">
            <v>Caterpillar</v>
          </cell>
          <cell r="C13" t="str">
            <v>PS-130</v>
          </cell>
          <cell r="D13">
            <v>55000</v>
          </cell>
        </row>
        <row r="14">
          <cell r="A14" t="str">
            <v xml:space="preserve">COMPRESOR </v>
          </cell>
          <cell r="B14" t="str">
            <v>Leroi</v>
          </cell>
          <cell r="C14" t="str">
            <v>E1-75DB</v>
          </cell>
          <cell r="D14">
            <v>45000</v>
          </cell>
        </row>
        <row r="15">
          <cell r="A15" t="str">
            <v>COMPRESOR 2</v>
          </cell>
          <cell r="B15" t="str">
            <v>Ingersoll Rand</v>
          </cell>
          <cell r="D15">
            <v>45000</v>
          </cell>
        </row>
        <row r="16">
          <cell r="A16" t="str">
            <v>COMPRESOR 3</v>
          </cell>
          <cell r="B16" t="str">
            <v>Sullair</v>
          </cell>
          <cell r="C16" t="str">
            <v>375DP</v>
          </cell>
          <cell r="D16">
            <v>35000</v>
          </cell>
        </row>
        <row r="17">
          <cell r="A17" t="str">
            <v>FINISHER 1</v>
          </cell>
          <cell r="B17" t="str">
            <v>Barber Green</v>
          </cell>
          <cell r="C17" t="str">
            <v>SA-41</v>
          </cell>
          <cell r="D17">
            <v>70000</v>
          </cell>
        </row>
        <row r="18">
          <cell r="A18" t="str">
            <v>FINISHER 2</v>
          </cell>
          <cell r="B18" t="str">
            <v>Barber Green</v>
          </cell>
          <cell r="C18" t="str">
            <v>SB-41</v>
          </cell>
          <cell r="D18">
            <v>70000</v>
          </cell>
        </row>
        <row r="19">
          <cell r="A19" t="str">
            <v>FINISHER 3</v>
          </cell>
          <cell r="B19" t="str">
            <v>Barber Green</v>
          </cell>
          <cell r="C19" t="str">
            <v>SA-41</v>
          </cell>
          <cell r="D19">
            <v>50000</v>
          </cell>
        </row>
        <row r="20">
          <cell r="A20" t="str">
            <v>HERRAMIENTA MENOR</v>
          </cell>
          <cell r="C20" t="str">
            <v>global</v>
          </cell>
          <cell r="D20">
            <v>1000</v>
          </cell>
        </row>
        <row r="21">
          <cell r="A21" t="str">
            <v xml:space="preserve">IRRIGADOR </v>
          </cell>
          <cell r="D21">
            <v>40000</v>
          </cell>
        </row>
        <row r="22">
          <cell r="A22" t="str">
            <v>MEZCLADORA</v>
          </cell>
          <cell r="B22" t="str">
            <v>-</v>
          </cell>
          <cell r="C22" t="str">
            <v>-</v>
          </cell>
          <cell r="D22">
            <v>50000</v>
          </cell>
        </row>
        <row r="23">
          <cell r="A23" t="str">
            <v>MOTOBOMBA</v>
          </cell>
          <cell r="B23" t="str">
            <v>-</v>
          </cell>
          <cell r="C23" t="str">
            <v>-</v>
          </cell>
          <cell r="D23">
            <v>12000</v>
          </cell>
        </row>
        <row r="24">
          <cell r="A24" t="str">
            <v>MOTONIVELADORA 1</v>
          </cell>
          <cell r="B24" t="str">
            <v>Caterpillar</v>
          </cell>
          <cell r="C24" t="str">
            <v>120-G</v>
          </cell>
          <cell r="D24">
            <v>48000</v>
          </cell>
        </row>
        <row r="25">
          <cell r="A25" t="str">
            <v>MOTONIVELADORA 2</v>
          </cell>
          <cell r="B25" t="str">
            <v>Caterpillar</v>
          </cell>
          <cell r="C25" t="str">
            <v>120-B</v>
          </cell>
          <cell r="D25">
            <v>40000</v>
          </cell>
        </row>
        <row r="26">
          <cell r="A26" t="str">
            <v>MOTONIVELADORA 3</v>
          </cell>
          <cell r="B26" t="str">
            <v>Caterpillar</v>
          </cell>
          <cell r="C26" t="str">
            <v>120-B</v>
          </cell>
          <cell r="D26">
            <v>40000</v>
          </cell>
        </row>
        <row r="27">
          <cell r="A27" t="str">
            <v>MOTONIVELADORA 4</v>
          </cell>
          <cell r="B27" t="str">
            <v>Champion</v>
          </cell>
          <cell r="C27">
            <v>710</v>
          </cell>
          <cell r="D27">
            <v>45000</v>
          </cell>
        </row>
        <row r="28">
          <cell r="A28" t="str">
            <v>PLANTA DE ASFALTO</v>
          </cell>
          <cell r="B28" t="str">
            <v>Barber Green</v>
          </cell>
          <cell r="C28" t="str">
            <v>DM45</v>
          </cell>
          <cell r="D28">
            <v>135000</v>
          </cell>
        </row>
        <row r="29">
          <cell r="A29" t="str">
            <v>RANA</v>
          </cell>
          <cell r="B29" t="str">
            <v>-</v>
          </cell>
          <cell r="C29" t="str">
            <v>-</v>
          </cell>
          <cell r="D29">
            <v>25000</v>
          </cell>
        </row>
        <row r="30">
          <cell r="A30" t="str">
            <v>RETROCARGADOR</v>
          </cell>
          <cell r="C30" t="str">
            <v>JCB</v>
          </cell>
          <cell r="D30">
            <v>35000</v>
          </cell>
        </row>
        <row r="31">
          <cell r="A31" t="str">
            <v>RETROEXCAVADORA 1</v>
          </cell>
          <cell r="B31" t="str">
            <v>Hitachi</v>
          </cell>
          <cell r="C31" t="str">
            <v>EX-200-LC</v>
          </cell>
          <cell r="D31">
            <v>65000</v>
          </cell>
        </row>
        <row r="32">
          <cell r="A32" t="str">
            <v>RETROEXCAVADORA 2</v>
          </cell>
          <cell r="B32" t="str">
            <v>Hitachi</v>
          </cell>
          <cell r="C32" t="str">
            <v>EX-200-2</v>
          </cell>
          <cell r="D32">
            <v>50000</v>
          </cell>
        </row>
        <row r="33">
          <cell r="A33" t="str">
            <v>VIBROCOMPACTADOR 1</v>
          </cell>
          <cell r="B33" t="str">
            <v>Raygo</v>
          </cell>
          <cell r="C33" t="str">
            <v>304-A</v>
          </cell>
          <cell r="D33">
            <v>38000</v>
          </cell>
        </row>
        <row r="34">
          <cell r="A34" t="str">
            <v>VIBROCOMPACTADOR 2</v>
          </cell>
          <cell r="B34" t="str">
            <v>Ingersoll Rand</v>
          </cell>
          <cell r="C34" t="str">
            <v>SP-48</v>
          </cell>
          <cell r="D34">
            <v>38000</v>
          </cell>
        </row>
        <row r="35">
          <cell r="A35" t="str">
            <v>VIBROCOMPACTADOR 3</v>
          </cell>
          <cell r="B35" t="str">
            <v>Ingersoll Rand</v>
          </cell>
          <cell r="C35" t="str">
            <v>DD-65</v>
          </cell>
          <cell r="D35">
            <v>38000</v>
          </cell>
        </row>
        <row r="36">
          <cell r="A36" t="str">
            <v>VIBROCOMPACTADOR 4</v>
          </cell>
          <cell r="B36" t="str">
            <v>Dynapac</v>
          </cell>
          <cell r="C36" t="str">
            <v>CA-15</v>
          </cell>
          <cell r="D36">
            <v>59000</v>
          </cell>
        </row>
        <row r="37">
          <cell r="A37" t="str">
            <v>VIBROCOMPACTADOR 5</v>
          </cell>
          <cell r="B37" t="str">
            <v>Dynapac</v>
          </cell>
          <cell r="C37" t="str">
            <v>CH-44</v>
          </cell>
          <cell r="D37">
            <v>40000</v>
          </cell>
        </row>
        <row r="38">
          <cell r="A38" t="str">
            <v>VIBROCOMPACTADOR 6</v>
          </cell>
          <cell r="B38" t="str">
            <v>Lokomo</v>
          </cell>
          <cell r="C38" t="str">
            <v>AT-38</v>
          </cell>
          <cell r="D38">
            <v>40000</v>
          </cell>
        </row>
        <row r="39">
          <cell r="A39" t="str">
            <v>VOLQUETA 1</v>
          </cell>
          <cell r="B39" t="str">
            <v>Brigadier</v>
          </cell>
          <cell r="C39" t="str">
            <v>UFP-493</v>
          </cell>
          <cell r="D39">
            <v>45000</v>
          </cell>
        </row>
        <row r="40">
          <cell r="A40" t="str">
            <v>VOLQUETA 2</v>
          </cell>
          <cell r="B40" t="str">
            <v>Brigadier</v>
          </cell>
          <cell r="C40" t="str">
            <v>UFP-497</v>
          </cell>
          <cell r="D40">
            <v>45000</v>
          </cell>
        </row>
        <row r="41">
          <cell r="A41" t="str">
            <v>VOLQUETA 3</v>
          </cell>
          <cell r="B41" t="str">
            <v>Dodge</v>
          </cell>
          <cell r="C41" t="str">
            <v>FDG-012</v>
          </cell>
          <cell r="D41">
            <v>25000</v>
          </cell>
        </row>
        <row r="42">
          <cell r="A42" t="str">
            <v>VOLQUETA 5</v>
          </cell>
          <cell r="B42" t="str">
            <v>Mack</v>
          </cell>
          <cell r="C42" t="str">
            <v>UFP-974</v>
          </cell>
          <cell r="D42">
            <v>45000</v>
          </cell>
        </row>
        <row r="43">
          <cell r="A43" t="str">
            <v>VOLQUETA 6</v>
          </cell>
          <cell r="B43" t="str">
            <v>Mack</v>
          </cell>
          <cell r="C43" t="str">
            <v>VBH-632</v>
          </cell>
          <cell r="D43">
            <v>45000</v>
          </cell>
        </row>
        <row r="149">
          <cell r="A149" t="str">
            <v xml:space="preserve">AGREGADOS </v>
          </cell>
          <cell r="B149" t="str">
            <v>M3</v>
          </cell>
          <cell r="C149">
            <v>1.2</v>
          </cell>
          <cell r="D149">
            <v>25000</v>
          </cell>
          <cell r="F149" t="str">
            <v>TARIFA</v>
          </cell>
        </row>
        <row r="150">
          <cell r="A150" t="str">
            <v>EXPLOSIVOS</v>
          </cell>
          <cell r="B150" t="str">
            <v>TN</v>
          </cell>
          <cell r="C150">
            <v>5.0000000000000001E-3</v>
          </cell>
          <cell r="D150">
            <v>1000000</v>
          </cell>
          <cell r="E150">
            <v>50</v>
          </cell>
          <cell r="F150">
            <v>20000</v>
          </cell>
        </row>
        <row r="151">
          <cell r="A151" t="str">
            <v>MATERIAL DE DERRUMBE</v>
          </cell>
          <cell r="B151" t="str">
            <v>M3</v>
          </cell>
          <cell r="C151">
            <v>1.2</v>
          </cell>
          <cell r="D151">
            <v>25000</v>
          </cell>
          <cell r="E151">
            <v>2</v>
          </cell>
          <cell r="F151">
            <v>12500</v>
          </cell>
        </row>
        <row r="152">
          <cell r="A152" t="str">
            <v>MATERIAL DE DESMONTE</v>
          </cell>
          <cell r="B152" t="str">
            <v>M3</v>
          </cell>
          <cell r="C152">
            <v>1.5</v>
          </cell>
          <cell r="D152">
            <v>25000</v>
          </cell>
          <cell r="E152">
            <v>50</v>
          </cell>
          <cell r="F152">
            <v>500</v>
          </cell>
        </row>
        <row r="153">
          <cell r="A153" t="str">
            <v>MATERIAL DE EXCAVACION</v>
          </cell>
          <cell r="B153" t="str">
            <v>M3</v>
          </cell>
          <cell r="C153">
            <v>0.7</v>
          </cell>
          <cell r="D153">
            <v>25000</v>
          </cell>
          <cell r="E153">
            <v>55</v>
          </cell>
          <cell r="F153">
            <v>454.54545454545456</v>
          </cell>
        </row>
        <row r="154">
          <cell r="A154" t="str">
            <v>MATERIAL DE SUBBASE</v>
          </cell>
          <cell r="B154" t="str">
            <v>M3</v>
          </cell>
          <cell r="C154">
            <v>1.25</v>
          </cell>
          <cell r="D154">
            <v>25000</v>
          </cell>
          <cell r="E154">
            <v>50</v>
          </cell>
          <cell r="F154">
            <v>500</v>
          </cell>
        </row>
        <row r="155">
          <cell r="A155" t="str">
            <v>MATERIAL DE TERRAPLEN</v>
          </cell>
          <cell r="B155" t="str">
            <v>M3</v>
          </cell>
          <cell r="C155">
            <v>1.3</v>
          </cell>
          <cell r="D155">
            <v>25000</v>
          </cell>
          <cell r="E155">
            <v>83.332999999999998</v>
          </cell>
          <cell r="F155">
            <v>300.00120000480001</v>
          </cell>
        </row>
        <row r="156">
          <cell r="A156" t="str">
            <v>MATERIAL PARA BASE</v>
          </cell>
          <cell r="B156" t="str">
            <v>M3</v>
          </cell>
          <cell r="C156">
            <v>1.25</v>
          </cell>
          <cell r="D156">
            <v>25000</v>
          </cell>
          <cell r="E156">
            <v>35</v>
          </cell>
          <cell r="F156">
            <v>714.28571428571433</v>
          </cell>
        </row>
        <row r="157">
          <cell r="A157" t="str">
            <v>MATERIAL PEDRAPLEN</v>
          </cell>
          <cell r="B157" t="str">
            <v>M3</v>
          </cell>
          <cell r="C157">
            <v>1.25</v>
          </cell>
          <cell r="D157">
            <v>25000</v>
          </cell>
          <cell r="E157">
            <v>83.332999999999998</v>
          </cell>
          <cell r="F157">
            <v>300.00120000480001</v>
          </cell>
        </row>
        <row r="158">
          <cell r="A158" t="str">
            <v>TRANSP. MEZCLA ASFALTICA</v>
          </cell>
          <cell r="B158" t="str">
            <v>M3</v>
          </cell>
          <cell r="C158">
            <v>1.25</v>
          </cell>
          <cell r="D158">
            <v>25000</v>
          </cell>
          <cell r="E158">
            <v>83.332999999999998</v>
          </cell>
          <cell r="F158">
            <v>300.00120000480001</v>
          </cell>
        </row>
        <row r="159">
          <cell r="A159" t="str">
            <v>TRANSPORTE DE MATERIAL</v>
          </cell>
          <cell r="B159" t="str">
            <v>M3</v>
          </cell>
          <cell r="C159">
            <v>1.2</v>
          </cell>
          <cell r="D159">
            <v>25000</v>
          </cell>
          <cell r="E159">
            <v>83.332999999999998</v>
          </cell>
          <cell r="F159">
            <v>300.00120000480001</v>
          </cell>
        </row>
        <row r="160">
          <cell r="A160" t="str">
            <v>TUBERIA</v>
          </cell>
          <cell r="B160" t="str">
            <v>ML</v>
          </cell>
          <cell r="C160">
            <v>0.67858560000000012</v>
          </cell>
          <cell r="D160">
            <v>25000</v>
          </cell>
          <cell r="E160">
            <v>25</v>
          </cell>
          <cell r="F160">
            <v>1000</v>
          </cell>
        </row>
        <row r="161">
          <cell r="A161" t="str">
            <v>TRANSPORTES INTERNOS</v>
          </cell>
          <cell r="B161" t="str">
            <v>M3</v>
          </cell>
          <cell r="C161">
            <v>0.9</v>
          </cell>
          <cell r="D161">
            <v>25000</v>
          </cell>
          <cell r="E161">
            <v>20</v>
          </cell>
          <cell r="F161">
            <v>1250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TARIFAS"/>
      <sheetName val="Personalizar"/>
      <sheetName val="2103mar "/>
      <sheetName val="A. P. U."/>
      <sheetName val="Insumos"/>
      <sheetName val="bas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UNITARIOS"/>
      <sheetName val="PRESUPUESTO"/>
      <sheetName val="APU"/>
      <sheetName val="EQUIPOS"/>
      <sheetName val="MATERIALES"/>
      <sheetName val="MANO_DE_OBRA"/>
      <sheetName val="TRANSPORTES"/>
      <sheetName val="A.I.U."/>
      <sheetName val="Flujo de inversión"/>
      <sheetName val="Rendimientos"/>
      <sheetName val="Hoja1"/>
      <sheetName val="P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que 1 Alta"/>
      <sheetName val="Resumen BLOQUE 1"/>
      <sheetName val="M_Arq"/>
      <sheetName val="AIU"/>
      <sheetName val="Pres_Com"/>
      <sheetName val="1_Preliminares"/>
      <sheetName val="2_3_Cimentación_Est.Met"/>
      <sheetName val="4_Mampost"/>
      <sheetName val="5_Pisos"/>
      <sheetName val="6_Hidro"/>
      <sheetName val="6_Hidro (2)"/>
      <sheetName val="7_Enchapes"/>
      <sheetName val="8_Aparato"/>
      <sheetName val="9_Cubierta"/>
      <sheetName val="10_CMetalica"/>
      <sheetName val="11_Pintura_13"/>
      <sheetName val="12_Elect_GA"/>
      <sheetName val="14_Tanque almac"/>
      <sheetName val="Apu basicos"/>
      <sheetName val="Insumos"/>
      <sheetName val="Equipo_Trans "/>
      <sheetName val="M.Obra"/>
      <sheetName val="LISTA DE UNITARIOS"/>
    </sheetNames>
    <sheetDataSet>
      <sheetData sheetId="0"/>
      <sheetData sheetId="1">
        <row r="19">
          <cell r="C19">
            <v>100.28</v>
          </cell>
        </row>
      </sheetData>
      <sheetData sheetId="2"/>
      <sheetData sheetId="3"/>
      <sheetData sheetId="4">
        <row r="7">
          <cell r="A7" t="str">
            <v>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91"/>
  <sheetViews>
    <sheetView view="pageBreakPreview" zoomScale="90" zoomScaleNormal="100" zoomScaleSheetLayoutView="90" workbookViewId="0">
      <selection activeCell="E384" sqref="E384"/>
    </sheetView>
  </sheetViews>
  <sheetFormatPr baseColWidth="10" defaultRowHeight="15" x14ac:dyDescent="0.25"/>
  <cols>
    <col min="1" max="1" width="11" style="386" customWidth="1"/>
    <col min="2" max="2" width="89.42578125" style="386" customWidth="1"/>
    <col min="3" max="3" width="11.5703125" style="548" customWidth="1"/>
    <col min="4" max="4" width="12.85546875" style="386" customWidth="1"/>
    <col min="5" max="5" width="20.5703125" style="386" customWidth="1"/>
    <col min="6" max="6" width="37.85546875" style="386" customWidth="1"/>
    <col min="7" max="7" width="18" style="385" customWidth="1"/>
    <col min="8" max="8" width="24.85546875" style="386" customWidth="1"/>
    <col min="9" max="9" width="11.42578125" style="386"/>
    <col min="10" max="10" width="28" style="386" customWidth="1"/>
    <col min="11" max="16384" width="11.42578125" style="386"/>
  </cols>
  <sheetData>
    <row r="1" spans="1:7" ht="18.75" customHeight="1" x14ac:dyDescent="0.25">
      <c r="A1" s="550" t="s">
        <v>766</v>
      </c>
      <c r="B1" s="551"/>
      <c r="C1" s="551"/>
      <c r="D1" s="551"/>
      <c r="E1" s="551"/>
      <c r="F1" s="551"/>
    </row>
    <row r="2" spans="1:7" ht="44.25" customHeight="1" x14ac:dyDescent="0.25">
      <c r="A2" s="550"/>
      <c r="B2" s="551"/>
      <c r="C2" s="551"/>
      <c r="D2" s="551"/>
      <c r="E2" s="551"/>
      <c r="F2" s="551"/>
    </row>
    <row r="3" spans="1:7" x14ac:dyDescent="0.25">
      <c r="A3" s="387"/>
      <c r="B3" s="388"/>
      <c r="C3" s="388"/>
      <c r="D3" s="388"/>
      <c r="E3" s="388"/>
      <c r="F3" s="389"/>
    </row>
    <row r="4" spans="1:7" ht="15.75" hidden="1" x14ac:dyDescent="0.25">
      <c r="A4" s="390"/>
      <c r="B4" s="391"/>
      <c r="C4" s="391"/>
      <c r="D4" s="391"/>
      <c r="E4" s="391"/>
      <c r="F4" s="392"/>
    </row>
    <row r="5" spans="1:7" ht="21" x14ac:dyDescent="0.25">
      <c r="A5" s="393"/>
      <c r="B5" s="393"/>
      <c r="C5" s="393"/>
      <c r="D5" s="393"/>
      <c r="E5" s="393"/>
      <c r="F5" s="393"/>
    </row>
    <row r="6" spans="1:7" ht="20.25" customHeight="1" x14ac:dyDescent="0.25">
      <c r="A6" s="552" t="s">
        <v>0</v>
      </c>
      <c r="B6" s="553"/>
      <c r="C6" s="553"/>
      <c r="D6" s="553"/>
      <c r="E6" s="553"/>
      <c r="F6" s="553"/>
    </row>
    <row r="7" spans="1:7" ht="15.75" thickBot="1" x14ac:dyDescent="0.3">
      <c r="A7" s="394"/>
      <c r="B7" s="395"/>
      <c r="C7" s="395"/>
      <c r="D7" s="395"/>
      <c r="E7" s="395"/>
      <c r="F7" s="389"/>
    </row>
    <row r="8" spans="1:7" s="385" customFormat="1" ht="34.5" customHeight="1" x14ac:dyDescent="0.25">
      <c r="A8" s="396" t="s">
        <v>1</v>
      </c>
      <c r="B8" s="397" t="s">
        <v>2</v>
      </c>
      <c r="C8" s="398" t="s">
        <v>3</v>
      </c>
      <c r="D8" s="398" t="s">
        <v>4</v>
      </c>
      <c r="E8" s="398" t="s">
        <v>5</v>
      </c>
      <c r="F8" s="398" t="s">
        <v>6</v>
      </c>
      <c r="G8" s="399" t="s">
        <v>7</v>
      </c>
    </row>
    <row r="9" spans="1:7" x14ac:dyDescent="0.25">
      <c r="A9" s="400">
        <v>1</v>
      </c>
      <c r="B9" s="401" t="s">
        <v>8</v>
      </c>
      <c r="C9" s="402"/>
      <c r="D9" s="402"/>
      <c r="E9" s="402"/>
      <c r="F9" s="403">
        <f>SUM(F10:F19)</f>
        <v>0</v>
      </c>
      <c r="G9" s="404" t="e">
        <f t="shared" ref="G9:G19" si="0">+ROUND((F9/$F$381),4)</f>
        <v>#DIV/0!</v>
      </c>
    </row>
    <row r="10" spans="1:7" x14ac:dyDescent="0.25">
      <c r="A10" s="405">
        <v>1.1000000000000001</v>
      </c>
      <c r="B10" s="406" t="s">
        <v>9</v>
      </c>
      <c r="C10" s="407" t="s">
        <v>10</v>
      </c>
      <c r="D10" s="408">
        <v>26.98</v>
      </c>
      <c r="E10" s="409"/>
      <c r="F10" s="410">
        <f>+ROUND((E10*D10),0)</f>
        <v>0</v>
      </c>
      <c r="G10" s="411" t="e">
        <f t="shared" si="0"/>
        <v>#DIV/0!</v>
      </c>
    </row>
    <row r="11" spans="1:7" x14ac:dyDescent="0.25">
      <c r="A11" s="405">
        <v>1.2</v>
      </c>
      <c r="B11" s="406" t="s">
        <v>11</v>
      </c>
      <c r="C11" s="407" t="s">
        <v>10</v>
      </c>
      <c r="D11" s="408">
        <v>30</v>
      </c>
      <c r="E11" s="409"/>
      <c r="F11" s="410">
        <f t="shared" ref="F11:F19" si="1">+ROUND((E11*D11),0)</f>
        <v>0</v>
      </c>
      <c r="G11" s="411" t="e">
        <f t="shared" si="0"/>
        <v>#DIV/0!</v>
      </c>
    </row>
    <row r="12" spans="1:7" s="385" customFormat="1" x14ac:dyDescent="0.25">
      <c r="A12" s="405">
        <v>1.8</v>
      </c>
      <c r="B12" s="406" t="s">
        <v>14</v>
      </c>
      <c r="C12" s="407" t="s">
        <v>13</v>
      </c>
      <c r="D12" s="408">
        <v>637.95000000000005</v>
      </c>
      <c r="E12" s="412"/>
      <c r="F12" s="413">
        <f t="shared" si="1"/>
        <v>0</v>
      </c>
      <c r="G12" s="411" t="e">
        <f t="shared" si="0"/>
        <v>#DIV/0!</v>
      </c>
    </row>
    <row r="13" spans="1:7" ht="25.5" x14ac:dyDescent="0.25">
      <c r="A13" s="414" t="s">
        <v>16</v>
      </c>
      <c r="B13" s="406" t="s">
        <v>17</v>
      </c>
      <c r="C13" s="407" t="s">
        <v>13</v>
      </c>
      <c r="D13" s="408">
        <v>354.09</v>
      </c>
      <c r="E13" s="412"/>
      <c r="F13" s="413">
        <f t="shared" si="1"/>
        <v>0</v>
      </c>
      <c r="G13" s="411" t="e">
        <f t="shared" si="0"/>
        <v>#DIV/0!</v>
      </c>
    </row>
    <row r="14" spans="1:7" x14ac:dyDescent="0.25">
      <c r="A14" s="405">
        <v>1.1100000000000001</v>
      </c>
      <c r="B14" s="406" t="s">
        <v>18</v>
      </c>
      <c r="C14" s="407" t="s">
        <v>13</v>
      </c>
      <c r="D14" s="408">
        <v>159.49</v>
      </c>
      <c r="E14" s="412"/>
      <c r="F14" s="413">
        <f t="shared" si="1"/>
        <v>0</v>
      </c>
      <c r="G14" s="411" t="e">
        <f t="shared" si="0"/>
        <v>#DIV/0!</v>
      </c>
    </row>
    <row r="15" spans="1:7" x14ac:dyDescent="0.25">
      <c r="A15" s="405">
        <v>1.1200000000000001</v>
      </c>
      <c r="B15" s="406" t="s">
        <v>19</v>
      </c>
      <c r="C15" s="407" t="s">
        <v>13</v>
      </c>
      <c r="D15" s="408">
        <v>30.64</v>
      </c>
      <c r="E15" s="412"/>
      <c r="F15" s="413">
        <f t="shared" si="1"/>
        <v>0</v>
      </c>
      <c r="G15" s="411" t="e">
        <f t="shared" si="0"/>
        <v>#DIV/0!</v>
      </c>
    </row>
    <row r="16" spans="1:7" x14ac:dyDescent="0.25">
      <c r="A16" s="405">
        <v>1.1499999999999999</v>
      </c>
      <c r="B16" s="406" t="s">
        <v>22</v>
      </c>
      <c r="C16" s="407" t="s">
        <v>13</v>
      </c>
      <c r="D16" s="408">
        <v>283.27</v>
      </c>
      <c r="E16" s="412"/>
      <c r="F16" s="413">
        <f t="shared" si="1"/>
        <v>0</v>
      </c>
      <c r="G16" s="411" t="e">
        <f t="shared" si="0"/>
        <v>#DIV/0!</v>
      </c>
    </row>
    <row r="17" spans="1:7" x14ac:dyDescent="0.25">
      <c r="A17" s="405">
        <v>1.17</v>
      </c>
      <c r="B17" s="406" t="s">
        <v>24</v>
      </c>
      <c r="C17" s="407" t="s">
        <v>23</v>
      </c>
      <c r="D17" s="408">
        <v>313.5</v>
      </c>
      <c r="E17" s="412"/>
      <c r="F17" s="413">
        <f t="shared" si="1"/>
        <v>0</v>
      </c>
      <c r="G17" s="411" t="e">
        <f t="shared" si="0"/>
        <v>#DIV/0!</v>
      </c>
    </row>
    <row r="18" spans="1:7" x14ac:dyDescent="0.25">
      <c r="A18" s="405">
        <v>1.18</v>
      </c>
      <c r="B18" s="406" t="s">
        <v>25</v>
      </c>
      <c r="C18" s="407" t="s">
        <v>10</v>
      </c>
      <c r="D18" s="408">
        <v>44</v>
      </c>
      <c r="E18" s="412"/>
      <c r="F18" s="413">
        <f t="shared" si="1"/>
        <v>0</v>
      </c>
      <c r="G18" s="411" t="e">
        <f t="shared" si="0"/>
        <v>#DIV/0!</v>
      </c>
    </row>
    <row r="19" spans="1:7" x14ac:dyDescent="0.25">
      <c r="A19" s="405">
        <v>1.21</v>
      </c>
      <c r="B19" s="93" t="s">
        <v>27</v>
      </c>
      <c r="C19" s="415" t="s">
        <v>23</v>
      </c>
      <c r="D19" s="408">
        <v>8.98</v>
      </c>
      <c r="E19" s="412"/>
      <c r="F19" s="413">
        <f t="shared" si="1"/>
        <v>0</v>
      </c>
      <c r="G19" s="411" t="e">
        <f t="shared" si="0"/>
        <v>#DIV/0!</v>
      </c>
    </row>
    <row r="20" spans="1:7" x14ac:dyDescent="0.25">
      <c r="A20" s="416"/>
      <c r="B20" s="93"/>
      <c r="C20" s="415"/>
      <c r="D20" s="417"/>
      <c r="E20" s="410"/>
      <c r="F20" s="417"/>
      <c r="G20" s="411"/>
    </row>
    <row r="21" spans="1:7" x14ac:dyDescent="0.25">
      <c r="A21" s="418">
        <v>2</v>
      </c>
      <c r="B21" s="419" t="s">
        <v>28</v>
      </c>
      <c r="C21" s="419"/>
      <c r="D21" s="419"/>
      <c r="E21" s="419"/>
      <c r="F21" s="420">
        <f>SUM(F22:F30)</f>
        <v>0</v>
      </c>
      <c r="G21" s="404" t="e">
        <f t="shared" ref="G21:G61" si="2">+ROUND((F21/$F$381),4)</f>
        <v>#DIV/0!</v>
      </c>
    </row>
    <row r="22" spans="1:7" x14ac:dyDescent="0.25">
      <c r="A22" s="421"/>
      <c r="B22" s="422"/>
      <c r="C22" s="415"/>
      <c r="D22" s="423"/>
      <c r="E22" s="410"/>
      <c r="F22" s="424">
        <f t="shared" ref="F22:F30" si="3">+ROUND((E22*D22),0)</f>
        <v>0</v>
      </c>
      <c r="G22" s="411" t="e">
        <f t="shared" si="2"/>
        <v>#DIV/0!</v>
      </c>
    </row>
    <row r="23" spans="1:7" x14ac:dyDescent="0.25">
      <c r="A23" s="421">
        <v>2.2000000000000002</v>
      </c>
      <c r="B23" s="422" t="s">
        <v>29</v>
      </c>
      <c r="C23" s="415" t="s">
        <v>23</v>
      </c>
      <c r="D23" s="423">
        <v>153.94</v>
      </c>
      <c r="E23" s="410"/>
      <c r="F23" s="424">
        <f>+ROUND((E23*D23),0)</f>
        <v>0</v>
      </c>
      <c r="G23" s="411" t="e">
        <f t="shared" si="2"/>
        <v>#DIV/0!</v>
      </c>
    </row>
    <row r="24" spans="1:7" x14ac:dyDescent="0.25">
      <c r="A24" s="421">
        <v>2.4</v>
      </c>
      <c r="B24" s="425" t="s">
        <v>31</v>
      </c>
      <c r="C24" s="415" t="s">
        <v>13</v>
      </c>
      <c r="D24" s="423">
        <v>28.78</v>
      </c>
      <c r="E24" s="410"/>
      <c r="F24" s="424">
        <f t="shared" si="3"/>
        <v>0</v>
      </c>
      <c r="G24" s="411" t="e">
        <f t="shared" si="2"/>
        <v>#DIV/0!</v>
      </c>
    </row>
    <row r="25" spans="1:7" x14ac:dyDescent="0.25">
      <c r="A25" s="421">
        <v>2.5</v>
      </c>
      <c r="B25" s="425" t="s">
        <v>32</v>
      </c>
      <c r="C25" s="415" t="s">
        <v>13</v>
      </c>
      <c r="D25" s="423">
        <v>50.18</v>
      </c>
      <c r="E25" s="410"/>
      <c r="F25" s="424">
        <f t="shared" si="3"/>
        <v>0</v>
      </c>
      <c r="G25" s="411" t="e">
        <f t="shared" si="2"/>
        <v>#DIV/0!</v>
      </c>
    </row>
    <row r="26" spans="1:7" s="385" customFormat="1" ht="44.25" customHeight="1" x14ac:dyDescent="0.25">
      <c r="A26" s="421" t="s">
        <v>33</v>
      </c>
      <c r="B26" s="425" t="s">
        <v>34</v>
      </c>
      <c r="C26" s="415" t="s">
        <v>13</v>
      </c>
      <c r="D26" s="423">
        <v>56.55</v>
      </c>
      <c r="E26" s="413"/>
      <c r="F26" s="426">
        <f t="shared" si="3"/>
        <v>0</v>
      </c>
      <c r="G26" s="411" t="e">
        <f t="shared" si="2"/>
        <v>#DIV/0!</v>
      </c>
    </row>
    <row r="27" spans="1:7" ht="26.25" customHeight="1" x14ac:dyDescent="0.25">
      <c r="A27" s="421" t="s">
        <v>35</v>
      </c>
      <c r="B27" s="425" t="s">
        <v>36</v>
      </c>
      <c r="C27" s="415" t="s">
        <v>13</v>
      </c>
      <c r="D27" s="423">
        <v>1.51</v>
      </c>
      <c r="E27" s="413"/>
      <c r="F27" s="424">
        <f t="shared" si="3"/>
        <v>0</v>
      </c>
      <c r="G27" s="411" t="e">
        <f t="shared" si="2"/>
        <v>#DIV/0!</v>
      </c>
    </row>
    <row r="28" spans="1:7" ht="30" customHeight="1" x14ac:dyDescent="0.25">
      <c r="A28" s="421" t="s">
        <v>37</v>
      </c>
      <c r="B28" s="425" t="s">
        <v>38</v>
      </c>
      <c r="C28" s="415" t="s">
        <v>13</v>
      </c>
      <c r="D28" s="423">
        <v>30.64</v>
      </c>
      <c r="E28" s="413"/>
      <c r="F28" s="426">
        <f t="shared" si="3"/>
        <v>0</v>
      </c>
      <c r="G28" s="411" t="e">
        <f t="shared" si="2"/>
        <v>#DIV/0!</v>
      </c>
    </row>
    <row r="29" spans="1:7" s="385" customFormat="1" x14ac:dyDescent="0.25">
      <c r="A29" s="421" t="s">
        <v>39</v>
      </c>
      <c r="B29" s="425" t="s">
        <v>40</v>
      </c>
      <c r="C29" s="415" t="s">
        <v>41</v>
      </c>
      <c r="D29" s="423">
        <v>19246.22</v>
      </c>
      <c r="E29" s="413"/>
      <c r="F29" s="426">
        <f t="shared" si="3"/>
        <v>0</v>
      </c>
      <c r="G29" s="411" t="e">
        <f t="shared" si="2"/>
        <v>#DIV/0!</v>
      </c>
    </row>
    <row r="30" spans="1:7" x14ac:dyDescent="0.25">
      <c r="A30" s="427" t="s">
        <v>42</v>
      </c>
      <c r="B30" s="422" t="s">
        <v>43</v>
      </c>
      <c r="C30" s="417" t="s">
        <v>41</v>
      </c>
      <c r="D30" s="423">
        <v>2331</v>
      </c>
      <c r="E30" s="413"/>
      <c r="F30" s="424">
        <f t="shared" si="3"/>
        <v>0</v>
      </c>
      <c r="G30" s="411" t="e">
        <f t="shared" si="2"/>
        <v>#DIV/0!</v>
      </c>
    </row>
    <row r="31" spans="1:7" x14ac:dyDescent="0.25">
      <c r="A31" s="421"/>
      <c r="B31" s="422"/>
      <c r="C31" s="417"/>
      <c r="D31" s="423"/>
      <c r="E31" s="413"/>
      <c r="F31" s="424"/>
      <c r="G31" s="411" t="e">
        <f t="shared" si="2"/>
        <v>#DIV/0!</v>
      </c>
    </row>
    <row r="32" spans="1:7" x14ac:dyDescent="0.25">
      <c r="A32" s="421"/>
      <c r="B32" s="422"/>
      <c r="C32" s="417"/>
      <c r="D32" s="423"/>
      <c r="E32" s="413"/>
      <c r="F32" s="424"/>
      <c r="G32" s="411" t="e">
        <f t="shared" si="2"/>
        <v>#DIV/0!</v>
      </c>
    </row>
    <row r="33" spans="1:7" x14ac:dyDescent="0.25">
      <c r="A33" s="400">
        <v>3</v>
      </c>
      <c r="B33" s="401" t="s">
        <v>44</v>
      </c>
      <c r="C33" s="402"/>
      <c r="D33" s="402"/>
      <c r="E33" s="402"/>
      <c r="F33" s="428">
        <f>SUM(F34:F42)</f>
        <v>0</v>
      </c>
      <c r="G33" s="404" t="e">
        <f t="shared" si="2"/>
        <v>#DIV/0!</v>
      </c>
    </row>
    <row r="34" spans="1:7" x14ac:dyDescent="0.25">
      <c r="A34" s="429"/>
      <c r="B34" s="425"/>
      <c r="C34" s="417"/>
      <c r="D34" s="417"/>
      <c r="E34" s="417"/>
      <c r="F34" s="424">
        <f t="shared" ref="F34:F42" si="4">+ROUND((E34*D34),0)</f>
        <v>0</v>
      </c>
      <c r="G34" s="411" t="e">
        <f t="shared" si="2"/>
        <v>#DIV/0!</v>
      </c>
    </row>
    <row r="35" spans="1:7" ht="28.5" customHeight="1" x14ac:dyDescent="0.25">
      <c r="A35" s="421">
        <v>3.1</v>
      </c>
      <c r="B35" s="425" t="s">
        <v>45</v>
      </c>
      <c r="C35" s="415" t="s">
        <v>13</v>
      </c>
      <c r="D35" s="430">
        <v>60.41</v>
      </c>
      <c r="E35" s="413"/>
      <c r="F35" s="426">
        <f t="shared" si="4"/>
        <v>0</v>
      </c>
      <c r="G35" s="411" t="e">
        <f t="shared" si="2"/>
        <v>#DIV/0!</v>
      </c>
    </row>
    <row r="36" spans="1:7" ht="28.5" customHeight="1" x14ac:dyDescent="0.25">
      <c r="A36" s="421" t="s">
        <v>46</v>
      </c>
      <c r="B36" s="425" t="s">
        <v>47</v>
      </c>
      <c r="C36" s="415" t="s">
        <v>13</v>
      </c>
      <c r="D36" s="430">
        <v>2</v>
      </c>
      <c r="E36" s="413"/>
      <c r="F36" s="426">
        <f t="shared" si="4"/>
        <v>0</v>
      </c>
      <c r="G36" s="411" t="e">
        <f t="shared" si="2"/>
        <v>#DIV/0!</v>
      </c>
    </row>
    <row r="37" spans="1:7" ht="25.5" customHeight="1" x14ac:dyDescent="0.25">
      <c r="A37" s="421">
        <v>3.2</v>
      </c>
      <c r="B37" s="425" t="s">
        <v>48</v>
      </c>
      <c r="C37" s="415" t="s">
        <v>13</v>
      </c>
      <c r="D37" s="430">
        <v>77.06</v>
      </c>
      <c r="E37" s="413"/>
      <c r="F37" s="426">
        <f t="shared" si="4"/>
        <v>0</v>
      </c>
      <c r="G37" s="411" t="e">
        <f t="shared" si="2"/>
        <v>#DIV/0!</v>
      </c>
    </row>
    <row r="38" spans="1:7" ht="29.25" customHeight="1" x14ac:dyDescent="0.25">
      <c r="A38" s="421">
        <v>3.3</v>
      </c>
      <c r="B38" s="425" t="s">
        <v>49</v>
      </c>
      <c r="C38" s="415" t="s">
        <v>13</v>
      </c>
      <c r="D38" s="430">
        <v>17.38</v>
      </c>
      <c r="E38" s="413"/>
      <c r="F38" s="426">
        <f t="shared" si="4"/>
        <v>0</v>
      </c>
      <c r="G38" s="411" t="e">
        <f t="shared" si="2"/>
        <v>#DIV/0!</v>
      </c>
    </row>
    <row r="39" spans="1:7" ht="21.75" customHeight="1" x14ac:dyDescent="0.25">
      <c r="A39" s="421" t="s">
        <v>50</v>
      </c>
      <c r="B39" s="425" t="s">
        <v>51</v>
      </c>
      <c r="C39" s="415" t="s">
        <v>13</v>
      </c>
      <c r="D39" s="430">
        <v>50.06</v>
      </c>
      <c r="E39" s="413"/>
      <c r="F39" s="426">
        <f t="shared" si="4"/>
        <v>0</v>
      </c>
      <c r="G39" s="411" t="e">
        <f t="shared" si="2"/>
        <v>#DIV/0!</v>
      </c>
    </row>
    <row r="40" spans="1:7" ht="29.25" customHeight="1" x14ac:dyDescent="0.25">
      <c r="A40" s="421">
        <v>3.5</v>
      </c>
      <c r="B40" s="425" t="s">
        <v>52</v>
      </c>
      <c r="C40" s="415" t="s">
        <v>13</v>
      </c>
      <c r="D40" s="430">
        <v>11.83</v>
      </c>
      <c r="E40" s="413"/>
      <c r="F40" s="426">
        <f t="shared" si="4"/>
        <v>0</v>
      </c>
      <c r="G40" s="411" t="e">
        <f t="shared" si="2"/>
        <v>#DIV/0!</v>
      </c>
    </row>
    <row r="41" spans="1:7" ht="27" customHeight="1" x14ac:dyDescent="0.25">
      <c r="A41" s="421">
        <v>3.7</v>
      </c>
      <c r="B41" s="425" t="s">
        <v>40</v>
      </c>
      <c r="C41" s="415" t="s">
        <v>41</v>
      </c>
      <c r="D41" s="430">
        <v>35894.79</v>
      </c>
      <c r="E41" s="413"/>
      <c r="F41" s="426">
        <f t="shared" si="4"/>
        <v>0</v>
      </c>
      <c r="G41" s="411" t="e">
        <f t="shared" si="2"/>
        <v>#DIV/0!</v>
      </c>
    </row>
    <row r="42" spans="1:7" s="385" customFormat="1" ht="40.5" customHeight="1" x14ac:dyDescent="0.25">
      <c r="A42" s="421">
        <v>3.8</v>
      </c>
      <c r="B42" s="425" t="s">
        <v>43</v>
      </c>
      <c r="C42" s="423" t="s">
        <v>41</v>
      </c>
      <c r="D42" s="430">
        <v>3755</v>
      </c>
      <c r="E42" s="413"/>
      <c r="F42" s="426">
        <f t="shared" si="4"/>
        <v>0</v>
      </c>
      <c r="G42" s="411" t="e">
        <f t="shared" si="2"/>
        <v>#DIV/0!</v>
      </c>
    </row>
    <row r="43" spans="1:7" x14ac:dyDescent="0.25">
      <c r="A43" s="429"/>
      <c r="B43" s="431"/>
      <c r="C43" s="417"/>
      <c r="D43" s="417"/>
      <c r="E43" s="417"/>
      <c r="F43" s="417"/>
      <c r="G43" s="411" t="e">
        <f t="shared" si="2"/>
        <v>#DIV/0!</v>
      </c>
    </row>
    <row r="44" spans="1:7" x14ac:dyDescent="0.25">
      <c r="A44" s="432">
        <v>4</v>
      </c>
      <c r="B44" s="433" t="s">
        <v>53</v>
      </c>
      <c r="C44" s="434"/>
      <c r="D44" s="435"/>
      <c r="E44" s="435"/>
      <c r="F44" s="436">
        <f>SUM(F45:F47)</f>
        <v>0</v>
      </c>
      <c r="G44" s="404" t="e">
        <f t="shared" si="2"/>
        <v>#DIV/0!</v>
      </c>
    </row>
    <row r="45" spans="1:7" ht="45" x14ac:dyDescent="0.25">
      <c r="A45" s="437">
        <v>4.0999999999999996</v>
      </c>
      <c r="B45" s="438" t="s">
        <v>54</v>
      </c>
      <c r="C45" s="439" t="s">
        <v>55</v>
      </c>
      <c r="D45" s="440">
        <v>34.6</v>
      </c>
      <c r="E45" s="441"/>
      <c r="F45" s="442">
        <f t="shared" ref="F45:F47" si="5">+ROUND((E45*D45),0)</f>
        <v>0</v>
      </c>
      <c r="G45" s="411" t="e">
        <f t="shared" si="2"/>
        <v>#DIV/0!</v>
      </c>
    </row>
    <row r="46" spans="1:7" ht="29.25" customHeight="1" x14ac:dyDescent="0.25">
      <c r="A46" s="437">
        <v>4.3</v>
      </c>
      <c r="B46" s="438" t="s">
        <v>57</v>
      </c>
      <c r="C46" s="439" t="s">
        <v>55</v>
      </c>
      <c r="D46" s="440">
        <v>44.61</v>
      </c>
      <c r="E46" s="443"/>
      <c r="F46" s="442">
        <f t="shared" si="5"/>
        <v>0</v>
      </c>
      <c r="G46" s="411" t="e">
        <f t="shared" si="2"/>
        <v>#DIV/0!</v>
      </c>
    </row>
    <row r="47" spans="1:7" ht="108" customHeight="1" x14ac:dyDescent="0.25">
      <c r="A47" s="437">
        <v>4.4000000000000004</v>
      </c>
      <c r="B47" s="438" t="s">
        <v>58</v>
      </c>
      <c r="C47" s="439" t="s">
        <v>23</v>
      </c>
      <c r="D47" s="440">
        <v>105.3</v>
      </c>
      <c r="E47" s="441"/>
      <c r="F47" s="442">
        <f t="shared" si="5"/>
        <v>0</v>
      </c>
      <c r="G47" s="411" t="e">
        <f t="shared" si="2"/>
        <v>#DIV/0!</v>
      </c>
    </row>
    <row r="48" spans="1:7" x14ac:dyDescent="0.25">
      <c r="A48" s="429"/>
      <c r="B48" s="431"/>
      <c r="C48" s="417"/>
      <c r="D48" s="417"/>
      <c r="E48" s="417"/>
      <c r="F48" s="417"/>
      <c r="G48" s="411" t="e">
        <f t="shared" si="2"/>
        <v>#DIV/0!</v>
      </c>
    </row>
    <row r="49" spans="1:7" x14ac:dyDescent="0.25">
      <c r="A49" s="432">
        <v>5</v>
      </c>
      <c r="B49" s="433" t="s">
        <v>59</v>
      </c>
      <c r="C49" s="434"/>
      <c r="D49" s="435"/>
      <c r="E49" s="435"/>
      <c r="F49" s="436">
        <f>SUM(F50:F61)</f>
        <v>0</v>
      </c>
      <c r="G49" s="404" t="e">
        <f t="shared" si="2"/>
        <v>#DIV/0!</v>
      </c>
    </row>
    <row r="50" spans="1:7" x14ac:dyDescent="0.25">
      <c r="A50" s="444">
        <v>5.0999999999999996</v>
      </c>
      <c r="B50" s="445" t="s">
        <v>60</v>
      </c>
      <c r="C50" s="446" t="s">
        <v>23</v>
      </c>
      <c r="D50" s="447">
        <v>243.51</v>
      </c>
      <c r="E50" s="409"/>
      <c r="F50" s="426">
        <f t="shared" ref="F50:F61" si="6">+ROUND((E50*D50),0)</f>
        <v>0</v>
      </c>
      <c r="G50" s="411" t="e">
        <f t="shared" si="2"/>
        <v>#DIV/0!</v>
      </c>
    </row>
    <row r="51" spans="1:7" x14ac:dyDescent="0.25">
      <c r="A51" s="444">
        <v>5.2</v>
      </c>
      <c r="B51" s="445" t="s">
        <v>61</v>
      </c>
      <c r="C51" s="446" t="s">
        <v>10</v>
      </c>
      <c r="D51" s="447">
        <v>153.76</v>
      </c>
      <c r="E51" s="409"/>
      <c r="F51" s="426">
        <f t="shared" si="6"/>
        <v>0</v>
      </c>
      <c r="G51" s="411" t="e">
        <f t="shared" si="2"/>
        <v>#DIV/0!</v>
      </c>
    </row>
    <row r="52" spans="1:7" x14ac:dyDescent="0.25">
      <c r="A52" s="444">
        <v>5.3</v>
      </c>
      <c r="B52" s="445" t="s">
        <v>62</v>
      </c>
      <c r="C52" s="446" t="s">
        <v>23</v>
      </c>
      <c r="D52" s="447">
        <v>135.25</v>
      </c>
      <c r="E52" s="409"/>
      <c r="F52" s="426">
        <f t="shared" si="6"/>
        <v>0</v>
      </c>
      <c r="G52" s="411" t="e">
        <f t="shared" si="2"/>
        <v>#DIV/0!</v>
      </c>
    </row>
    <row r="53" spans="1:7" x14ac:dyDescent="0.25">
      <c r="A53" s="444">
        <v>5.5</v>
      </c>
      <c r="B53" s="445" t="s">
        <v>63</v>
      </c>
      <c r="C53" s="446" t="s">
        <v>23</v>
      </c>
      <c r="D53" s="447">
        <v>136.76</v>
      </c>
      <c r="E53" s="409"/>
      <c r="F53" s="426">
        <f t="shared" si="6"/>
        <v>0</v>
      </c>
      <c r="G53" s="411" t="e">
        <f t="shared" si="2"/>
        <v>#DIV/0!</v>
      </c>
    </row>
    <row r="54" spans="1:7" x14ac:dyDescent="0.25">
      <c r="A54" s="444" t="s">
        <v>64</v>
      </c>
      <c r="B54" s="445" t="s">
        <v>65</v>
      </c>
      <c r="C54" s="446" t="s">
        <v>23</v>
      </c>
      <c r="D54" s="447">
        <v>79.709999999999994</v>
      </c>
      <c r="E54" s="409"/>
      <c r="F54" s="426">
        <f t="shared" si="6"/>
        <v>0</v>
      </c>
      <c r="G54" s="411" t="e">
        <f t="shared" si="2"/>
        <v>#DIV/0!</v>
      </c>
    </row>
    <row r="55" spans="1:7" x14ac:dyDescent="0.25">
      <c r="A55" s="444">
        <v>5.7</v>
      </c>
      <c r="B55" s="445" t="s">
        <v>66</v>
      </c>
      <c r="C55" s="446" t="s">
        <v>10</v>
      </c>
      <c r="D55" s="447">
        <v>19.8</v>
      </c>
      <c r="E55" s="409"/>
      <c r="F55" s="426">
        <f t="shared" si="6"/>
        <v>0</v>
      </c>
      <c r="G55" s="411" t="e">
        <f t="shared" si="2"/>
        <v>#DIV/0!</v>
      </c>
    </row>
    <row r="56" spans="1:7" x14ac:dyDescent="0.25">
      <c r="A56" s="444">
        <v>5.8</v>
      </c>
      <c r="B56" s="445" t="s">
        <v>67</v>
      </c>
      <c r="C56" s="446" t="s">
        <v>23</v>
      </c>
      <c r="D56" s="447">
        <v>30.37</v>
      </c>
      <c r="E56" s="409"/>
      <c r="F56" s="426">
        <f t="shared" si="6"/>
        <v>0</v>
      </c>
      <c r="G56" s="411" t="e">
        <f t="shared" si="2"/>
        <v>#DIV/0!</v>
      </c>
    </row>
    <row r="57" spans="1:7" x14ac:dyDescent="0.25">
      <c r="A57" s="444">
        <v>5.9</v>
      </c>
      <c r="B57" s="445" t="s">
        <v>68</v>
      </c>
      <c r="C57" s="446" t="s">
        <v>10</v>
      </c>
      <c r="D57" s="447">
        <v>54.94</v>
      </c>
      <c r="E57" s="409"/>
      <c r="F57" s="426">
        <f t="shared" si="6"/>
        <v>0</v>
      </c>
      <c r="G57" s="411" t="e">
        <f t="shared" si="2"/>
        <v>#DIV/0!</v>
      </c>
    </row>
    <row r="58" spans="1:7" s="385" customFormat="1" x14ac:dyDescent="0.25">
      <c r="A58" s="448">
        <v>5.0999999999999996</v>
      </c>
      <c r="B58" s="449" t="s">
        <v>69</v>
      </c>
      <c r="C58" s="407" t="s">
        <v>23</v>
      </c>
      <c r="D58" s="440">
        <v>399.49</v>
      </c>
      <c r="E58" s="412"/>
      <c r="F58" s="426">
        <f t="shared" si="6"/>
        <v>0</v>
      </c>
      <c r="G58" s="411" t="e">
        <f t="shared" si="2"/>
        <v>#DIV/0!</v>
      </c>
    </row>
    <row r="59" spans="1:7" s="385" customFormat="1" x14ac:dyDescent="0.25">
      <c r="A59" s="448">
        <v>5.1100000000000003</v>
      </c>
      <c r="B59" s="449" t="s">
        <v>70</v>
      </c>
      <c r="C59" s="407" t="s">
        <v>23</v>
      </c>
      <c r="D59" s="440">
        <v>268.16000000000003</v>
      </c>
      <c r="E59" s="412"/>
      <c r="F59" s="426">
        <f t="shared" si="6"/>
        <v>0</v>
      </c>
      <c r="G59" s="411" t="e">
        <f t="shared" si="2"/>
        <v>#DIV/0!</v>
      </c>
    </row>
    <row r="60" spans="1:7" s="385" customFormat="1" x14ac:dyDescent="0.25">
      <c r="A60" s="448">
        <v>5.12</v>
      </c>
      <c r="B60" s="449" t="s">
        <v>71</v>
      </c>
      <c r="C60" s="407" t="s">
        <v>10</v>
      </c>
      <c r="D60" s="440">
        <v>83</v>
      </c>
      <c r="E60" s="412"/>
      <c r="F60" s="426">
        <f t="shared" si="6"/>
        <v>0</v>
      </c>
      <c r="G60" s="411" t="e">
        <f t="shared" si="2"/>
        <v>#DIV/0!</v>
      </c>
    </row>
    <row r="61" spans="1:7" s="385" customFormat="1" ht="30" x14ac:dyDescent="0.25">
      <c r="A61" s="448">
        <v>5.14</v>
      </c>
      <c r="B61" s="450" t="s">
        <v>72</v>
      </c>
      <c r="C61" s="407" t="s">
        <v>23</v>
      </c>
      <c r="D61" s="440">
        <v>153.94999999999999</v>
      </c>
      <c r="E61" s="412"/>
      <c r="F61" s="426">
        <f t="shared" si="6"/>
        <v>0</v>
      </c>
      <c r="G61" s="411" t="e">
        <f t="shared" si="2"/>
        <v>#DIV/0!</v>
      </c>
    </row>
    <row r="62" spans="1:7" s="385" customFormat="1" x14ac:dyDescent="0.25">
      <c r="A62" s="451"/>
      <c r="B62" s="452"/>
      <c r="C62" s="415"/>
      <c r="D62" s="453"/>
      <c r="E62" s="454"/>
      <c r="F62" s="426"/>
      <c r="G62" s="411"/>
    </row>
    <row r="63" spans="1:7" x14ac:dyDescent="0.25">
      <c r="A63" s="432">
        <v>6</v>
      </c>
      <c r="B63" s="433" t="s">
        <v>73</v>
      </c>
      <c r="C63" s="455"/>
      <c r="D63" s="456"/>
      <c r="E63" s="456"/>
      <c r="F63" s="436">
        <f>SUM(F64:F70)</f>
        <v>0</v>
      </c>
      <c r="G63" s="404" t="e">
        <f t="shared" ref="G63:G94" si="7">+ROUND((F63/$F$381),4)</f>
        <v>#DIV/0!</v>
      </c>
    </row>
    <row r="64" spans="1:7" x14ac:dyDescent="0.25">
      <c r="A64" s="444">
        <v>6.1</v>
      </c>
      <c r="B64" s="445" t="s">
        <v>74</v>
      </c>
      <c r="C64" s="446" t="s">
        <v>23</v>
      </c>
      <c r="D64" s="447">
        <v>78.349999999999994</v>
      </c>
      <c r="E64" s="409"/>
      <c r="F64" s="426">
        <f t="shared" ref="F64:F69" si="8">+ROUND((E64*D64),0)</f>
        <v>0</v>
      </c>
      <c r="G64" s="411" t="e">
        <f t="shared" si="7"/>
        <v>#DIV/0!</v>
      </c>
    </row>
    <row r="65" spans="1:7" x14ac:dyDescent="0.25">
      <c r="A65" s="444">
        <v>6.2</v>
      </c>
      <c r="B65" s="445" t="s">
        <v>75</v>
      </c>
      <c r="C65" s="446" t="s">
        <v>23</v>
      </c>
      <c r="D65" s="447">
        <v>588.38</v>
      </c>
      <c r="E65" s="409"/>
      <c r="F65" s="426">
        <f t="shared" si="8"/>
        <v>0</v>
      </c>
      <c r="G65" s="411" t="e">
        <f t="shared" si="7"/>
        <v>#DIV/0!</v>
      </c>
    </row>
    <row r="66" spans="1:7" x14ac:dyDescent="0.25">
      <c r="A66" s="457">
        <v>6.3</v>
      </c>
      <c r="B66" s="445" t="s">
        <v>76</v>
      </c>
      <c r="C66" s="446" t="s">
        <v>23</v>
      </c>
      <c r="D66" s="447">
        <v>217.49</v>
      </c>
      <c r="E66" s="409"/>
      <c r="F66" s="426">
        <f t="shared" si="8"/>
        <v>0</v>
      </c>
      <c r="G66" s="411" t="e">
        <f t="shared" si="7"/>
        <v>#DIV/0!</v>
      </c>
    </row>
    <row r="67" spans="1:7" x14ac:dyDescent="0.25">
      <c r="A67" s="457">
        <v>6.4</v>
      </c>
      <c r="B67" s="445" t="s">
        <v>77</v>
      </c>
      <c r="C67" s="446" t="s">
        <v>23</v>
      </c>
      <c r="D67" s="447">
        <v>45.96</v>
      </c>
      <c r="E67" s="409"/>
      <c r="F67" s="426">
        <f t="shared" si="8"/>
        <v>0</v>
      </c>
      <c r="G67" s="411" t="e">
        <f t="shared" si="7"/>
        <v>#DIV/0!</v>
      </c>
    </row>
    <row r="68" spans="1:7" x14ac:dyDescent="0.25">
      <c r="A68" s="458">
        <v>6.6</v>
      </c>
      <c r="B68" s="459" t="s">
        <v>78</v>
      </c>
      <c r="C68" s="460" t="s">
        <v>23</v>
      </c>
      <c r="D68" s="447">
        <v>66.92</v>
      </c>
      <c r="E68" s="461"/>
      <c r="F68" s="426">
        <f t="shared" si="8"/>
        <v>0</v>
      </c>
      <c r="G68" s="411" t="e">
        <f t="shared" si="7"/>
        <v>#DIV/0!</v>
      </c>
    </row>
    <row r="69" spans="1:7" x14ac:dyDescent="0.25">
      <c r="A69" s="462">
        <v>6.7</v>
      </c>
      <c r="B69" s="93" t="s">
        <v>79</v>
      </c>
      <c r="C69" s="94" t="s">
        <v>23</v>
      </c>
      <c r="D69" s="93">
        <v>17.309999999999999</v>
      </c>
      <c r="E69" s="410"/>
      <c r="F69" s="426">
        <f t="shared" si="8"/>
        <v>0</v>
      </c>
      <c r="G69" s="411" t="e">
        <f t="shared" si="7"/>
        <v>#DIV/0!</v>
      </c>
    </row>
    <row r="70" spans="1:7" x14ac:dyDescent="0.25">
      <c r="A70" s="462"/>
      <c r="B70" s="93"/>
      <c r="C70" s="94"/>
      <c r="D70" s="93"/>
      <c r="E70" s="93"/>
      <c r="F70" s="93"/>
      <c r="G70" s="411" t="e">
        <f t="shared" si="7"/>
        <v>#DIV/0!</v>
      </c>
    </row>
    <row r="71" spans="1:7" x14ac:dyDescent="0.25">
      <c r="A71" s="463">
        <v>7</v>
      </c>
      <c r="B71" s="464" t="s">
        <v>80</v>
      </c>
      <c r="C71" s="465"/>
      <c r="D71" s="466"/>
      <c r="E71" s="466"/>
      <c r="F71" s="30">
        <f>SUM(F73:F149)</f>
        <v>0</v>
      </c>
      <c r="G71" s="404" t="e">
        <f t="shared" si="7"/>
        <v>#DIV/0!</v>
      </c>
    </row>
    <row r="72" spans="1:7" x14ac:dyDescent="0.25">
      <c r="A72" s="31" t="s">
        <v>81</v>
      </c>
      <c r="B72" s="32" t="s">
        <v>82</v>
      </c>
      <c r="C72" s="33"/>
      <c r="D72" s="34"/>
      <c r="E72" s="34"/>
      <c r="F72" s="466"/>
      <c r="G72" s="411" t="e">
        <f t="shared" si="7"/>
        <v>#DIV/0!</v>
      </c>
    </row>
    <row r="73" spans="1:7" ht="45" x14ac:dyDescent="0.25">
      <c r="A73" s="35" t="s">
        <v>83</v>
      </c>
      <c r="B73" s="36" t="s">
        <v>84</v>
      </c>
      <c r="C73" s="37" t="s">
        <v>85</v>
      </c>
      <c r="D73" s="38">
        <v>155</v>
      </c>
      <c r="E73" s="38"/>
      <c r="F73" s="426">
        <f t="shared" ref="F73:F113" si="9">+ROUND((E73*D73),0)</f>
        <v>0</v>
      </c>
      <c r="G73" s="411" t="e">
        <f t="shared" si="7"/>
        <v>#DIV/0!</v>
      </c>
    </row>
    <row r="74" spans="1:7" ht="45" x14ac:dyDescent="0.25">
      <c r="A74" s="35" t="s">
        <v>88</v>
      </c>
      <c r="B74" s="36" t="s">
        <v>89</v>
      </c>
      <c r="C74" s="37" t="s">
        <v>85</v>
      </c>
      <c r="D74" s="38">
        <v>50</v>
      </c>
      <c r="E74" s="38"/>
      <c r="F74" s="426">
        <f t="shared" si="9"/>
        <v>0</v>
      </c>
      <c r="G74" s="411" t="e">
        <f t="shared" si="7"/>
        <v>#DIV/0!</v>
      </c>
    </row>
    <row r="75" spans="1:7" ht="30" x14ac:dyDescent="0.25">
      <c r="A75" s="35" t="s">
        <v>90</v>
      </c>
      <c r="B75" s="36" t="s">
        <v>91</v>
      </c>
      <c r="C75" s="37" t="s">
        <v>85</v>
      </c>
      <c r="D75" s="38">
        <v>205</v>
      </c>
      <c r="E75" s="38"/>
      <c r="F75" s="426">
        <f t="shared" si="9"/>
        <v>0</v>
      </c>
      <c r="G75" s="411" t="e">
        <f t="shared" si="7"/>
        <v>#DIV/0!</v>
      </c>
    </row>
    <row r="76" spans="1:7" ht="45" x14ac:dyDescent="0.25">
      <c r="A76" s="35" t="s">
        <v>92</v>
      </c>
      <c r="B76" s="36" t="s">
        <v>93</v>
      </c>
      <c r="C76" s="37" t="s">
        <v>85</v>
      </c>
      <c r="D76" s="38">
        <v>17</v>
      </c>
      <c r="E76" s="38"/>
      <c r="F76" s="426">
        <f t="shared" si="9"/>
        <v>0</v>
      </c>
      <c r="G76" s="411" t="e">
        <f t="shared" si="7"/>
        <v>#DIV/0!</v>
      </c>
    </row>
    <row r="77" spans="1:7" ht="45" x14ac:dyDescent="0.25">
      <c r="A77" s="35" t="s">
        <v>94</v>
      </c>
      <c r="B77" s="36" t="s">
        <v>95</v>
      </c>
      <c r="C77" s="37" t="s">
        <v>85</v>
      </c>
      <c r="D77" s="38">
        <v>8</v>
      </c>
      <c r="E77" s="38"/>
      <c r="F77" s="426">
        <f t="shared" si="9"/>
        <v>0</v>
      </c>
      <c r="G77" s="411" t="e">
        <f t="shared" si="7"/>
        <v>#DIV/0!</v>
      </c>
    </row>
    <row r="78" spans="1:7" ht="45" x14ac:dyDescent="0.25">
      <c r="A78" s="35" t="s">
        <v>98</v>
      </c>
      <c r="B78" s="36" t="s">
        <v>99</v>
      </c>
      <c r="C78" s="37" t="s">
        <v>85</v>
      </c>
      <c r="D78" s="38">
        <v>11</v>
      </c>
      <c r="E78" s="38"/>
      <c r="F78" s="426">
        <f t="shared" si="9"/>
        <v>0</v>
      </c>
      <c r="G78" s="411" t="e">
        <f t="shared" si="7"/>
        <v>#DIV/0!</v>
      </c>
    </row>
    <row r="79" spans="1:7" ht="45" x14ac:dyDescent="0.25">
      <c r="A79" s="35" t="s">
        <v>100</v>
      </c>
      <c r="B79" s="36" t="s">
        <v>101</v>
      </c>
      <c r="C79" s="37" t="s">
        <v>85</v>
      </c>
      <c r="D79" s="38">
        <v>32</v>
      </c>
      <c r="E79" s="38"/>
      <c r="F79" s="426">
        <f t="shared" si="9"/>
        <v>0</v>
      </c>
      <c r="G79" s="411" t="e">
        <f t="shared" si="7"/>
        <v>#DIV/0!</v>
      </c>
    </row>
    <row r="80" spans="1:7" ht="45" x14ac:dyDescent="0.25">
      <c r="A80" s="35" t="s">
        <v>102</v>
      </c>
      <c r="B80" s="36" t="s">
        <v>103</v>
      </c>
      <c r="C80" s="37" t="s">
        <v>85</v>
      </c>
      <c r="D80" s="38">
        <v>1</v>
      </c>
      <c r="E80" s="38"/>
      <c r="F80" s="426">
        <f t="shared" si="9"/>
        <v>0</v>
      </c>
      <c r="G80" s="411" t="e">
        <f t="shared" si="7"/>
        <v>#DIV/0!</v>
      </c>
    </row>
    <row r="81" spans="1:7" ht="60" x14ac:dyDescent="0.25">
      <c r="A81" s="35" t="s">
        <v>104</v>
      </c>
      <c r="B81" s="36" t="s">
        <v>105</v>
      </c>
      <c r="C81" s="37" t="s">
        <v>85</v>
      </c>
      <c r="D81" s="38">
        <v>14</v>
      </c>
      <c r="E81" s="38"/>
      <c r="F81" s="426">
        <f t="shared" si="9"/>
        <v>0</v>
      </c>
      <c r="G81" s="411" t="e">
        <f t="shared" si="7"/>
        <v>#DIV/0!</v>
      </c>
    </row>
    <row r="82" spans="1:7" ht="45" x14ac:dyDescent="0.25">
      <c r="A82" s="35" t="s">
        <v>106</v>
      </c>
      <c r="B82" s="36" t="s">
        <v>107</v>
      </c>
      <c r="C82" s="37" t="s">
        <v>85</v>
      </c>
      <c r="D82" s="38">
        <v>3</v>
      </c>
      <c r="E82" s="38"/>
      <c r="F82" s="426">
        <f t="shared" si="9"/>
        <v>0</v>
      </c>
      <c r="G82" s="411" t="e">
        <f t="shared" si="7"/>
        <v>#DIV/0!</v>
      </c>
    </row>
    <row r="83" spans="1:7" ht="45" x14ac:dyDescent="0.25">
      <c r="A83" s="35" t="s">
        <v>108</v>
      </c>
      <c r="B83" s="36" t="s">
        <v>109</v>
      </c>
      <c r="C83" s="37" t="s">
        <v>85</v>
      </c>
      <c r="D83" s="38">
        <v>3</v>
      </c>
      <c r="E83" s="38"/>
      <c r="F83" s="426">
        <f t="shared" si="9"/>
        <v>0</v>
      </c>
      <c r="G83" s="411" t="e">
        <f t="shared" si="7"/>
        <v>#DIV/0!</v>
      </c>
    </row>
    <row r="84" spans="1:7" ht="45" x14ac:dyDescent="0.25">
      <c r="A84" s="35" t="s">
        <v>110</v>
      </c>
      <c r="B84" s="36" t="s">
        <v>111</v>
      </c>
      <c r="C84" s="37" t="s">
        <v>85</v>
      </c>
      <c r="D84" s="38">
        <v>1</v>
      </c>
      <c r="E84" s="38"/>
      <c r="F84" s="426">
        <f t="shared" si="9"/>
        <v>0</v>
      </c>
      <c r="G84" s="411" t="e">
        <f t="shared" si="7"/>
        <v>#DIV/0!</v>
      </c>
    </row>
    <row r="85" spans="1:7" ht="21.75" customHeight="1" x14ac:dyDescent="0.25">
      <c r="A85" s="39" t="s">
        <v>112</v>
      </c>
      <c r="B85" s="40" t="s">
        <v>113</v>
      </c>
      <c r="C85" s="41"/>
      <c r="D85" s="42"/>
      <c r="E85" s="42"/>
      <c r="F85" s="467">
        <f t="shared" si="9"/>
        <v>0</v>
      </c>
      <c r="G85" s="411" t="e">
        <f t="shared" si="7"/>
        <v>#DIV/0!</v>
      </c>
    </row>
    <row r="86" spans="1:7" x14ac:dyDescent="0.25">
      <c r="A86" s="35" t="s">
        <v>114</v>
      </c>
      <c r="B86" s="36" t="s">
        <v>115</v>
      </c>
      <c r="C86" s="37" t="s">
        <v>85</v>
      </c>
      <c r="D86" s="38">
        <v>35</v>
      </c>
      <c r="E86" s="38"/>
      <c r="F86" s="426">
        <f t="shared" si="9"/>
        <v>0</v>
      </c>
      <c r="G86" s="411" t="e">
        <f t="shared" si="7"/>
        <v>#DIV/0!</v>
      </c>
    </row>
    <row r="87" spans="1:7" x14ac:dyDescent="0.25">
      <c r="A87" s="35" t="s">
        <v>116</v>
      </c>
      <c r="B87" s="36" t="s">
        <v>117</v>
      </c>
      <c r="C87" s="37" t="s">
        <v>85</v>
      </c>
      <c r="D87" s="38">
        <v>1</v>
      </c>
      <c r="E87" s="38"/>
      <c r="F87" s="426">
        <f t="shared" si="9"/>
        <v>0</v>
      </c>
      <c r="G87" s="411" t="e">
        <f t="shared" si="7"/>
        <v>#DIV/0!</v>
      </c>
    </row>
    <row r="88" spans="1:7" x14ac:dyDescent="0.25">
      <c r="A88" s="35" t="s">
        <v>118</v>
      </c>
      <c r="B88" s="36" t="s">
        <v>119</v>
      </c>
      <c r="C88" s="37" t="s">
        <v>85</v>
      </c>
      <c r="D88" s="38">
        <v>2</v>
      </c>
      <c r="E88" s="38"/>
      <c r="F88" s="426">
        <f t="shared" si="9"/>
        <v>0</v>
      </c>
      <c r="G88" s="411" t="e">
        <f t="shared" si="7"/>
        <v>#DIV/0!</v>
      </c>
    </row>
    <row r="89" spans="1:7" x14ac:dyDescent="0.25">
      <c r="A89" s="35" t="s">
        <v>120</v>
      </c>
      <c r="B89" s="36" t="s">
        <v>121</v>
      </c>
      <c r="C89" s="37" t="s">
        <v>85</v>
      </c>
      <c r="D89" s="38">
        <v>6</v>
      </c>
      <c r="E89" s="38"/>
      <c r="F89" s="426">
        <f t="shared" si="9"/>
        <v>0</v>
      </c>
      <c r="G89" s="411" t="e">
        <f t="shared" si="7"/>
        <v>#DIV/0!</v>
      </c>
    </row>
    <row r="90" spans="1:7" x14ac:dyDescent="0.25">
      <c r="A90" s="35" t="s">
        <v>122</v>
      </c>
      <c r="B90" s="36" t="s">
        <v>123</v>
      </c>
      <c r="C90" s="37" t="s">
        <v>85</v>
      </c>
      <c r="D90" s="38">
        <v>1</v>
      </c>
      <c r="E90" s="38"/>
      <c r="F90" s="426">
        <f t="shared" si="9"/>
        <v>0</v>
      </c>
      <c r="G90" s="411" t="e">
        <f t="shared" si="7"/>
        <v>#DIV/0!</v>
      </c>
    </row>
    <row r="91" spans="1:7" x14ac:dyDescent="0.25">
      <c r="A91" s="35" t="s">
        <v>124</v>
      </c>
      <c r="B91" s="36" t="s">
        <v>125</v>
      </c>
      <c r="C91" s="37" t="s">
        <v>85</v>
      </c>
      <c r="D91" s="38">
        <v>1</v>
      </c>
      <c r="E91" s="38"/>
      <c r="F91" s="426">
        <f t="shared" si="9"/>
        <v>0</v>
      </c>
      <c r="G91" s="411" t="e">
        <f t="shared" si="7"/>
        <v>#DIV/0!</v>
      </c>
    </row>
    <row r="92" spans="1:7" x14ac:dyDescent="0.25">
      <c r="A92" s="35" t="s">
        <v>128</v>
      </c>
      <c r="B92" s="36" t="s">
        <v>129</v>
      </c>
      <c r="C92" s="37" t="s">
        <v>85</v>
      </c>
      <c r="D92" s="38">
        <v>2</v>
      </c>
      <c r="E92" s="38"/>
      <c r="F92" s="426">
        <f t="shared" si="9"/>
        <v>0</v>
      </c>
      <c r="G92" s="411" t="e">
        <f t="shared" si="7"/>
        <v>#DIV/0!</v>
      </c>
    </row>
    <row r="93" spans="1:7" x14ac:dyDescent="0.25">
      <c r="A93" s="35" t="s">
        <v>130</v>
      </c>
      <c r="B93" s="36" t="s">
        <v>131</v>
      </c>
      <c r="C93" s="37" t="s">
        <v>85</v>
      </c>
      <c r="D93" s="38">
        <v>2</v>
      </c>
      <c r="E93" s="426"/>
      <c r="F93" s="426">
        <f t="shared" si="9"/>
        <v>0</v>
      </c>
      <c r="G93" s="411" t="e">
        <f t="shared" si="7"/>
        <v>#DIV/0!</v>
      </c>
    </row>
    <row r="94" spans="1:7" x14ac:dyDescent="0.25">
      <c r="A94" s="35" t="s">
        <v>132</v>
      </c>
      <c r="B94" s="36" t="s">
        <v>133</v>
      </c>
      <c r="C94" s="37" t="s">
        <v>85</v>
      </c>
      <c r="D94" s="38">
        <v>2</v>
      </c>
      <c r="E94" s="38"/>
      <c r="F94" s="426">
        <f t="shared" si="9"/>
        <v>0</v>
      </c>
      <c r="G94" s="411" t="e">
        <f t="shared" si="7"/>
        <v>#DIV/0!</v>
      </c>
    </row>
    <row r="95" spans="1:7" ht="30" x14ac:dyDescent="0.25">
      <c r="A95" s="35" t="s">
        <v>134</v>
      </c>
      <c r="B95" s="36" t="s">
        <v>135</v>
      </c>
      <c r="C95" s="37" t="s">
        <v>85</v>
      </c>
      <c r="D95" s="38">
        <v>1</v>
      </c>
      <c r="E95" s="38"/>
      <c r="F95" s="426">
        <f t="shared" si="9"/>
        <v>0</v>
      </c>
      <c r="G95" s="411" t="e">
        <f t="shared" ref="G95:G126" si="10">+ROUND((F95/$F$381),4)</f>
        <v>#DIV/0!</v>
      </c>
    </row>
    <row r="96" spans="1:7" ht="30" x14ac:dyDescent="0.25">
      <c r="A96" s="35" t="s">
        <v>136</v>
      </c>
      <c r="B96" s="36" t="s">
        <v>137</v>
      </c>
      <c r="C96" s="37" t="s">
        <v>85</v>
      </c>
      <c r="D96" s="38">
        <v>1</v>
      </c>
      <c r="E96" s="38"/>
      <c r="F96" s="426">
        <f t="shared" si="9"/>
        <v>0</v>
      </c>
      <c r="G96" s="411" t="e">
        <f t="shared" si="10"/>
        <v>#DIV/0!</v>
      </c>
    </row>
    <row r="97" spans="1:7" ht="30" x14ac:dyDescent="0.25">
      <c r="A97" s="35" t="s">
        <v>140</v>
      </c>
      <c r="B97" s="36" t="s">
        <v>141</v>
      </c>
      <c r="C97" s="37" t="s">
        <v>85</v>
      </c>
      <c r="D97" s="38">
        <v>1</v>
      </c>
      <c r="E97" s="38"/>
      <c r="F97" s="426">
        <f t="shared" si="9"/>
        <v>0</v>
      </c>
      <c r="G97" s="411" t="e">
        <f t="shared" si="10"/>
        <v>#DIV/0!</v>
      </c>
    </row>
    <row r="98" spans="1:7" ht="30" x14ac:dyDescent="0.25">
      <c r="A98" s="35" t="s">
        <v>142</v>
      </c>
      <c r="B98" s="36" t="s">
        <v>143</v>
      </c>
      <c r="C98" s="37" t="s">
        <v>85</v>
      </c>
      <c r="D98" s="38">
        <v>1</v>
      </c>
      <c r="E98" s="38"/>
      <c r="F98" s="426">
        <f t="shared" si="9"/>
        <v>0</v>
      </c>
      <c r="G98" s="411" t="e">
        <f t="shared" si="10"/>
        <v>#DIV/0!</v>
      </c>
    </row>
    <row r="99" spans="1:7" ht="45" x14ac:dyDescent="0.25">
      <c r="A99" s="35" t="s">
        <v>144</v>
      </c>
      <c r="B99" s="36" t="s">
        <v>145</v>
      </c>
      <c r="C99" s="37" t="s">
        <v>85</v>
      </c>
      <c r="D99" s="38">
        <v>3</v>
      </c>
      <c r="E99" s="38"/>
      <c r="F99" s="426">
        <f t="shared" si="9"/>
        <v>0</v>
      </c>
      <c r="G99" s="411" t="e">
        <f t="shared" si="10"/>
        <v>#DIV/0!</v>
      </c>
    </row>
    <row r="100" spans="1:7" ht="45" x14ac:dyDescent="0.25">
      <c r="A100" s="35" t="s">
        <v>146</v>
      </c>
      <c r="B100" s="36" t="s">
        <v>147</v>
      </c>
      <c r="C100" s="37" t="s">
        <v>85</v>
      </c>
      <c r="D100" s="38">
        <v>3</v>
      </c>
      <c r="E100" s="38"/>
      <c r="F100" s="426">
        <f t="shared" si="9"/>
        <v>0</v>
      </c>
      <c r="G100" s="411" t="e">
        <f t="shared" si="10"/>
        <v>#DIV/0!</v>
      </c>
    </row>
    <row r="101" spans="1:7" ht="45" x14ac:dyDescent="0.25">
      <c r="A101" s="35" t="s">
        <v>148</v>
      </c>
      <c r="B101" s="36" t="s">
        <v>149</v>
      </c>
      <c r="C101" s="37" t="s">
        <v>85</v>
      </c>
      <c r="D101" s="38">
        <v>3</v>
      </c>
      <c r="E101" s="38"/>
      <c r="F101" s="426">
        <f t="shared" si="9"/>
        <v>0</v>
      </c>
      <c r="G101" s="411" t="e">
        <f t="shared" si="10"/>
        <v>#DIV/0!</v>
      </c>
    </row>
    <row r="102" spans="1:7" ht="60" x14ac:dyDescent="0.25">
      <c r="A102" s="35" t="s">
        <v>150</v>
      </c>
      <c r="B102" s="36" t="s">
        <v>151</v>
      </c>
      <c r="C102" s="37" t="s">
        <v>85</v>
      </c>
      <c r="D102" s="38">
        <v>1</v>
      </c>
      <c r="E102" s="38"/>
      <c r="F102" s="426">
        <f t="shared" si="9"/>
        <v>0</v>
      </c>
      <c r="G102" s="411" t="e">
        <f t="shared" si="10"/>
        <v>#DIV/0!</v>
      </c>
    </row>
    <row r="103" spans="1:7" ht="60" x14ac:dyDescent="0.25">
      <c r="A103" s="35" t="s">
        <v>152</v>
      </c>
      <c r="B103" s="36" t="s">
        <v>153</v>
      </c>
      <c r="C103" s="37" t="s">
        <v>85</v>
      </c>
      <c r="D103" s="38">
        <v>1</v>
      </c>
      <c r="E103" s="38"/>
      <c r="F103" s="426">
        <f t="shared" si="9"/>
        <v>0</v>
      </c>
      <c r="G103" s="411" t="e">
        <f t="shared" si="10"/>
        <v>#DIV/0!</v>
      </c>
    </row>
    <row r="104" spans="1:7" ht="27" customHeight="1" x14ac:dyDescent="0.25">
      <c r="A104" s="39" t="s">
        <v>154</v>
      </c>
      <c r="B104" s="40" t="s">
        <v>155</v>
      </c>
      <c r="C104" s="41"/>
      <c r="D104" s="42"/>
      <c r="E104" s="42"/>
      <c r="F104" s="467">
        <f t="shared" si="9"/>
        <v>0</v>
      </c>
      <c r="G104" s="411" t="e">
        <f t="shared" si="10"/>
        <v>#DIV/0!</v>
      </c>
    </row>
    <row r="105" spans="1:7" ht="45" x14ac:dyDescent="0.25">
      <c r="A105" s="35" t="s">
        <v>156</v>
      </c>
      <c r="B105" s="36" t="s">
        <v>157</v>
      </c>
      <c r="C105" s="37" t="s">
        <v>158</v>
      </c>
      <c r="D105" s="38">
        <v>40</v>
      </c>
      <c r="E105" s="38"/>
      <c r="F105" s="426">
        <f t="shared" si="9"/>
        <v>0</v>
      </c>
      <c r="G105" s="411" t="e">
        <f t="shared" si="10"/>
        <v>#DIV/0!</v>
      </c>
    </row>
    <row r="106" spans="1:7" ht="45" x14ac:dyDescent="0.25">
      <c r="A106" s="35" t="s">
        <v>159</v>
      </c>
      <c r="B106" s="36" t="s">
        <v>160</v>
      </c>
      <c r="C106" s="37" t="s">
        <v>158</v>
      </c>
      <c r="D106" s="38">
        <v>32</v>
      </c>
      <c r="E106" s="38"/>
      <c r="F106" s="426">
        <f t="shared" si="9"/>
        <v>0</v>
      </c>
      <c r="G106" s="411" t="e">
        <f t="shared" si="10"/>
        <v>#DIV/0!</v>
      </c>
    </row>
    <row r="107" spans="1:7" ht="30" x14ac:dyDescent="0.25">
      <c r="A107" s="35" t="s">
        <v>161</v>
      </c>
      <c r="B107" s="36" t="s">
        <v>162</v>
      </c>
      <c r="C107" s="37" t="s">
        <v>158</v>
      </c>
      <c r="D107" s="38">
        <v>35</v>
      </c>
      <c r="E107" s="38"/>
      <c r="F107" s="426">
        <f t="shared" si="9"/>
        <v>0</v>
      </c>
      <c r="G107" s="411" t="e">
        <f t="shared" si="10"/>
        <v>#DIV/0!</v>
      </c>
    </row>
    <row r="108" spans="1:7" ht="30" x14ac:dyDescent="0.25">
      <c r="A108" s="35" t="s">
        <v>163</v>
      </c>
      <c r="B108" s="36" t="s">
        <v>164</v>
      </c>
      <c r="C108" s="37" t="s">
        <v>158</v>
      </c>
      <c r="D108" s="38">
        <v>10</v>
      </c>
      <c r="E108" s="38"/>
      <c r="F108" s="426">
        <f t="shared" si="9"/>
        <v>0</v>
      </c>
      <c r="G108" s="411" t="e">
        <f t="shared" si="10"/>
        <v>#DIV/0!</v>
      </c>
    </row>
    <row r="109" spans="1:7" ht="45" x14ac:dyDescent="0.25">
      <c r="A109" s="35" t="s">
        <v>167</v>
      </c>
      <c r="B109" s="36" t="s">
        <v>168</v>
      </c>
      <c r="C109" s="37" t="s">
        <v>158</v>
      </c>
      <c r="D109" s="38">
        <v>15</v>
      </c>
      <c r="E109" s="38"/>
      <c r="F109" s="426">
        <f t="shared" si="9"/>
        <v>0</v>
      </c>
      <c r="G109" s="411" t="e">
        <f t="shared" si="10"/>
        <v>#DIV/0!</v>
      </c>
    </row>
    <row r="110" spans="1:7" ht="30" x14ac:dyDescent="0.25">
      <c r="A110" s="35" t="s">
        <v>169</v>
      </c>
      <c r="B110" s="36" t="s">
        <v>170</v>
      </c>
      <c r="C110" s="37" t="s">
        <v>158</v>
      </c>
      <c r="D110" s="38">
        <v>300</v>
      </c>
      <c r="E110" s="38"/>
      <c r="F110" s="426">
        <f t="shared" si="9"/>
        <v>0</v>
      </c>
      <c r="G110" s="411" t="e">
        <f t="shared" si="10"/>
        <v>#DIV/0!</v>
      </c>
    </row>
    <row r="111" spans="1:7" ht="30" x14ac:dyDescent="0.25">
      <c r="A111" s="35" t="s">
        <v>171</v>
      </c>
      <c r="B111" s="36" t="s">
        <v>172</v>
      </c>
      <c r="C111" s="37" t="s">
        <v>158</v>
      </c>
      <c r="D111" s="38">
        <v>50</v>
      </c>
      <c r="E111" s="38"/>
      <c r="F111" s="426">
        <f t="shared" si="9"/>
        <v>0</v>
      </c>
      <c r="G111" s="411" t="e">
        <f t="shared" si="10"/>
        <v>#DIV/0!</v>
      </c>
    </row>
    <row r="112" spans="1:7" ht="30" x14ac:dyDescent="0.25">
      <c r="A112" s="35" t="s">
        <v>173</v>
      </c>
      <c r="B112" s="36" t="s">
        <v>174</v>
      </c>
      <c r="C112" s="37" t="s">
        <v>158</v>
      </c>
      <c r="D112" s="38">
        <v>36</v>
      </c>
      <c r="E112" s="38"/>
      <c r="F112" s="426">
        <f t="shared" si="9"/>
        <v>0</v>
      </c>
      <c r="G112" s="411" t="e">
        <f t="shared" si="10"/>
        <v>#DIV/0!</v>
      </c>
    </row>
    <row r="113" spans="1:7" ht="30" x14ac:dyDescent="0.25">
      <c r="A113" s="35" t="s">
        <v>175</v>
      </c>
      <c r="B113" s="36" t="s">
        <v>176</v>
      </c>
      <c r="C113" s="37" t="s">
        <v>158</v>
      </c>
      <c r="D113" s="38">
        <v>50</v>
      </c>
      <c r="E113" s="38"/>
      <c r="F113" s="426">
        <f t="shared" si="9"/>
        <v>0</v>
      </c>
      <c r="G113" s="411" t="e">
        <f t="shared" si="10"/>
        <v>#DIV/0!</v>
      </c>
    </row>
    <row r="114" spans="1:7" ht="30" x14ac:dyDescent="0.25">
      <c r="A114" s="35" t="s">
        <v>179</v>
      </c>
      <c r="B114" s="36" t="s">
        <v>180</v>
      </c>
      <c r="C114" s="37" t="s">
        <v>158</v>
      </c>
      <c r="D114" s="38">
        <v>40</v>
      </c>
      <c r="E114" s="38"/>
      <c r="F114" s="426">
        <f t="shared" ref="F114:F149" si="11">+ROUND((E114*D114),0)</f>
        <v>0</v>
      </c>
      <c r="G114" s="411" t="e">
        <f t="shared" si="10"/>
        <v>#DIV/0!</v>
      </c>
    </row>
    <row r="115" spans="1:7" ht="30" x14ac:dyDescent="0.25">
      <c r="A115" s="35" t="s">
        <v>181</v>
      </c>
      <c r="B115" s="36" t="s">
        <v>182</v>
      </c>
      <c r="C115" s="37" t="s">
        <v>85</v>
      </c>
      <c r="D115" s="38">
        <v>1</v>
      </c>
      <c r="E115" s="38"/>
      <c r="F115" s="426">
        <f t="shared" si="11"/>
        <v>0</v>
      </c>
      <c r="G115" s="411" t="e">
        <f t="shared" si="10"/>
        <v>#DIV/0!</v>
      </c>
    </row>
    <row r="116" spans="1:7" ht="30" x14ac:dyDescent="0.25">
      <c r="A116" s="35" t="s">
        <v>185</v>
      </c>
      <c r="B116" s="36" t="s">
        <v>186</v>
      </c>
      <c r="C116" s="37" t="s">
        <v>158</v>
      </c>
      <c r="D116" s="38">
        <v>20</v>
      </c>
      <c r="E116" s="38"/>
      <c r="F116" s="426">
        <f t="shared" si="11"/>
        <v>0</v>
      </c>
      <c r="G116" s="411" t="e">
        <f t="shared" si="10"/>
        <v>#DIV/0!</v>
      </c>
    </row>
    <row r="117" spans="1:7" x14ac:dyDescent="0.25">
      <c r="A117" s="39" t="s">
        <v>187</v>
      </c>
      <c r="B117" s="40" t="s">
        <v>188</v>
      </c>
      <c r="C117" s="41"/>
      <c r="D117" s="42"/>
      <c r="E117" s="42"/>
      <c r="F117" s="467">
        <f t="shared" si="11"/>
        <v>0</v>
      </c>
      <c r="G117" s="411" t="e">
        <f t="shared" si="10"/>
        <v>#DIV/0!</v>
      </c>
    </row>
    <row r="118" spans="1:7" ht="45" x14ac:dyDescent="0.25">
      <c r="A118" s="35" t="s">
        <v>189</v>
      </c>
      <c r="B118" s="36" t="s">
        <v>190</v>
      </c>
      <c r="C118" s="37" t="s">
        <v>85</v>
      </c>
      <c r="D118" s="38">
        <v>73</v>
      </c>
      <c r="E118" s="38"/>
      <c r="F118" s="426">
        <f t="shared" si="11"/>
        <v>0</v>
      </c>
      <c r="G118" s="411" t="e">
        <f t="shared" si="10"/>
        <v>#DIV/0!</v>
      </c>
    </row>
    <row r="119" spans="1:7" ht="60" x14ac:dyDescent="0.25">
      <c r="A119" s="35" t="s">
        <v>193</v>
      </c>
      <c r="B119" s="36" t="s">
        <v>194</v>
      </c>
      <c r="C119" s="37" t="s">
        <v>85</v>
      </c>
      <c r="D119" s="38">
        <v>65</v>
      </c>
      <c r="E119" s="38"/>
      <c r="F119" s="426">
        <f t="shared" si="11"/>
        <v>0</v>
      </c>
      <c r="G119" s="411" t="e">
        <f t="shared" si="10"/>
        <v>#DIV/0!</v>
      </c>
    </row>
    <row r="120" spans="1:7" ht="60" x14ac:dyDescent="0.25">
      <c r="A120" s="35" t="s">
        <v>195</v>
      </c>
      <c r="B120" s="36" t="s">
        <v>196</v>
      </c>
      <c r="C120" s="37" t="s">
        <v>85</v>
      </c>
      <c r="D120" s="38">
        <v>17</v>
      </c>
      <c r="E120" s="38"/>
      <c r="F120" s="426">
        <f t="shared" si="11"/>
        <v>0</v>
      </c>
      <c r="G120" s="411" t="e">
        <f t="shared" si="10"/>
        <v>#DIV/0!</v>
      </c>
    </row>
    <row r="121" spans="1:7" ht="60" x14ac:dyDescent="0.25">
      <c r="A121" s="35" t="s">
        <v>197</v>
      </c>
      <c r="B121" s="36" t="s">
        <v>198</v>
      </c>
      <c r="C121" s="37" t="s">
        <v>85</v>
      </c>
      <c r="D121" s="38">
        <v>50</v>
      </c>
      <c r="E121" s="38"/>
      <c r="F121" s="426">
        <f t="shared" si="11"/>
        <v>0</v>
      </c>
      <c r="G121" s="411" t="e">
        <f t="shared" si="10"/>
        <v>#DIV/0!</v>
      </c>
    </row>
    <row r="122" spans="1:7" x14ac:dyDescent="0.25">
      <c r="A122" s="43" t="s">
        <v>201</v>
      </c>
      <c r="B122" s="40" t="s">
        <v>202</v>
      </c>
      <c r="C122" s="41"/>
      <c r="D122" s="42"/>
      <c r="E122" s="42"/>
      <c r="F122" s="467">
        <f t="shared" si="11"/>
        <v>0</v>
      </c>
      <c r="G122" s="411" t="e">
        <f t="shared" si="10"/>
        <v>#DIV/0!</v>
      </c>
    </row>
    <row r="123" spans="1:7" ht="30" x14ac:dyDescent="0.25">
      <c r="A123" s="35" t="s">
        <v>203</v>
      </c>
      <c r="B123" s="36" t="s">
        <v>204</v>
      </c>
      <c r="C123" s="37" t="s">
        <v>85</v>
      </c>
      <c r="D123" s="38">
        <v>2</v>
      </c>
      <c r="E123" s="38"/>
      <c r="F123" s="426">
        <f t="shared" si="11"/>
        <v>0</v>
      </c>
      <c r="G123" s="411" t="e">
        <f t="shared" si="10"/>
        <v>#DIV/0!</v>
      </c>
    </row>
    <row r="124" spans="1:7" ht="30" x14ac:dyDescent="0.25">
      <c r="A124" s="35" t="s">
        <v>205</v>
      </c>
      <c r="B124" s="36" t="s">
        <v>206</v>
      </c>
      <c r="C124" s="37" t="s">
        <v>85</v>
      </c>
      <c r="D124" s="38">
        <v>6</v>
      </c>
      <c r="E124" s="38"/>
      <c r="F124" s="426">
        <f t="shared" si="11"/>
        <v>0</v>
      </c>
      <c r="G124" s="411" t="e">
        <f t="shared" si="10"/>
        <v>#DIV/0!</v>
      </c>
    </row>
    <row r="125" spans="1:7" ht="30" x14ac:dyDescent="0.25">
      <c r="A125" s="35" t="s">
        <v>207</v>
      </c>
      <c r="B125" s="36" t="s">
        <v>208</v>
      </c>
      <c r="C125" s="37" t="s">
        <v>158</v>
      </c>
      <c r="D125" s="38">
        <v>40</v>
      </c>
      <c r="E125" s="38"/>
      <c r="F125" s="426">
        <f t="shared" si="11"/>
        <v>0</v>
      </c>
      <c r="G125" s="411" t="e">
        <f t="shared" si="10"/>
        <v>#DIV/0!</v>
      </c>
    </row>
    <row r="126" spans="1:7" ht="30" x14ac:dyDescent="0.25">
      <c r="A126" s="35" t="s">
        <v>209</v>
      </c>
      <c r="B126" s="36" t="s">
        <v>210</v>
      </c>
      <c r="C126" s="37" t="s">
        <v>85</v>
      </c>
      <c r="D126" s="38">
        <v>20</v>
      </c>
      <c r="E126" s="38"/>
      <c r="F126" s="426">
        <f t="shared" si="11"/>
        <v>0</v>
      </c>
      <c r="G126" s="411" t="e">
        <f t="shared" si="10"/>
        <v>#DIV/0!</v>
      </c>
    </row>
    <row r="127" spans="1:7" ht="45" x14ac:dyDescent="0.25">
      <c r="A127" s="35" t="s">
        <v>211</v>
      </c>
      <c r="B127" s="36" t="s">
        <v>212</v>
      </c>
      <c r="C127" s="37" t="s">
        <v>85</v>
      </c>
      <c r="D127" s="38">
        <v>2</v>
      </c>
      <c r="E127" s="38"/>
      <c r="F127" s="426">
        <f t="shared" si="11"/>
        <v>0</v>
      </c>
      <c r="G127" s="411" t="e">
        <f t="shared" ref="G127:G158" si="12">+ROUND((F127/$F$381),4)</f>
        <v>#DIV/0!</v>
      </c>
    </row>
    <row r="128" spans="1:7" ht="45" x14ac:dyDescent="0.25">
      <c r="A128" s="35" t="s">
        <v>213</v>
      </c>
      <c r="B128" s="36" t="s">
        <v>214</v>
      </c>
      <c r="C128" s="37" t="s">
        <v>158</v>
      </c>
      <c r="D128" s="38">
        <v>10</v>
      </c>
      <c r="E128" s="38"/>
      <c r="F128" s="426">
        <f t="shared" si="11"/>
        <v>0</v>
      </c>
      <c r="G128" s="411" t="e">
        <f t="shared" si="12"/>
        <v>#DIV/0!</v>
      </c>
    </row>
    <row r="129" spans="1:7" ht="45" x14ac:dyDescent="0.25">
      <c r="A129" s="35" t="s">
        <v>217</v>
      </c>
      <c r="B129" s="36" t="s">
        <v>218</v>
      </c>
      <c r="C129" s="37" t="s">
        <v>158</v>
      </c>
      <c r="D129" s="38">
        <v>20</v>
      </c>
      <c r="E129" s="38"/>
      <c r="F129" s="426">
        <f t="shared" si="11"/>
        <v>0</v>
      </c>
      <c r="G129" s="411" t="e">
        <f t="shared" si="12"/>
        <v>#DIV/0!</v>
      </c>
    </row>
    <row r="130" spans="1:7" ht="30" x14ac:dyDescent="0.25">
      <c r="A130" s="35" t="s">
        <v>219</v>
      </c>
      <c r="B130" s="36" t="s">
        <v>220</v>
      </c>
      <c r="C130" s="37" t="s">
        <v>85</v>
      </c>
      <c r="D130" s="38">
        <v>1</v>
      </c>
      <c r="E130" s="38"/>
      <c r="F130" s="426">
        <f t="shared" si="11"/>
        <v>0</v>
      </c>
      <c r="G130" s="411" t="e">
        <f t="shared" si="12"/>
        <v>#DIV/0!</v>
      </c>
    </row>
    <row r="131" spans="1:7" x14ac:dyDescent="0.25">
      <c r="A131" s="43" t="s">
        <v>221</v>
      </c>
      <c r="B131" s="40" t="s">
        <v>222</v>
      </c>
      <c r="C131" s="41"/>
      <c r="D131" s="42"/>
      <c r="E131" s="42"/>
      <c r="F131" s="467">
        <f t="shared" si="11"/>
        <v>0</v>
      </c>
      <c r="G131" s="411" t="e">
        <f t="shared" si="12"/>
        <v>#DIV/0!</v>
      </c>
    </row>
    <row r="132" spans="1:7" ht="45" x14ac:dyDescent="0.25">
      <c r="A132" s="35" t="s">
        <v>223</v>
      </c>
      <c r="B132" s="36" t="s">
        <v>224</v>
      </c>
      <c r="C132" s="37" t="s">
        <v>85</v>
      </c>
      <c r="D132" s="38">
        <v>1</v>
      </c>
      <c r="E132" s="38"/>
      <c r="F132" s="426">
        <f t="shared" si="11"/>
        <v>0</v>
      </c>
      <c r="G132" s="411" t="e">
        <f t="shared" si="12"/>
        <v>#DIV/0!</v>
      </c>
    </row>
    <row r="133" spans="1:7" ht="45" x14ac:dyDescent="0.25">
      <c r="A133" s="35" t="s">
        <v>225</v>
      </c>
      <c r="B133" s="36" t="s">
        <v>226</v>
      </c>
      <c r="C133" s="37" t="s">
        <v>85</v>
      </c>
      <c r="D133" s="38">
        <v>1</v>
      </c>
      <c r="E133" s="38"/>
      <c r="F133" s="426">
        <f t="shared" si="11"/>
        <v>0</v>
      </c>
      <c r="G133" s="411" t="e">
        <f t="shared" si="12"/>
        <v>#DIV/0!</v>
      </c>
    </row>
    <row r="134" spans="1:7" ht="45" x14ac:dyDescent="0.25">
      <c r="A134" s="35" t="s">
        <v>227</v>
      </c>
      <c r="B134" s="36" t="s">
        <v>228</v>
      </c>
      <c r="C134" s="37" t="s">
        <v>85</v>
      </c>
      <c r="D134" s="38">
        <v>1</v>
      </c>
      <c r="E134" s="38"/>
      <c r="F134" s="426">
        <f t="shared" si="11"/>
        <v>0</v>
      </c>
      <c r="G134" s="411" t="e">
        <f t="shared" si="12"/>
        <v>#DIV/0!</v>
      </c>
    </row>
    <row r="135" spans="1:7" ht="45" x14ac:dyDescent="0.25">
      <c r="A135" s="35" t="s">
        <v>229</v>
      </c>
      <c r="B135" s="36" t="s">
        <v>230</v>
      </c>
      <c r="C135" s="37" t="s">
        <v>85</v>
      </c>
      <c r="D135" s="38">
        <v>1</v>
      </c>
      <c r="E135" s="38"/>
      <c r="F135" s="426">
        <f t="shared" si="11"/>
        <v>0</v>
      </c>
      <c r="G135" s="411" t="e">
        <f t="shared" si="12"/>
        <v>#DIV/0!</v>
      </c>
    </row>
    <row r="136" spans="1:7" ht="30" x14ac:dyDescent="0.25">
      <c r="A136" s="35" t="s">
        <v>231</v>
      </c>
      <c r="B136" s="36" t="s">
        <v>232</v>
      </c>
      <c r="C136" s="37" t="s">
        <v>85</v>
      </c>
      <c r="D136" s="38">
        <v>1</v>
      </c>
      <c r="E136" s="38"/>
      <c r="F136" s="426">
        <f t="shared" si="11"/>
        <v>0</v>
      </c>
      <c r="G136" s="411" t="e">
        <f t="shared" si="12"/>
        <v>#DIV/0!</v>
      </c>
    </row>
    <row r="137" spans="1:7" ht="45" x14ac:dyDescent="0.25">
      <c r="A137" s="35" t="s">
        <v>233</v>
      </c>
      <c r="B137" s="36" t="s">
        <v>234</v>
      </c>
      <c r="C137" s="37" t="s">
        <v>85</v>
      </c>
      <c r="D137" s="38">
        <v>1</v>
      </c>
      <c r="E137" s="38"/>
      <c r="F137" s="426">
        <f t="shared" si="11"/>
        <v>0</v>
      </c>
      <c r="G137" s="411" t="e">
        <f t="shared" si="12"/>
        <v>#DIV/0!</v>
      </c>
    </row>
    <row r="138" spans="1:7" ht="45" x14ac:dyDescent="0.25">
      <c r="A138" s="35" t="s">
        <v>235</v>
      </c>
      <c r="B138" s="36" t="s">
        <v>236</v>
      </c>
      <c r="C138" s="37" t="s">
        <v>158</v>
      </c>
      <c r="D138" s="38">
        <v>23</v>
      </c>
      <c r="E138" s="38"/>
      <c r="F138" s="426">
        <f t="shared" si="11"/>
        <v>0</v>
      </c>
      <c r="G138" s="411" t="e">
        <f t="shared" si="12"/>
        <v>#DIV/0!</v>
      </c>
    </row>
    <row r="139" spans="1:7" ht="45" x14ac:dyDescent="0.25">
      <c r="A139" s="35" t="s">
        <v>237</v>
      </c>
      <c r="B139" s="36" t="s">
        <v>238</v>
      </c>
      <c r="C139" s="37" t="s">
        <v>158</v>
      </c>
      <c r="D139" s="38">
        <v>100</v>
      </c>
      <c r="E139" s="38"/>
      <c r="F139" s="426">
        <f t="shared" si="11"/>
        <v>0</v>
      </c>
      <c r="G139" s="411" t="e">
        <f t="shared" si="12"/>
        <v>#DIV/0!</v>
      </c>
    </row>
    <row r="140" spans="1:7" ht="30" x14ac:dyDescent="0.25">
      <c r="A140" s="35" t="s">
        <v>239</v>
      </c>
      <c r="B140" s="36" t="s">
        <v>240</v>
      </c>
      <c r="C140" s="37" t="s">
        <v>85</v>
      </c>
      <c r="D140" s="38">
        <v>2</v>
      </c>
      <c r="E140" s="38"/>
      <c r="F140" s="426">
        <f t="shared" si="11"/>
        <v>0</v>
      </c>
      <c r="G140" s="411" t="e">
        <f t="shared" si="12"/>
        <v>#DIV/0!</v>
      </c>
    </row>
    <row r="141" spans="1:7" ht="30" x14ac:dyDescent="0.25">
      <c r="A141" s="35" t="s">
        <v>241</v>
      </c>
      <c r="B141" s="36" t="s">
        <v>240</v>
      </c>
      <c r="C141" s="37" t="s">
        <v>85</v>
      </c>
      <c r="D141" s="38">
        <v>2</v>
      </c>
      <c r="E141" s="38"/>
      <c r="F141" s="426">
        <f t="shared" si="11"/>
        <v>0</v>
      </c>
      <c r="G141" s="411" t="e">
        <f t="shared" si="12"/>
        <v>#DIV/0!</v>
      </c>
    </row>
    <row r="142" spans="1:7" ht="45" x14ac:dyDescent="0.25">
      <c r="A142" s="35" t="s">
        <v>242</v>
      </c>
      <c r="B142" s="36" t="s">
        <v>243</v>
      </c>
      <c r="C142" s="37" t="s">
        <v>158</v>
      </c>
      <c r="D142" s="38">
        <v>30</v>
      </c>
      <c r="E142" s="38"/>
      <c r="F142" s="426">
        <f t="shared" si="11"/>
        <v>0</v>
      </c>
      <c r="G142" s="411" t="e">
        <f t="shared" si="12"/>
        <v>#DIV/0!</v>
      </c>
    </row>
    <row r="143" spans="1:7" ht="30" x14ac:dyDescent="0.25">
      <c r="A143" s="35" t="s">
        <v>244</v>
      </c>
      <c r="B143" s="36" t="s">
        <v>245</v>
      </c>
      <c r="C143" s="37" t="s">
        <v>85</v>
      </c>
      <c r="D143" s="38">
        <v>3</v>
      </c>
      <c r="E143" s="38"/>
      <c r="F143" s="426">
        <f t="shared" si="11"/>
        <v>0</v>
      </c>
      <c r="G143" s="411" t="e">
        <f t="shared" si="12"/>
        <v>#DIV/0!</v>
      </c>
    </row>
    <row r="144" spans="1:7" ht="60" x14ac:dyDescent="0.25">
      <c r="A144" s="35" t="s">
        <v>246</v>
      </c>
      <c r="B144" s="36" t="s">
        <v>247</v>
      </c>
      <c r="C144" s="37" t="s">
        <v>85</v>
      </c>
      <c r="D144" s="38">
        <v>1</v>
      </c>
      <c r="E144" s="38"/>
      <c r="F144" s="426">
        <f t="shared" si="11"/>
        <v>0</v>
      </c>
      <c r="G144" s="411" t="e">
        <f t="shared" si="12"/>
        <v>#DIV/0!</v>
      </c>
    </row>
    <row r="145" spans="1:7" ht="30" x14ac:dyDescent="0.25">
      <c r="A145" s="35" t="s">
        <v>248</v>
      </c>
      <c r="B145" s="36" t="s">
        <v>249</v>
      </c>
      <c r="C145" s="37" t="s">
        <v>85</v>
      </c>
      <c r="D145" s="38">
        <v>1</v>
      </c>
      <c r="E145" s="38"/>
      <c r="F145" s="426">
        <f t="shared" si="11"/>
        <v>0</v>
      </c>
      <c r="G145" s="411" t="e">
        <f t="shared" si="12"/>
        <v>#DIV/0!</v>
      </c>
    </row>
    <row r="146" spans="1:7" x14ac:dyDescent="0.25">
      <c r="A146" s="35" t="s">
        <v>250</v>
      </c>
      <c r="B146" s="36" t="s">
        <v>251</v>
      </c>
      <c r="C146" s="37" t="s">
        <v>85</v>
      </c>
      <c r="D146" s="38">
        <v>1</v>
      </c>
      <c r="E146" s="38"/>
      <c r="F146" s="426">
        <f t="shared" si="11"/>
        <v>0</v>
      </c>
      <c r="G146" s="411" t="e">
        <f t="shared" si="12"/>
        <v>#DIV/0!</v>
      </c>
    </row>
    <row r="147" spans="1:7" ht="30" x14ac:dyDescent="0.25">
      <c r="A147" s="35" t="s">
        <v>252</v>
      </c>
      <c r="B147" s="36" t="s">
        <v>253</v>
      </c>
      <c r="C147" s="37" t="s">
        <v>85</v>
      </c>
      <c r="D147" s="38">
        <v>1</v>
      </c>
      <c r="E147" s="38"/>
      <c r="F147" s="426">
        <f t="shared" si="11"/>
        <v>0</v>
      </c>
      <c r="G147" s="411" t="e">
        <f t="shared" si="12"/>
        <v>#DIV/0!</v>
      </c>
    </row>
    <row r="148" spans="1:7" ht="41.25" customHeight="1" x14ac:dyDescent="0.25">
      <c r="A148" s="35" t="s">
        <v>254</v>
      </c>
      <c r="B148" s="36" t="s">
        <v>255</v>
      </c>
      <c r="C148" s="37" t="s">
        <v>85</v>
      </c>
      <c r="D148" s="38">
        <v>1</v>
      </c>
      <c r="E148" s="38"/>
      <c r="F148" s="426">
        <f t="shared" si="11"/>
        <v>0</v>
      </c>
      <c r="G148" s="411" t="e">
        <f t="shared" si="12"/>
        <v>#DIV/0!</v>
      </c>
    </row>
    <row r="149" spans="1:7" ht="30.75" customHeight="1" x14ac:dyDescent="0.25">
      <c r="A149" s="44"/>
      <c r="B149" s="45"/>
      <c r="C149" s="37"/>
      <c r="D149" s="38"/>
      <c r="E149" s="38"/>
      <c r="F149" s="426">
        <f t="shared" si="11"/>
        <v>0</v>
      </c>
      <c r="G149" s="411" t="e">
        <f t="shared" si="12"/>
        <v>#DIV/0!</v>
      </c>
    </row>
    <row r="150" spans="1:7" x14ac:dyDescent="0.25">
      <c r="A150" s="46">
        <v>8</v>
      </c>
      <c r="B150" s="47" t="s">
        <v>256</v>
      </c>
      <c r="C150" s="48"/>
      <c r="D150" s="49"/>
      <c r="E150" s="49"/>
      <c r="F150" s="49">
        <f>SUM(F152:F169)</f>
        <v>0</v>
      </c>
      <c r="G150" s="404" t="e">
        <f t="shared" si="12"/>
        <v>#DIV/0!</v>
      </c>
    </row>
    <row r="151" spans="1:7" x14ac:dyDescent="0.25">
      <c r="A151" s="50" t="s">
        <v>257</v>
      </c>
      <c r="B151" s="51" t="s">
        <v>258</v>
      </c>
      <c r="C151" s="37"/>
      <c r="D151" s="38"/>
      <c r="E151" s="38"/>
      <c r="F151" s="52"/>
      <c r="G151" s="411" t="e">
        <f t="shared" si="12"/>
        <v>#DIV/0!</v>
      </c>
    </row>
    <row r="152" spans="1:7" ht="30" x14ac:dyDescent="0.25">
      <c r="A152" s="35" t="s">
        <v>259</v>
      </c>
      <c r="B152" s="36" t="s">
        <v>260</v>
      </c>
      <c r="C152" s="37" t="s">
        <v>85</v>
      </c>
      <c r="D152" s="38">
        <v>8</v>
      </c>
      <c r="E152" s="38"/>
      <c r="F152" s="426">
        <f t="shared" ref="F152:F169" si="13">+ROUND((E152*D152),0)</f>
        <v>0</v>
      </c>
      <c r="G152" s="411" t="e">
        <f t="shared" si="12"/>
        <v>#DIV/0!</v>
      </c>
    </row>
    <row r="153" spans="1:7" ht="30" x14ac:dyDescent="0.25">
      <c r="A153" s="35" t="s">
        <v>261</v>
      </c>
      <c r="B153" s="36" t="s">
        <v>262</v>
      </c>
      <c r="C153" s="37" t="s">
        <v>85</v>
      </c>
      <c r="D153" s="38">
        <v>2</v>
      </c>
      <c r="E153" s="38"/>
      <c r="F153" s="426">
        <f t="shared" si="13"/>
        <v>0</v>
      </c>
      <c r="G153" s="411" t="e">
        <f t="shared" si="12"/>
        <v>#DIV/0!</v>
      </c>
    </row>
    <row r="154" spans="1:7" ht="30" x14ac:dyDescent="0.25">
      <c r="A154" s="35" t="s">
        <v>263</v>
      </c>
      <c r="B154" s="36" t="s">
        <v>264</v>
      </c>
      <c r="C154" s="37" t="s">
        <v>85</v>
      </c>
      <c r="D154" s="38">
        <v>16</v>
      </c>
      <c r="E154" s="38"/>
      <c r="F154" s="426">
        <f t="shared" si="13"/>
        <v>0</v>
      </c>
      <c r="G154" s="411" t="e">
        <f t="shared" si="12"/>
        <v>#DIV/0!</v>
      </c>
    </row>
    <row r="155" spans="1:7" ht="30" x14ac:dyDescent="0.25">
      <c r="A155" s="35" t="s">
        <v>265</v>
      </c>
      <c r="B155" s="36" t="s">
        <v>266</v>
      </c>
      <c r="C155" s="37" t="s">
        <v>85</v>
      </c>
      <c r="D155" s="38">
        <v>16</v>
      </c>
      <c r="E155" s="38"/>
      <c r="F155" s="426">
        <f t="shared" si="13"/>
        <v>0</v>
      </c>
      <c r="G155" s="411" t="e">
        <f t="shared" si="12"/>
        <v>#DIV/0!</v>
      </c>
    </row>
    <row r="156" spans="1:7" ht="60" x14ac:dyDescent="0.25">
      <c r="A156" s="35" t="s">
        <v>267</v>
      </c>
      <c r="B156" s="36" t="s">
        <v>268</v>
      </c>
      <c r="C156" s="37" t="s">
        <v>85</v>
      </c>
      <c r="D156" s="38">
        <v>1</v>
      </c>
      <c r="E156" s="38"/>
      <c r="F156" s="426">
        <f t="shared" si="13"/>
        <v>0</v>
      </c>
      <c r="G156" s="411" t="e">
        <f t="shared" si="12"/>
        <v>#DIV/0!</v>
      </c>
    </row>
    <row r="157" spans="1:7" x14ac:dyDescent="0.25">
      <c r="A157" s="35" t="s">
        <v>269</v>
      </c>
      <c r="B157" s="36" t="s">
        <v>270</v>
      </c>
      <c r="C157" s="37" t="s">
        <v>85</v>
      </c>
      <c r="D157" s="38">
        <v>2</v>
      </c>
      <c r="E157" s="38"/>
      <c r="F157" s="426">
        <f t="shared" si="13"/>
        <v>0</v>
      </c>
      <c r="G157" s="411" t="e">
        <f t="shared" si="12"/>
        <v>#DIV/0!</v>
      </c>
    </row>
    <row r="158" spans="1:7" ht="30" x14ac:dyDescent="0.25">
      <c r="A158" s="35" t="s">
        <v>271</v>
      </c>
      <c r="B158" s="36" t="s">
        <v>272</v>
      </c>
      <c r="C158" s="37" t="s">
        <v>85</v>
      </c>
      <c r="D158" s="38">
        <v>2</v>
      </c>
      <c r="E158" s="38"/>
      <c r="F158" s="426">
        <f t="shared" si="13"/>
        <v>0</v>
      </c>
      <c r="G158" s="411" t="e">
        <f t="shared" si="12"/>
        <v>#DIV/0!</v>
      </c>
    </row>
    <row r="159" spans="1:7" x14ac:dyDescent="0.25">
      <c r="A159" s="35" t="s">
        <v>273</v>
      </c>
      <c r="B159" s="36" t="s">
        <v>274</v>
      </c>
      <c r="C159" s="37" t="s">
        <v>158</v>
      </c>
      <c r="D159" s="38">
        <v>1000</v>
      </c>
      <c r="E159" s="38"/>
      <c r="F159" s="426">
        <f t="shared" si="13"/>
        <v>0</v>
      </c>
      <c r="G159" s="411" t="e">
        <f t="shared" ref="G159:G190" si="14">+ROUND((F159/$F$381),4)</f>
        <v>#DIV/0!</v>
      </c>
    </row>
    <row r="160" spans="1:7" x14ac:dyDescent="0.25">
      <c r="A160" s="35" t="s">
        <v>275</v>
      </c>
      <c r="B160" s="36" t="s">
        <v>276</v>
      </c>
      <c r="C160" s="37" t="s">
        <v>85</v>
      </c>
      <c r="D160" s="38">
        <v>16</v>
      </c>
      <c r="E160" s="38"/>
      <c r="F160" s="426">
        <f t="shared" si="13"/>
        <v>0</v>
      </c>
      <c r="G160" s="411" t="e">
        <f t="shared" si="14"/>
        <v>#DIV/0!</v>
      </c>
    </row>
    <row r="161" spans="1:7" ht="45" x14ac:dyDescent="0.25">
      <c r="A161" s="35" t="s">
        <v>277</v>
      </c>
      <c r="B161" s="36" t="s">
        <v>278</v>
      </c>
      <c r="C161" s="37" t="s">
        <v>85</v>
      </c>
      <c r="D161" s="38">
        <v>1</v>
      </c>
      <c r="E161" s="38"/>
      <c r="F161" s="426">
        <f t="shared" si="13"/>
        <v>0</v>
      </c>
      <c r="G161" s="411" t="e">
        <f t="shared" si="14"/>
        <v>#DIV/0!</v>
      </c>
    </row>
    <row r="162" spans="1:7" ht="45" x14ac:dyDescent="0.25">
      <c r="A162" s="35" t="s">
        <v>279</v>
      </c>
      <c r="B162" s="36" t="s">
        <v>280</v>
      </c>
      <c r="C162" s="37" t="s">
        <v>85</v>
      </c>
      <c r="D162" s="38">
        <v>2</v>
      </c>
      <c r="E162" s="38"/>
      <c r="F162" s="426">
        <f t="shared" si="13"/>
        <v>0</v>
      </c>
      <c r="G162" s="411" t="e">
        <f t="shared" si="14"/>
        <v>#DIV/0!</v>
      </c>
    </row>
    <row r="163" spans="1:7" ht="30" x14ac:dyDescent="0.25">
      <c r="A163" s="35" t="s">
        <v>281</v>
      </c>
      <c r="B163" s="36" t="s">
        <v>282</v>
      </c>
      <c r="C163" s="37" t="s">
        <v>158</v>
      </c>
      <c r="D163" s="38">
        <v>300</v>
      </c>
      <c r="E163" s="38"/>
      <c r="F163" s="426">
        <f t="shared" si="13"/>
        <v>0</v>
      </c>
      <c r="G163" s="411" t="e">
        <f t="shared" si="14"/>
        <v>#DIV/0!</v>
      </c>
    </row>
    <row r="164" spans="1:7" ht="30" x14ac:dyDescent="0.25">
      <c r="A164" s="35" t="s">
        <v>283</v>
      </c>
      <c r="B164" s="36" t="s">
        <v>284</v>
      </c>
      <c r="C164" s="37" t="s">
        <v>158</v>
      </c>
      <c r="D164" s="38">
        <v>150</v>
      </c>
      <c r="E164" s="38"/>
      <c r="F164" s="426">
        <f t="shared" si="13"/>
        <v>0</v>
      </c>
      <c r="G164" s="411" t="e">
        <f t="shared" si="14"/>
        <v>#DIV/0!</v>
      </c>
    </row>
    <row r="165" spans="1:7" ht="45" x14ac:dyDescent="0.25">
      <c r="A165" s="35" t="s">
        <v>285</v>
      </c>
      <c r="B165" s="36" t="s">
        <v>286</v>
      </c>
      <c r="C165" s="37" t="s">
        <v>158</v>
      </c>
      <c r="D165" s="38">
        <v>45</v>
      </c>
      <c r="E165" s="38"/>
      <c r="F165" s="426">
        <f t="shared" si="13"/>
        <v>0</v>
      </c>
      <c r="G165" s="411" t="e">
        <f t="shared" si="14"/>
        <v>#DIV/0!</v>
      </c>
    </row>
    <row r="166" spans="1:7" ht="45" x14ac:dyDescent="0.25">
      <c r="A166" s="35" t="s">
        <v>287</v>
      </c>
      <c r="B166" s="36" t="s">
        <v>288</v>
      </c>
      <c r="C166" s="37" t="s">
        <v>85</v>
      </c>
      <c r="D166" s="38">
        <v>1</v>
      </c>
      <c r="E166" s="38"/>
      <c r="F166" s="426">
        <f t="shared" si="13"/>
        <v>0</v>
      </c>
      <c r="G166" s="411" t="e">
        <f t="shared" si="14"/>
        <v>#DIV/0!</v>
      </c>
    </row>
    <row r="167" spans="1:7" ht="45" x14ac:dyDescent="0.25">
      <c r="A167" s="35" t="s">
        <v>289</v>
      </c>
      <c r="B167" s="36" t="s">
        <v>290</v>
      </c>
      <c r="C167" s="37" t="s">
        <v>85</v>
      </c>
      <c r="D167" s="38">
        <v>1</v>
      </c>
      <c r="E167" s="38"/>
      <c r="F167" s="426">
        <f t="shared" si="13"/>
        <v>0</v>
      </c>
      <c r="G167" s="411" t="e">
        <f t="shared" si="14"/>
        <v>#DIV/0!</v>
      </c>
    </row>
    <row r="168" spans="1:7" x14ac:dyDescent="0.25">
      <c r="A168" s="50" t="s">
        <v>291</v>
      </c>
      <c r="B168" s="51" t="s">
        <v>292</v>
      </c>
      <c r="C168" s="37"/>
      <c r="D168" s="38"/>
      <c r="E168" s="38"/>
      <c r="F168" s="426">
        <f t="shared" si="13"/>
        <v>0</v>
      </c>
      <c r="G168" s="411" t="e">
        <f t="shared" si="14"/>
        <v>#DIV/0!</v>
      </c>
    </row>
    <row r="169" spans="1:7" x14ac:dyDescent="0.25">
      <c r="A169" s="50" t="s">
        <v>293</v>
      </c>
      <c r="B169" s="51" t="s">
        <v>294</v>
      </c>
      <c r="C169" s="37"/>
      <c r="D169" s="38"/>
      <c r="E169" s="38"/>
      <c r="F169" s="426">
        <f t="shared" si="13"/>
        <v>0</v>
      </c>
      <c r="G169" s="411" t="e">
        <f t="shared" si="14"/>
        <v>#DIV/0!</v>
      </c>
    </row>
    <row r="170" spans="1:7" x14ac:dyDescent="0.25">
      <c r="A170" s="44"/>
      <c r="B170" s="45"/>
      <c r="C170" s="37"/>
      <c r="D170" s="38"/>
      <c r="E170" s="38"/>
      <c r="F170" s="52"/>
      <c r="G170" s="411" t="e">
        <f t="shared" si="14"/>
        <v>#DIV/0!</v>
      </c>
    </row>
    <row r="171" spans="1:7" x14ac:dyDescent="0.25">
      <c r="A171" s="53">
        <v>9</v>
      </c>
      <c r="B171" s="54" t="s">
        <v>295</v>
      </c>
      <c r="C171" s="55"/>
      <c r="D171" s="56"/>
      <c r="E171" s="56"/>
      <c r="F171" s="56">
        <f>SUM(F173:F187)</f>
        <v>0</v>
      </c>
      <c r="G171" s="404" t="e">
        <f t="shared" si="14"/>
        <v>#DIV/0!</v>
      </c>
    </row>
    <row r="172" spans="1:7" x14ac:dyDescent="0.25">
      <c r="A172" s="50" t="s">
        <v>296</v>
      </c>
      <c r="B172" s="51" t="s">
        <v>297</v>
      </c>
      <c r="C172" s="37"/>
      <c r="D172" s="38"/>
      <c r="E172" s="38"/>
      <c r="F172" s="52"/>
      <c r="G172" s="411" t="e">
        <f t="shared" si="14"/>
        <v>#DIV/0!</v>
      </c>
    </row>
    <row r="173" spans="1:7" ht="30" x14ac:dyDescent="0.25">
      <c r="A173" s="35" t="s">
        <v>298</v>
      </c>
      <c r="B173" s="36" t="s">
        <v>299</v>
      </c>
      <c r="C173" s="37" t="s">
        <v>85</v>
      </c>
      <c r="D173" s="38">
        <v>14</v>
      </c>
      <c r="E173" s="38"/>
      <c r="F173" s="426">
        <f t="shared" ref="F173:F187" si="15">+ROUND((E173*D173),0)</f>
        <v>0</v>
      </c>
      <c r="G173" s="411" t="e">
        <f t="shared" si="14"/>
        <v>#DIV/0!</v>
      </c>
    </row>
    <row r="174" spans="1:7" ht="30" x14ac:dyDescent="0.25">
      <c r="A174" s="35" t="s">
        <v>300</v>
      </c>
      <c r="B174" s="36" t="s">
        <v>262</v>
      </c>
      <c r="C174" s="37" t="s">
        <v>85</v>
      </c>
      <c r="D174" s="38">
        <v>2</v>
      </c>
      <c r="E174" s="38"/>
      <c r="F174" s="426">
        <f t="shared" si="15"/>
        <v>0</v>
      </c>
      <c r="G174" s="411" t="e">
        <f t="shared" si="14"/>
        <v>#DIV/0!</v>
      </c>
    </row>
    <row r="175" spans="1:7" ht="30" x14ac:dyDescent="0.25">
      <c r="A175" s="35" t="s">
        <v>301</v>
      </c>
      <c r="B175" s="36" t="s">
        <v>266</v>
      </c>
      <c r="C175" s="37" t="s">
        <v>85</v>
      </c>
      <c r="D175" s="38">
        <v>14</v>
      </c>
      <c r="E175" s="38"/>
      <c r="F175" s="426">
        <f t="shared" si="15"/>
        <v>0</v>
      </c>
      <c r="G175" s="411" t="e">
        <f t="shared" si="14"/>
        <v>#DIV/0!</v>
      </c>
    </row>
    <row r="176" spans="1:7" x14ac:dyDescent="0.25">
      <c r="A176" s="35" t="s">
        <v>302</v>
      </c>
      <c r="B176" s="36" t="s">
        <v>270</v>
      </c>
      <c r="C176" s="37" t="s">
        <v>85</v>
      </c>
      <c r="D176" s="38">
        <v>2</v>
      </c>
      <c r="E176" s="38"/>
      <c r="F176" s="426">
        <f t="shared" si="15"/>
        <v>0</v>
      </c>
      <c r="G176" s="411" t="e">
        <f t="shared" si="14"/>
        <v>#DIV/0!</v>
      </c>
    </row>
    <row r="177" spans="1:7" x14ac:dyDescent="0.25">
      <c r="A177" s="35" t="s">
        <v>303</v>
      </c>
      <c r="B177" s="36" t="s">
        <v>304</v>
      </c>
      <c r="C177" s="37" t="s">
        <v>158</v>
      </c>
      <c r="D177" s="38">
        <v>800</v>
      </c>
      <c r="E177" s="38"/>
      <c r="F177" s="426">
        <f t="shared" si="15"/>
        <v>0</v>
      </c>
      <c r="G177" s="411" t="e">
        <f t="shared" si="14"/>
        <v>#DIV/0!</v>
      </c>
    </row>
    <row r="178" spans="1:7" x14ac:dyDescent="0.25">
      <c r="A178" s="35" t="s">
        <v>305</v>
      </c>
      <c r="B178" s="36" t="s">
        <v>276</v>
      </c>
      <c r="C178" s="37" t="s">
        <v>85</v>
      </c>
      <c r="D178" s="38">
        <v>14</v>
      </c>
      <c r="E178" s="38"/>
      <c r="F178" s="426">
        <f t="shared" si="15"/>
        <v>0</v>
      </c>
      <c r="G178" s="411" t="e">
        <f t="shared" si="14"/>
        <v>#DIV/0!</v>
      </c>
    </row>
    <row r="179" spans="1:7" ht="45" x14ac:dyDescent="0.25">
      <c r="A179" s="35" t="s">
        <v>306</v>
      </c>
      <c r="B179" s="36" t="s">
        <v>280</v>
      </c>
      <c r="C179" s="37" t="s">
        <v>85</v>
      </c>
      <c r="D179" s="38">
        <v>2</v>
      </c>
      <c r="E179" s="38"/>
      <c r="F179" s="426">
        <f t="shared" si="15"/>
        <v>0</v>
      </c>
      <c r="G179" s="411" t="e">
        <f t="shared" si="14"/>
        <v>#DIV/0!</v>
      </c>
    </row>
    <row r="180" spans="1:7" ht="30" x14ac:dyDescent="0.25">
      <c r="A180" s="35" t="s">
        <v>307</v>
      </c>
      <c r="B180" s="36" t="s">
        <v>282</v>
      </c>
      <c r="C180" s="37" t="s">
        <v>158</v>
      </c>
      <c r="D180" s="38">
        <v>500</v>
      </c>
      <c r="E180" s="38"/>
      <c r="F180" s="426">
        <f t="shared" si="15"/>
        <v>0</v>
      </c>
      <c r="G180" s="411" t="e">
        <f t="shared" si="14"/>
        <v>#DIV/0!</v>
      </c>
    </row>
    <row r="181" spans="1:7" ht="45" x14ac:dyDescent="0.25">
      <c r="A181" s="35" t="s">
        <v>308</v>
      </c>
      <c r="B181" s="36" t="s">
        <v>288</v>
      </c>
      <c r="C181" s="37" t="s">
        <v>158</v>
      </c>
      <c r="D181" s="38">
        <v>1</v>
      </c>
      <c r="E181" s="38"/>
      <c r="F181" s="426">
        <f t="shared" si="15"/>
        <v>0</v>
      </c>
      <c r="G181" s="411" t="e">
        <f t="shared" si="14"/>
        <v>#DIV/0!</v>
      </c>
    </row>
    <row r="182" spans="1:7" ht="45" x14ac:dyDescent="0.25">
      <c r="A182" s="35" t="s">
        <v>309</v>
      </c>
      <c r="B182" s="36" t="s">
        <v>310</v>
      </c>
      <c r="C182" s="37" t="s">
        <v>85</v>
      </c>
      <c r="D182" s="38">
        <v>14</v>
      </c>
      <c r="E182" s="38"/>
      <c r="F182" s="426">
        <f t="shared" si="15"/>
        <v>0</v>
      </c>
      <c r="G182" s="411" t="e">
        <f t="shared" si="14"/>
        <v>#DIV/0!</v>
      </c>
    </row>
    <row r="183" spans="1:7" ht="45" x14ac:dyDescent="0.25">
      <c r="A183" s="35" t="s">
        <v>311</v>
      </c>
      <c r="B183" s="36" t="s">
        <v>312</v>
      </c>
      <c r="C183" s="37" t="s">
        <v>85</v>
      </c>
      <c r="D183" s="38">
        <v>1</v>
      </c>
      <c r="E183" s="38"/>
      <c r="F183" s="426">
        <f t="shared" si="15"/>
        <v>0</v>
      </c>
      <c r="G183" s="411" t="e">
        <f t="shared" si="14"/>
        <v>#DIV/0!</v>
      </c>
    </row>
    <row r="184" spans="1:7" ht="45" x14ac:dyDescent="0.25">
      <c r="A184" s="35" t="s">
        <v>313</v>
      </c>
      <c r="B184" s="36" t="s">
        <v>314</v>
      </c>
      <c r="C184" s="37" t="s">
        <v>85</v>
      </c>
      <c r="D184" s="38">
        <v>1</v>
      </c>
      <c r="E184" s="38"/>
      <c r="F184" s="426">
        <f t="shared" si="15"/>
        <v>0</v>
      </c>
      <c r="G184" s="411" t="e">
        <f t="shared" si="14"/>
        <v>#DIV/0!</v>
      </c>
    </row>
    <row r="185" spans="1:7" ht="45" x14ac:dyDescent="0.25">
      <c r="A185" s="35" t="s">
        <v>315</v>
      </c>
      <c r="B185" s="36" t="s">
        <v>316</v>
      </c>
      <c r="C185" s="37" t="s">
        <v>85</v>
      </c>
      <c r="D185" s="38">
        <v>1</v>
      </c>
      <c r="E185" s="38"/>
      <c r="F185" s="426">
        <f t="shared" si="15"/>
        <v>0</v>
      </c>
      <c r="G185" s="411" t="e">
        <f t="shared" si="14"/>
        <v>#DIV/0!</v>
      </c>
    </row>
    <row r="186" spans="1:7" ht="45" x14ac:dyDescent="0.25">
      <c r="A186" s="35" t="s">
        <v>317</v>
      </c>
      <c r="B186" s="36" t="s">
        <v>318</v>
      </c>
      <c r="C186" s="37" t="s">
        <v>85</v>
      </c>
      <c r="D186" s="38">
        <v>1</v>
      </c>
      <c r="E186" s="38"/>
      <c r="F186" s="426">
        <f t="shared" si="15"/>
        <v>0</v>
      </c>
      <c r="G186" s="411" t="e">
        <f t="shared" si="14"/>
        <v>#DIV/0!</v>
      </c>
    </row>
    <row r="187" spans="1:7" ht="30" x14ac:dyDescent="0.25">
      <c r="A187" s="35" t="s">
        <v>319</v>
      </c>
      <c r="B187" s="36" t="s">
        <v>320</v>
      </c>
      <c r="C187" s="37" t="s">
        <v>85</v>
      </c>
      <c r="D187" s="38">
        <v>1</v>
      </c>
      <c r="E187" s="38"/>
      <c r="F187" s="426">
        <f t="shared" si="15"/>
        <v>0</v>
      </c>
      <c r="G187" s="411" t="e">
        <f t="shared" si="14"/>
        <v>#DIV/0!</v>
      </c>
    </row>
    <row r="188" spans="1:7" x14ac:dyDescent="0.25">
      <c r="A188" s="468">
        <v>10</v>
      </c>
      <c r="B188" s="469" t="s">
        <v>321</v>
      </c>
      <c r="C188" s="470"/>
      <c r="D188" s="471"/>
      <c r="E188" s="472"/>
      <c r="F188" s="473">
        <f>+F189+F199+F217+F227+F232+F241+F246+F250+F260 +F270+F305+F309+F316+F319+F322+F325+F335+F339</f>
        <v>0</v>
      </c>
      <c r="G188" s="404" t="e">
        <f t="shared" si="14"/>
        <v>#DIV/0!</v>
      </c>
    </row>
    <row r="189" spans="1:7" x14ac:dyDescent="0.25">
      <c r="A189" s="468">
        <v>10.1</v>
      </c>
      <c r="B189" s="472" t="s">
        <v>322</v>
      </c>
      <c r="C189" s="474"/>
      <c r="D189" s="475"/>
      <c r="E189" s="476"/>
      <c r="F189" s="473">
        <f>SUM(F190:F198)</f>
        <v>0</v>
      </c>
      <c r="G189" s="411" t="e">
        <f t="shared" si="14"/>
        <v>#DIV/0!</v>
      </c>
    </row>
    <row r="190" spans="1:7" x14ac:dyDescent="0.25">
      <c r="A190" s="477" t="s">
        <v>323</v>
      </c>
      <c r="B190" s="478" t="s">
        <v>324</v>
      </c>
      <c r="C190" s="479"/>
      <c r="D190" s="480"/>
      <c r="E190" s="478"/>
      <c r="F190" s="481">
        <f t="shared" ref="F190:F198" si="16">+ROUND((E190*D190),0)</f>
        <v>0</v>
      </c>
      <c r="G190" s="411" t="e">
        <f t="shared" si="14"/>
        <v>#DIV/0!</v>
      </c>
    </row>
    <row r="191" spans="1:7" x14ac:dyDescent="0.25">
      <c r="A191" s="457" t="s">
        <v>326</v>
      </c>
      <c r="B191" s="482" t="s">
        <v>327</v>
      </c>
      <c r="C191" s="483" t="s">
        <v>158</v>
      </c>
      <c r="D191" s="426">
        <v>15</v>
      </c>
      <c r="E191" s="38"/>
      <c r="F191" s="442">
        <f t="shared" si="16"/>
        <v>0</v>
      </c>
      <c r="G191" s="411" t="e">
        <f t="shared" ref="G191:G222" si="17">+ROUND((F191/$F$381),4)</f>
        <v>#DIV/0!</v>
      </c>
    </row>
    <row r="192" spans="1:7" ht="30" x14ac:dyDescent="0.25">
      <c r="A192" s="457" t="s">
        <v>328</v>
      </c>
      <c r="B192" s="482" t="s">
        <v>329</v>
      </c>
      <c r="C192" s="483" t="s">
        <v>158</v>
      </c>
      <c r="D192" s="426">
        <v>2</v>
      </c>
      <c r="E192" s="38"/>
      <c r="F192" s="442">
        <f t="shared" si="16"/>
        <v>0</v>
      </c>
      <c r="G192" s="411" t="e">
        <f t="shared" si="17"/>
        <v>#DIV/0!</v>
      </c>
    </row>
    <row r="193" spans="1:7" x14ac:dyDescent="0.25">
      <c r="A193" s="457" t="s">
        <v>330</v>
      </c>
      <c r="B193" s="482" t="s">
        <v>331</v>
      </c>
      <c r="C193" s="483" t="s">
        <v>325</v>
      </c>
      <c r="D193" s="426">
        <v>2</v>
      </c>
      <c r="E193" s="38"/>
      <c r="F193" s="442">
        <f t="shared" si="16"/>
        <v>0</v>
      </c>
      <c r="G193" s="411" t="e">
        <f t="shared" si="17"/>
        <v>#DIV/0!</v>
      </c>
    </row>
    <row r="194" spans="1:7" x14ac:dyDescent="0.25">
      <c r="A194" s="457" t="s">
        <v>332</v>
      </c>
      <c r="B194" s="482" t="s">
        <v>333</v>
      </c>
      <c r="C194" s="483" t="s">
        <v>325</v>
      </c>
      <c r="D194" s="426">
        <v>2</v>
      </c>
      <c r="E194" s="38"/>
      <c r="F194" s="442">
        <f t="shared" si="16"/>
        <v>0</v>
      </c>
      <c r="G194" s="411" t="e">
        <f t="shared" si="17"/>
        <v>#DIV/0!</v>
      </c>
    </row>
    <row r="195" spans="1:7" x14ac:dyDescent="0.25">
      <c r="A195" s="457" t="s">
        <v>334</v>
      </c>
      <c r="B195" s="482" t="s">
        <v>335</v>
      </c>
      <c r="C195" s="483" t="s">
        <v>325</v>
      </c>
      <c r="D195" s="426">
        <v>1</v>
      </c>
      <c r="E195" s="38"/>
      <c r="F195" s="442">
        <f t="shared" si="16"/>
        <v>0</v>
      </c>
      <c r="G195" s="411" t="e">
        <f t="shared" si="17"/>
        <v>#DIV/0!</v>
      </c>
    </row>
    <row r="196" spans="1:7" x14ac:dyDescent="0.25">
      <c r="A196" s="457" t="s">
        <v>336</v>
      </c>
      <c r="B196" s="482" t="s">
        <v>337</v>
      </c>
      <c r="C196" s="483" t="s">
        <v>325</v>
      </c>
      <c r="D196" s="426">
        <v>1</v>
      </c>
      <c r="E196" s="38"/>
      <c r="F196" s="442">
        <f t="shared" si="16"/>
        <v>0</v>
      </c>
      <c r="G196" s="411" t="e">
        <f t="shared" si="17"/>
        <v>#DIV/0!</v>
      </c>
    </row>
    <row r="197" spans="1:7" ht="30" x14ac:dyDescent="0.25">
      <c r="A197" s="457" t="s">
        <v>338</v>
      </c>
      <c r="B197" s="484" t="s">
        <v>339</v>
      </c>
      <c r="C197" s="483" t="s">
        <v>325</v>
      </c>
      <c r="D197" s="426">
        <v>1</v>
      </c>
      <c r="E197" s="38"/>
      <c r="F197" s="442">
        <f t="shared" si="16"/>
        <v>0</v>
      </c>
      <c r="G197" s="411" t="e">
        <f t="shared" si="17"/>
        <v>#DIV/0!</v>
      </c>
    </row>
    <row r="198" spans="1:7" x14ac:dyDescent="0.25">
      <c r="A198" s="457" t="s">
        <v>340</v>
      </c>
      <c r="B198" s="484" t="s">
        <v>341</v>
      </c>
      <c r="C198" s="483" t="s">
        <v>325</v>
      </c>
      <c r="D198" s="426">
        <v>1</v>
      </c>
      <c r="E198" s="38"/>
      <c r="F198" s="442">
        <f t="shared" si="16"/>
        <v>0</v>
      </c>
      <c r="G198" s="411" t="e">
        <f t="shared" si="17"/>
        <v>#DIV/0!</v>
      </c>
    </row>
    <row r="199" spans="1:7" s="385" customFormat="1" x14ac:dyDescent="0.25">
      <c r="A199" s="468" t="s">
        <v>358</v>
      </c>
      <c r="B199" s="472" t="s">
        <v>359</v>
      </c>
      <c r="C199" s="470"/>
      <c r="D199" s="471"/>
      <c r="E199" s="472"/>
      <c r="F199" s="473">
        <f>SUM(F200:F216)</f>
        <v>0</v>
      </c>
      <c r="G199" s="411" t="e">
        <f t="shared" si="17"/>
        <v>#DIV/0!</v>
      </c>
    </row>
    <row r="200" spans="1:7" s="385" customFormat="1" ht="30" x14ac:dyDescent="0.25">
      <c r="A200" s="457" t="s">
        <v>360</v>
      </c>
      <c r="B200" s="484" t="s">
        <v>361</v>
      </c>
      <c r="C200" s="483" t="s">
        <v>158</v>
      </c>
      <c r="D200" s="426">
        <v>4</v>
      </c>
      <c r="E200" s="443"/>
      <c r="F200" s="442">
        <f t="shared" ref="F200:F244" si="18">+ROUND((E200*D200),0)</f>
        <v>0</v>
      </c>
      <c r="G200" s="411" t="e">
        <f t="shared" si="17"/>
        <v>#DIV/0!</v>
      </c>
    </row>
    <row r="201" spans="1:7" s="385" customFormat="1" ht="30" x14ac:dyDescent="0.25">
      <c r="A201" s="457" t="s">
        <v>362</v>
      </c>
      <c r="B201" s="484" t="s">
        <v>363</v>
      </c>
      <c r="C201" s="483" t="s">
        <v>158</v>
      </c>
      <c r="D201" s="426">
        <v>5</v>
      </c>
      <c r="E201" s="443"/>
      <c r="F201" s="442">
        <f t="shared" si="18"/>
        <v>0</v>
      </c>
      <c r="G201" s="411" t="e">
        <f t="shared" si="17"/>
        <v>#DIV/0!</v>
      </c>
    </row>
    <row r="202" spans="1:7" s="385" customFormat="1" ht="30" x14ac:dyDescent="0.25">
      <c r="A202" s="485" t="s">
        <v>364</v>
      </c>
      <c r="B202" s="484" t="s">
        <v>365</v>
      </c>
      <c r="C202" s="483" t="s">
        <v>158</v>
      </c>
      <c r="D202" s="426">
        <v>3</v>
      </c>
      <c r="E202" s="443"/>
      <c r="F202" s="442">
        <f t="shared" si="18"/>
        <v>0</v>
      </c>
      <c r="G202" s="411" t="e">
        <f t="shared" si="17"/>
        <v>#DIV/0!</v>
      </c>
    </row>
    <row r="203" spans="1:7" x14ac:dyDescent="0.25">
      <c r="A203" s="485" t="s">
        <v>366</v>
      </c>
      <c r="B203" s="484" t="s">
        <v>367</v>
      </c>
      <c r="C203" s="483" t="s">
        <v>325</v>
      </c>
      <c r="D203" s="426">
        <v>5</v>
      </c>
      <c r="E203" s="443"/>
      <c r="F203" s="442">
        <f t="shared" si="18"/>
        <v>0</v>
      </c>
      <c r="G203" s="411" t="e">
        <f t="shared" si="17"/>
        <v>#DIV/0!</v>
      </c>
    </row>
    <row r="204" spans="1:7" x14ac:dyDescent="0.25">
      <c r="A204" s="485" t="s">
        <v>368</v>
      </c>
      <c r="B204" s="484" t="s">
        <v>369</v>
      </c>
      <c r="C204" s="483" t="s">
        <v>325</v>
      </c>
      <c r="D204" s="426">
        <v>3</v>
      </c>
      <c r="E204" s="443"/>
      <c r="F204" s="442">
        <f t="shared" si="18"/>
        <v>0</v>
      </c>
      <c r="G204" s="411" t="e">
        <f t="shared" si="17"/>
        <v>#DIV/0!</v>
      </c>
    </row>
    <row r="205" spans="1:7" x14ac:dyDescent="0.25">
      <c r="A205" s="485" t="s">
        <v>370</v>
      </c>
      <c r="B205" s="484" t="s">
        <v>371</v>
      </c>
      <c r="C205" s="483" t="s">
        <v>325</v>
      </c>
      <c r="D205" s="426">
        <v>15</v>
      </c>
      <c r="E205" s="443"/>
      <c r="F205" s="442">
        <f t="shared" si="18"/>
        <v>0</v>
      </c>
      <c r="G205" s="411" t="e">
        <f t="shared" si="17"/>
        <v>#DIV/0!</v>
      </c>
    </row>
    <row r="206" spans="1:7" x14ac:dyDescent="0.25">
      <c r="A206" s="485" t="s">
        <v>372</v>
      </c>
      <c r="B206" s="484" t="s">
        <v>373</v>
      </c>
      <c r="C206" s="483" t="s">
        <v>325</v>
      </c>
      <c r="D206" s="426">
        <v>9</v>
      </c>
      <c r="E206" s="443"/>
      <c r="F206" s="442">
        <f t="shared" si="18"/>
        <v>0</v>
      </c>
      <c r="G206" s="411" t="e">
        <f t="shared" si="17"/>
        <v>#DIV/0!</v>
      </c>
    </row>
    <row r="207" spans="1:7" x14ac:dyDescent="0.25">
      <c r="A207" s="485" t="s">
        <v>374</v>
      </c>
      <c r="B207" s="484" t="s">
        <v>375</v>
      </c>
      <c r="C207" s="483" t="s">
        <v>325</v>
      </c>
      <c r="D207" s="426">
        <v>2</v>
      </c>
      <c r="E207" s="443"/>
      <c r="F207" s="442">
        <f t="shared" si="18"/>
        <v>0</v>
      </c>
      <c r="G207" s="411" t="e">
        <f t="shared" si="17"/>
        <v>#DIV/0!</v>
      </c>
    </row>
    <row r="208" spans="1:7" x14ac:dyDescent="0.25">
      <c r="A208" s="485" t="s">
        <v>376</v>
      </c>
      <c r="B208" s="484" t="s">
        <v>377</v>
      </c>
      <c r="C208" s="483" t="s">
        <v>325</v>
      </c>
      <c r="D208" s="426">
        <v>2</v>
      </c>
      <c r="E208" s="443"/>
      <c r="F208" s="442">
        <f t="shared" si="18"/>
        <v>0</v>
      </c>
      <c r="G208" s="411" t="e">
        <f t="shared" si="17"/>
        <v>#DIV/0!</v>
      </c>
    </row>
    <row r="209" spans="1:7" x14ac:dyDescent="0.25">
      <c r="A209" s="485" t="s">
        <v>378</v>
      </c>
      <c r="B209" s="484" t="s">
        <v>379</v>
      </c>
      <c r="C209" s="483" t="s">
        <v>325</v>
      </c>
      <c r="D209" s="426">
        <v>1</v>
      </c>
      <c r="E209" s="486"/>
      <c r="F209" s="442">
        <f t="shared" si="18"/>
        <v>0</v>
      </c>
      <c r="G209" s="411" t="e">
        <f t="shared" si="17"/>
        <v>#DIV/0!</v>
      </c>
    </row>
    <row r="210" spans="1:7" x14ac:dyDescent="0.25">
      <c r="A210" s="485" t="s">
        <v>380</v>
      </c>
      <c r="B210" s="484" t="s">
        <v>381</v>
      </c>
      <c r="C210" s="483" t="s">
        <v>325</v>
      </c>
      <c r="D210" s="426">
        <v>4</v>
      </c>
      <c r="E210" s="443"/>
      <c r="F210" s="442">
        <f t="shared" si="18"/>
        <v>0</v>
      </c>
      <c r="G210" s="411" t="e">
        <f t="shared" si="17"/>
        <v>#DIV/0!</v>
      </c>
    </row>
    <row r="211" spans="1:7" x14ac:dyDescent="0.25">
      <c r="A211" s="485" t="s">
        <v>382</v>
      </c>
      <c r="B211" s="484" t="s">
        <v>383</v>
      </c>
      <c r="C211" s="483" t="s">
        <v>325</v>
      </c>
      <c r="D211" s="426">
        <v>3</v>
      </c>
      <c r="E211" s="443"/>
      <c r="F211" s="442">
        <f t="shared" si="18"/>
        <v>0</v>
      </c>
      <c r="G211" s="411" t="e">
        <f t="shared" si="17"/>
        <v>#DIV/0!</v>
      </c>
    </row>
    <row r="212" spans="1:7" x14ac:dyDescent="0.25">
      <c r="A212" s="485" t="s">
        <v>384</v>
      </c>
      <c r="B212" s="484" t="s">
        <v>385</v>
      </c>
      <c r="C212" s="483" t="s">
        <v>325</v>
      </c>
      <c r="D212" s="426">
        <v>2</v>
      </c>
      <c r="E212" s="443"/>
      <c r="F212" s="442">
        <f t="shared" si="18"/>
        <v>0</v>
      </c>
      <c r="G212" s="411" t="e">
        <f t="shared" si="17"/>
        <v>#DIV/0!</v>
      </c>
    </row>
    <row r="213" spans="1:7" x14ac:dyDescent="0.25">
      <c r="A213" s="485" t="s">
        <v>386</v>
      </c>
      <c r="B213" s="484" t="s">
        <v>387</v>
      </c>
      <c r="C213" s="483" t="s">
        <v>325</v>
      </c>
      <c r="D213" s="426">
        <v>1</v>
      </c>
      <c r="E213" s="443"/>
      <c r="F213" s="442">
        <f t="shared" si="18"/>
        <v>0</v>
      </c>
      <c r="G213" s="411" t="e">
        <f t="shared" si="17"/>
        <v>#DIV/0!</v>
      </c>
    </row>
    <row r="214" spans="1:7" x14ac:dyDescent="0.25">
      <c r="A214" s="485" t="s">
        <v>388</v>
      </c>
      <c r="B214" s="487" t="s">
        <v>389</v>
      </c>
      <c r="C214" s="483" t="s">
        <v>325</v>
      </c>
      <c r="D214" s="426">
        <v>3</v>
      </c>
      <c r="E214" s="443"/>
      <c r="F214" s="442">
        <f t="shared" si="18"/>
        <v>0</v>
      </c>
      <c r="G214" s="411" t="e">
        <f t="shared" si="17"/>
        <v>#DIV/0!</v>
      </c>
    </row>
    <row r="215" spans="1:7" ht="45" x14ac:dyDescent="0.25">
      <c r="A215" s="457" t="s">
        <v>393</v>
      </c>
      <c r="B215" s="484" t="s">
        <v>394</v>
      </c>
      <c r="C215" s="483" t="s">
        <v>325</v>
      </c>
      <c r="D215" s="426">
        <v>1</v>
      </c>
      <c r="E215" s="461"/>
      <c r="F215" s="442">
        <f t="shared" si="18"/>
        <v>0</v>
      </c>
      <c r="G215" s="411" t="e">
        <f t="shared" si="17"/>
        <v>#DIV/0!</v>
      </c>
    </row>
    <row r="216" spans="1:7" ht="22.5" customHeight="1" x14ac:dyDescent="0.25">
      <c r="A216" s="457" t="s">
        <v>396</v>
      </c>
      <c r="B216" s="484" t="s">
        <v>397</v>
      </c>
      <c r="C216" s="483" t="s">
        <v>325</v>
      </c>
      <c r="D216" s="426">
        <v>2</v>
      </c>
      <c r="E216" s="443"/>
      <c r="F216" s="442">
        <f t="shared" si="18"/>
        <v>0</v>
      </c>
      <c r="G216" s="411" t="e">
        <f t="shared" si="17"/>
        <v>#DIV/0!</v>
      </c>
    </row>
    <row r="217" spans="1:7" x14ac:dyDescent="0.25">
      <c r="A217" s="468" t="s">
        <v>398</v>
      </c>
      <c r="B217" s="472" t="s">
        <v>399</v>
      </c>
      <c r="C217" s="470"/>
      <c r="D217" s="471"/>
      <c r="E217" s="472"/>
      <c r="F217" s="488">
        <f>SUM(F218:F226)</f>
        <v>0</v>
      </c>
      <c r="G217" s="411" t="e">
        <f t="shared" si="17"/>
        <v>#DIV/0!</v>
      </c>
    </row>
    <row r="218" spans="1:7" x14ac:dyDescent="0.25">
      <c r="A218" s="457" t="s">
        <v>400</v>
      </c>
      <c r="B218" s="484" t="s">
        <v>401</v>
      </c>
      <c r="C218" s="483" t="s">
        <v>158</v>
      </c>
      <c r="D218" s="38">
        <v>20.5</v>
      </c>
      <c r="E218" s="443"/>
      <c r="F218" s="442">
        <f t="shared" si="18"/>
        <v>0</v>
      </c>
      <c r="G218" s="411" t="e">
        <f t="shared" si="17"/>
        <v>#DIV/0!</v>
      </c>
    </row>
    <row r="219" spans="1:7" x14ac:dyDescent="0.25">
      <c r="A219" s="457" t="s">
        <v>402</v>
      </c>
      <c r="B219" s="484" t="s">
        <v>403</v>
      </c>
      <c r="C219" s="483" t="s">
        <v>158</v>
      </c>
      <c r="D219" s="38">
        <v>29.4</v>
      </c>
      <c r="E219" s="443"/>
      <c r="F219" s="442">
        <f t="shared" si="18"/>
        <v>0</v>
      </c>
      <c r="G219" s="411" t="e">
        <f t="shared" si="17"/>
        <v>#DIV/0!</v>
      </c>
    </row>
    <row r="220" spans="1:7" x14ac:dyDescent="0.25">
      <c r="A220" s="457" t="s">
        <v>404</v>
      </c>
      <c r="B220" s="484" t="s">
        <v>405</v>
      </c>
      <c r="C220" s="483" t="s">
        <v>158</v>
      </c>
      <c r="D220" s="38">
        <v>110</v>
      </c>
      <c r="E220" s="443"/>
      <c r="F220" s="442">
        <f t="shared" si="18"/>
        <v>0</v>
      </c>
      <c r="G220" s="411" t="e">
        <f t="shared" si="17"/>
        <v>#DIV/0!</v>
      </c>
    </row>
    <row r="221" spans="1:7" x14ac:dyDescent="0.25">
      <c r="A221" s="457" t="s">
        <v>406</v>
      </c>
      <c r="B221" s="484" t="s">
        <v>407</v>
      </c>
      <c r="C221" s="483" t="s">
        <v>158</v>
      </c>
      <c r="D221" s="38">
        <v>36.299999999999997</v>
      </c>
      <c r="E221" s="443"/>
      <c r="F221" s="442">
        <f t="shared" si="18"/>
        <v>0</v>
      </c>
      <c r="G221" s="411" t="e">
        <f t="shared" si="17"/>
        <v>#DIV/0!</v>
      </c>
    </row>
    <row r="222" spans="1:7" x14ac:dyDescent="0.25">
      <c r="A222" s="457" t="s">
        <v>408</v>
      </c>
      <c r="B222" s="484" t="s">
        <v>409</v>
      </c>
      <c r="C222" s="483" t="s">
        <v>158</v>
      </c>
      <c r="D222" s="38">
        <v>38.700000000000003</v>
      </c>
      <c r="E222" s="443"/>
      <c r="F222" s="442">
        <f t="shared" si="18"/>
        <v>0</v>
      </c>
      <c r="G222" s="411" t="e">
        <f t="shared" si="17"/>
        <v>#DIV/0!</v>
      </c>
    </row>
    <row r="223" spans="1:7" x14ac:dyDescent="0.25">
      <c r="A223" s="457" t="s">
        <v>410</v>
      </c>
      <c r="B223" s="484" t="s">
        <v>411</v>
      </c>
      <c r="C223" s="483" t="s">
        <v>325</v>
      </c>
      <c r="D223" s="426">
        <v>2</v>
      </c>
      <c r="E223" s="486"/>
      <c r="F223" s="442">
        <f t="shared" si="18"/>
        <v>0</v>
      </c>
      <c r="G223" s="411" t="e">
        <f t="shared" ref="G223:G254" si="19">+ROUND((F223/$F$381),4)</f>
        <v>#DIV/0!</v>
      </c>
    </row>
    <row r="224" spans="1:7" x14ac:dyDescent="0.25">
      <c r="A224" s="457" t="s">
        <v>412</v>
      </c>
      <c r="B224" s="484" t="s">
        <v>413</v>
      </c>
      <c r="C224" s="483" t="s">
        <v>325</v>
      </c>
      <c r="D224" s="426">
        <v>1</v>
      </c>
      <c r="E224" s="486"/>
      <c r="F224" s="442">
        <f t="shared" si="18"/>
        <v>0</v>
      </c>
      <c r="G224" s="411" t="e">
        <f t="shared" si="19"/>
        <v>#DIV/0!</v>
      </c>
    </row>
    <row r="225" spans="1:7" x14ac:dyDescent="0.25">
      <c r="A225" s="485" t="s">
        <v>414</v>
      </c>
      <c r="B225" s="484" t="s">
        <v>387</v>
      </c>
      <c r="C225" s="483" t="s">
        <v>325</v>
      </c>
      <c r="D225" s="426">
        <v>1</v>
      </c>
      <c r="E225" s="486"/>
      <c r="F225" s="442">
        <f t="shared" si="18"/>
        <v>0</v>
      </c>
      <c r="G225" s="411" t="e">
        <f t="shared" si="19"/>
        <v>#DIV/0!</v>
      </c>
    </row>
    <row r="226" spans="1:7" x14ac:dyDescent="0.25">
      <c r="A226" s="457" t="s">
        <v>419</v>
      </c>
      <c r="B226" s="484" t="s">
        <v>420</v>
      </c>
      <c r="C226" s="483" t="s">
        <v>325</v>
      </c>
      <c r="D226" s="38">
        <v>1</v>
      </c>
      <c r="E226" s="486"/>
      <c r="F226" s="442">
        <f t="shared" si="18"/>
        <v>0</v>
      </c>
      <c r="G226" s="411" t="e">
        <f t="shared" si="19"/>
        <v>#DIV/0!</v>
      </c>
    </row>
    <row r="227" spans="1:7" x14ac:dyDescent="0.25">
      <c r="A227" s="468" t="s">
        <v>421</v>
      </c>
      <c r="B227" s="472" t="s">
        <v>422</v>
      </c>
      <c r="C227" s="470"/>
      <c r="D227" s="471"/>
      <c r="E227" s="472"/>
      <c r="F227" s="488">
        <f>SUM(F228:F230)</f>
        <v>0</v>
      </c>
      <c r="G227" s="411" t="e">
        <f t="shared" si="19"/>
        <v>#DIV/0!</v>
      </c>
    </row>
    <row r="228" spans="1:7" x14ac:dyDescent="0.25">
      <c r="A228" s="485" t="s">
        <v>423</v>
      </c>
      <c r="B228" s="489" t="s">
        <v>424</v>
      </c>
      <c r="C228" s="490" t="s">
        <v>325</v>
      </c>
      <c r="D228" s="426">
        <v>8</v>
      </c>
      <c r="E228" s="443"/>
      <c r="F228" s="442">
        <f t="shared" si="18"/>
        <v>0</v>
      </c>
      <c r="G228" s="411" t="e">
        <f t="shared" si="19"/>
        <v>#DIV/0!</v>
      </c>
    </row>
    <row r="229" spans="1:7" x14ac:dyDescent="0.25">
      <c r="A229" s="485" t="s">
        <v>425</v>
      </c>
      <c r="B229" s="489" t="s">
        <v>426</v>
      </c>
      <c r="C229" s="490" t="s">
        <v>325</v>
      </c>
      <c r="D229" s="426">
        <v>8</v>
      </c>
      <c r="E229" s="443"/>
      <c r="F229" s="442">
        <f t="shared" si="18"/>
        <v>0</v>
      </c>
      <c r="G229" s="411" t="e">
        <f t="shared" si="19"/>
        <v>#DIV/0!</v>
      </c>
    </row>
    <row r="230" spans="1:7" x14ac:dyDescent="0.25">
      <c r="A230" s="485" t="s">
        <v>429</v>
      </c>
      <c r="B230" s="489" t="s">
        <v>430</v>
      </c>
      <c r="C230" s="490" t="s">
        <v>325</v>
      </c>
      <c r="D230" s="426">
        <v>1</v>
      </c>
      <c r="E230" s="443"/>
      <c r="F230" s="442">
        <f t="shared" si="18"/>
        <v>0</v>
      </c>
      <c r="G230" s="411" t="e">
        <f t="shared" si="19"/>
        <v>#DIV/0!</v>
      </c>
    </row>
    <row r="231" spans="1:7" x14ac:dyDescent="0.25">
      <c r="A231" s="485"/>
      <c r="B231" s="489"/>
      <c r="C231" s="490"/>
      <c r="D231" s="426"/>
      <c r="E231" s="424"/>
      <c r="F231" s="442"/>
      <c r="G231" s="411" t="e">
        <f t="shared" si="19"/>
        <v>#DIV/0!</v>
      </c>
    </row>
    <row r="232" spans="1:7" x14ac:dyDescent="0.25">
      <c r="A232" s="468" t="s">
        <v>433</v>
      </c>
      <c r="B232" s="472" t="s">
        <v>434</v>
      </c>
      <c r="C232" s="470"/>
      <c r="D232" s="471"/>
      <c r="E232" s="472"/>
      <c r="F232" s="488">
        <f>SUM(F233:F239)</f>
        <v>0</v>
      </c>
      <c r="G232" s="411" t="e">
        <f t="shared" si="19"/>
        <v>#DIV/0!</v>
      </c>
    </row>
    <row r="233" spans="1:7" x14ac:dyDescent="0.25">
      <c r="A233" s="457" t="s">
        <v>435</v>
      </c>
      <c r="B233" s="484" t="s">
        <v>436</v>
      </c>
      <c r="C233" s="490" t="s">
        <v>158</v>
      </c>
      <c r="D233" s="426">
        <v>8</v>
      </c>
      <c r="E233" s="443"/>
      <c r="F233" s="442">
        <f t="shared" si="18"/>
        <v>0</v>
      </c>
      <c r="G233" s="411" t="e">
        <f t="shared" si="19"/>
        <v>#DIV/0!</v>
      </c>
    </row>
    <row r="234" spans="1:7" x14ac:dyDescent="0.25">
      <c r="A234" s="457" t="s">
        <v>441</v>
      </c>
      <c r="B234" s="484" t="s">
        <v>442</v>
      </c>
      <c r="C234" s="490" t="s">
        <v>158</v>
      </c>
      <c r="D234" s="426">
        <v>77</v>
      </c>
      <c r="E234" s="443"/>
      <c r="F234" s="442">
        <f t="shared" si="18"/>
        <v>0</v>
      </c>
      <c r="G234" s="411" t="e">
        <f t="shared" si="19"/>
        <v>#DIV/0!</v>
      </c>
    </row>
    <row r="235" spans="1:7" x14ac:dyDescent="0.25">
      <c r="A235" s="457" t="s">
        <v>443</v>
      </c>
      <c r="B235" s="482" t="s">
        <v>444</v>
      </c>
      <c r="C235" s="490" t="s">
        <v>158</v>
      </c>
      <c r="D235" s="426">
        <v>39</v>
      </c>
      <c r="E235" s="443"/>
      <c r="F235" s="442">
        <f t="shared" si="18"/>
        <v>0</v>
      </c>
      <c r="G235" s="411" t="e">
        <f t="shared" si="19"/>
        <v>#DIV/0!</v>
      </c>
    </row>
    <row r="236" spans="1:7" x14ac:dyDescent="0.25">
      <c r="A236" s="457" t="s">
        <v>445</v>
      </c>
      <c r="B236" s="484" t="s">
        <v>446</v>
      </c>
      <c r="C236" s="490" t="s">
        <v>158</v>
      </c>
      <c r="D236" s="426">
        <v>32</v>
      </c>
      <c r="E236" s="443"/>
      <c r="F236" s="442">
        <f t="shared" si="18"/>
        <v>0</v>
      </c>
      <c r="G236" s="411" t="e">
        <f t="shared" si="19"/>
        <v>#DIV/0!</v>
      </c>
    </row>
    <row r="237" spans="1:7" x14ac:dyDescent="0.25">
      <c r="A237" s="457" t="s">
        <v>447</v>
      </c>
      <c r="B237" s="491" t="s">
        <v>448</v>
      </c>
      <c r="C237" s="483" t="s">
        <v>158</v>
      </c>
      <c r="D237" s="426">
        <v>29</v>
      </c>
      <c r="E237" s="486"/>
      <c r="F237" s="442">
        <f t="shared" si="18"/>
        <v>0</v>
      </c>
      <c r="G237" s="411" t="e">
        <f t="shared" si="19"/>
        <v>#DIV/0!</v>
      </c>
    </row>
    <row r="238" spans="1:7" x14ac:dyDescent="0.25">
      <c r="A238" s="457" t="s">
        <v>449</v>
      </c>
      <c r="B238" s="484" t="s">
        <v>450</v>
      </c>
      <c r="C238" s="483" t="s">
        <v>158</v>
      </c>
      <c r="D238" s="426">
        <v>33</v>
      </c>
      <c r="E238" s="443"/>
      <c r="F238" s="442">
        <f t="shared" si="18"/>
        <v>0</v>
      </c>
      <c r="G238" s="411" t="e">
        <f t="shared" si="19"/>
        <v>#DIV/0!</v>
      </c>
    </row>
    <row r="239" spans="1:7" x14ac:dyDescent="0.25">
      <c r="A239" s="457"/>
      <c r="B239" s="484"/>
      <c r="C239" s="483"/>
      <c r="D239" s="426"/>
      <c r="E239" s="486"/>
      <c r="F239" s="442">
        <f t="shared" si="18"/>
        <v>0</v>
      </c>
      <c r="G239" s="411" t="e">
        <f t="shared" si="19"/>
        <v>#DIV/0!</v>
      </c>
    </row>
    <row r="240" spans="1:7" x14ac:dyDescent="0.25">
      <c r="A240" s="457"/>
      <c r="B240" s="484"/>
      <c r="C240" s="490"/>
      <c r="D240" s="426"/>
      <c r="E240" s="486"/>
      <c r="F240" s="442">
        <f t="shared" si="18"/>
        <v>0</v>
      </c>
      <c r="G240" s="411" t="e">
        <f t="shared" si="19"/>
        <v>#DIV/0!</v>
      </c>
    </row>
    <row r="241" spans="1:7" x14ac:dyDescent="0.25">
      <c r="A241" s="468" t="s">
        <v>451</v>
      </c>
      <c r="B241" s="472" t="s">
        <v>452</v>
      </c>
      <c r="C241" s="470"/>
      <c r="D241" s="471"/>
      <c r="E241" s="472"/>
      <c r="F241" s="473">
        <f>SUM(F242:F245)</f>
        <v>0</v>
      </c>
      <c r="G241" s="411" t="e">
        <f t="shared" si="19"/>
        <v>#DIV/0!</v>
      </c>
    </row>
    <row r="242" spans="1:7" x14ac:dyDescent="0.25">
      <c r="A242" s="457" t="s">
        <v>453</v>
      </c>
      <c r="B242" s="489" t="s">
        <v>454</v>
      </c>
      <c r="C242" s="490" t="s">
        <v>325</v>
      </c>
      <c r="D242" s="426">
        <v>8</v>
      </c>
      <c r="E242" s="443"/>
      <c r="F242" s="442">
        <f t="shared" si="18"/>
        <v>0</v>
      </c>
      <c r="G242" s="411" t="e">
        <f t="shared" si="19"/>
        <v>#DIV/0!</v>
      </c>
    </row>
    <row r="243" spans="1:7" x14ac:dyDescent="0.25">
      <c r="A243" s="457" t="s">
        <v>455</v>
      </c>
      <c r="B243" s="489" t="s">
        <v>456</v>
      </c>
      <c r="C243" s="490" t="s">
        <v>325</v>
      </c>
      <c r="D243" s="426">
        <v>8</v>
      </c>
      <c r="E243" s="443"/>
      <c r="F243" s="442">
        <f t="shared" si="18"/>
        <v>0</v>
      </c>
      <c r="G243" s="411" t="e">
        <f t="shared" si="19"/>
        <v>#DIV/0!</v>
      </c>
    </row>
    <row r="244" spans="1:7" x14ac:dyDescent="0.25">
      <c r="A244" s="457" t="s">
        <v>459</v>
      </c>
      <c r="B244" s="489" t="s">
        <v>460</v>
      </c>
      <c r="C244" s="490" t="s">
        <v>325</v>
      </c>
      <c r="D244" s="426">
        <v>9</v>
      </c>
      <c r="E244" s="443"/>
      <c r="F244" s="442">
        <f t="shared" si="18"/>
        <v>0</v>
      </c>
      <c r="G244" s="411" t="e">
        <f t="shared" si="19"/>
        <v>#DIV/0!</v>
      </c>
    </row>
    <row r="245" spans="1:7" x14ac:dyDescent="0.25">
      <c r="A245" s="457"/>
      <c r="B245" s="489"/>
      <c r="C245" s="490"/>
      <c r="D245" s="426"/>
      <c r="E245" s="443"/>
      <c r="F245" s="442"/>
      <c r="G245" s="411" t="e">
        <f t="shared" si="19"/>
        <v>#DIV/0!</v>
      </c>
    </row>
    <row r="246" spans="1:7" x14ac:dyDescent="0.25">
      <c r="A246" s="468" t="s">
        <v>461</v>
      </c>
      <c r="B246" s="472" t="s">
        <v>462</v>
      </c>
      <c r="C246" s="470"/>
      <c r="D246" s="471"/>
      <c r="E246" s="472"/>
      <c r="F246" s="473">
        <f>SUM(F247:F249)</f>
        <v>0</v>
      </c>
      <c r="G246" s="411" t="e">
        <f t="shared" si="19"/>
        <v>#DIV/0!</v>
      </c>
    </row>
    <row r="247" spans="1:7" x14ac:dyDescent="0.25">
      <c r="A247" s="457" t="s">
        <v>463</v>
      </c>
      <c r="B247" s="484" t="s">
        <v>442</v>
      </c>
      <c r="C247" s="490" t="s">
        <v>158</v>
      </c>
      <c r="D247" s="426">
        <v>67.900000000000006</v>
      </c>
      <c r="E247" s="443"/>
      <c r="F247" s="442">
        <f t="shared" ref="F247:F249" si="20">+ROUND((E247*D247),0)</f>
        <v>0</v>
      </c>
      <c r="G247" s="411" t="e">
        <f t="shared" si="19"/>
        <v>#DIV/0!</v>
      </c>
    </row>
    <row r="248" spans="1:7" x14ac:dyDescent="0.25">
      <c r="A248" s="457" t="s">
        <v>464</v>
      </c>
      <c r="B248" s="489" t="s">
        <v>465</v>
      </c>
      <c r="C248" s="490" t="s">
        <v>325</v>
      </c>
      <c r="D248" s="426">
        <v>6</v>
      </c>
      <c r="E248" s="443"/>
      <c r="F248" s="442">
        <f t="shared" si="20"/>
        <v>0</v>
      </c>
      <c r="G248" s="411" t="e">
        <f t="shared" si="19"/>
        <v>#DIV/0!</v>
      </c>
    </row>
    <row r="249" spans="1:7" x14ac:dyDescent="0.25">
      <c r="A249" s="457" t="s">
        <v>466</v>
      </c>
      <c r="B249" s="489" t="s">
        <v>467</v>
      </c>
      <c r="C249" s="490" t="s">
        <v>325</v>
      </c>
      <c r="D249" s="426">
        <v>4</v>
      </c>
      <c r="E249" s="443"/>
      <c r="F249" s="442">
        <f t="shared" si="20"/>
        <v>0</v>
      </c>
      <c r="G249" s="411" t="e">
        <f t="shared" si="19"/>
        <v>#DIV/0!</v>
      </c>
    </row>
    <row r="250" spans="1:7" x14ac:dyDescent="0.25">
      <c r="A250" s="468" t="s">
        <v>469</v>
      </c>
      <c r="B250" s="472" t="s">
        <v>470</v>
      </c>
      <c r="C250" s="470"/>
      <c r="D250" s="471"/>
      <c r="E250" s="472"/>
      <c r="F250" s="473">
        <f>SUM(F251:F258)</f>
        <v>0</v>
      </c>
      <c r="G250" s="411" t="e">
        <f t="shared" si="19"/>
        <v>#DIV/0!</v>
      </c>
    </row>
    <row r="251" spans="1:7" ht="25.5" x14ac:dyDescent="0.25">
      <c r="A251" s="457" t="s">
        <v>471</v>
      </c>
      <c r="B251" s="492" t="s">
        <v>472</v>
      </c>
      <c r="C251" s="83" t="s">
        <v>325</v>
      </c>
      <c r="D251" s="84">
        <v>8</v>
      </c>
      <c r="E251" s="461"/>
      <c r="F251" s="493">
        <f t="shared" ref="F251:F258" si="21">+ROUND((E251*D251),0)</f>
        <v>0</v>
      </c>
      <c r="G251" s="411" t="e">
        <f t="shared" si="19"/>
        <v>#DIV/0!</v>
      </c>
    </row>
    <row r="252" spans="1:7" x14ac:dyDescent="0.25">
      <c r="A252" s="457" t="s">
        <v>473</v>
      </c>
      <c r="B252" s="492" t="s">
        <v>474</v>
      </c>
      <c r="C252" s="83" t="s">
        <v>325</v>
      </c>
      <c r="D252" s="84">
        <v>8</v>
      </c>
      <c r="E252" s="461"/>
      <c r="F252" s="493">
        <f t="shared" si="21"/>
        <v>0</v>
      </c>
      <c r="G252" s="411" t="e">
        <f t="shared" si="19"/>
        <v>#DIV/0!</v>
      </c>
    </row>
    <row r="253" spans="1:7" x14ac:dyDescent="0.25">
      <c r="A253" s="457" t="s">
        <v>477</v>
      </c>
      <c r="B253" s="492" t="s">
        <v>478</v>
      </c>
      <c r="C253" s="83" t="s">
        <v>325</v>
      </c>
      <c r="D253" s="84">
        <v>1</v>
      </c>
      <c r="E253" s="461"/>
      <c r="F253" s="493">
        <f t="shared" si="21"/>
        <v>0</v>
      </c>
      <c r="G253" s="411" t="e">
        <f t="shared" si="19"/>
        <v>#DIV/0!</v>
      </c>
    </row>
    <row r="254" spans="1:7" x14ac:dyDescent="0.25">
      <c r="A254" s="457" t="s">
        <v>479</v>
      </c>
      <c r="B254" s="492" t="s">
        <v>480</v>
      </c>
      <c r="C254" s="83" t="s">
        <v>325</v>
      </c>
      <c r="D254" s="84">
        <v>8</v>
      </c>
      <c r="E254" s="461"/>
      <c r="F254" s="493">
        <f t="shared" si="21"/>
        <v>0</v>
      </c>
      <c r="G254" s="411" t="e">
        <f t="shared" si="19"/>
        <v>#DIV/0!</v>
      </c>
    </row>
    <row r="255" spans="1:7" ht="25.5" x14ac:dyDescent="0.25">
      <c r="A255" s="457" t="s">
        <v>481</v>
      </c>
      <c r="B255" s="492" t="s">
        <v>482</v>
      </c>
      <c r="C255" s="83" t="s">
        <v>325</v>
      </c>
      <c r="D255" s="84">
        <v>8</v>
      </c>
      <c r="E255" s="461"/>
      <c r="F255" s="493">
        <f t="shared" si="21"/>
        <v>0</v>
      </c>
      <c r="G255" s="411" t="e">
        <f t="shared" ref="G255:G258" si="22">+ROUND((F255/$F$381),4)</f>
        <v>#DIV/0!</v>
      </c>
    </row>
    <row r="256" spans="1:7" x14ac:dyDescent="0.25">
      <c r="A256" s="457" t="s">
        <v>483</v>
      </c>
      <c r="B256" s="492" t="s">
        <v>484</v>
      </c>
      <c r="C256" s="83" t="s">
        <v>325</v>
      </c>
      <c r="D256" s="84">
        <v>8</v>
      </c>
      <c r="E256" s="461"/>
      <c r="F256" s="493">
        <f t="shared" si="21"/>
        <v>0</v>
      </c>
      <c r="G256" s="411" t="e">
        <f t="shared" si="22"/>
        <v>#DIV/0!</v>
      </c>
    </row>
    <row r="257" spans="1:8" x14ac:dyDescent="0.25">
      <c r="A257" s="457" t="s">
        <v>485</v>
      </c>
      <c r="B257" s="492" t="s">
        <v>486</v>
      </c>
      <c r="C257" s="83" t="s">
        <v>325</v>
      </c>
      <c r="D257" s="84">
        <v>8</v>
      </c>
      <c r="E257" s="461"/>
      <c r="F257" s="493">
        <f t="shared" si="21"/>
        <v>0</v>
      </c>
      <c r="G257" s="411" t="e">
        <f t="shared" si="22"/>
        <v>#DIV/0!</v>
      </c>
    </row>
    <row r="258" spans="1:8" x14ac:dyDescent="0.25">
      <c r="A258" s="457" t="s">
        <v>487</v>
      </c>
      <c r="B258" s="489" t="s">
        <v>488</v>
      </c>
      <c r="C258" s="83" t="s">
        <v>325</v>
      </c>
      <c r="D258" s="426">
        <v>1</v>
      </c>
      <c r="E258" s="461"/>
      <c r="F258" s="493">
        <f t="shared" si="21"/>
        <v>0</v>
      </c>
      <c r="G258" s="411" t="e">
        <f t="shared" si="22"/>
        <v>#DIV/0!</v>
      </c>
    </row>
    <row r="259" spans="1:8" x14ac:dyDescent="0.25">
      <c r="A259" s="457"/>
      <c r="B259" s="492"/>
      <c r="C259" s="83"/>
      <c r="D259" s="84"/>
      <c r="E259" s="461"/>
      <c r="F259" s="493"/>
      <c r="G259" s="411"/>
    </row>
    <row r="260" spans="1:8" x14ac:dyDescent="0.25">
      <c r="A260" s="468" t="s">
        <v>489</v>
      </c>
      <c r="B260" s="472" t="s">
        <v>490</v>
      </c>
      <c r="C260" s="470"/>
      <c r="D260" s="471"/>
      <c r="E260" s="472"/>
      <c r="F260" s="473">
        <f>SUM(F261:F268)</f>
        <v>0</v>
      </c>
      <c r="G260" s="411" t="e">
        <f t="shared" ref="G260:G291" si="23">+ROUND((F260/$F$381),4)</f>
        <v>#DIV/0!</v>
      </c>
    </row>
    <row r="261" spans="1:8" x14ac:dyDescent="0.25">
      <c r="A261" s="457" t="s">
        <v>491</v>
      </c>
      <c r="B261" s="489" t="s">
        <v>492</v>
      </c>
      <c r="C261" s="490" t="s">
        <v>325</v>
      </c>
      <c r="D261" s="426">
        <v>3</v>
      </c>
      <c r="E261" s="443"/>
      <c r="F261" s="442">
        <f t="shared" ref="F261:F268" si="24">+ROUND((E261*D261),0)</f>
        <v>0</v>
      </c>
      <c r="G261" s="411" t="e">
        <f t="shared" si="23"/>
        <v>#DIV/0!</v>
      </c>
    </row>
    <row r="262" spans="1:8" x14ac:dyDescent="0.25">
      <c r="A262" s="457" t="s">
        <v>493</v>
      </c>
      <c r="B262" s="489" t="s">
        <v>494</v>
      </c>
      <c r="C262" s="490" t="s">
        <v>325</v>
      </c>
      <c r="D262" s="426">
        <v>1</v>
      </c>
      <c r="E262" s="443"/>
      <c r="F262" s="442">
        <f t="shared" si="24"/>
        <v>0</v>
      </c>
      <c r="G262" s="411" t="e">
        <f t="shared" si="23"/>
        <v>#DIV/0!</v>
      </c>
    </row>
    <row r="263" spans="1:8" x14ac:dyDescent="0.25">
      <c r="A263" s="457" t="s">
        <v>495</v>
      </c>
      <c r="B263" s="489" t="s">
        <v>496</v>
      </c>
      <c r="C263" s="490" t="s">
        <v>325</v>
      </c>
      <c r="D263" s="426">
        <v>1</v>
      </c>
      <c r="E263" s="443"/>
      <c r="F263" s="442">
        <f t="shared" si="24"/>
        <v>0</v>
      </c>
      <c r="G263" s="411" t="e">
        <f t="shared" si="23"/>
        <v>#DIV/0!</v>
      </c>
    </row>
    <row r="264" spans="1:8" x14ac:dyDescent="0.25">
      <c r="A264" s="457" t="s">
        <v>497</v>
      </c>
      <c r="B264" s="489" t="s">
        <v>498</v>
      </c>
      <c r="C264" s="490" t="s">
        <v>499</v>
      </c>
      <c r="D264" s="426">
        <v>11</v>
      </c>
      <c r="E264" s="443"/>
      <c r="F264" s="442">
        <f t="shared" si="24"/>
        <v>0</v>
      </c>
      <c r="G264" s="411" t="e">
        <f t="shared" si="23"/>
        <v>#DIV/0!</v>
      </c>
    </row>
    <row r="265" spans="1:8" x14ac:dyDescent="0.25">
      <c r="A265" s="457" t="s">
        <v>500</v>
      </c>
      <c r="B265" s="489" t="s">
        <v>501</v>
      </c>
      <c r="C265" s="490" t="s">
        <v>499</v>
      </c>
      <c r="D265" s="426">
        <v>1</v>
      </c>
      <c r="E265" s="443"/>
      <c r="F265" s="442">
        <f t="shared" si="24"/>
        <v>0</v>
      </c>
      <c r="G265" s="411" t="e">
        <f t="shared" si="23"/>
        <v>#DIV/0!</v>
      </c>
    </row>
    <row r="266" spans="1:8" x14ac:dyDescent="0.25">
      <c r="A266" s="457" t="s">
        <v>502</v>
      </c>
      <c r="B266" s="489" t="s">
        <v>503</v>
      </c>
      <c r="C266" s="490" t="s">
        <v>499</v>
      </c>
      <c r="D266" s="426">
        <v>6</v>
      </c>
      <c r="E266" s="443"/>
      <c r="F266" s="442">
        <f t="shared" si="24"/>
        <v>0</v>
      </c>
      <c r="G266" s="411" t="e">
        <f t="shared" si="23"/>
        <v>#DIV/0!</v>
      </c>
    </row>
    <row r="267" spans="1:8" x14ac:dyDescent="0.25">
      <c r="A267" s="457" t="s">
        <v>504</v>
      </c>
      <c r="B267" s="489" t="s">
        <v>505</v>
      </c>
      <c r="C267" s="490" t="s">
        <v>499</v>
      </c>
      <c r="D267" s="426">
        <v>4</v>
      </c>
      <c r="E267" s="443"/>
      <c r="F267" s="442">
        <f t="shared" si="24"/>
        <v>0</v>
      </c>
      <c r="G267" s="411" t="e">
        <f t="shared" si="23"/>
        <v>#DIV/0!</v>
      </c>
    </row>
    <row r="268" spans="1:8" x14ac:dyDescent="0.25">
      <c r="A268" s="457"/>
      <c r="B268" s="489"/>
      <c r="C268" s="490"/>
      <c r="D268" s="426"/>
      <c r="E268" s="443"/>
      <c r="F268" s="442">
        <f t="shared" si="24"/>
        <v>0</v>
      </c>
      <c r="G268" s="411" t="e">
        <f t="shared" si="23"/>
        <v>#DIV/0!</v>
      </c>
    </row>
    <row r="269" spans="1:8" x14ac:dyDescent="0.25">
      <c r="A269" s="468">
        <v>10.199999999999999</v>
      </c>
      <c r="B269" s="472" t="s">
        <v>506</v>
      </c>
      <c r="C269" s="470"/>
      <c r="D269" s="470"/>
      <c r="E269" s="472"/>
      <c r="F269" s="473">
        <f>+F270+F305+F309+F316+F319+F322+F325+F335+F339</f>
        <v>0</v>
      </c>
      <c r="G269" s="411" t="e">
        <f t="shared" si="23"/>
        <v>#DIV/0!</v>
      </c>
    </row>
    <row r="270" spans="1:8" x14ac:dyDescent="0.25">
      <c r="A270" s="468" t="s">
        <v>507</v>
      </c>
      <c r="B270" s="472" t="s">
        <v>508</v>
      </c>
      <c r="C270" s="470"/>
      <c r="D270" s="471"/>
      <c r="E270" s="472"/>
      <c r="F270" s="473">
        <f>SUM(F271:F304)</f>
        <v>0</v>
      </c>
      <c r="G270" s="411" t="e">
        <f t="shared" si="23"/>
        <v>#DIV/0!</v>
      </c>
      <c r="H270" s="386">
        <v>12746910</v>
      </c>
    </row>
    <row r="271" spans="1:8" x14ac:dyDescent="0.25">
      <c r="A271" s="485" t="s">
        <v>509</v>
      </c>
      <c r="B271" s="487" t="s">
        <v>510</v>
      </c>
      <c r="C271" s="494" t="s">
        <v>158</v>
      </c>
      <c r="D271" s="494">
        <v>66</v>
      </c>
      <c r="E271" s="486"/>
      <c r="F271" s="442">
        <f t="shared" ref="F271:F307" si="25">+ROUND((E271*D271),0)</f>
        <v>0</v>
      </c>
      <c r="G271" s="411" t="e">
        <f t="shared" si="23"/>
        <v>#DIV/0!</v>
      </c>
    </row>
    <row r="272" spans="1:8" x14ac:dyDescent="0.25">
      <c r="A272" s="485" t="s">
        <v>511</v>
      </c>
      <c r="B272" s="487" t="s">
        <v>512</v>
      </c>
      <c r="C272" s="494" t="s">
        <v>158</v>
      </c>
      <c r="D272" s="494">
        <v>56</v>
      </c>
      <c r="E272" s="486"/>
      <c r="F272" s="442">
        <f t="shared" si="25"/>
        <v>0</v>
      </c>
      <c r="G272" s="411" t="e">
        <f t="shared" si="23"/>
        <v>#DIV/0!</v>
      </c>
    </row>
    <row r="273" spans="1:7" x14ac:dyDescent="0.25">
      <c r="A273" s="485" t="s">
        <v>513</v>
      </c>
      <c r="B273" s="487" t="s">
        <v>514</v>
      </c>
      <c r="C273" s="494" t="s">
        <v>158</v>
      </c>
      <c r="D273" s="494">
        <v>12</v>
      </c>
      <c r="E273" s="486"/>
      <c r="F273" s="442">
        <f t="shared" si="25"/>
        <v>0</v>
      </c>
      <c r="G273" s="411" t="e">
        <f t="shared" si="23"/>
        <v>#DIV/0!</v>
      </c>
    </row>
    <row r="274" spans="1:7" x14ac:dyDescent="0.25">
      <c r="A274" s="485" t="s">
        <v>515</v>
      </c>
      <c r="B274" s="487" t="s">
        <v>516</v>
      </c>
      <c r="C274" s="494" t="s">
        <v>158</v>
      </c>
      <c r="D274" s="494">
        <v>15</v>
      </c>
      <c r="E274" s="486"/>
      <c r="F274" s="442">
        <f t="shared" si="25"/>
        <v>0</v>
      </c>
      <c r="G274" s="411" t="e">
        <f t="shared" si="23"/>
        <v>#DIV/0!</v>
      </c>
    </row>
    <row r="275" spans="1:7" x14ac:dyDescent="0.25">
      <c r="A275" s="485" t="s">
        <v>517</v>
      </c>
      <c r="B275" s="487" t="s">
        <v>518</v>
      </c>
      <c r="C275" s="494" t="s">
        <v>158</v>
      </c>
      <c r="D275" s="494">
        <v>17</v>
      </c>
      <c r="E275" s="486"/>
      <c r="F275" s="442">
        <f t="shared" si="25"/>
        <v>0</v>
      </c>
      <c r="G275" s="411" t="e">
        <f t="shared" si="23"/>
        <v>#DIV/0!</v>
      </c>
    </row>
    <row r="276" spans="1:7" x14ac:dyDescent="0.25">
      <c r="A276" s="485" t="s">
        <v>519</v>
      </c>
      <c r="B276" s="487" t="s">
        <v>520</v>
      </c>
      <c r="C276" s="494" t="s">
        <v>158</v>
      </c>
      <c r="D276" s="494">
        <v>16</v>
      </c>
      <c r="E276" s="486"/>
      <c r="F276" s="442">
        <f t="shared" si="25"/>
        <v>0</v>
      </c>
      <c r="G276" s="411" t="e">
        <f t="shared" si="23"/>
        <v>#DIV/0!</v>
      </c>
    </row>
    <row r="277" spans="1:7" x14ac:dyDescent="0.25">
      <c r="A277" s="485" t="s">
        <v>521</v>
      </c>
      <c r="B277" s="487" t="s">
        <v>522</v>
      </c>
      <c r="C277" s="494" t="s">
        <v>523</v>
      </c>
      <c r="D277" s="494">
        <v>15</v>
      </c>
      <c r="E277" s="486"/>
      <c r="F277" s="442">
        <f t="shared" si="25"/>
        <v>0</v>
      </c>
      <c r="G277" s="411" t="e">
        <f t="shared" si="23"/>
        <v>#DIV/0!</v>
      </c>
    </row>
    <row r="278" spans="1:7" x14ac:dyDescent="0.25">
      <c r="A278" s="485" t="s">
        <v>524</v>
      </c>
      <c r="B278" s="487" t="s">
        <v>525</v>
      </c>
      <c r="C278" s="494" t="s">
        <v>523</v>
      </c>
      <c r="D278" s="494">
        <v>7</v>
      </c>
      <c r="E278" s="486"/>
      <c r="F278" s="442">
        <f t="shared" si="25"/>
        <v>0</v>
      </c>
      <c r="G278" s="411" t="e">
        <f t="shared" si="23"/>
        <v>#DIV/0!</v>
      </c>
    </row>
    <row r="279" spans="1:7" x14ac:dyDescent="0.25">
      <c r="A279" s="485" t="s">
        <v>526</v>
      </c>
      <c r="B279" s="487" t="s">
        <v>527</v>
      </c>
      <c r="C279" s="494" t="s">
        <v>523</v>
      </c>
      <c r="D279" s="494">
        <v>3</v>
      </c>
      <c r="E279" s="486"/>
      <c r="F279" s="442">
        <f t="shared" si="25"/>
        <v>0</v>
      </c>
      <c r="G279" s="411" t="e">
        <f t="shared" si="23"/>
        <v>#DIV/0!</v>
      </c>
    </row>
    <row r="280" spans="1:7" x14ac:dyDescent="0.25">
      <c r="A280" s="485" t="s">
        <v>528</v>
      </c>
      <c r="B280" s="487" t="s">
        <v>529</v>
      </c>
      <c r="C280" s="494" t="s">
        <v>523</v>
      </c>
      <c r="D280" s="494">
        <v>8</v>
      </c>
      <c r="E280" s="486"/>
      <c r="F280" s="442">
        <f t="shared" si="25"/>
        <v>0</v>
      </c>
      <c r="G280" s="411" t="e">
        <f t="shared" si="23"/>
        <v>#DIV/0!</v>
      </c>
    </row>
    <row r="281" spans="1:7" x14ac:dyDescent="0.25">
      <c r="A281" s="485" t="s">
        <v>530</v>
      </c>
      <c r="B281" s="487" t="s">
        <v>531</v>
      </c>
      <c r="C281" s="494" t="s">
        <v>523</v>
      </c>
      <c r="D281" s="494">
        <v>8</v>
      </c>
      <c r="E281" s="486"/>
      <c r="F281" s="442">
        <f t="shared" si="25"/>
        <v>0</v>
      </c>
      <c r="G281" s="411" t="e">
        <f t="shared" si="23"/>
        <v>#DIV/0!</v>
      </c>
    </row>
    <row r="282" spans="1:7" x14ac:dyDescent="0.25">
      <c r="A282" s="485" t="s">
        <v>532</v>
      </c>
      <c r="B282" s="487" t="s">
        <v>533</v>
      </c>
      <c r="C282" s="494" t="s">
        <v>523</v>
      </c>
      <c r="D282" s="494">
        <v>4</v>
      </c>
      <c r="E282" s="486"/>
      <c r="F282" s="442">
        <f t="shared" si="25"/>
        <v>0</v>
      </c>
      <c r="G282" s="411" t="e">
        <f t="shared" si="23"/>
        <v>#DIV/0!</v>
      </c>
    </row>
    <row r="283" spans="1:7" x14ac:dyDescent="0.25">
      <c r="A283" s="485" t="s">
        <v>534</v>
      </c>
      <c r="B283" s="487" t="s">
        <v>535</v>
      </c>
      <c r="C283" s="494" t="s">
        <v>523</v>
      </c>
      <c r="D283" s="494">
        <v>3</v>
      </c>
      <c r="E283" s="486"/>
      <c r="F283" s="442">
        <f t="shared" si="25"/>
        <v>0</v>
      </c>
      <c r="G283" s="411" t="e">
        <f t="shared" si="23"/>
        <v>#DIV/0!</v>
      </c>
    </row>
    <row r="284" spans="1:7" x14ac:dyDescent="0.25">
      <c r="A284" s="485" t="s">
        <v>536</v>
      </c>
      <c r="B284" s="487" t="s">
        <v>537</v>
      </c>
      <c r="C284" s="494" t="s">
        <v>523</v>
      </c>
      <c r="D284" s="494">
        <v>4</v>
      </c>
      <c r="E284" s="486"/>
      <c r="F284" s="442">
        <f t="shared" si="25"/>
        <v>0</v>
      </c>
      <c r="G284" s="411" t="e">
        <f t="shared" si="23"/>
        <v>#DIV/0!</v>
      </c>
    </row>
    <row r="285" spans="1:7" x14ac:dyDescent="0.25">
      <c r="A285" s="485" t="s">
        <v>538</v>
      </c>
      <c r="B285" s="487" t="s">
        <v>539</v>
      </c>
      <c r="C285" s="494" t="s">
        <v>523</v>
      </c>
      <c r="D285" s="494">
        <v>3</v>
      </c>
      <c r="E285" s="486"/>
      <c r="F285" s="442">
        <f t="shared" si="25"/>
        <v>0</v>
      </c>
      <c r="G285" s="411" t="e">
        <f t="shared" si="23"/>
        <v>#DIV/0!</v>
      </c>
    </row>
    <row r="286" spans="1:7" x14ac:dyDescent="0.25">
      <c r="A286" s="485" t="s">
        <v>542</v>
      </c>
      <c r="B286" s="487" t="s">
        <v>543</v>
      </c>
      <c r="C286" s="494" t="s">
        <v>523</v>
      </c>
      <c r="D286" s="494">
        <v>1</v>
      </c>
      <c r="E286" s="486"/>
      <c r="F286" s="442">
        <f t="shared" si="25"/>
        <v>0</v>
      </c>
      <c r="G286" s="411" t="e">
        <f t="shared" si="23"/>
        <v>#DIV/0!</v>
      </c>
    </row>
    <row r="287" spans="1:7" x14ac:dyDescent="0.25">
      <c r="A287" s="485" t="s">
        <v>544</v>
      </c>
      <c r="B287" s="487" t="s">
        <v>545</v>
      </c>
      <c r="C287" s="494" t="s">
        <v>523</v>
      </c>
      <c r="D287" s="494">
        <v>1</v>
      </c>
      <c r="E287" s="486"/>
      <c r="F287" s="442">
        <f t="shared" si="25"/>
        <v>0</v>
      </c>
      <c r="G287" s="411" t="e">
        <f t="shared" si="23"/>
        <v>#DIV/0!</v>
      </c>
    </row>
    <row r="288" spans="1:7" x14ac:dyDescent="0.25">
      <c r="A288" s="485" t="s">
        <v>546</v>
      </c>
      <c r="B288" s="487" t="s">
        <v>547</v>
      </c>
      <c r="C288" s="494" t="s">
        <v>523</v>
      </c>
      <c r="D288" s="494">
        <v>2</v>
      </c>
      <c r="E288" s="486"/>
      <c r="F288" s="442">
        <f t="shared" si="25"/>
        <v>0</v>
      </c>
      <c r="G288" s="411" t="e">
        <f t="shared" si="23"/>
        <v>#DIV/0!</v>
      </c>
    </row>
    <row r="289" spans="1:7" x14ac:dyDescent="0.25">
      <c r="A289" s="485" t="s">
        <v>548</v>
      </c>
      <c r="B289" s="487" t="s">
        <v>549</v>
      </c>
      <c r="C289" s="494" t="s">
        <v>523</v>
      </c>
      <c r="D289" s="494">
        <v>3</v>
      </c>
      <c r="E289" s="486"/>
      <c r="F289" s="442">
        <f t="shared" si="25"/>
        <v>0</v>
      </c>
      <c r="G289" s="411" t="e">
        <f t="shared" si="23"/>
        <v>#DIV/0!</v>
      </c>
    </row>
    <row r="290" spans="1:7" x14ac:dyDescent="0.25">
      <c r="A290" s="485" t="s">
        <v>550</v>
      </c>
      <c r="B290" s="487" t="s">
        <v>551</v>
      </c>
      <c r="C290" s="494" t="s">
        <v>523</v>
      </c>
      <c r="D290" s="494">
        <v>1</v>
      </c>
      <c r="E290" s="486"/>
      <c r="F290" s="442">
        <f t="shared" si="25"/>
        <v>0</v>
      </c>
      <c r="G290" s="411" t="e">
        <f t="shared" si="23"/>
        <v>#DIV/0!</v>
      </c>
    </row>
    <row r="291" spans="1:7" x14ac:dyDescent="0.25">
      <c r="A291" s="485" t="s">
        <v>552</v>
      </c>
      <c r="B291" s="487" t="s">
        <v>553</v>
      </c>
      <c r="C291" s="494" t="s">
        <v>523</v>
      </c>
      <c r="D291" s="494">
        <v>1</v>
      </c>
      <c r="E291" s="486"/>
      <c r="F291" s="442">
        <f t="shared" si="25"/>
        <v>0</v>
      </c>
      <c r="G291" s="411" t="e">
        <f t="shared" si="23"/>
        <v>#DIV/0!</v>
      </c>
    </row>
    <row r="292" spans="1:7" x14ac:dyDescent="0.25">
      <c r="A292" s="485" t="s">
        <v>554</v>
      </c>
      <c r="B292" s="487" t="s">
        <v>555</v>
      </c>
      <c r="C292" s="494" t="s">
        <v>523</v>
      </c>
      <c r="D292" s="494">
        <v>10</v>
      </c>
      <c r="E292" s="486"/>
      <c r="F292" s="442">
        <f t="shared" si="25"/>
        <v>0</v>
      </c>
      <c r="G292" s="411" t="e">
        <f t="shared" ref="G292:G323" si="26">+ROUND((F292/$F$381),4)</f>
        <v>#DIV/0!</v>
      </c>
    </row>
    <row r="293" spans="1:7" x14ac:dyDescent="0.25">
      <c r="A293" s="485" t="s">
        <v>556</v>
      </c>
      <c r="B293" s="487" t="s">
        <v>557</v>
      </c>
      <c r="C293" s="494" t="s">
        <v>523</v>
      </c>
      <c r="D293" s="494">
        <v>2</v>
      </c>
      <c r="E293" s="486"/>
      <c r="F293" s="442">
        <f t="shared" si="25"/>
        <v>0</v>
      </c>
      <c r="G293" s="411" t="e">
        <f t="shared" si="26"/>
        <v>#DIV/0!</v>
      </c>
    </row>
    <row r="294" spans="1:7" x14ac:dyDescent="0.25">
      <c r="A294" s="485" t="s">
        <v>558</v>
      </c>
      <c r="B294" s="487" t="s">
        <v>559</v>
      </c>
      <c r="C294" s="494" t="s">
        <v>523</v>
      </c>
      <c r="D294" s="494">
        <v>2</v>
      </c>
      <c r="E294" s="486"/>
      <c r="F294" s="442">
        <f t="shared" si="25"/>
        <v>0</v>
      </c>
      <c r="G294" s="411" t="e">
        <f t="shared" si="26"/>
        <v>#DIV/0!</v>
      </c>
    </row>
    <row r="295" spans="1:7" x14ac:dyDescent="0.25">
      <c r="A295" s="485" t="s">
        <v>562</v>
      </c>
      <c r="B295" s="487" t="s">
        <v>563</v>
      </c>
      <c r="C295" s="494" t="s">
        <v>523</v>
      </c>
      <c r="D295" s="494">
        <v>1</v>
      </c>
      <c r="E295" s="486"/>
      <c r="F295" s="442">
        <f t="shared" si="25"/>
        <v>0</v>
      </c>
      <c r="G295" s="411" t="e">
        <f t="shared" si="26"/>
        <v>#DIV/0!</v>
      </c>
    </row>
    <row r="296" spans="1:7" x14ac:dyDescent="0.25">
      <c r="A296" s="485" t="s">
        <v>564</v>
      </c>
      <c r="B296" s="487" t="s">
        <v>565</v>
      </c>
      <c r="C296" s="494" t="s">
        <v>523</v>
      </c>
      <c r="D296" s="494">
        <v>1</v>
      </c>
      <c r="E296" s="486"/>
      <c r="F296" s="442">
        <f t="shared" si="25"/>
        <v>0</v>
      </c>
      <c r="G296" s="411" t="e">
        <f t="shared" si="26"/>
        <v>#DIV/0!</v>
      </c>
    </row>
    <row r="297" spans="1:7" x14ac:dyDescent="0.25">
      <c r="A297" s="485" t="s">
        <v>566</v>
      </c>
      <c r="B297" s="487" t="s">
        <v>567</v>
      </c>
      <c r="C297" s="494" t="s">
        <v>523</v>
      </c>
      <c r="D297" s="494">
        <v>54</v>
      </c>
      <c r="E297" s="486"/>
      <c r="F297" s="442">
        <f t="shared" si="25"/>
        <v>0</v>
      </c>
      <c r="G297" s="411" t="e">
        <f t="shared" si="26"/>
        <v>#DIV/0!</v>
      </c>
    </row>
    <row r="298" spans="1:7" x14ac:dyDescent="0.25">
      <c r="A298" s="485" t="s">
        <v>568</v>
      </c>
      <c r="B298" s="487" t="s">
        <v>569</v>
      </c>
      <c r="C298" s="494" t="s">
        <v>523</v>
      </c>
      <c r="D298" s="494">
        <v>15</v>
      </c>
      <c r="E298" s="486"/>
      <c r="F298" s="442">
        <f t="shared" si="25"/>
        <v>0</v>
      </c>
      <c r="G298" s="411" t="e">
        <f t="shared" si="26"/>
        <v>#DIV/0!</v>
      </c>
    </row>
    <row r="299" spans="1:7" x14ac:dyDescent="0.25">
      <c r="A299" s="485" t="s">
        <v>570</v>
      </c>
      <c r="B299" s="487" t="s">
        <v>571</v>
      </c>
      <c r="C299" s="494" t="s">
        <v>523</v>
      </c>
      <c r="D299" s="494">
        <v>28</v>
      </c>
      <c r="E299" s="486"/>
      <c r="F299" s="442">
        <f t="shared" si="25"/>
        <v>0</v>
      </c>
      <c r="G299" s="411" t="e">
        <f t="shared" si="26"/>
        <v>#DIV/0!</v>
      </c>
    </row>
    <row r="300" spans="1:7" x14ac:dyDescent="0.25">
      <c r="A300" s="485" t="s">
        <v>572</v>
      </c>
      <c r="B300" s="487" t="s">
        <v>373</v>
      </c>
      <c r="C300" s="494" t="s">
        <v>523</v>
      </c>
      <c r="D300" s="494">
        <v>27</v>
      </c>
      <c r="E300" s="486"/>
      <c r="F300" s="442">
        <f t="shared" si="25"/>
        <v>0</v>
      </c>
      <c r="G300" s="411" t="e">
        <f t="shared" si="26"/>
        <v>#DIV/0!</v>
      </c>
    </row>
    <row r="301" spans="1:7" x14ac:dyDescent="0.25">
      <c r="A301" s="485" t="s">
        <v>573</v>
      </c>
      <c r="B301" s="487" t="s">
        <v>574</v>
      </c>
      <c r="C301" s="494" t="s">
        <v>523</v>
      </c>
      <c r="D301" s="494">
        <v>14</v>
      </c>
      <c r="E301" s="486"/>
      <c r="F301" s="442">
        <f t="shared" si="25"/>
        <v>0</v>
      </c>
      <c r="G301" s="411" t="e">
        <f t="shared" si="26"/>
        <v>#DIV/0!</v>
      </c>
    </row>
    <row r="302" spans="1:7" x14ac:dyDescent="0.25">
      <c r="A302" s="485" t="s">
        <v>575</v>
      </c>
      <c r="B302" s="487" t="s">
        <v>576</v>
      </c>
      <c r="C302" s="494" t="s">
        <v>523</v>
      </c>
      <c r="D302" s="494">
        <v>12</v>
      </c>
      <c r="E302" s="486"/>
      <c r="F302" s="442">
        <f t="shared" si="25"/>
        <v>0</v>
      </c>
      <c r="G302" s="411" t="e">
        <f t="shared" si="26"/>
        <v>#DIV/0!</v>
      </c>
    </row>
    <row r="303" spans="1:7" x14ac:dyDescent="0.25">
      <c r="A303" s="485" t="s">
        <v>577</v>
      </c>
      <c r="B303" s="487" t="s">
        <v>578</v>
      </c>
      <c r="C303" s="494" t="s">
        <v>523</v>
      </c>
      <c r="D303" s="494">
        <v>12</v>
      </c>
      <c r="E303" s="486"/>
      <c r="F303" s="442">
        <f t="shared" si="25"/>
        <v>0</v>
      </c>
      <c r="G303" s="411" t="e">
        <f t="shared" si="26"/>
        <v>#DIV/0!</v>
      </c>
    </row>
    <row r="304" spans="1:7" x14ac:dyDescent="0.25">
      <c r="A304" s="485" t="s">
        <v>579</v>
      </c>
      <c r="B304" s="487" t="s">
        <v>580</v>
      </c>
      <c r="C304" s="494" t="s">
        <v>523</v>
      </c>
      <c r="D304" s="494">
        <v>3</v>
      </c>
      <c r="E304" s="486"/>
      <c r="F304" s="442">
        <f t="shared" si="25"/>
        <v>0</v>
      </c>
      <c r="G304" s="411" t="e">
        <f t="shared" si="26"/>
        <v>#DIV/0!</v>
      </c>
    </row>
    <row r="305" spans="1:7" x14ac:dyDescent="0.25">
      <c r="A305" s="495" t="s">
        <v>581</v>
      </c>
      <c r="B305" s="496" t="s">
        <v>582</v>
      </c>
      <c r="C305" s="497"/>
      <c r="D305" s="497"/>
      <c r="E305" s="496"/>
      <c r="F305" s="498">
        <f>SUM(F306:F308)</f>
        <v>0</v>
      </c>
      <c r="G305" s="411" t="e">
        <f t="shared" si="26"/>
        <v>#DIV/0!</v>
      </c>
    </row>
    <row r="306" spans="1:7" x14ac:dyDescent="0.25">
      <c r="A306" s="485" t="s">
        <v>583</v>
      </c>
      <c r="B306" s="499" t="s">
        <v>584</v>
      </c>
      <c r="C306" s="494" t="s">
        <v>523</v>
      </c>
      <c r="D306" s="494">
        <v>2</v>
      </c>
      <c r="E306" s="486"/>
      <c r="F306" s="442">
        <f t="shared" si="25"/>
        <v>0</v>
      </c>
      <c r="G306" s="411" t="e">
        <f t="shared" si="26"/>
        <v>#DIV/0!</v>
      </c>
    </row>
    <row r="307" spans="1:7" x14ac:dyDescent="0.25">
      <c r="A307" s="485" t="s">
        <v>585</v>
      </c>
      <c r="B307" s="499" t="s">
        <v>586</v>
      </c>
      <c r="C307" s="494" t="s">
        <v>523</v>
      </c>
      <c r="D307" s="494">
        <v>2</v>
      </c>
      <c r="E307" s="486"/>
      <c r="F307" s="442">
        <f t="shared" si="25"/>
        <v>0</v>
      </c>
      <c r="G307" s="411" t="e">
        <f t="shared" si="26"/>
        <v>#DIV/0!</v>
      </c>
    </row>
    <row r="308" spans="1:7" x14ac:dyDescent="0.25">
      <c r="A308" s="477"/>
      <c r="B308" s="487"/>
      <c r="C308" s="494"/>
      <c r="D308" s="494"/>
      <c r="E308" s="478"/>
      <c r="F308" s="478"/>
      <c r="G308" s="411" t="e">
        <f t="shared" si="26"/>
        <v>#DIV/0!</v>
      </c>
    </row>
    <row r="309" spans="1:7" x14ac:dyDescent="0.25">
      <c r="A309" s="495" t="s">
        <v>587</v>
      </c>
      <c r="B309" s="496" t="s">
        <v>588</v>
      </c>
      <c r="C309" s="497"/>
      <c r="D309" s="497"/>
      <c r="E309" s="496"/>
      <c r="F309" s="498">
        <f>SUM(F310:F314)</f>
        <v>0</v>
      </c>
      <c r="G309" s="411" t="e">
        <f t="shared" si="26"/>
        <v>#DIV/0!</v>
      </c>
    </row>
    <row r="310" spans="1:7" x14ac:dyDescent="0.25">
      <c r="A310" s="485" t="s">
        <v>589</v>
      </c>
      <c r="B310" s="499" t="s">
        <v>590</v>
      </c>
      <c r="C310" s="494" t="s">
        <v>325</v>
      </c>
      <c r="D310" s="494">
        <v>1</v>
      </c>
      <c r="E310" s="486"/>
      <c r="F310" s="442">
        <f t="shared" ref="F310:F314" si="27">+ROUND((E310*D310),0)</f>
        <v>0</v>
      </c>
      <c r="G310" s="411" t="e">
        <f t="shared" si="26"/>
        <v>#DIV/0!</v>
      </c>
    </row>
    <row r="311" spans="1:7" x14ac:dyDescent="0.25">
      <c r="A311" s="485" t="s">
        <v>591</v>
      </c>
      <c r="B311" s="499" t="s">
        <v>592</v>
      </c>
      <c r="C311" s="494" t="s">
        <v>325</v>
      </c>
      <c r="D311" s="494">
        <v>1</v>
      </c>
      <c r="E311" s="486"/>
      <c r="F311" s="442">
        <f t="shared" si="27"/>
        <v>0</v>
      </c>
      <c r="G311" s="411" t="e">
        <f t="shared" si="26"/>
        <v>#DIV/0!</v>
      </c>
    </row>
    <row r="312" spans="1:7" x14ac:dyDescent="0.25">
      <c r="A312" s="485" t="s">
        <v>593</v>
      </c>
      <c r="B312" s="499" t="s">
        <v>594</v>
      </c>
      <c r="C312" s="494" t="s">
        <v>325</v>
      </c>
      <c r="D312" s="494">
        <v>1</v>
      </c>
      <c r="E312" s="486"/>
      <c r="F312" s="442">
        <f t="shared" si="27"/>
        <v>0</v>
      </c>
      <c r="G312" s="411" t="e">
        <f t="shared" si="26"/>
        <v>#DIV/0!</v>
      </c>
    </row>
    <row r="313" spans="1:7" x14ac:dyDescent="0.25">
      <c r="A313" s="485" t="s">
        <v>595</v>
      </c>
      <c r="B313" s="499" t="s">
        <v>596</v>
      </c>
      <c r="C313" s="494" t="s">
        <v>325</v>
      </c>
      <c r="D313" s="494">
        <v>1</v>
      </c>
      <c r="E313" s="486"/>
      <c r="F313" s="442">
        <f t="shared" si="27"/>
        <v>0</v>
      </c>
      <c r="G313" s="411" t="e">
        <f t="shared" si="26"/>
        <v>#DIV/0!</v>
      </c>
    </row>
    <row r="314" spans="1:7" x14ac:dyDescent="0.25">
      <c r="A314" s="485" t="s">
        <v>597</v>
      </c>
      <c r="B314" s="499" t="s">
        <v>598</v>
      </c>
      <c r="C314" s="494" t="s">
        <v>325</v>
      </c>
      <c r="D314" s="494">
        <v>1</v>
      </c>
      <c r="E314" s="486"/>
      <c r="F314" s="442">
        <f t="shared" si="27"/>
        <v>0</v>
      </c>
      <c r="G314" s="411" t="e">
        <f t="shared" si="26"/>
        <v>#DIV/0!</v>
      </c>
    </row>
    <row r="315" spans="1:7" x14ac:dyDescent="0.25">
      <c r="A315" s="477"/>
      <c r="B315" s="487"/>
      <c r="C315" s="494"/>
      <c r="D315" s="494"/>
      <c r="E315" s="478"/>
      <c r="F315" s="478"/>
      <c r="G315" s="411" t="e">
        <f t="shared" si="26"/>
        <v>#DIV/0!</v>
      </c>
    </row>
    <row r="316" spans="1:7" x14ac:dyDescent="0.25">
      <c r="A316" s="495" t="s">
        <v>599</v>
      </c>
      <c r="B316" s="496" t="s">
        <v>600</v>
      </c>
      <c r="C316" s="497"/>
      <c r="D316" s="497"/>
      <c r="E316" s="496"/>
      <c r="F316" s="498">
        <f>SUM(F317)</f>
        <v>0</v>
      </c>
      <c r="G316" s="411" t="e">
        <f t="shared" si="26"/>
        <v>#DIV/0!</v>
      </c>
    </row>
    <row r="317" spans="1:7" ht="60" x14ac:dyDescent="0.25">
      <c r="A317" s="457" t="s">
        <v>601</v>
      </c>
      <c r="B317" s="500" t="s">
        <v>602</v>
      </c>
      <c r="C317" s="501" t="s">
        <v>325</v>
      </c>
      <c r="D317" s="501">
        <v>4</v>
      </c>
      <c r="E317" s="443"/>
      <c r="F317" s="442">
        <f t="shared" ref="F317" si="28">+ROUND((E317*D317),0)</f>
        <v>0</v>
      </c>
      <c r="G317" s="411" t="e">
        <f t="shared" si="26"/>
        <v>#DIV/0!</v>
      </c>
    </row>
    <row r="318" spans="1:7" x14ac:dyDescent="0.25">
      <c r="A318" s="477"/>
      <c r="B318" s="487"/>
      <c r="C318" s="494"/>
      <c r="D318" s="494"/>
      <c r="E318" s="487"/>
      <c r="F318" s="478"/>
      <c r="G318" s="411" t="e">
        <f t="shared" si="26"/>
        <v>#DIV/0!</v>
      </c>
    </row>
    <row r="319" spans="1:7" x14ac:dyDescent="0.25">
      <c r="A319" s="502" t="s">
        <v>603</v>
      </c>
      <c r="B319" s="503" t="s">
        <v>604</v>
      </c>
      <c r="C319" s="504"/>
      <c r="D319" s="504"/>
      <c r="E319" s="505"/>
      <c r="F319" s="506">
        <f>SUM(F320:F321)</f>
        <v>0</v>
      </c>
      <c r="G319" s="411" t="e">
        <f t="shared" si="26"/>
        <v>#DIV/0!</v>
      </c>
    </row>
    <row r="320" spans="1:7" x14ac:dyDescent="0.25">
      <c r="A320" s="485" t="s">
        <v>605</v>
      </c>
      <c r="B320" s="500" t="s">
        <v>606</v>
      </c>
      <c r="C320" s="494" t="s">
        <v>325</v>
      </c>
      <c r="D320" s="494">
        <v>31</v>
      </c>
      <c r="E320" s="486"/>
      <c r="F320" s="442">
        <f t="shared" ref="F320" si="29">+ROUND((E320*D320),0)</f>
        <v>0</v>
      </c>
      <c r="G320" s="411" t="e">
        <f t="shared" si="26"/>
        <v>#DIV/0!</v>
      </c>
    </row>
    <row r="321" spans="1:7" x14ac:dyDescent="0.25">
      <c r="A321" s="477"/>
      <c r="B321" s="487"/>
      <c r="C321" s="494"/>
      <c r="D321" s="494"/>
      <c r="E321" s="487"/>
      <c r="F321" s="478"/>
      <c r="G321" s="411" t="e">
        <f t="shared" si="26"/>
        <v>#DIV/0!</v>
      </c>
    </row>
    <row r="322" spans="1:7" x14ac:dyDescent="0.25">
      <c r="A322" s="495" t="s">
        <v>607</v>
      </c>
      <c r="B322" s="496" t="s">
        <v>608</v>
      </c>
      <c r="C322" s="497"/>
      <c r="D322" s="497"/>
      <c r="E322" s="507"/>
      <c r="F322" s="498">
        <f>SUM(F323:F324)</f>
        <v>0</v>
      </c>
      <c r="G322" s="411" t="e">
        <f t="shared" si="26"/>
        <v>#DIV/0!</v>
      </c>
    </row>
    <row r="323" spans="1:7" x14ac:dyDescent="0.25">
      <c r="A323" s="485" t="s">
        <v>609</v>
      </c>
      <c r="B323" s="500" t="s">
        <v>610</v>
      </c>
      <c r="C323" s="494" t="s">
        <v>325</v>
      </c>
      <c r="D323" s="494">
        <v>31</v>
      </c>
      <c r="E323" s="443"/>
      <c r="F323" s="442">
        <f t="shared" ref="F323" si="30">+ROUND((E323*D323),0)</f>
        <v>0</v>
      </c>
      <c r="G323" s="411" t="e">
        <f t="shared" si="26"/>
        <v>#DIV/0!</v>
      </c>
    </row>
    <row r="324" spans="1:7" x14ac:dyDescent="0.25">
      <c r="A324" s="477"/>
      <c r="B324" s="487"/>
      <c r="C324" s="494"/>
      <c r="D324" s="494"/>
      <c r="E324" s="487"/>
      <c r="F324" s="478"/>
      <c r="G324" s="411" t="e">
        <f t="shared" ref="G324:G355" si="31">+ROUND((F324/$F$381),4)</f>
        <v>#DIV/0!</v>
      </c>
    </row>
    <row r="325" spans="1:7" x14ac:dyDescent="0.25">
      <c r="A325" s="495" t="s">
        <v>611</v>
      </c>
      <c r="B325" s="496" t="s">
        <v>612</v>
      </c>
      <c r="C325" s="497"/>
      <c r="D325" s="497"/>
      <c r="E325" s="507"/>
      <c r="F325" s="498">
        <f>SUM(F326:F334)</f>
        <v>0</v>
      </c>
      <c r="G325" s="411" t="e">
        <f t="shared" si="31"/>
        <v>#DIV/0!</v>
      </c>
    </row>
    <row r="326" spans="1:7" x14ac:dyDescent="0.25">
      <c r="A326" s="485" t="s">
        <v>613</v>
      </c>
      <c r="B326" s="499" t="s">
        <v>614</v>
      </c>
      <c r="C326" s="494" t="s">
        <v>325</v>
      </c>
      <c r="D326" s="494">
        <v>4</v>
      </c>
      <c r="E326" s="486"/>
      <c r="F326" s="442">
        <f t="shared" ref="F326:F333" si="32">+ROUND((E326*D326),0)</f>
        <v>0</v>
      </c>
      <c r="G326" s="411" t="e">
        <f t="shared" si="31"/>
        <v>#DIV/0!</v>
      </c>
    </row>
    <row r="327" spans="1:7" x14ac:dyDescent="0.25">
      <c r="A327" s="485" t="s">
        <v>615</v>
      </c>
      <c r="B327" s="499" t="s">
        <v>616</v>
      </c>
      <c r="C327" s="494" t="s">
        <v>325</v>
      </c>
      <c r="D327" s="494">
        <v>5</v>
      </c>
      <c r="E327" s="486"/>
      <c r="F327" s="442">
        <f t="shared" si="32"/>
        <v>0</v>
      </c>
      <c r="G327" s="411" t="e">
        <f t="shared" si="31"/>
        <v>#DIV/0!</v>
      </c>
    </row>
    <row r="328" spans="1:7" x14ac:dyDescent="0.25">
      <c r="A328" s="485" t="s">
        <v>617</v>
      </c>
      <c r="B328" s="499" t="s">
        <v>618</v>
      </c>
      <c r="C328" s="494" t="s">
        <v>325</v>
      </c>
      <c r="D328" s="494">
        <v>4</v>
      </c>
      <c r="E328" s="486"/>
      <c r="F328" s="442">
        <f t="shared" si="32"/>
        <v>0</v>
      </c>
      <c r="G328" s="411" t="e">
        <f t="shared" si="31"/>
        <v>#DIV/0!</v>
      </c>
    </row>
    <row r="329" spans="1:7" x14ac:dyDescent="0.25">
      <c r="A329" s="485" t="s">
        <v>619</v>
      </c>
      <c r="B329" s="499" t="s">
        <v>620</v>
      </c>
      <c r="C329" s="494" t="s">
        <v>325</v>
      </c>
      <c r="D329" s="494">
        <v>3</v>
      </c>
      <c r="E329" s="486"/>
      <c r="F329" s="442">
        <f t="shared" si="32"/>
        <v>0</v>
      </c>
      <c r="G329" s="411" t="e">
        <f t="shared" si="31"/>
        <v>#DIV/0!</v>
      </c>
    </row>
    <row r="330" spans="1:7" x14ac:dyDescent="0.25">
      <c r="A330" s="485" t="s">
        <v>621</v>
      </c>
      <c r="B330" s="499" t="s">
        <v>622</v>
      </c>
      <c r="C330" s="494" t="s">
        <v>325</v>
      </c>
      <c r="D330" s="494">
        <v>14</v>
      </c>
      <c r="E330" s="486"/>
      <c r="F330" s="442">
        <f t="shared" si="32"/>
        <v>0</v>
      </c>
      <c r="G330" s="411" t="e">
        <f t="shared" si="31"/>
        <v>#DIV/0!</v>
      </c>
    </row>
    <row r="331" spans="1:7" x14ac:dyDescent="0.25">
      <c r="A331" s="485" t="s">
        <v>623</v>
      </c>
      <c r="B331" s="499" t="s">
        <v>624</v>
      </c>
      <c r="C331" s="494" t="s">
        <v>325</v>
      </c>
      <c r="D331" s="494">
        <v>17</v>
      </c>
      <c r="E331" s="486"/>
      <c r="F331" s="442">
        <f t="shared" si="32"/>
        <v>0</v>
      </c>
      <c r="G331" s="411" t="e">
        <f t="shared" si="31"/>
        <v>#DIV/0!</v>
      </c>
    </row>
    <row r="332" spans="1:7" x14ac:dyDescent="0.25">
      <c r="A332" s="485" t="s">
        <v>625</v>
      </c>
      <c r="B332" s="499" t="s">
        <v>626</v>
      </c>
      <c r="C332" s="494" t="s">
        <v>325</v>
      </c>
      <c r="D332" s="494">
        <v>2</v>
      </c>
      <c r="E332" s="486"/>
      <c r="F332" s="442">
        <f t="shared" si="32"/>
        <v>0</v>
      </c>
      <c r="G332" s="411" t="e">
        <f t="shared" si="31"/>
        <v>#DIV/0!</v>
      </c>
    </row>
    <row r="333" spans="1:7" x14ac:dyDescent="0.25">
      <c r="A333" s="485" t="s">
        <v>627</v>
      </c>
      <c r="B333" s="499" t="s">
        <v>628</v>
      </c>
      <c r="C333" s="494" t="s">
        <v>325</v>
      </c>
      <c r="D333" s="494">
        <v>2</v>
      </c>
      <c r="E333" s="486"/>
      <c r="F333" s="442">
        <f t="shared" si="32"/>
        <v>0</v>
      </c>
      <c r="G333" s="411" t="e">
        <f t="shared" si="31"/>
        <v>#DIV/0!</v>
      </c>
    </row>
    <row r="334" spans="1:7" x14ac:dyDescent="0.25">
      <c r="A334" s="477"/>
      <c r="B334" s="487"/>
      <c r="C334" s="494"/>
      <c r="D334" s="494"/>
      <c r="E334" s="478"/>
      <c r="F334" s="478"/>
      <c r="G334" s="411" t="e">
        <f t="shared" si="31"/>
        <v>#DIV/0!</v>
      </c>
    </row>
    <row r="335" spans="1:7" x14ac:dyDescent="0.25">
      <c r="A335" s="495" t="s">
        <v>629</v>
      </c>
      <c r="B335" s="496" t="s">
        <v>630</v>
      </c>
      <c r="C335" s="497"/>
      <c r="D335" s="497"/>
      <c r="E335" s="496"/>
      <c r="F335" s="498">
        <f>SUM(F336:F338)</f>
        <v>0</v>
      </c>
      <c r="G335" s="411" t="e">
        <f t="shared" si="31"/>
        <v>#DIV/0!</v>
      </c>
    </row>
    <row r="336" spans="1:7" x14ac:dyDescent="0.25">
      <c r="A336" s="485" t="s">
        <v>631</v>
      </c>
      <c r="B336" s="499" t="s">
        <v>632</v>
      </c>
      <c r="C336" s="494" t="s">
        <v>158</v>
      </c>
      <c r="D336" s="494">
        <v>134</v>
      </c>
      <c r="E336" s="486"/>
      <c r="F336" s="442">
        <f t="shared" ref="F336:F337" si="33">+ROUND((E336*D336),0)</f>
        <v>0</v>
      </c>
      <c r="G336" s="411" t="e">
        <f t="shared" si="31"/>
        <v>#DIV/0!</v>
      </c>
    </row>
    <row r="337" spans="1:7" x14ac:dyDescent="0.25">
      <c r="A337" s="485" t="s">
        <v>633</v>
      </c>
      <c r="B337" s="500" t="s">
        <v>634</v>
      </c>
      <c r="C337" s="494" t="s">
        <v>158</v>
      </c>
      <c r="D337" s="494">
        <v>48</v>
      </c>
      <c r="E337" s="486"/>
      <c r="F337" s="442">
        <f t="shared" si="33"/>
        <v>0</v>
      </c>
      <c r="G337" s="411" t="e">
        <f t="shared" si="31"/>
        <v>#DIV/0!</v>
      </c>
    </row>
    <row r="338" spans="1:7" x14ac:dyDescent="0.25">
      <c r="A338" s="477"/>
      <c r="B338" s="487"/>
      <c r="C338" s="494"/>
      <c r="D338" s="494"/>
      <c r="E338" s="478"/>
      <c r="F338" s="478"/>
      <c r="G338" s="411" t="e">
        <f t="shared" si="31"/>
        <v>#DIV/0!</v>
      </c>
    </row>
    <row r="339" spans="1:7" x14ac:dyDescent="0.25">
      <c r="A339" s="495" t="s">
        <v>635</v>
      </c>
      <c r="B339" s="496" t="s">
        <v>636</v>
      </c>
      <c r="C339" s="497"/>
      <c r="D339" s="497"/>
      <c r="E339" s="496"/>
      <c r="F339" s="498">
        <f>SUM(F340:F341)</f>
        <v>0</v>
      </c>
      <c r="G339" s="411" t="e">
        <f t="shared" si="31"/>
        <v>#DIV/0!</v>
      </c>
    </row>
    <row r="340" spans="1:7" x14ac:dyDescent="0.25">
      <c r="A340" s="485" t="s">
        <v>637</v>
      </c>
      <c r="B340" s="499" t="s">
        <v>638</v>
      </c>
      <c r="C340" s="494" t="s">
        <v>325</v>
      </c>
      <c r="D340" s="494">
        <v>1</v>
      </c>
      <c r="E340" s="486"/>
      <c r="F340" s="442">
        <f t="shared" ref="F340:F341" si="34">+ROUND((E340*D340),0)</f>
        <v>0</v>
      </c>
      <c r="G340" s="411" t="e">
        <f t="shared" si="31"/>
        <v>#DIV/0!</v>
      </c>
    </row>
    <row r="341" spans="1:7" ht="45" x14ac:dyDescent="0.25">
      <c r="A341" s="457" t="s">
        <v>639</v>
      </c>
      <c r="B341" s="500" t="s">
        <v>640</v>
      </c>
      <c r="C341" s="501" t="s">
        <v>641</v>
      </c>
      <c r="D341" s="501">
        <v>1</v>
      </c>
      <c r="E341" s="443"/>
      <c r="F341" s="442">
        <f t="shared" si="34"/>
        <v>0</v>
      </c>
      <c r="G341" s="411" t="e">
        <f t="shared" si="31"/>
        <v>#DIV/0!</v>
      </c>
    </row>
    <row r="342" spans="1:7" x14ac:dyDescent="0.25">
      <c r="A342" s="35"/>
      <c r="B342" s="36"/>
      <c r="C342" s="37"/>
      <c r="D342" s="38"/>
      <c r="E342" s="38"/>
      <c r="F342" s="426"/>
      <c r="G342" s="411" t="e">
        <f t="shared" si="31"/>
        <v>#DIV/0!</v>
      </c>
    </row>
    <row r="343" spans="1:7" x14ac:dyDescent="0.25">
      <c r="A343" s="432">
        <v>11</v>
      </c>
      <c r="B343" s="433" t="s">
        <v>642</v>
      </c>
      <c r="C343" s="434"/>
      <c r="D343" s="435"/>
      <c r="E343" s="435"/>
      <c r="F343" s="436">
        <f>SUM(F344:F351)</f>
        <v>0</v>
      </c>
      <c r="G343" s="404" t="e">
        <f t="shared" si="31"/>
        <v>#DIV/0!</v>
      </c>
    </row>
    <row r="344" spans="1:7" x14ac:dyDescent="0.25">
      <c r="A344" s="508" t="s">
        <v>643</v>
      </c>
      <c r="B344" s="93" t="s">
        <v>644</v>
      </c>
      <c r="C344" s="94" t="s">
        <v>85</v>
      </c>
      <c r="D344" s="94">
        <v>26</v>
      </c>
      <c r="E344" s="413"/>
      <c r="F344" s="426">
        <f t="shared" ref="F344:F351" si="35">+ROUND((E344*D344),0)</f>
        <v>0</v>
      </c>
      <c r="G344" s="411" t="e">
        <f t="shared" si="31"/>
        <v>#DIV/0!</v>
      </c>
    </row>
    <row r="345" spans="1:7" x14ac:dyDescent="0.25">
      <c r="A345" s="508" t="s">
        <v>645</v>
      </c>
      <c r="B345" s="93" t="s">
        <v>646</v>
      </c>
      <c r="C345" s="94" t="s">
        <v>85</v>
      </c>
      <c r="D345" s="94">
        <v>7</v>
      </c>
      <c r="E345" s="413"/>
      <c r="F345" s="426">
        <f t="shared" si="35"/>
        <v>0</v>
      </c>
      <c r="G345" s="411" t="e">
        <f t="shared" si="31"/>
        <v>#DIV/0!</v>
      </c>
    </row>
    <row r="346" spans="1:7" x14ac:dyDescent="0.25">
      <c r="A346" s="508" t="s">
        <v>647</v>
      </c>
      <c r="B346" s="93" t="s">
        <v>648</v>
      </c>
      <c r="C346" s="94" t="s">
        <v>85</v>
      </c>
      <c r="D346" s="94">
        <v>7</v>
      </c>
      <c r="E346" s="413"/>
      <c r="F346" s="426">
        <f t="shared" si="35"/>
        <v>0</v>
      </c>
      <c r="G346" s="411" t="e">
        <f t="shared" si="31"/>
        <v>#DIV/0!</v>
      </c>
    </row>
    <row r="347" spans="1:7" x14ac:dyDescent="0.25">
      <c r="A347" s="508" t="s">
        <v>649</v>
      </c>
      <c r="B347" s="93" t="s">
        <v>650</v>
      </c>
      <c r="C347" s="94" t="s">
        <v>85</v>
      </c>
      <c r="D347" s="94">
        <v>25</v>
      </c>
      <c r="E347" s="413"/>
      <c r="F347" s="426">
        <f t="shared" si="35"/>
        <v>0</v>
      </c>
      <c r="G347" s="411" t="e">
        <f t="shared" si="31"/>
        <v>#DIV/0!</v>
      </c>
    </row>
    <row r="348" spans="1:7" x14ac:dyDescent="0.25">
      <c r="A348" s="508" t="s">
        <v>651</v>
      </c>
      <c r="B348" s="93" t="s">
        <v>652</v>
      </c>
      <c r="C348" s="94" t="s">
        <v>85</v>
      </c>
      <c r="D348" s="94">
        <v>1</v>
      </c>
      <c r="E348" s="413"/>
      <c r="F348" s="426">
        <f t="shared" si="35"/>
        <v>0</v>
      </c>
      <c r="G348" s="411" t="e">
        <f t="shared" si="31"/>
        <v>#DIV/0!</v>
      </c>
    </row>
    <row r="349" spans="1:7" x14ac:dyDescent="0.25">
      <c r="A349" s="508" t="s">
        <v>653</v>
      </c>
      <c r="B349" s="93" t="s">
        <v>654</v>
      </c>
      <c r="C349" s="94" t="s">
        <v>85</v>
      </c>
      <c r="D349" s="94">
        <v>7</v>
      </c>
      <c r="E349" s="413"/>
      <c r="F349" s="426">
        <f t="shared" si="35"/>
        <v>0</v>
      </c>
      <c r="G349" s="411" t="e">
        <f t="shared" si="31"/>
        <v>#DIV/0!</v>
      </c>
    </row>
    <row r="350" spans="1:7" x14ac:dyDescent="0.25">
      <c r="A350" s="508" t="s">
        <v>655</v>
      </c>
      <c r="B350" s="93" t="s">
        <v>656</v>
      </c>
      <c r="C350" s="94" t="s">
        <v>85</v>
      </c>
      <c r="D350" s="94">
        <v>7</v>
      </c>
      <c r="E350" s="413"/>
      <c r="F350" s="426">
        <f t="shared" si="35"/>
        <v>0</v>
      </c>
      <c r="G350" s="411" t="e">
        <f t="shared" si="31"/>
        <v>#DIV/0!</v>
      </c>
    </row>
    <row r="351" spans="1:7" x14ac:dyDescent="0.25">
      <c r="A351" s="508" t="s">
        <v>657</v>
      </c>
      <c r="B351" s="93" t="s">
        <v>658</v>
      </c>
      <c r="C351" s="94" t="s">
        <v>85</v>
      </c>
      <c r="D351" s="94">
        <v>1</v>
      </c>
      <c r="E351" s="413"/>
      <c r="F351" s="426">
        <f t="shared" si="35"/>
        <v>0</v>
      </c>
      <c r="G351" s="411" t="e">
        <f t="shared" si="31"/>
        <v>#DIV/0!</v>
      </c>
    </row>
    <row r="352" spans="1:7" x14ac:dyDescent="0.25">
      <c r="A352" s="432">
        <v>12</v>
      </c>
      <c r="B352" s="433" t="s">
        <v>659</v>
      </c>
      <c r="C352" s="434"/>
      <c r="D352" s="435"/>
      <c r="E352" s="435"/>
      <c r="F352" s="436">
        <f>SUM(F353:F360)</f>
        <v>0</v>
      </c>
      <c r="G352" s="404" t="e">
        <f t="shared" si="31"/>
        <v>#DIV/0!</v>
      </c>
    </row>
    <row r="353" spans="1:8" ht="30" x14ac:dyDescent="0.25">
      <c r="A353" s="457">
        <v>12.1</v>
      </c>
      <c r="B353" s="450" t="s">
        <v>660</v>
      </c>
      <c r="C353" s="501" t="s">
        <v>23</v>
      </c>
      <c r="D353" s="426">
        <v>15.65</v>
      </c>
      <c r="E353" s="38"/>
      <c r="F353" s="426">
        <f t="shared" ref="F353:F359" si="36">+ROUND((E353*D353),0)</f>
        <v>0</v>
      </c>
      <c r="G353" s="411" t="e">
        <f t="shared" si="31"/>
        <v>#DIV/0!</v>
      </c>
    </row>
    <row r="354" spans="1:8" ht="45" x14ac:dyDescent="0.25">
      <c r="A354" s="457">
        <v>12.3</v>
      </c>
      <c r="B354" s="450" t="s">
        <v>661</v>
      </c>
      <c r="C354" s="501" t="s">
        <v>23</v>
      </c>
      <c r="D354" s="426">
        <v>58.22</v>
      </c>
      <c r="E354" s="38"/>
      <c r="F354" s="426">
        <f t="shared" si="36"/>
        <v>0</v>
      </c>
      <c r="G354" s="411" t="e">
        <f t="shared" si="31"/>
        <v>#DIV/0!</v>
      </c>
    </row>
    <row r="355" spans="1:8" x14ac:dyDescent="0.25">
      <c r="A355" s="457">
        <v>12.4</v>
      </c>
      <c r="B355" s="450" t="s">
        <v>662</v>
      </c>
      <c r="C355" s="501" t="s">
        <v>23</v>
      </c>
      <c r="D355" s="426">
        <v>4.46</v>
      </c>
      <c r="E355" s="38"/>
      <c r="F355" s="426">
        <f t="shared" si="36"/>
        <v>0</v>
      </c>
      <c r="G355" s="411" t="e">
        <f t="shared" si="31"/>
        <v>#DIV/0!</v>
      </c>
    </row>
    <row r="356" spans="1:8" ht="30" x14ac:dyDescent="0.25">
      <c r="A356" s="457">
        <v>12.5</v>
      </c>
      <c r="B356" s="450" t="s">
        <v>663</v>
      </c>
      <c r="C356" s="501" t="s">
        <v>23</v>
      </c>
      <c r="D356" s="426">
        <v>37.31</v>
      </c>
      <c r="E356" s="38"/>
      <c r="F356" s="426">
        <f t="shared" si="36"/>
        <v>0</v>
      </c>
      <c r="G356" s="411" t="e">
        <f t="shared" ref="G356:G370" si="37">+ROUND((F356/$F$381),4)</f>
        <v>#DIV/0!</v>
      </c>
    </row>
    <row r="357" spans="1:8" ht="45" x14ac:dyDescent="0.25">
      <c r="A357" s="457">
        <v>12.6</v>
      </c>
      <c r="B357" s="450" t="s">
        <v>664</v>
      </c>
      <c r="C357" s="501" t="s">
        <v>23</v>
      </c>
      <c r="D357" s="426">
        <v>2.2999999999999998</v>
      </c>
      <c r="E357" s="38"/>
      <c r="F357" s="426">
        <f t="shared" si="36"/>
        <v>0</v>
      </c>
      <c r="G357" s="411" t="e">
        <f t="shared" si="37"/>
        <v>#DIV/0!</v>
      </c>
    </row>
    <row r="358" spans="1:8" ht="30" x14ac:dyDescent="0.25">
      <c r="A358" s="457">
        <v>12.8</v>
      </c>
      <c r="B358" s="450" t="s">
        <v>667</v>
      </c>
      <c r="C358" s="501" t="s">
        <v>10</v>
      </c>
      <c r="D358" s="426">
        <v>22</v>
      </c>
      <c r="E358" s="38"/>
      <c r="F358" s="426">
        <f t="shared" si="36"/>
        <v>0</v>
      </c>
      <c r="G358" s="411" t="e">
        <f t="shared" si="37"/>
        <v>#DIV/0!</v>
      </c>
    </row>
    <row r="359" spans="1:8" ht="30" x14ac:dyDescent="0.25">
      <c r="A359" s="509">
        <v>12.1</v>
      </c>
      <c r="B359" s="450" t="s">
        <v>669</v>
      </c>
      <c r="C359" s="501" t="s">
        <v>666</v>
      </c>
      <c r="D359" s="426">
        <v>6</v>
      </c>
      <c r="E359" s="38"/>
      <c r="F359" s="426">
        <f t="shared" si="36"/>
        <v>0</v>
      </c>
      <c r="G359" s="411" t="e">
        <f t="shared" si="37"/>
        <v>#DIV/0!</v>
      </c>
    </row>
    <row r="360" spans="1:8" x14ac:dyDescent="0.25">
      <c r="A360" s="416"/>
      <c r="B360" s="93"/>
      <c r="C360" s="94"/>
      <c r="D360" s="93"/>
      <c r="E360" s="93"/>
      <c r="F360" s="93"/>
      <c r="G360" s="411" t="e">
        <f t="shared" si="37"/>
        <v>#DIV/0!</v>
      </c>
    </row>
    <row r="361" spans="1:8" x14ac:dyDescent="0.25">
      <c r="A361" s="432">
        <v>13</v>
      </c>
      <c r="B361" s="433" t="s">
        <v>670</v>
      </c>
      <c r="C361" s="436"/>
      <c r="D361" s="436"/>
      <c r="E361" s="436"/>
      <c r="F361" s="436">
        <f>SUM(F362:F367)</f>
        <v>0</v>
      </c>
      <c r="G361" s="404" t="e">
        <f t="shared" si="37"/>
        <v>#DIV/0!</v>
      </c>
    </row>
    <row r="362" spans="1:8" x14ac:dyDescent="0.25">
      <c r="A362" s="485">
        <v>13.1</v>
      </c>
      <c r="B362" s="487" t="s">
        <v>671</v>
      </c>
      <c r="C362" s="494" t="s">
        <v>23</v>
      </c>
      <c r="D362" s="424">
        <v>1300.77</v>
      </c>
      <c r="E362" s="486"/>
      <c r="F362" s="426">
        <f t="shared" ref="F362:F367" si="38">+ROUND((E362*D362),0)</f>
        <v>0</v>
      </c>
      <c r="G362" s="411" t="e">
        <f t="shared" si="37"/>
        <v>#DIV/0!</v>
      </c>
      <c r="H362" s="510"/>
    </row>
    <row r="363" spans="1:8" x14ac:dyDescent="0.25">
      <c r="A363" s="485">
        <v>13.2</v>
      </c>
      <c r="B363" s="487" t="s">
        <v>672</v>
      </c>
      <c r="C363" s="494" t="s">
        <v>23</v>
      </c>
      <c r="D363" s="424">
        <v>168.9</v>
      </c>
      <c r="E363" s="486"/>
      <c r="F363" s="426">
        <f t="shared" si="38"/>
        <v>0</v>
      </c>
      <c r="G363" s="411" t="e">
        <f t="shared" si="37"/>
        <v>#DIV/0!</v>
      </c>
    </row>
    <row r="364" spans="1:8" x14ac:dyDescent="0.25">
      <c r="A364" s="485">
        <v>13.3</v>
      </c>
      <c r="B364" s="487" t="s">
        <v>673</v>
      </c>
      <c r="C364" s="494" t="s">
        <v>23</v>
      </c>
      <c r="D364" s="424">
        <v>1388.33</v>
      </c>
      <c r="E364" s="486"/>
      <c r="F364" s="426">
        <f t="shared" si="38"/>
        <v>0</v>
      </c>
      <c r="G364" s="411" t="e">
        <f t="shared" si="37"/>
        <v>#DIV/0!</v>
      </c>
    </row>
    <row r="365" spans="1:8" x14ac:dyDescent="0.25">
      <c r="A365" s="485">
        <v>13.4</v>
      </c>
      <c r="B365" s="487" t="s">
        <v>674</v>
      </c>
      <c r="C365" s="494" t="s">
        <v>23</v>
      </c>
      <c r="D365" s="424">
        <v>1388.33</v>
      </c>
      <c r="E365" s="486"/>
      <c r="F365" s="426">
        <f t="shared" si="38"/>
        <v>0</v>
      </c>
      <c r="G365" s="411" t="e">
        <f t="shared" si="37"/>
        <v>#DIV/0!</v>
      </c>
      <c r="H365" s="510"/>
    </row>
    <row r="366" spans="1:8" x14ac:dyDescent="0.25">
      <c r="A366" s="485">
        <v>13.7</v>
      </c>
      <c r="B366" s="487" t="s">
        <v>676</v>
      </c>
      <c r="C366" s="494" t="s">
        <v>23</v>
      </c>
      <c r="D366" s="424">
        <v>263.31</v>
      </c>
      <c r="E366" s="486"/>
      <c r="F366" s="426">
        <f t="shared" si="38"/>
        <v>0</v>
      </c>
      <c r="G366" s="411" t="e">
        <f t="shared" si="37"/>
        <v>#DIV/0!</v>
      </c>
    </row>
    <row r="367" spans="1:8" x14ac:dyDescent="0.25">
      <c r="A367" s="462"/>
      <c r="B367" s="93"/>
      <c r="C367" s="94"/>
      <c r="D367" s="511"/>
      <c r="E367" s="410"/>
      <c r="F367" s="426">
        <f t="shared" si="38"/>
        <v>0</v>
      </c>
      <c r="G367" s="411" t="e">
        <f t="shared" si="37"/>
        <v>#DIV/0!</v>
      </c>
    </row>
    <row r="368" spans="1:8" x14ac:dyDescent="0.25">
      <c r="A368" s="416"/>
      <c r="B368" s="93"/>
      <c r="C368" s="94"/>
      <c r="D368" s="93"/>
      <c r="E368" s="93"/>
      <c r="F368" s="93"/>
      <c r="G368" s="411" t="e">
        <f t="shared" si="37"/>
        <v>#DIV/0!</v>
      </c>
    </row>
    <row r="369" spans="1:7" x14ac:dyDescent="0.25">
      <c r="A369" s="432">
        <v>14</v>
      </c>
      <c r="B369" s="433" t="s">
        <v>677</v>
      </c>
      <c r="C369" s="434"/>
      <c r="D369" s="435"/>
      <c r="E369" s="435"/>
      <c r="F369" s="436">
        <f>SUM(F370:F373)</f>
        <v>0</v>
      </c>
      <c r="G369" s="404" t="e">
        <f t="shared" si="37"/>
        <v>#DIV/0!</v>
      </c>
    </row>
    <row r="370" spans="1:7" x14ac:dyDescent="0.25">
      <c r="A370" s="512">
        <v>14.1</v>
      </c>
      <c r="B370" s="513" t="s">
        <v>678</v>
      </c>
      <c r="C370" s="94" t="s">
        <v>13</v>
      </c>
      <c r="D370" s="93">
        <v>1058.28</v>
      </c>
      <c r="E370" s="93"/>
      <c r="F370" s="426">
        <f t="shared" ref="F370:F373" si="39">+ROUND((E370*D370),0)</f>
        <v>0</v>
      </c>
      <c r="G370" s="411" t="e">
        <f t="shared" si="37"/>
        <v>#DIV/0!</v>
      </c>
    </row>
    <row r="371" spans="1:7" x14ac:dyDescent="0.25">
      <c r="A371" s="514">
        <v>14.2</v>
      </c>
      <c r="B371" s="487" t="s">
        <v>717</v>
      </c>
      <c r="C371" s="494" t="s">
        <v>13</v>
      </c>
      <c r="D371" s="93">
        <v>175</v>
      </c>
      <c r="E371" s="487"/>
      <c r="F371" s="426">
        <f t="shared" si="39"/>
        <v>0</v>
      </c>
      <c r="G371" s="411" t="e">
        <f t="shared" ref="G371:G373" si="40">+ROUND((F371/$F$381),4)</f>
        <v>#DIV/0!</v>
      </c>
    </row>
    <row r="372" spans="1:7" x14ac:dyDescent="0.25">
      <c r="A372" s="462">
        <v>14.3</v>
      </c>
      <c r="B372" s="482" t="s">
        <v>20</v>
      </c>
      <c r="C372" s="501" t="s">
        <v>13</v>
      </c>
      <c r="D372" s="93">
        <v>25.76</v>
      </c>
      <c r="E372" s="410"/>
      <c r="F372" s="426">
        <f t="shared" si="39"/>
        <v>0</v>
      </c>
      <c r="G372" s="411" t="e">
        <f t="shared" si="40"/>
        <v>#DIV/0!</v>
      </c>
    </row>
    <row r="373" spans="1:7" x14ac:dyDescent="0.25">
      <c r="A373" s="514">
        <v>14.4</v>
      </c>
      <c r="B373" s="482" t="s">
        <v>21</v>
      </c>
      <c r="C373" s="501" t="s">
        <v>13</v>
      </c>
      <c r="D373" s="93">
        <v>22.16</v>
      </c>
      <c r="E373" s="410"/>
      <c r="F373" s="426">
        <f t="shared" si="39"/>
        <v>0</v>
      </c>
      <c r="G373" s="411" t="e">
        <f t="shared" si="40"/>
        <v>#DIV/0!</v>
      </c>
    </row>
    <row r="374" spans="1:7" x14ac:dyDescent="0.25">
      <c r="A374" s="512"/>
      <c r="B374" s="513"/>
      <c r="C374" s="94"/>
      <c r="D374" s="93"/>
      <c r="E374" s="93"/>
      <c r="F374" s="424"/>
      <c r="G374" s="411" t="e">
        <f>+ROUND((F374/$F$381),4)</f>
        <v>#DIV/0!</v>
      </c>
    </row>
    <row r="375" spans="1:7" x14ac:dyDescent="0.25">
      <c r="A375" s="515">
        <v>15</v>
      </c>
      <c r="B375" s="516" t="s">
        <v>679</v>
      </c>
      <c r="C375" s="517"/>
      <c r="D375" s="518"/>
      <c r="E375" s="518"/>
      <c r="F375" s="436">
        <f>SUM(F376:F377)</f>
        <v>0</v>
      </c>
      <c r="G375" s="404" t="e">
        <f>+ROUND((F375/$F$381),4)</f>
        <v>#DIV/0!</v>
      </c>
    </row>
    <row r="376" spans="1:7" ht="35.25" customHeight="1" x14ac:dyDescent="0.25">
      <c r="A376" s="519" t="s">
        <v>680</v>
      </c>
      <c r="B376" s="520" t="s">
        <v>681</v>
      </c>
      <c r="C376" s="407" t="s">
        <v>666</v>
      </c>
      <c r="D376" s="407">
        <v>1</v>
      </c>
      <c r="E376" s="443"/>
      <c r="F376" s="426">
        <f t="shared" ref="F376:F377" si="41">+ROUND((E376*D376),0)</f>
        <v>0</v>
      </c>
      <c r="G376" s="411" t="e">
        <f>+ROUND((F376/$F$381),4)</f>
        <v>#DIV/0!</v>
      </c>
    </row>
    <row r="377" spans="1:7" s="385" customFormat="1" ht="63.75" customHeight="1" x14ac:dyDescent="0.25">
      <c r="A377" s="519" t="s">
        <v>682</v>
      </c>
      <c r="B377" s="521" t="s">
        <v>683</v>
      </c>
      <c r="C377" s="415" t="s">
        <v>666</v>
      </c>
      <c r="D377" s="415">
        <v>1</v>
      </c>
      <c r="E377" s="426"/>
      <c r="F377" s="426">
        <f t="shared" si="41"/>
        <v>0</v>
      </c>
      <c r="G377" s="411" t="e">
        <f>+ROUND((F377/$F$381),4)</f>
        <v>#DIV/0!</v>
      </c>
    </row>
    <row r="378" spans="1:7" x14ac:dyDescent="0.25">
      <c r="A378" s="512"/>
      <c r="B378" s="513"/>
      <c r="C378" s="94"/>
      <c r="D378" s="93"/>
      <c r="E378" s="93"/>
      <c r="F378" s="424"/>
      <c r="G378" s="411" t="e">
        <f>+ROUND((F378/$F$381),4)</f>
        <v>#DIV/0!</v>
      </c>
    </row>
    <row r="379" spans="1:7" ht="30" customHeight="1" x14ac:dyDescent="0.25">
      <c r="A379" s="522"/>
      <c r="B379" s="523"/>
      <c r="C379" s="524"/>
      <c r="D379" s="524"/>
      <c r="E379" s="525"/>
      <c r="F379" s="526"/>
      <c r="G379" s="527"/>
    </row>
    <row r="380" spans="1:7" ht="15.75" thickBot="1" x14ac:dyDescent="0.3">
      <c r="A380" s="528"/>
      <c r="B380" s="529"/>
      <c r="C380" s="530"/>
      <c r="D380" s="530"/>
      <c r="E380" s="531"/>
      <c r="F380" s="532"/>
      <c r="G380" s="533"/>
    </row>
    <row r="381" spans="1:7" ht="29.25" thickBot="1" x14ac:dyDescent="0.5">
      <c r="A381" s="534" t="s">
        <v>685</v>
      </c>
      <c r="B381" s="535"/>
      <c r="C381" s="535"/>
      <c r="D381" s="535"/>
      <c r="E381" s="535"/>
      <c r="F381" s="536">
        <f>+F369+F361+F352+F71+F63+F49+F33+F21+F9+F171+F150+F343+F188+F44+F375</f>
        <v>0</v>
      </c>
      <c r="G381" s="537" t="e">
        <f>+G369+G361+G352+G71+G63+G49+G33+G21+G9+G171+G150+G343+G188+G44+G375</f>
        <v>#DIV/0!</v>
      </c>
    </row>
    <row r="382" spans="1:7" ht="29.25" thickBot="1" x14ac:dyDescent="0.5">
      <c r="C382" s="538" t="s">
        <v>686</v>
      </c>
      <c r="D382" s="539"/>
      <c r="E382" s="540"/>
      <c r="F382" s="536">
        <f>+ROUND((E382*F381),0)</f>
        <v>0</v>
      </c>
    </row>
    <row r="383" spans="1:7" ht="29.25" thickBot="1" x14ac:dyDescent="0.5">
      <c r="C383" s="538" t="s">
        <v>687</v>
      </c>
      <c r="D383" s="539"/>
      <c r="E383" s="541"/>
      <c r="F383" s="536">
        <f>+ROUND((E383*F381),0)</f>
        <v>0</v>
      </c>
    </row>
    <row r="384" spans="1:7" ht="29.25" thickBot="1" x14ac:dyDescent="0.5">
      <c r="C384" s="542" t="s">
        <v>688</v>
      </c>
      <c r="D384" s="543"/>
      <c r="E384" s="544"/>
      <c r="F384" s="536">
        <f>+ROUND((E384*F381),0)</f>
        <v>0</v>
      </c>
    </row>
    <row r="385" spans="3:6" ht="29.25" thickBot="1" x14ac:dyDescent="0.5">
      <c r="C385" s="542" t="s">
        <v>767</v>
      </c>
      <c r="D385" s="543"/>
      <c r="E385" s="544">
        <v>0.19</v>
      </c>
      <c r="F385" s="536">
        <f>+ROUND(F384*0.19,0)</f>
        <v>0</v>
      </c>
    </row>
    <row r="386" spans="3:6" ht="29.25" thickBot="1" x14ac:dyDescent="0.5">
      <c r="C386" s="545" t="s">
        <v>689</v>
      </c>
      <c r="D386" s="546"/>
      <c r="E386" s="547"/>
      <c r="F386" s="536">
        <f>SUM(F381:F385)</f>
        <v>0</v>
      </c>
    </row>
    <row r="391" spans="3:6" x14ac:dyDescent="0.25">
      <c r="F391" s="549"/>
    </row>
  </sheetData>
  <autoFilter ref="A8:G379"/>
  <mergeCells count="10">
    <mergeCell ref="C382:D382"/>
    <mergeCell ref="C383:D383"/>
    <mergeCell ref="C384:D384"/>
    <mergeCell ref="C386:E386"/>
    <mergeCell ref="A3:E3"/>
    <mergeCell ref="A4:F4"/>
    <mergeCell ref="A381:E381"/>
    <mergeCell ref="C385:D385"/>
    <mergeCell ref="A1:F2"/>
    <mergeCell ref="A6:F6"/>
  </mergeCells>
  <pageMargins left="0.7" right="0.7" top="0.75" bottom="0.75" header="0.3" footer="0.3"/>
  <pageSetup scale="49" fitToHeight="0" orientation="portrait" r:id="rId1"/>
  <rowBreaks count="2" manualBreakCount="2">
    <brk id="291" max="7" man="1"/>
    <brk id="379" max="7" man="1"/>
  </rowBreaks>
  <colBreaks count="1" manualBreakCount="1">
    <brk id="7" max="3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87"/>
  <sheetViews>
    <sheetView view="pageBreakPreview" topLeftCell="A370" zoomScaleNormal="85" zoomScaleSheetLayoutView="100" workbookViewId="0">
      <selection activeCell="F382" sqref="F382"/>
    </sheetView>
  </sheetViews>
  <sheetFormatPr baseColWidth="10" defaultRowHeight="15" x14ac:dyDescent="0.25"/>
  <cols>
    <col min="1" max="1" width="9.5703125" style="386" customWidth="1"/>
    <col min="2" max="2" width="65" style="386" customWidth="1"/>
    <col min="3" max="3" width="11.5703125" style="548" customWidth="1"/>
    <col min="4" max="4" width="13.140625" style="386" customWidth="1"/>
    <col min="5" max="5" width="22.7109375" style="386" customWidth="1"/>
    <col min="6" max="6" width="34.7109375" style="386" customWidth="1"/>
    <col min="7" max="8" width="11.42578125" style="386"/>
    <col min="9" max="9" width="27.42578125" style="386" customWidth="1"/>
    <col min="10" max="16384" width="11.42578125" style="386"/>
  </cols>
  <sheetData>
    <row r="1" spans="1:7" ht="15" customHeight="1" x14ac:dyDescent="0.25">
      <c r="A1" s="383" t="s">
        <v>766</v>
      </c>
      <c r="B1" s="384"/>
      <c r="C1" s="384"/>
      <c r="D1" s="384"/>
      <c r="E1" s="384"/>
      <c r="F1" s="384"/>
      <c r="G1" s="613"/>
    </row>
    <row r="2" spans="1:7" ht="44.25" customHeight="1" x14ac:dyDescent="0.25">
      <c r="A2" s="550"/>
      <c r="B2" s="551"/>
      <c r="C2" s="551"/>
      <c r="D2" s="551"/>
      <c r="E2" s="551"/>
      <c r="F2" s="551"/>
      <c r="G2" s="613"/>
    </row>
    <row r="3" spans="1:7" x14ac:dyDescent="0.25">
      <c r="A3" s="387"/>
      <c r="B3" s="622"/>
      <c r="C3" s="622"/>
      <c r="D3" s="622"/>
      <c r="E3" s="622"/>
      <c r="F3" s="623"/>
    </row>
    <row r="4" spans="1:7" ht="15.75" thickBot="1" x14ac:dyDescent="0.3">
      <c r="A4" s="624"/>
      <c r="B4" s="625"/>
      <c r="C4" s="625"/>
      <c r="D4" s="625"/>
      <c r="E4" s="625"/>
      <c r="F4" s="625"/>
    </row>
    <row r="5" spans="1:7" ht="20.25" customHeight="1" thickBot="1" x14ac:dyDescent="0.3">
      <c r="A5" s="608" t="s">
        <v>690</v>
      </c>
      <c r="B5" s="609"/>
      <c r="C5" s="609"/>
      <c r="D5" s="609"/>
      <c r="E5" s="609"/>
      <c r="F5" s="609"/>
      <c r="G5" s="614"/>
    </row>
    <row r="6" spans="1:7" ht="15.75" thickBot="1" x14ac:dyDescent="0.3">
      <c r="A6" s="394"/>
      <c r="B6" s="626"/>
      <c r="C6" s="626"/>
      <c r="D6" s="626"/>
      <c r="E6" s="626"/>
      <c r="F6" s="623"/>
    </row>
    <row r="7" spans="1:7" s="385" customFormat="1" ht="28.5" customHeight="1" x14ac:dyDescent="0.25">
      <c r="A7" s="396" t="s">
        <v>1</v>
      </c>
      <c r="B7" s="397" t="s">
        <v>2</v>
      </c>
      <c r="C7" s="398" t="s">
        <v>3</v>
      </c>
      <c r="D7" s="398" t="s">
        <v>4</v>
      </c>
      <c r="E7" s="398" t="s">
        <v>5</v>
      </c>
      <c r="F7" s="398" t="s">
        <v>6</v>
      </c>
      <c r="G7" s="615" t="s">
        <v>7</v>
      </c>
    </row>
    <row r="8" spans="1:7" x14ac:dyDescent="0.25">
      <c r="A8" s="400">
        <v>1</v>
      </c>
      <c r="B8" s="401" t="s">
        <v>8</v>
      </c>
      <c r="C8" s="402"/>
      <c r="D8" s="402"/>
      <c r="E8" s="402"/>
      <c r="F8" s="403">
        <f>SUM(F9:F15)</f>
        <v>0</v>
      </c>
      <c r="G8" s="616" t="e">
        <f t="shared" ref="G8:G71" si="0">+ROUND((F8/$F$378),4)</f>
        <v>#DIV/0!</v>
      </c>
    </row>
    <row r="9" spans="1:7" x14ac:dyDescent="0.25">
      <c r="A9" s="584">
        <v>1.1000000000000001</v>
      </c>
      <c r="B9" s="425" t="s">
        <v>9</v>
      </c>
      <c r="C9" s="415" t="s">
        <v>10</v>
      </c>
      <c r="D9" s="423">
        <v>85</v>
      </c>
      <c r="E9" s="410"/>
      <c r="F9" s="413">
        <f>+ROUND((E9*D9),0)</f>
        <v>0</v>
      </c>
      <c r="G9" s="617" t="e">
        <f t="shared" si="0"/>
        <v>#DIV/0!</v>
      </c>
    </row>
    <row r="10" spans="1:7" x14ac:dyDescent="0.25">
      <c r="A10" s="584">
        <v>1.2</v>
      </c>
      <c r="B10" s="425" t="s">
        <v>11</v>
      </c>
      <c r="C10" s="415" t="s">
        <v>10</v>
      </c>
      <c r="D10" s="423">
        <v>30</v>
      </c>
      <c r="E10" s="410"/>
      <c r="F10" s="413">
        <f t="shared" ref="F10:F15" si="1">+ROUND((E10*D10),0)</f>
        <v>0</v>
      </c>
      <c r="G10" s="617" t="e">
        <f t="shared" si="0"/>
        <v>#DIV/0!</v>
      </c>
    </row>
    <row r="11" spans="1:7" ht="30" x14ac:dyDescent="0.25">
      <c r="A11" s="584">
        <v>1.9</v>
      </c>
      <c r="B11" s="425" t="s">
        <v>15</v>
      </c>
      <c r="C11" s="415" t="s">
        <v>13</v>
      </c>
      <c r="D11" s="423">
        <v>1055.72</v>
      </c>
      <c r="E11" s="413"/>
      <c r="F11" s="413">
        <f t="shared" si="1"/>
        <v>0</v>
      </c>
      <c r="G11" s="617" t="e">
        <f t="shared" si="0"/>
        <v>#DIV/0!</v>
      </c>
    </row>
    <row r="12" spans="1:7" x14ac:dyDescent="0.25">
      <c r="A12" s="584">
        <v>1.1100000000000001</v>
      </c>
      <c r="B12" s="425" t="s">
        <v>18</v>
      </c>
      <c r="C12" s="415" t="s">
        <v>13</v>
      </c>
      <c r="D12" s="423">
        <v>117.3</v>
      </c>
      <c r="E12" s="413"/>
      <c r="F12" s="413">
        <f t="shared" si="1"/>
        <v>0</v>
      </c>
      <c r="G12" s="617" t="e">
        <f t="shared" si="0"/>
        <v>#DIV/0!</v>
      </c>
    </row>
    <row r="13" spans="1:7" x14ac:dyDescent="0.25">
      <c r="A13" s="584">
        <v>1.17</v>
      </c>
      <c r="B13" s="425" t="s">
        <v>24</v>
      </c>
      <c r="C13" s="415" t="s">
        <v>23</v>
      </c>
      <c r="D13" s="423">
        <v>224.96</v>
      </c>
      <c r="E13" s="413"/>
      <c r="F13" s="413">
        <f t="shared" si="1"/>
        <v>0</v>
      </c>
      <c r="G13" s="617" t="e">
        <f t="shared" si="0"/>
        <v>#DIV/0!</v>
      </c>
    </row>
    <row r="14" spans="1:7" x14ac:dyDescent="0.25">
      <c r="A14" s="584">
        <v>1.18</v>
      </c>
      <c r="B14" s="425" t="s">
        <v>25</v>
      </c>
      <c r="C14" s="415" t="s">
        <v>10</v>
      </c>
      <c r="D14" s="423">
        <v>79.489999999999995</v>
      </c>
      <c r="E14" s="413"/>
      <c r="F14" s="413">
        <f t="shared" si="1"/>
        <v>0</v>
      </c>
      <c r="G14" s="617" t="e">
        <f t="shared" si="0"/>
        <v>#DIV/0!</v>
      </c>
    </row>
    <row r="15" spans="1:7" ht="30" x14ac:dyDescent="0.25">
      <c r="A15" s="585">
        <v>1.2</v>
      </c>
      <c r="B15" s="425" t="s">
        <v>691</v>
      </c>
      <c r="C15" s="415" t="s">
        <v>23</v>
      </c>
      <c r="D15" s="423">
        <v>224.96</v>
      </c>
      <c r="E15" s="413"/>
      <c r="F15" s="413">
        <f t="shared" si="1"/>
        <v>0</v>
      </c>
      <c r="G15" s="617" t="e">
        <f t="shared" si="0"/>
        <v>#DIV/0!</v>
      </c>
    </row>
    <row r="16" spans="1:7" x14ac:dyDescent="0.25">
      <c r="A16" s="416"/>
      <c r="B16" s="93"/>
      <c r="C16" s="415"/>
      <c r="D16" s="417"/>
      <c r="E16" s="410"/>
      <c r="F16" s="417"/>
      <c r="G16" s="617" t="e">
        <f t="shared" si="0"/>
        <v>#DIV/0!</v>
      </c>
    </row>
    <row r="17" spans="1:7" x14ac:dyDescent="0.25">
      <c r="A17" s="418">
        <v>2</v>
      </c>
      <c r="B17" s="419" t="s">
        <v>28</v>
      </c>
      <c r="C17" s="419"/>
      <c r="D17" s="419"/>
      <c r="E17" s="419"/>
      <c r="F17" s="420">
        <f>SUM(F18:F24)</f>
        <v>0</v>
      </c>
      <c r="G17" s="616" t="e">
        <f t="shared" si="0"/>
        <v>#DIV/0!</v>
      </c>
    </row>
    <row r="18" spans="1:7" x14ac:dyDescent="0.25">
      <c r="A18" s="421">
        <v>2.2000000000000002</v>
      </c>
      <c r="B18" s="422" t="s">
        <v>29</v>
      </c>
      <c r="C18" s="415" t="s">
        <v>23</v>
      </c>
      <c r="D18" s="423">
        <v>228.13</v>
      </c>
      <c r="E18" s="410"/>
      <c r="F18" s="424">
        <f t="shared" ref="F18:F24" si="2">+ROUND((E18*D18),0)</f>
        <v>0</v>
      </c>
      <c r="G18" s="617" t="e">
        <f t="shared" si="0"/>
        <v>#DIV/0!</v>
      </c>
    </row>
    <row r="19" spans="1:7" x14ac:dyDescent="0.25">
      <c r="A19" s="421">
        <v>2.2999999999999998</v>
      </c>
      <c r="B19" s="422" t="s">
        <v>30</v>
      </c>
      <c r="C19" s="415" t="s">
        <v>13</v>
      </c>
      <c r="D19" s="423">
        <v>10.99</v>
      </c>
      <c r="E19" s="410"/>
      <c r="F19" s="424">
        <f t="shared" si="2"/>
        <v>0</v>
      </c>
      <c r="G19" s="617" t="e">
        <f t="shared" si="0"/>
        <v>#DIV/0!</v>
      </c>
    </row>
    <row r="20" spans="1:7" ht="25.5" customHeight="1" x14ac:dyDescent="0.25">
      <c r="A20" s="421">
        <v>2.4</v>
      </c>
      <c r="B20" s="425" t="s">
        <v>31</v>
      </c>
      <c r="C20" s="415" t="s">
        <v>13</v>
      </c>
      <c r="D20" s="423">
        <v>65.760000000000005</v>
      </c>
      <c r="E20" s="410"/>
      <c r="F20" s="424">
        <f t="shared" si="2"/>
        <v>0</v>
      </c>
      <c r="G20" s="617" t="e">
        <f t="shared" si="0"/>
        <v>#DIV/0!</v>
      </c>
    </row>
    <row r="21" spans="1:7" x14ac:dyDescent="0.25">
      <c r="A21" s="421">
        <v>2.5</v>
      </c>
      <c r="B21" s="425" t="s">
        <v>32</v>
      </c>
      <c r="C21" s="415" t="s">
        <v>13</v>
      </c>
      <c r="D21" s="423">
        <v>68.569999999999993</v>
      </c>
      <c r="E21" s="413"/>
      <c r="F21" s="424">
        <f t="shared" si="2"/>
        <v>0</v>
      </c>
      <c r="G21" s="617" t="e">
        <f t="shared" si="0"/>
        <v>#DIV/0!</v>
      </c>
    </row>
    <row r="22" spans="1:7" x14ac:dyDescent="0.25">
      <c r="A22" s="421">
        <v>2.6</v>
      </c>
      <c r="B22" s="425" t="s">
        <v>692</v>
      </c>
      <c r="C22" s="415" t="s">
        <v>13</v>
      </c>
      <c r="D22" s="423">
        <v>52.25</v>
      </c>
      <c r="E22" s="413"/>
      <c r="F22" s="424">
        <f t="shared" si="2"/>
        <v>0</v>
      </c>
      <c r="G22" s="617" t="e">
        <f t="shared" si="0"/>
        <v>#DIV/0!</v>
      </c>
    </row>
    <row r="23" spans="1:7" ht="30" x14ac:dyDescent="0.25">
      <c r="A23" s="421">
        <v>2.7</v>
      </c>
      <c r="B23" s="425" t="s">
        <v>40</v>
      </c>
      <c r="C23" s="415" t="s">
        <v>41</v>
      </c>
      <c r="D23" s="423">
        <v>23002.27</v>
      </c>
      <c r="E23" s="413"/>
      <c r="F23" s="424">
        <f t="shared" si="2"/>
        <v>0</v>
      </c>
      <c r="G23" s="617" t="e">
        <f t="shared" si="0"/>
        <v>#DIV/0!</v>
      </c>
    </row>
    <row r="24" spans="1:7" x14ac:dyDescent="0.25">
      <c r="A24" s="421">
        <v>2.8</v>
      </c>
      <c r="B24" s="422" t="s">
        <v>43</v>
      </c>
      <c r="C24" s="417" t="s">
        <v>41</v>
      </c>
      <c r="D24" s="423">
        <v>6057.51</v>
      </c>
      <c r="E24" s="413"/>
      <c r="F24" s="424">
        <f t="shared" si="2"/>
        <v>0</v>
      </c>
      <c r="G24" s="617" t="e">
        <f t="shared" si="0"/>
        <v>#DIV/0!</v>
      </c>
    </row>
    <row r="25" spans="1:7" x14ac:dyDescent="0.25">
      <c r="A25" s="421"/>
      <c r="B25" s="422"/>
      <c r="C25" s="417"/>
      <c r="D25" s="423"/>
      <c r="E25" s="413"/>
      <c r="F25" s="424"/>
      <c r="G25" s="617" t="e">
        <f t="shared" si="0"/>
        <v>#DIV/0!</v>
      </c>
    </row>
    <row r="26" spans="1:7" x14ac:dyDescent="0.25">
      <c r="A26" s="400">
        <v>3</v>
      </c>
      <c r="B26" s="401" t="s">
        <v>44</v>
      </c>
      <c r="C26" s="402"/>
      <c r="D26" s="402"/>
      <c r="E26" s="402"/>
      <c r="F26" s="428">
        <f>SUM(F27:F35)</f>
        <v>0</v>
      </c>
      <c r="G26" s="616" t="e">
        <f t="shared" si="0"/>
        <v>#DIV/0!</v>
      </c>
    </row>
    <row r="27" spans="1:7" x14ac:dyDescent="0.25">
      <c r="A27" s="429"/>
      <c r="B27" s="425"/>
      <c r="C27" s="417"/>
      <c r="D27" s="417"/>
      <c r="E27" s="417"/>
      <c r="F27" s="424">
        <f t="shared" ref="F27:F35" si="3">+ROUND((E27*D27),0)</f>
        <v>0</v>
      </c>
      <c r="G27" s="617" t="e">
        <f t="shared" si="0"/>
        <v>#DIV/0!</v>
      </c>
    </row>
    <row r="28" spans="1:7" ht="28.5" customHeight="1" x14ac:dyDescent="0.25">
      <c r="A28" s="421">
        <v>3.1</v>
      </c>
      <c r="B28" s="425" t="s">
        <v>45</v>
      </c>
      <c r="C28" s="415" t="s">
        <v>13</v>
      </c>
      <c r="D28" s="423">
        <v>95.62</v>
      </c>
      <c r="E28" s="413"/>
      <c r="F28" s="426">
        <f t="shared" si="3"/>
        <v>0</v>
      </c>
      <c r="G28" s="617" t="e">
        <f t="shared" si="0"/>
        <v>#DIV/0!</v>
      </c>
    </row>
    <row r="29" spans="1:7" ht="29.25" customHeight="1" x14ac:dyDescent="0.25">
      <c r="A29" s="421">
        <v>3.2</v>
      </c>
      <c r="B29" s="425" t="s">
        <v>48</v>
      </c>
      <c r="C29" s="415" t="s">
        <v>13</v>
      </c>
      <c r="D29" s="423">
        <v>89.88</v>
      </c>
      <c r="E29" s="413"/>
      <c r="F29" s="426">
        <f t="shared" si="3"/>
        <v>0</v>
      </c>
      <c r="G29" s="617" t="e">
        <f t="shared" si="0"/>
        <v>#DIV/0!</v>
      </c>
    </row>
    <row r="30" spans="1:7" ht="21.75" customHeight="1" x14ac:dyDescent="0.25">
      <c r="A30" s="421">
        <v>3.3</v>
      </c>
      <c r="B30" s="425" t="s">
        <v>49</v>
      </c>
      <c r="C30" s="415" t="s">
        <v>13</v>
      </c>
      <c r="D30" s="423">
        <v>28.82</v>
      </c>
      <c r="E30" s="413"/>
      <c r="F30" s="426">
        <f t="shared" si="3"/>
        <v>0</v>
      </c>
      <c r="G30" s="617" t="e">
        <f t="shared" si="0"/>
        <v>#DIV/0!</v>
      </c>
    </row>
    <row r="31" spans="1:7" ht="29.25" customHeight="1" x14ac:dyDescent="0.25">
      <c r="A31" s="421">
        <v>3.4</v>
      </c>
      <c r="B31" s="425" t="s">
        <v>693</v>
      </c>
      <c r="C31" s="415" t="s">
        <v>13</v>
      </c>
      <c r="D31" s="423">
        <v>49.56</v>
      </c>
      <c r="E31" s="413"/>
      <c r="F31" s="426">
        <f t="shared" si="3"/>
        <v>0</v>
      </c>
      <c r="G31" s="617" t="e">
        <f t="shared" si="0"/>
        <v>#DIV/0!</v>
      </c>
    </row>
    <row r="32" spans="1:7" ht="29.25" customHeight="1" x14ac:dyDescent="0.25">
      <c r="A32" s="554">
        <v>3.5</v>
      </c>
      <c r="B32" s="482" t="s">
        <v>52</v>
      </c>
      <c r="C32" s="501" t="s">
        <v>13</v>
      </c>
      <c r="D32" s="555">
        <v>32.74</v>
      </c>
      <c r="E32" s="443"/>
      <c r="F32" s="426">
        <f t="shared" si="3"/>
        <v>0</v>
      </c>
      <c r="G32" s="617" t="e">
        <f t="shared" si="0"/>
        <v>#DIV/0!</v>
      </c>
    </row>
    <row r="33" spans="1:7" ht="27.75" customHeight="1" x14ac:dyDescent="0.25">
      <c r="A33" s="421">
        <v>3.6</v>
      </c>
      <c r="B33" s="425" t="s">
        <v>694</v>
      </c>
      <c r="C33" s="415" t="s">
        <v>13</v>
      </c>
      <c r="D33" s="423">
        <v>13.83</v>
      </c>
      <c r="E33" s="413"/>
      <c r="F33" s="426">
        <f t="shared" si="3"/>
        <v>0</v>
      </c>
      <c r="G33" s="617" t="e">
        <f t="shared" si="0"/>
        <v>#DIV/0!</v>
      </c>
    </row>
    <row r="34" spans="1:7" s="385" customFormat="1" ht="40.5" customHeight="1" x14ac:dyDescent="0.25">
      <c r="A34" s="554">
        <v>3.7</v>
      </c>
      <c r="B34" s="425" t="s">
        <v>40</v>
      </c>
      <c r="C34" s="423" t="s">
        <v>41</v>
      </c>
      <c r="D34" s="423">
        <v>40531.85</v>
      </c>
      <c r="E34" s="413"/>
      <c r="F34" s="426">
        <f t="shared" si="3"/>
        <v>0</v>
      </c>
      <c r="G34" s="617" t="e">
        <f t="shared" si="0"/>
        <v>#DIV/0!</v>
      </c>
    </row>
    <row r="35" spans="1:7" ht="19.5" customHeight="1" x14ac:dyDescent="0.25">
      <c r="A35" s="421">
        <v>3.8</v>
      </c>
      <c r="B35" s="422" t="s">
        <v>43</v>
      </c>
      <c r="C35" s="423" t="s">
        <v>41</v>
      </c>
      <c r="D35" s="423">
        <v>3948.7900000000004</v>
      </c>
      <c r="E35" s="413"/>
      <c r="F35" s="426">
        <f t="shared" si="3"/>
        <v>0</v>
      </c>
      <c r="G35" s="617" t="e">
        <f t="shared" si="0"/>
        <v>#DIV/0!</v>
      </c>
    </row>
    <row r="36" spans="1:7" x14ac:dyDescent="0.25">
      <c r="A36" s="429"/>
      <c r="B36" s="431"/>
      <c r="C36" s="417"/>
      <c r="D36" s="417"/>
      <c r="E36" s="417"/>
      <c r="F36" s="417"/>
      <c r="G36" s="617" t="e">
        <f t="shared" si="0"/>
        <v>#DIV/0!</v>
      </c>
    </row>
    <row r="37" spans="1:7" x14ac:dyDescent="0.25">
      <c r="A37" s="556">
        <v>4</v>
      </c>
      <c r="B37" s="557" t="s">
        <v>53</v>
      </c>
      <c r="C37" s="558"/>
      <c r="D37" s="558"/>
      <c r="E37" s="558"/>
      <c r="F37" s="559">
        <f>SUM(F38:F42)</f>
        <v>0</v>
      </c>
      <c r="G37" s="616" t="e">
        <f t="shared" si="0"/>
        <v>#DIV/0!</v>
      </c>
    </row>
    <row r="38" spans="1:7" ht="54.75" customHeight="1" x14ac:dyDescent="0.25">
      <c r="A38" s="421">
        <v>4.0999999999999996</v>
      </c>
      <c r="B38" s="438" t="s">
        <v>54</v>
      </c>
      <c r="C38" s="439" t="s">
        <v>55</v>
      </c>
      <c r="D38" s="423">
        <v>43.06</v>
      </c>
      <c r="E38" s="441"/>
      <c r="F38" s="426">
        <f t="shared" ref="F38:F42" si="4">+ROUND((E38*D38),0)</f>
        <v>0</v>
      </c>
      <c r="G38" s="617" t="e">
        <f t="shared" si="0"/>
        <v>#DIV/0!</v>
      </c>
    </row>
    <row r="39" spans="1:7" ht="33.75" customHeight="1" x14ac:dyDescent="0.25">
      <c r="A39" s="421">
        <v>4.2</v>
      </c>
      <c r="B39" s="438" t="s">
        <v>56</v>
      </c>
      <c r="C39" s="439" t="s">
        <v>55</v>
      </c>
      <c r="D39" s="423">
        <v>167.35</v>
      </c>
      <c r="E39" s="441"/>
      <c r="F39" s="426">
        <f t="shared" si="4"/>
        <v>0</v>
      </c>
      <c r="G39" s="617" t="e">
        <f t="shared" si="0"/>
        <v>#DIV/0!</v>
      </c>
    </row>
    <row r="40" spans="1:7" ht="30" customHeight="1" x14ac:dyDescent="0.25">
      <c r="A40" s="421">
        <v>4.3</v>
      </c>
      <c r="B40" s="438" t="s">
        <v>57</v>
      </c>
      <c r="C40" s="439" t="s">
        <v>55</v>
      </c>
      <c r="D40" s="423">
        <v>106</v>
      </c>
      <c r="E40" s="443"/>
      <c r="F40" s="426">
        <f t="shared" si="4"/>
        <v>0</v>
      </c>
      <c r="G40" s="617" t="e">
        <f t="shared" si="0"/>
        <v>#DIV/0!</v>
      </c>
    </row>
    <row r="41" spans="1:7" ht="108.75" customHeight="1" x14ac:dyDescent="0.25">
      <c r="A41" s="421">
        <v>4.4000000000000004</v>
      </c>
      <c r="B41" s="438" t="s">
        <v>58</v>
      </c>
      <c r="C41" s="439" t="s">
        <v>23</v>
      </c>
      <c r="D41" s="423">
        <v>162.09</v>
      </c>
      <c r="E41" s="441"/>
      <c r="F41" s="426">
        <f t="shared" si="4"/>
        <v>0</v>
      </c>
      <c r="G41" s="617" t="e">
        <f t="shared" si="0"/>
        <v>#DIV/0!</v>
      </c>
    </row>
    <row r="42" spans="1:7" ht="107.25" customHeight="1" x14ac:dyDescent="0.25">
      <c r="A42" s="421">
        <v>4.5</v>
      </c>
      <c r="B42" s="438" t="s">
        <v>695</v>
      </c>
      <c r="C42" s="439" t="s">
        <v>23</v>
      </c>
      <c r="D42" s="423">
        <v>25.25</v>
      </c>
      <c r="E42" s="441"/>
      <c r="F42" s="426">
        <f t="shared" si="4"/>
        <v>0</v>
      </c>
      <c r="G42" s="617" t="e">
        <f t="shared" si="0"/>
        <v>#DIV/0!</v>
      </c>
    </row>
    <row r="43" spans="1:7" x14ac:dyDescent="0.25">
      <c r="A43" s="429"/>
      <c r="B43" s="431"/>
      <c r="C43" s="417"/>
      <c r="D43" s="417"/>
      <c r="E43" s="417"/>
      <c r="F43" s="417"/>
      <c r="G43" s="617" t="e">
        <f t="shared" si="0"/>
        <v>#DIV/0!</v>
      </c>
    </row>
    <row r="44" spans="1:7" x14ac:dyDescent="0.25">
      <c r="A44" s="432">
        <v>5</v>
      </c>
      <c r="B44" s="433" t="s">
        <v>59</v>
      </c>
      <c r="C44" s="434"/>
      <c r="D44" s="435"/>
      <c r="E44" s="435"/>
      <c r="F44" s="436">
        <f>SUM(F45:F56)</f>
        <v>0</v>
      </c>
      <c r="G44" s="616" t="e">
        <f t="shared" si="0"/>
        <v>#DIV/0!</v>
      </c>
    </row>
    <row r="45" spans="1:7" x14ac:dyDescent="0.25">
      <c r="A45" s="462">
        <v>5.0999999999999996</v>
      </c>
      <c r="B45" s="93" t="s">
        <v>60</v>
      </c>
      <c r="C45" s="94" t="s">
        <v>23</v>
      </c>
      <c r="D45" s="511">
        <v>399.39</v>
      </c>
      <c r="E45" s="410"/>
      <c r="F45" s="426">
        <f t="shared" ref="F45:F56" si="5">+ROUND((E45*D45),0)</f>
        <v>0</v>
      </c>
      <c r="G45" s="617" t="e">
        <f t="shared" si="0"/>
        <v>#DIV/0!</v>
      </c>
    </row>
    <row r="46" spans="1:7" x14ac:dyDescent="0.25">
      <c r="A46" s="462">
        <v>5.2</v>
      </c>
      <c r="B46" s="93" t="s">
        <v>61</v>
      </c>
      <c r="C46" s="94" t="s">
        <v>10</v>
      </c>
      <c r="D46" s="511">
        <v>183.67</v>
      </c>
      <c r="E46" s="410"/>
      <c r="F46" s="426">
        <f t="shared" si="5"/>
        <v>0</v>
      </c>
      <c r="G46" s="617" t="e">
        <f t="shared" si="0"/>
        <v>#DIV/0!</v>
      </c>
    </row>
    <row r="47" spans="1:7" x14ac:dyDescent="0.25">
      <c r="A47" s="462">
        <v>5.3</v>
      </c>
      <c r="B47" s="93" t="s">
        <v>62</v>
      </c>
      <c r="C47" s="94" t="s">
        <v>23</v>
      </c>
      <c r="D47" s="511">
        <v>130.43</v>
      </c>
      <c r="E47" s="410"/>
      <c r="F47" s="426">
        <f t="shared" si="5"/>
        <v>0</v>
      </c>
      <c r="G47" s="617" t="e">
        <f t="shared" si="0"/>
        <v>#DIV/0!</v>
      </c>
    </row>
    <row r="48" spans="1:7" x14ac:dyDescent="0.25">
      <c r="A48" s="462">
        <v>5.5</v>
      </c>
      <c r="B48" s="93" t="s">
        <v>63</v>
      </c>
      <c r="C48" s="94" t="s">
        <v>23</v>
      </c>
      <c r="D48" s="511">
        <v>110.76</v>
      </c>
      <c r="E48" s="410"/>
      <c r="F48" s="426">
        <f t="shared" si="5"/>
        <v>0</v>
      </c>
      <c r="G48" s="617" t="e">
        <f t="shared" si="0"/>
        <v>#DIV/0!</v>
      </c>
    </row>
    <row r="49" spans="1:7" x14ac:dyDescent="0.25">
      <c r="A49" s="462">
        <v>5.6</v>
      </c>
      <c r="B49" s="93" t="s">
        <v>696</v>
      </c>
      <c r="C49" s="94" t="s">
        <v>23</v>
      </c>
      <c r="D49" s="511">
        <v>166.18</v>
      </c>
      <c r="E49" s="410"/>
      <c r="F49" s="426">
        <f t="shared" si="5"/>
        <v>0</v>
      </c>
      <c r="G49" s="617" t="e">
        <f t="shared" si="0"/>
        <v>#DIV/0!</v>
      </c>
    </row>
    <row r="50" spans="1:7" x14ac:dyDescent="0.25">
      <c r="A50" s="462">
        <v>5.7</v>
      </c>
      <c r="B50" s="93" t="s">
        <v>66</v>
      </c>
      <c r="C50" s="94" t="s">
        <v>10</v>
      </c>
      <c r="D50" s="511">
        <v>44</v>
      </c>
      <c r="E50" s="410"/>
      <c r="F50" s="426">
        <f t="shared" si="5"/>
        <v>0</v>
      </c>
      <c r="G50" s="617" t="e">
        <f t="shared" si="0"/>
        <v>#DIV/0!</v>
      </c>
    </row>
    <row r="51" spans="1:7" x14ac:dyDescent="0.25">
      <c r="A51" s="462">
        <v>5.8</v>
      </c>
      <c r="B51" s="93" t="s">
        <v>67</v>
      </c>
      <c r="C51" s="94" t="s">
        <v>23</v>
      </c>
      <c r="D51" s="511">
        <v>207.31</v>
      </c>
      <c r="E51" s="410"/>
      <c r="F51" s="426">
        <f t="shared" si="5"/>
        <v>0</v>
      </c>
      <c r="G51" s="617" t="e">
        <f t="shared" si="0"/>
        <v>#DIV/0!</v>
      </c>
    </row>
    <row r="52" spans="1:7" x14ac:dyDescent="0.25">
      <c r="A52" s="462">
        <v>5.9</v>
      </c>
      <c r="B52" s="93" t="s">
        <v>68</v>
      </c>
      <c r="C52" s="94" t="s">
        <v>10</v>
      </c>
      <c r="D52" s="511">
        <v>40.86</v>
      </c>
      <c r="E52" s="410"/>
      <c r="F52" s="426">
        <f t="shared" si="5"/>
        <v>0</v>
      </c>
      <c r="G52" s="617" t="e">
        <f t="shared" si="0"/>
        <v>#DIV/0!</v>
      </c>
    </row>
    <row r="53" spans="1:7" s="385" customFormat="1" ht="28.5" customHeight="1" x14ac:dyDescent="0.25">
      <c r="A53" s="451">
        <v>5.0999999999999996</v>
      </c>
      <c r="B53" s="452" t="s">
        <v>69</v>
      </c>
      <c r="C53" s="415" t="s">
        <v>23</v>
      </c>
      <c r="D53" s="453">
        <v>709.92</v>
      </c>
      <c r="E53" s="413"/>
      <c r="F53" s="426">
        <f t="shared" si="5"/>
        <v>0</v>
      </c>
      <c r="G53" s="617" t="e">
        <f t="shared" si="0"/>
        <v>#DIV/0!</v>
      </c>
    </row>
    <row r="54" spans="1:7" s="385" customFormat="1" ht="30" x14ac:dyDescent="0.25">
      <c r="A54" s="451">
        <v>5.1100000000000003</v>
      </c>
      <c r="B54" s="452" t="s">
        <v>70</v>
      </c>
      <c r="C54" s="415" t="s">
        <v>23</v>
      </c>
      <c r="D54" s="453">
        <v>398.67</v>
      </c>
      <c r="E54" s="413"/>
      <c r="F54" s="426">
        <f t="shared" si="5"/>
        <v>0</v>
      </c>
      <c r="G54" s="617" t="e">
        <f t="shared" si="0"/>
        <v>#DIV/0!</v>
      </c>
    </row>
    <row r="55" spans="1:7" s="385" customFormat="1" x14ac:dyDescent="0.25">
      <c r="A55" s="451">
        <v>5.12</v>
      </c>
      <c r="B55" s="452" t="s">
        <v>71</v>
      </c>
      <c r="C55" s="415" t="s">
        <v>10</v>
      </c>
      <c r="D55" s="453">
        <v>295.08</v>
      </c>
      <c r="E55" s="413"/>
      <c r="F55" s="426">
        <f t="shared" si="5"/>
        <v>0</v>
      </c>
      <c r="G55" s="617" t="e">
        <f t="shared" si="0"/>
        <v>#DIV/0!</v>
      </c>
    </row>
    <row r="56" spans="1:7" s="385" customFormat="1" ht="30" x14ac:dyDescent="0.25">
      <c r="A56" s="451">
        <v>5.13</v>
      </c>
      <c r="B56" s="450" t="s">
        <v>697</v>
      </c>
      <c r="C56" s="415" t="s">
        <v>23</v>
      </c>
      <c r="D56" s="453">
        <v>384.28</v>
      </c>
      <c r="E56" s="413"/>
      <c r="F56" s="426">
        <f t="shared" si="5"/>
        <v>0</v>
      </c>
      <c r="G56" s="617" t="e">
        <f t="shared" si="0"/>
        <v>#DIV/0!</v>
      </c>
    </row>
    <row r="57" spans="1:7" s="385" customFormat="1" x14ac:dyDescent="0.25">
      <c r="A57" s="451"/>
      <c r="B57" s="452"/>
      <c r="C57" s="415"/>
      <c r="D57" s="454"/>
      <c r="E57" s="454"/>
      <c r="F57" s="454"/>
      <c r="G57" s="617" t="e">
        <f t="shared" si="0"/>
        <v>#DIV/0!</v>
      </c>
    </row>
    <row r="58" spans="1:7" x14ac:dyDescent="0.25">
      <c r="A58" s="432">
        <v>6</v>
      </c>
      <c r="B58" s="433" t="s">
        <v>73</v>
      </c>
      <c r="C58" s="455"/>
      <c r="D58" s="456"/>
      <c r="E58" s="456"/>
      <c r="F58" s="436">
        <f>SUM(F59:F63)</f>
        <v>0</v>
      </c>
      <c r="G58" s="616" t="e">
        <f t="shared" si="0"/>
        <v>#DIV/0!</v>
      </c>
    </row>
    <row r="59" spans="1:7" x14ac:dyDescent="0.25">
      <c r="A59" s="462">
        <v>6.1</v>
      </c>
      <c r="B59" s="93" t="s">
        <v>74</v>
      </c>
      <c r="C59" s="94" t="s">
        <v>23</v>
      </c>
      <c r="D59" s="511">
        <v>113.47</v>
      </c>
      <c r="E59" s="410"/>
      <c r="F59" s="426">
        <f t="shared" ref="F59:F63" si="6">+ROUND((E59*D59),0)</f>
        <v>0</v>
      </c>
      <c r="G59" s="617" t="e">
        <f t="shared" si="0"/>
        <v>#DIV/0!</v>
      </c>
    </row>
    <row r="60" spans="1:7" x14ac:dyDescent="0.25">
      <c r="A60" s="462">
        <v>6.2</v>
      </c>
      <c r="B60" s="93" t="s">
        <v>75</v>
      </c>
      <c r="C60" s="94" t="s">
        <v>23</v>
      </c>
      <c r="D60" s="511">
        <v>664.56</v>
      </c>
      <c r="E60" s="410"/>
      <c r="F60" s="426">
        <f t="shared" si="6"/>
        <v>0</v>
      </c>
      <c r="G60" s="617" t="e">
        <f t="shared" si="0"/>
        <v>#DIV/0!</v>
      </c>
    </row>
    <row r="61" spans="1:7" x14ac:dyDescent="0.25">
      <c r="A61" s="457">
        <v>6.3</v>
      </c>
      <c r="B61" s="93" t="s">
        <v>76</v>
      </c>
      <c r="C61" s="94" t="s">
        <v>23</v>
      </c>
      <c r="D61" s="511">
        <v>578.86</v>
      </c>
      <c r="E61" s="410"/>
      <c r="F61" s="426">
        <f t="shared" si="6"/>
        <v>0</v>
      </c>
      <c r="G61" s="617" t="e">
        <f t="shared" si="0"/>
        <v>#DIV/0!</v>
      </c>
    </row>
    <row r="62" spans="1:7" x14ac:dyDescent="0.25">
      <c r="A62" s="457">
        <v>6.4</v>
      </c>
      <c r="B62" s="93" t="s">
        <v>77</v>
      </c>
      <c r="C62" s="94" t="s">
        <v>23</v>
      </c>
      <c r="D62" s="511">
        <v>118.5</v>
      </c>
      <c r="E62" s="410"/>
      <c r="F62" s="426">
        <f t="shared" si="6"/>
        <v>0</v>
      </c>
      <c r="G62" s="617" t="e">
        <f t="shared" si="0"/>
        <v>#DIV/0!</v>
      </c>
    </row>
    <row r="63" spans="1:7" x14ac:dyDescent="0.25">
      <c r="A63" s="457">
        <v>6.6</v>
      </c>
      <c r="B63" s="571" t="s">
        <v>78</v>
      </c>
      <c r="C63" s="501" t="s">
        <v>23</v>
      </c>
      <c r="D63" s="511">
        <v>79.5</v>
      </c>
      <c r="E63" s="443"/>
      <c r="F63" s="426">
        <f t="shared" si="6"/>
        <v>0</v>
      </c>
      <c r="G63" s="617" t="e">
        <f t="shared" si="0"/>
        <v>#DIV/0!</v>
      </c>
    </row>
    <row r="64" spans="1:7" x14ac:dyDescent="0.25">
      <c r="A64" s="457"/>
      <c r="B64" s="571"/>
      <c r="C64" s="501"/>
      <c r="D64" s="511"/>
      <c r="E64" s="443"/>
      <c r="F64" s="93"/>
      <c r="G64" s="617" t="e">
        <f t="shared" si="0"/>
        <v>#DIV/0!</v>
      </c>
    </row>
    <row r="65" spans="1:9" ht="15.75" thickBot="1" x14ac:dyDescent="0.3">
      <c r="A65" s="560">
        <v>7</v>
      </c>
      <c r="B65" s="561" t="s">
        <v>80</v>
      </c>
      <c r="C65" s="562"/>
      <c r="D65" s="563"/>
      <c r="E65" s="563"/>
      <c r="F65" s="564">
        <f>SUM(F66:F141)</f>
        <v>0</v>
      </c>
      <c r="G65" s="618" t="e">
        <f t="shared" si="0"/>
        <v>#DIV/0!</v>
      </c>
      <c r="I65" s="386">
        <v>305025072</v>
      </c>
    </row>
    <row r="66" spans="1:9" x14ac:dyDescent="0.25">
      <c r="A66" s="110" t="s">
        <v>81</v>
      </c>
      <c r="B66" s="111" t="s">
        <v>82</v>
      </c>
      <c r="C66" s="112"/>
      <c r="D66" s="113"/>
      <c r="E66" s="113"/>
      <c r="F66" s="114"/>
      <c r="G66" s="619" t="e">
        <f t="shared" si="0"/>
        <v>#DIV/0!</v>
      </c>
    </row>
    <row r="67" spans="1:9" ht="60" x14ac:dyDescent="0.25">
      <c r="A67" s="35" t="s">
        <v>83</v>
      </c>
      <c r="B67" s="36" t="s">
        <v>84</v>
      </c>
      <c r="C67" s="37" t="s">
        <v>85</v>
      </c>
      <c r="D67" s="38">
        <v>274</v>
      </c>
      <c r="E67" s="38"/>
      <c r="F67" s="426">
        <f t="shared" ref="F67:F107" si="7">+ROUND((E67*D67),0)</f>
        <v>0</v>
      </c>
      <c r="G67" s="617" t="e">
        <f t="shared" si="0"/>
        <v>#DIV/0!</v>
      </c>
    </row>
    <row r="68" spans="1:9" ht="60" x14ac:dyDescent="0.25">
      <c r="A68" s="35" t="s">
        <v>88</v>
      </c>
      <c r="B68" s="36" t="s">
        <v>89</v>
      </c>
      <c r="C68" s="37" t="s">
        <v>85</v>
      </c>
      <c r="D68" s="38">
        <v>51</v>
      </c>
      <c r="E68" s="38"/>
      <c r="F68" s="426">
        <f t="shared" si="7"/>
        <v>0</v>
      </c>
      <c r="G68" s="617" t="e">
        <f t="shared" si="0"/>
        <v>#DIV/0!</v>
      </c>
    </row>
    <row r="69" spans="1:9" ht="45" x14ac:dyDescent="0.25">
      <c r="A69" s="35" t="s">
        <v>90</v>
      </c>
      <c r="B69" s="36" t="s">
        <v>698</v>
      </c>
      <c r="C69" s="37" t="s">
        <v>85</v>
      </c>
      <c r="D69" s="38">
        <v>325</v>
      </c>
      <c r="E69" s="38"/>
      <c r="F69" s="426">
        <f t="shared" si="7"/>
        <v>0</v>
      </c>
      <c r="G69" s="617" t="e">
        <f t="shared" si="0"/>
        <v>#DIV/0!</v>
      </c>
    </row>
    <row r="70" spans="1:9" ht="60" x14ac:dyDescent="0.25">
      <c r="A70" s="35" t="s">
        <v>92</v>
      </c>
      <c r="B70" s="36" t="s">
        <v>93</v>
      </c>
      <c r="C70" s="37" t="s">
        <v>85</v>
      </c>
      <c r="D70" s="38">
        <v>25</v>
      </c>
      <c r="E70" s="38"/>
      <c r="F70" s="426">
        <f t="shared" si="7"/>
        <v>0</v>
      </c>
      <c r="G70" s="617" t="e">
        <f t="shared" si="0"/>
        <v>#DIV/0!</v>
      </c>
    </row>
    <row r="71" spans="1:9" ht="60" x14ac:dyDescent="0.25">
      <c r="A71" s="35" t="s">
        <v>94</v>
      </c>
      <c r="B71" s="36" t="s">
        <v>95</v>
      </c>
      <c r="C71" s="37" t="s">
        <v>85</v>
      </c>
      <c r="D71" s="38">
        <v>6</v>
      </c>
      <c r="E71" s="38"/>
      <c r="F71" s="426">
        <f t="shared" si="7"/>
        <v>0</v>
      </c>
      <c r="G71" s="617" t="e">
        <f t="shared" si="0"/>
        <v>#DIV/0!</v>
      </c>
    </row>
    <row r="72" spans="1:9" ht="30" customHeight="1" x14ac:dyDescent="0.25">
      <c r="A72" s="35" t="s">
        <v>96</v>
      </c>
      <c r="B72" s="36" t="s">
        <v>97</v>
      </c>
      <c r="C72" s="37" t="s">
        <v>85</v>
      </c>
      <c r="D72" s="38">
        <v>5</v>
      </c>
      <c r="E72" s="38"/>
      <c r="F72" s="426">
        <f t="shared" si="7"/>
        <v>0</v>
      </c>
      <c r="G72" s="617" t="e">
        <f t="shared" ref="G72:G135" si="8">+ROUND((F72/$F$378),4)</f>
        <v>#DIV/0!</v>
      </c>
    </row>
    <row r="73" spans="1:9" ht="60" x14ac:dyDescent="0.25">
      <c r="A73" s="35" t="s">
        <v>98</v>
      </c>
      <c r="B73" s="36" t="s">
        <v>99</v>
      </c>
      <c r="C73" s="37" t="s">
        <v>85</v>
      </c>
      <c r="D73" s="38">
        <v>6</v>
      </c>
      <c r="E73" s="38"/>
      <c r="F73" s="426">
        <f t="shared" si="7"/>
        <v>0</v>
      </c>
      <c r="G73" s="617" t="e">
        <f t="shared" si="8"/>
        <v>#DIV/0!</v>
      </c>
    </row>
    <row r="74" spans="1:9" ht="60" x14ac:dyDescent="0.25">
      <c r="A74" s="35" t="s">
        <v>100</v>
      </c>
      <c r="B74" s="36" t="s">
        <v>101</v>
      </c>
      <c r="C74" s="37" t="s">
        <v>85</v>
      </c>
      <c r="D74" s="38">
        <v>40</v>
      </c>
      <c r="E74" s="38"/>
      <c r="F74" s="426">
        <f t="shared" si="7"/>
        <v>0</v>
      </c>
      <c r="G74" s="617" t="e">
        <f t="shared" si="8"/>
        <v>#DIV/0!</v>
      </c>
    </row>
    <row r="75" spans="1:9" ht="74.25" customHeight="1" x14ac:dyDescent="0.25">
      <c r="A75" s="35" t="s">
        <v>102</v>
      </c>
      <c r="B75" s="36" t="s">
        <v>103</v>
      </c>
      <c r="C75" s="37" t="s">
        <v>85</v>
      </c>
      <c r="D75" s="38">
        <v>1</v>
      </c>
      <c r="E75" s="38"/>
      <c r="F75" s="426">
        <f t="shared" si="7"/>
        <v>0</v>
      </c>
      <c r="G75" s="617" t="e">
        <f t="shared" si="8"/>
        <v>#DIV/0!</v>
      </c>
    </row>
    <row r="76" spans="1:9" ht="75" x14ac:dyDescent="0.25">
      <c r="A76" s="35" t="s">
        <v>104</v>
      </c>
      <c r="B76" s="36" t="s">
        <v>105</v>
      </c>
      <c r="C76" s="37" t="s">
        <v>85</v>
      </c>
      <c r="D76" s="38">
        <v>17</v>
      </c>
      <c r="E76" s="38"/>
      <c r="F76" s="426">
        <f t="shared" si="7"/>
        <v>0</v>
      </c>
      <c r="G76" s="617" t="e">
        <f t="shared" si="8"/>
        <v>#DIV/0!</v>
      </c>
    </row>
    <row r="77" spans="1:9" ht="60" x14ac:dyDescent="0.25">
      <c r="A77" s="35" t="s">
        <v>110</v>
      </c>
      <c r="B77" s="36" t="s">
        <v>111</v>
      </c>
      <c r="C77" s="37" t="s">
        <v>85</v>
      </c>
      <c r="D77" s="38">
        <v>1</v>
      </c>
      <c r="E77" s="38"/>
      <c r="F77" s="426">
        <f t="shared" si="7"/>
        <v>0</v>
      </c>
      <c r="G77" s="617" t="e">
        <f t="shared" si="8"/>
        <v>#DIV/0!</v>
      </c>
    </row>
    <row r="78" spans="1:9" x14ac:dyDescent="0.25">
      <c r="A78" s="50" t="s">
        <v>112</v>
      </c>
      <c r="B78" s="115" t="s">
        <v>113</v>
      </c>
      <c r="C78" s="37"/>
      <c r="D78" s="38"/>
      <c r="E78" s="38"/>
      <c r="F78" s="467">
        <f t="shared" si="7"/>
        <v>0</v>
      </c>
      <c r="G78" s="617" t="e">
        <f t="shared" si="8"/>
        <v>#DIV/0!</v>
      </c>
    </row>
    <row r="79" spans="1:9" ht="30" x14ac:dyDescent="0.25">
      <c r="A79" s="35" t="s">
        <v>114</v>
      </c>
      <c r="B79" s="36" t="s">
        <v>115</v>
      </c>
      <c r="C79" s="37" t="s">
        <v>85</v>
      </c>
      <c r="D79" s="38">
        <v>28</v>
      </c>
      <c r="E79" s="38"/>
      <c r="F79" s="426">
        <f t="shared" si="7"/>
        <v>0</v>
      </c>
      <c r="G79" s="617" t="e">
        <f t="shared" si="8"/>
        <v>#DIV/0!</v>
      </c>
    </row>
    <row r="80" spans="1:9" ht="30" x14ac:dyDescent="0.25">
      <c r="A80" s="35" t="s">
        <v>116</v>
      </c>
      <c r="B80" s="36" t="s">
        <v>117</v>
      </c>
      <c r="C80" s="37" t="s">
        <v>85</v>
      </c>
      <c r="D80" s="38">
        <v>1</v>
      </c>
      <c r="E80" s="38"/>
      <c r="F80" s="426">
        <f t="shared" si="7"/>
        <v>0</v>
      </c>
      <c r="G80" s="617" t="e">
        <f t="shared" si="8"/>
        <v>#DIV/0!</v>
      </c>
    </row>
    <row r="81" spans="1:7" ht="30" x14ac:dyDescent="0.25">
      <c r="A81" s="35" t="s">
        <v>118</v>
      </c>
      <c r="B81" s="36" t="s">
        <v>119</v>
      </c>
      <c r="C81" s="37" t="s">
        <v>85</v>
      </c>
      <c r="D81" s="38">
        <v>2</v>
      </c>
      <c r="E81" s="38"/>
      <c r="F81" s="426">
        <f t="shared" si="7"/>
        <v>0</v>
      </c>
      <c r="G81" s="617" t="e">
        <f t="shared" si="8"/>
        <v>#DIV/0!</v>
      </c>
    </row>
    <row r="82" spans="1:7" ht="30" x14ac:dyDescent="0.25">
      <c r="A82" s="35" t="s">
        <v>120</v>
      </c>
      <c r="B82" s="36" t="s">
        <v>121</v>
      </c>
      <c r="C82" s="37" t="s">
        <v>85</v>
      </c>
      <c r="D82" s="38">
        <v>5</v>
      </c>
      <c r="E82" s="38"/>
      <c r="F82" s="426">
        <f t="shared" si="7"/>
        <v>0</v>
      </c>
      <c r="G82" s="617" t="e">
        <f t="shared" si="8"/>
        <v>#DIV/0!</v>
      </c>
    </row>
    <row r="83" spans="1:7" ht="30" x14ac:dyDescent="0.25">
      <c r="A83" s="35" t="s">
        <v>122</v>
      </c>
      <c r="B83" s="36" t="s">
        <v>123</v>
      </c>
      <c r="C83" s="37" t="s">
        <v>85</v>
      </c>
      <c r="D83" s="38">
        <v>4</v>
      </c>
      <c r="E83" s="38"/>
      <c r="F83" s="426">
        <f t="shared" si="7"/>
        <v>0</v>
      </c>
      <c r="G83" s="617" t="e">
        <f t="shared" si="8"/>
        <v>#DIV/0!</v>
      </c>
    </row>
    <row r="84" spans="1:7" ht="30" x14ac:dyDescent="0.25">
      <c r="A84" s="35" t="s">
        <v>124</v>
      </c>
      <c r="B84" s="36" t="s">
        <v>125</v>
      </c>
      <c r="C84" s="37" t="s">
        <v>85</v>
      </c>
      <c r="D84" s="38">
        <v>1</v>
      </c>
      <c r="E84" s="38"/>
      <c r="F84" s="426">
        <f t="shared" si="7"/>
        <v>0</v>
      </c>
      <c r="G84" s="617" t="e">
        <f t="shared" si="8"/>
        <v>#DIV/0!</v>
      </c>
    </row>
    <row r="85" spans="1:7" ht="30" x14ac:dyDescent="0.25">
      <c r="A85" s="35" t="s">
        <v>126</v>
      </c>
      <c r="B85" s="36" t="s">
        <v>127</v>
      </c>
      <c r="C85" s="37" t="s">
        <v>85</v>
      </c>
      <c r="D85" s="38">
        <v>2</v>
      </c>
      <c r="E85" s="38"/>
      <c r="F85" s="426">
        <f t="shared" si="7"/>
        <v>0</v>
      </c>
      <c r="G85" s="617" t="e">
        <f t="shared" si="8"/>
        <v>#DIV/0!</v>
      </c>
    </row>
    <row r="86" spans="1:7" ht="30" x14ac:dyDescent="0.25">
      <c r="A86" s="35" t="s">
        <v>128</v>
      </c>
      <c r="B86" s="36" t="s">
        <v>129</v>
      </c>
      <c r="C86" s="37" t="s">
        <v>85</v>
      </c>
      <c r="D86" s="38">
        <v>2</v>
      </c>
      <c r="E86" s="38"/>
      <c r="F86" s="426">
        <f t="shared" si="7"/>
        <v>0</v>
      </c>
      <c r="G86" s="617" t="e">
        <f t="shared" si="8"/>
        <v>#DIV/0!</v>
      </c>
    </row>
    <row r="87" spans="1:7" ht="30" x14ac:dyDescent="0.25">
      <c r="A87" s="35" t="s">
        <v>699</v>
      </c>
      <c r="B87" s="36" t="s">
        <v>700</v>
      </c>
      <c r="C87" s="37" t="s">
        <v>85</v>
      </c>
      <c r="D87" s="38">
        <v>1</v>
      </c>
      <c r="E87" s="38"/>
      <c r="F87" s="426">
        <f t="shared" si="7"/>
        <v>0</v>
      </c>
      <c r="G87" s="617" t="e">
        <f t="shared" si="8"/>
        <v>#DIV/0!</v>
      </c>
    </row>
    <row r="88" spans="1:7" ht="30" x14ac:dyDescent="0.25">
      <c r="A88" s="35" t="s">
        <v>132</v>
      </c>
      <c r="B88" s="36" t="s">
        <v>133</v>
      </c>
      <c r="C88" s="37" t="s">
        <v>85</v>
      </c>
      <c r="D88" s="38">
        <v>2</v>
      </c>
      <c r="E88" s="38"/>
      <c r="F88" s="426">
        <f t="shared" si="7"/>
        <v>0</v>
      </c>
      <c r="G88" s="617" t="e">
        <f t="shared" si="8"/>
        <v>#DIV/0!</v>
      </c>
    </row>
    <row r="89" spans="1:7" ht="45" x14ac:dyDescent="0.25">
      <c r="A89" s="35" t="s">
        <v>134</v>
      </c>
      <c r="B89" s="36" t="s">
        <v>135</v>
      </c>
      <c r="C89" s="37" t="s">
        <v>85</v>
      </c>
      <c r="D89" s="38">
        <v>1</v>
      </c>
      <c r="E89" s="38"/>
      <c r="F89" s="426">
        <f t="shared" si="7"/>
        <v>0</v>
      </c>
      <c r="G89" s="617" t="e">
        <f t="shared" si="8"/>
        <v>#DIV/0!</v>
      </c>
    </row>
    <row r="90" spans="1:7" ht="45" x14ac:dyDescent="0.25">
      <c r="A90" s="35" t="s">
        <v>136</v>
      </c>
      <c r="B90" s="36" t="s">
        <v>137</v>
      </c>
      <c r="C90" s="37" t="s">
        <v>85</v>
      </c>
      <c r="D90" s="38">
        <v>2</v>
      </c>
      <c r="E90" s="38"/>
      <c r="F90" s="426">
        <f t="shared" si="7"/>
        <v>0</v>
      </c>
      <c r="G90" s="617" t="e">
        <f t="shared" si="8"/>
        <v>#DIV/0!</v>
      </c>
    </row>
    <row r="91" spans="1:7" ht="30" x14ac:dyDescent="0.25">
      <c r="A91" s="35" t="s">
        <v>142</v>
      </c>
      <c r="B91" s="36" t="s">
        <v>143</v>
      </c>
      <c r="C91" s="37" t="s">
        <v>85</v>
      </c>
      <c r="D91" s="38">
        <v>1</v>
      </c>
      <c r="E91" s="38"/>
      <c r="F91" s="426">
        <f t="shared" si="7"/>
        <v>0</v>
      </c>
      <c r="G91" s="617" t="e">
        <f t="shared" si="8"/>
        <v>#DIV/0!</v>
      </c>
    </row>
    <row r="92" spans="1:7" ht="60" x14ac:dyDescent="0.25">
      <c r="A92" s="35" t="s">
        <v>144</v>
      </c>
      <c r="B92" s="36" t="s">
        <v>145</v>
      </c>
      <c r="C92" s="37" t="s">
        <v>85</v>
      </c>
      <c r="D92" s="38">
        <v>3</v>
      </c>
      <c r="E92" s="38"/>
      <c r="F92" s="426">
        <f t="shared" si="7"/>
        <v>0</v>
      </c>
      <c r="G92" s="617" t="e">
        <f t="shared" si="8"/>
        <v>#DIV/0!</v>
      </c>
    </row>
    <row r="93" spans="1:7" ht="60" x14ac:dyDescent="0.25">
      <c r="A93" s="35" t="s">
        <v>146</v>
      </c>
      <c r="B93" s="36" t="s">
        <v>147</v>
      </c>
      <c r="C93" s="37" t="s">
        <v>85</v>
      </c>
      <c r="D93" s="38">
        <v>3</v>
      </c>
      <c r="E93" s="38"/>
      <c r="F93" s="426">
        <f t="shared" si="7"/>
        <v>0</v>
      </c>
      <c r="G93" s="617" t="e">
        <f t="shared" si="8"/>
        <v>#DIV/0!</v>
      </c>
    </row>
    <row r="94" spans="1:7" ht="60" x14ac:dyDescent="0.25">
      <c r="A94" s="35" t="s">
        <v>148</v>
      </c>
      <c r="B94" s="36" t="s">
        <v>149</v>
      </c>
      <c r="C94" s="37" t="s">
        <v>85</v>
      </c>
      <c r="D94" s="38">
        <v>3</v>
      </c>
      <c r="E94" s="38"/>
      <c r="F94" s="426">
        <f t="shared" si="7"/>
        <v>0</v>
      </c>
      <c r="G94" s="617" t="e">
        <f t="shared" si="8"/>
        <v>#DIV/0!</v>
      </c>
    </row>
    <row r="95" spans="1:7" ht="75" x14ac:dyDescent="0.25">
      <c r="A95" s="35" t="s">
        <v>150</v>
      </c>
      <c r="B95" s="36" t="s">
        <v>151</v>
      </c>
      <c r="C95" s="37" t="s">
        <v>85</v>
      </c>
      <c r="D95" s="38">
        <v>1</v>
      </c>
      <c r="E95" s="38"/>
      <c r="F95" s="426">
        <f t="shared" si="7"/>
        <v>0</v>
      </c>
      <c r="G95" s="617" t="e">
        <f t="shared" si="8"/>
        <v>#DIV/0!</v>
      </c>
    </row>
    <row r="96" spans="1:7" ht="75" x14ac:dyDescent="0.25">
      <c r="A96" s="35" t="s">
        <v>152</v>
      </c>
      <c r="B96" s="36" t="s">
        <v>153</v>
      </c>
      <c r="C96" s="37" t="s">
        <v>85</v>
      </c>
      <c r="D96" s="38">
        <v>1</v>
      </c>
      <c r="E96" s="38"/>
      <c r="F96" s="426">
        <f t="shared" si="7"/>
        <v>0</v>
      </c>
      <c r="G96" s="617" t="e">
        <f t="shared" si="8"/>
        <v>#DIV/0!</v>
      </c>
    </row>
    <row r="97" spans="1:7" x14ac:dyDescent="0.25">
      <c r="A97" s="50" t="s">
        <v>154</v>
      </c>
      <c r="B97" s="115" t="s">
        <v>155</v>
      </c>
      <c r="C97" s="37"/>
      <c r="D97" s="38"/>
      <c r="E97" s="38"/>
      <c r="F97" s="467">
        <f t="shared" si="7"/>
        <v>0</v>
      </c>
      <c r="G97" s="617" t="e">
        <f t="shared" si="8"/>
        <v>#DIV/0!</v>
      </c>
    </row>
    <row r="98" spans="1:7" ht="45" x14ac:dyDescent="0.25">
      <c r="A98" s="35" t="s">
        <v>156</v>
      </c>
      <c r="B98" s="36" t="s">
        <v>157</v>
      </c>
      <c r="C98" s="37" t="s">
        <v>158</v>
      </c>
      <c r="D98" s="38">
        <v>25</v>
      </c>
      <c r="E98" s="38"/>
      <c r="F98" s="426">
        <f t="shared" si="7"/>
        <v>0</v>
      </c>
      <c r="G98" s="617" t="e">
        <f t="shared" si="8"/>
        <v>#DIV/0!</v>
      </c>
    </row>
    <row r="99" spans="1:7" ht="45" x14ac:dyDescent="0.25">
      <c r="A99" s="35" t="s">
        <v>701</v>
      </c>
      <c r="B99" s="36" t="s">
        <v>702</v>
      </c>
      <c r="C99" s="37" t="s">
        <v>158</v>
      </c>
      <c r="D99" s="38">
        <v>33</v>
      </c>
      <c r="E99" s="38"/>
      <c r="F99" s="426">
        <f t="shared" si="7"/>
        <v>0</v>
      </c>
      <c r="G99" s="617" t="e">
        <f t="shared" si="8"/>
        <v>#DIV/0!</v>
      </c>
    </row>
    <row r="100" spans="1:7" ht="45" x14ac:dyDescent="0.25">
      <c r="A100" s="35" t="s">
        <v>161</v>
      </c>
      <c r="B100" s="36" t="s">
        <v>162</v>
      </c>
      <c r="C100" s="37" t="s">
        <v>158</v>
      </c>
      <c r="D100" s="38">
        <v>41</v>
      </c>
      <c r="E100" s="38"/>
      <c r="F100" s="426">
        <f t="shared" si="7"/>
        <v>0</v>
      </c>
      <c r="G100" s="617" t="e">
        <f t="shared" si="8"/>
        <v>#DIV/0!</v>
      </c>
    </row>
    <row r="101" spans="1:7" ht="45" x14ac:dyDescent="0.25">
      <c r="A101" s="35" t="s">
        <v>163</v>
      </c>
      <c r="B101" s="36" t="s">
        <v>164</v>
      </c>
      <c r="C101" s="37" t="s">
        <v>158</v>
      </c>
      <c r="D101" s="38">
        <v>32</v>
      </c>
      <c r="E101" s="38"/>
      <c r="F101" s="426">
        <f t="shared" si="7"/>
        <v>0</v>
      </c>
      <c r="G101" s="617" t="e">
        <f t="shared" si="8"/>
        <v>#DIV/0!</v>
      </c>
    </row>
    <row r="102" spans="1:7" ht="45" x14ac:dyDescent="0.25">
      <c r="A102" s="35" t="s">
        <v>165</v>
      </c>
      <c r="B102" s="36" t="s">
        <v>166</v>
      </c>
      <c r="C102" s="37" t="s">
        <v>158</v>
      </c>
      <c r="D102" s="38">
        <v>37</v>
      </c>
      <c r="E102" s="38"/>
      <c r="F102" s="426">
        <f t="shared" si="7"/>
        <v>0</v>
      </c>
      <c r="G102" s="617" t="e">
        <f t="shared" si="8"/>
        <v>#DIV/0!</v>
      </c>
    </row>
    <row r="103" spans="1:7" ht="45" x14ac:dyDescent="0.25">
      <c r="A103" s="35" t="s">
        <v>167</v>
      </c>
      <c r="B103" s="36" t="s">
        <v>168</v>
      </c>
      <c r="C103" s="37" t="s">
        <v>158</v>
      </c>
      <c r="D103" s="38">
        <v>17</v>
      </c>
      <c r="E103" s="38"/>
      <c r="F103" s="426">
        <f t="shared" si="7"/>
        <v>0</v>
      </c>
      <c r="G103" s="617" t="e">
        <f t="shared" si="8"/>
        <v>#DIV/0!</v>
      </c>
    </row>
    <row r="104" spans="1:7" ht="30" x14ac:dyDescent="0.25">
      <c r="A104" s="35" t="s">
        <v>169</v>
      </c>
      <c r="B104" s="36" t="s">
        <v>170</v>
      </c>
      <c r="C104" s="37" t="s">
        <v>158</v>
      </c>
      <c r="D104" s="38">
        <v>150</v>
      </c>
      <c r="E104" s="38"/>
      <c r="F104" s="426">
        <f t="shared" si="7"/>
        <v>0</v>
      </c>
      <c r="G104" s="617" t="e">
        <f t="shared" si="8"/>
        <v>#DIV/0!</v>
      </c>
    </row>
    <row r="105" spans="1:7" ht="30" x14ac:dyDescent="0.25">
      <c r="A105" s="35" t="s">
        <v>171</v>
      </c>
      <c r="B105" s="36" t="s">
        <v>172</v>
      </c>
      <c r="C105" s="37" t="s">
        <v>158</v>
      </c>
      <c r="D105" s="38">
        <v>54</v>
      </c>
      <c r="E105" s="38"/>
      <c r="F105" s="426">
        <f t="shared" si="7"/>
        <v>0</v>
      </c>
      <c r="G105" s="617" t="e">
        <f t="shared" si="8"/>
        <v>#DIV/0!</v>
      </c>
    </row>
    <row r="106" spans="1:7" ht="30" x14ac:dyDescent="0.25">
      <c r="A106" s="35" t="s">
        <v>173</v>
      </c>
      <c r="B106" s="36" t="s">
        <v>174</v>
      </c>
      <c r="C106" s="37" t="s">
        <v>158</v>
      </c>
      <c r="D106" s="38">
        <v>73</v>
      </c>
      <c r="E106" s="38"/>
      <c r="F106" s="426">
        <f t="shared" si="7"/>
        <v>0</v>
      </c>
      <c r="G106" s="617" t="e">
        <f t="shared" si="8"/>
        <v>#DIV/0!</v>
      </c>
    </row>
    <row r="107" spans="1:7" ht="30" x14ac:dyDescent="0.25">
      <c r="A107" s="35" t="s">
        <v>175</v>
      </c>
      <c r="B107" s="36" t="s">
        <v>176</v>
      </c>
      <c r="C107" s="37" t="s">
        <v>158</v>
      </c>
      <c r="D107" s="38">
        <v>58</v>
      </c>
      <c r="E107" s="38"/>
      <c r="F107" s="426">
        <f t="shared" si="7"/>
        <v>0</v>
      </c>
      <c r="G107" s="617" t="e">
        <f t="shared" si="8"/>
        <v>#DIV/0!</v>
      </c>
    </row>
    <row r="108" spans="1:7" ht="45" x14ac:dyDescent="0.25">
      <c r="A108" s="35" t="s">
        <v>177</v>
      </c>
      <c r="B108" s="36" t="s">
        <v>178</v>
      </c>
      <c r="C108" s="37" t="s">
        <v>158</v>
      </c>
      <c r="D108" s="38">
        <v>25</v>
      </c>
      <c r="E108" s="38"/>
      <c r="F108" s="426">
        <f t="shared" ref="F108:F141" si="9">+ROUND((E108*D108),0)</f>
        <v>0</v>
      </c>
      <c r="G108" s="617" t="e">
        <f t="shared" si="8"/>
        <v>#DIV/0!</v>
      </c>
    </row>
    <row r="109" spans="1:7" ht="45" x14ac:dyDescent="0.25">
      <c r="A109" s="35" t="s">
        <v>181</v>
      </c>
      <c r="B109" s="36" t="s">
        <v>182</v>
      </c>
      <c r="C109" s="37" t="s">
        <v>85</v>
      </c>
      <c r="D109" s="38">
        <v>4</v>
      </c>
      <c r="E109" s="38"/>
      <c r="F109" s="426">
        <f t="shared" si="9"/>
        <v>0</v>
      </c>
      <c r="G109" s="617" t="e">
        <f t="shared" si="8"/>
        <v>#DIV/0!</v>
      </c>
    </row>
    <row r="110" spans="1:7" ht="60" x14ac:dyDescent="0.25">
      <c r="A110" s="35" t="s">
        <v>183</v>
      </c>
      <c r="B110" s="36" t="s">
        <v>184</v>
      </c>
      <c r="C110" s="37" t="s">
        <v>158</v>
      </c>
      <c r="D110" s="38">
        <v>60</v>
      </c>
      <c r="E110" s="38"/>
      <c r="F110" s="426">
        <f t="shared" si="9"/>
        <v>0</v>
      </c>
      <c r="G110" s="617" t="e">
        <f t="shared" si="8"/>
        <v>#DIV/0!</v>
      </c>
    </row>
    <row r="111" spans="1:7" x14ac:dyDescent="0.25">
      <c r="A111" s="50" t="s">
        <v>187</v>
      </c>
      <c r="B111" s="115" t="s">
        <v>188</v>
      </c>
      <c r="C111" s="37"/>
      <c r="D111" s="38"/>
      <c r="E111" s="38"/>
      <c r="F111" s="467">
        <f t="shared" si="9"/>
        <v>0</v>
      </c>
      <c r="G111" s="617" t="e">
        <f t="shared" si="8"/>
        <v>#DIV/0!</v>
      </c>
    </row>
    <row r="112" spans="1:7" ht="60" x14ac:dyDescent="0.25">
      <c r="A112" s="35" t="s">
        <v>189</v>
      </c>
      <c r="B112" s="36" t="s">
        <v>190</v>
      </c>
      <c r="C112" s="37" t="s">
        <v>85</v>
      </c>
      <c r="D112" s="38">
        <v>193</v>
      </c>
      <c r="E112" s="38"/>
      <c r="F112" s="426">
        <f t="shared" si="9"/>
        <v>0</v>
      </c>
      <c r="G112" s="617" t="e">
        <f t="shared" si="8"/>
        <v>#DIV/0!</v>
      </c>
    </row>
    <row r="113" spans="1:7" ht="75" x14ac:dyDescent="0.25">
      <c r="A113" s="35" t="s">
        <v>193</v>
      </c>
      <c r="B113" s="36" t="s">
        <v>194</v>
      </c>
      <c r="C113" s="37" t="s">
        <v>85</v>
      </c>
      <c r="D113" s="38">
        <v>62</v>
      </c>
      <c r="E113" s="38"/>
      <c r="F113" s="426">
        <f t="shared" si="9"/>
        <v>0</v>
      </c>
      <c r="G113" s="617" t="e">
        <f t="shared" si="8"/>
        <v>#DIV/0!</v>
      </c>
    </row>
    <row r="114" spans="1:7" ht="75" x14ac:dyDescent="0.25">
      <c r="A114" s="35" t="s">
        <v>195</v>
      </c>
      <c r="B114" s="36" t="s">
        <v>196</v>
      </c>
      <c r="C114" s="37" t="s">
        <v>85</v>
      </c>
      <c r="D114" s="38">
        <v>19</v>
      </c>
      <c r="E114" s="38"/>
      <c r="F114" s="426">
        <f t="shared" si="9"/>
        <v>0</v>
      </c>
      <c r="G114" s="617" t="e">
        <f t="shared" si="8"/>
        <v>#DIV/0!</v>
      </c>
    </row>
    <row r="115" spans="1:7" ht="75" x14ac:dyDescent="0.25">
      <c r="A115" s="35" t="s">
        <v>197</v>
      </c>
      <c r="B115" s="36" t="s">
        <v>198</v>
      </c>
      <c r="C115" s="37" t="s">
        <v>85</v>
      </c>
      <c r="D115" s="38">
        <v>51</v>
      </c>
      <c r="E115" s="38"/>
      <c r="F115" s="426">
        <f t="shared" si="9"/>
        <v>0</v>
      </c>
      <c r="G115" s="617" t="e">
        <f t="shared" si="8"/>
        <v>#DIV/0!</v>
      </c>
    </row>
    <row r="116" spans="1:7" x14ac:dyDescent="0.25">
      <c r="A116" s="116" t="s">
        <v>201</v>
      </c>
      <c r="B116" s="115" t="s">
        <v>202</v>
      </c>
      <c r="C116" s="37"/>
      <c r="D116" s="38"/>
      <c r="E116" s="38"/>
      <c r="F116" s="467">
        <f t="shared" si="9"/>
        <v>0</v>
      </c>
      <c r="G116" s="617" t="e">
        <f t="shared" si="8"/>
        <v>#DIV/0!</v>
      </c>
    </row>
    <row r="117" spans="1:7" ht="45" x14ac:dyDescent="0.25">
      <c r="A117" s="35" t="s">
        <v>203</v>
      </c>
      <c r="B117" s="36" t="s">
        <v>204</v>
      </c>
      <c r="C117" s="37" t="s">
        <v>85</v>
      </c>
      <c r="D117" s="38">
        <v>4</v>
      </c>
      <c r="E117" s="38"/>
      <c r="F117" s="426">
        <f t="shared" si="9"/>
        <v>0</v>
      </c>
      <c r="G117" s="617" t="e">
        <f t="shared" si="8"/>
        <v>#DIV/0!</v>
      </c>
    </row>
    <row r="118" spans="1:7" ht="30" x14ac:dyDescent="0.25">
      <c r="A118" s="35" t="s">
        <v>205</v>
      </c>
      <c r="B118" s="36" t="s">
        <v>206</v>
      </c>
      <c r="C118" s="37" t="s">
        <v>85</v>
      </c>
      <c r="D118" s="38">
        <v>7</v>
      </c>
      <c r="E118" s="38"/>
      <c r="F118" s="426">
        <f t="shared" si="9"/>
        <v>0</v>
      </c>
      <c r="G118" s="617" t="e">
        <f t="shared" si="8"/>
        <v>#DIV/0!</v>
      </c>
    </row>
    <row r="119" spans="1:7" ht="45" x14ac:dyDescent="0.25">
      <c r="A119" s="35" t="s">
        <v>207</v>
      </c>
      <c r="B119" s="36" t="s">
        <v>208</v>
      </c>
      <c r="C119" s="37" t="s">
        <v>158</v>
      </c>
      <c r="D119" s="38">
        <v>60</v>
      </c>
      <c r="E119" s="38"/>
      <c r="F119" s="426">
        <f t="shared" si="9"/>
        <v>0</v>
      </c>
      <c r="G119" s="617" t="e">
        <f t="shared" si="8"/>
        <v>#DIV/0!</v>
      </c>
    </row>
    <row r="120" spans="1:7" ht="45" x14ac:dyDescent="0.25">
      <c r="A120" s="35" t="s">
        <v>209</v>
      </c>
      <c r="B120" s="36" t="s">
        <v>210</v>
      </c>
      <c r="C120" s="37" t="s">
        <v>85</v>
      </c>
      <c r="D120" s="38">
        <v>20</v>
      </c>
      <c r="E120" s="38"/>
      <c r="F120" s="426">
        <f t="shared" si="9"/>
        <v>0</v>
      </c>
      <c r="G120" s="617" t="e">
        <f t="shared" si="8"/>
        <v>#DIV/0!</v>
      </c>
    </row>
    <row r="121" spans="1:7" ht="60" x14ac:dyDescent="0.25">
      <c r="A121" s="35" t="s">
        <v>211</v>
      </c>
      <c r="B121" s="36" t="s">
        <v>212</v>
      </c>
      <c r="C121" s="37" t="s">
        <v>85</v>
      </c>
      <c r="D121" s="38">
        <v>2</v>
      </c>
      <c r="E121" s="38"/>
      <c r="F121" s="426">
        <f t="shared" si="9"/>
        <v>0</v>
      </c>
      <c r="G121" s="617" t="e">
        <f t="shared" si="8"/>
        <v>#DIV/0!</v>
      </c>
    </row>
    <row r="122" spans="1:7" ht="60" x14ac:dyDescent="0.25">
      <c r="A122" s="35" t="s">
        <v>213</v>
      </c>
      <c r="B122" s="36" t="s">
        <v>214</v>
      </c>
      <c r="C122" s="37" t="s">
        <v>158</v>
      </c>
      <c r="D122" s="38">
        <v>10</v>
      </c>
      <c r="E122" s="38"/>
      <c r="F122" s="426">
        <f t="shared" si="9"/>
        <v>0</v>
      </c>
      <c r="G122" s="617" t="e">
        <f t="shared" si="8"/>
        <v>#DIV/0!</v>
      </c>
    </row>
    <row r="123" spans="1:7" ht="60" x14ac:dyDescent="0.25">
      <c r="A123" s="35" t="s">
        <v>215</v>
      </c>
      <c r="B123" s="36" t="s">
        <v>216</v>
      </c>
      <c r="C123" s="37" t="s">
        <v>158</v>
      </c>
      <c r="D123" s="38">
        <v>65</v>
      </c>
      <c r="E123" s="38"/>
      <c r="F123" s="426">
        <f t="shared" si="9"/>
        <v>0</v>
      </c>
      <c r="G123" s="617" t="e">
        <f t="shared" si="8"/>
        <v>#DIV/0!</v>
      </c>
    </row>
    <row r="124" spans="1:7" ht="45" x14ac:dyDescent="0.25">
      <c r="A124" s="35" t="s">
        <v>219</v>
      </c>
      <c r="B124" s="36" t="s">
        <v>220</v>
      </c>
      <c r="C124" s="37" t="s">
        <v>85</v>
      </c>
      <c r="D124" s="38">
        <v>1</v>
      </c>
      <c r="E124" s="38"/>
      <c r="F124" s="426">
        <f t="shared" si="9"/>
        <v>0</v>
      </c>
      <c r="G124" s="617" t="e">
        <f t="shared" si="8"/>
        <v>#DIV/0!</v>
      </c>
    </row>
    <row r="125" spans="1:7" x14ac:dyDescent="0.25">
      <c r="A125" s="116" t="s">
        <v>221</v>
      </c>
      <c r="B125" s="115" t="s">
        <v>222</v>
      </c>
      <c r="C125" s="37"/>
      <c r="D125" s="38"/>
      <c r="E125" s="38"/>
      <c r="F125" s="467">
        <f t="shared" si="9"/>
        <v>0</v>
      </c>
      <c r="G125" s="617" t="e">
        <f t="shared" si="8"/>
        <v>#DIV/0!</v>
      </c>
    </row>
    <row r="126" spans="1:7" ht="60" x14ac:dyDescent="0.25">
      <c r="A126" s="35" t="s">
        <v>223</v>
      </c>
      <c r="B126" s="36" t="s">
        <v>224</v>
      </c>
      <c r="C126" s="37" t="s">
        <v>85</v>
      </c>
      <c r="D126" s="38">
        <v>1</v>
      </c>
      <c r="E126" s="38"/>
      <c r="F126" s="426">
        <f t="shared" si="9"/>
        <v>0</v>
      </c>
      <c r="G126" s="617" t="e">
        <f t="shared" si="8"/>
        <v>#DIV/0!</v>
      </c>
    </row>
    <row r="127" spans="1:7" ht="60" x14ac:dyDescent="0.25">
      <c r="A127" s="35" t="s">
        <v>225</v>
      </c>
      <c r="B127" s="36" t="s">
        <v>226</v>
      </c>
      <c r="C127" s="37" t="s">
        <v>85</v>
      </c>
      <c r="D127" s="38">
        <v>1</v>
      </c>
      <c r="E127" s="38"/>
      <c r="F127" s="426">
        <f t="shared" si="9"/>
        <v>0</v>
      </c>
      <c r="G127" s="617" t="e">
        <f t="shared" si="8"/>
        <v>#DIV/0!</v>
      </c>
    </row>
    <row r="128" spans="1:7" ht="60" x14ac:dyDescent="0.25">
      <c r="A128" s="35" t="s">
        <v>703</v>
      </c>
      <c r="B128" s="36" t="s">
        <v>704</v>
      </c>
      <c r="C128" s="37" t="s">
        <v>85</v>
      </c>
      <c r="D128" s="38">
        <v>1</v>
      </c>
      <c r="E128" s="38"/>
      <c r="F128" s="426">
        <f t="shared" si="9"/>
        <v>0</v>
      </c>
      <c r="G128" s="617" t="e">
        <f t="shared" si="8"/>
        <v>#DIV/0!</v>
      </c>
    </row>
    <row r="129" spans="1:7" ht="75" x14ac:dyDescent="0.25">
      <c r="A129" s="35" t="s">
        <v>705</v>
      </c>
      <c r="B129" s="36" t="s">
        <v>706</v>
      </c>
      <c r="C129" s="37" t="s">
        <v>85</v>
      </c>
      <c r="D129" s="38">
        <v>1</v>
      </c>
      <c r="E129" s="38"/>
      <c r="F129" s="426">
        <f t="shared" si="9"/>
        <v>0</v>
      </c>
      <c r="G129" s="617" t="e">
        <f t="shared" si="8"/>
        <v>#DIV/0!</v>
      </c>
    </row>
    <row r="130" spans="1:7" ht="45" x14ac:dyDescent="0.25">
      <c r="A130" s="35" t="s">
        <v>707</v>
      </c>
      <c r="B130" s="36" t="s">
        <v>236</v>
      </c>
      <c r="C130" s="37" t="s">
        <v>158</v>
      </c>
      <c r="D130" s="38">
        <v>23</v>
      </c>
      <c r="E130" s="38"/>
      <c r="F130" s="426">
        <f t="shared" si="9"/>
        <v>0</v>
      </c>
      <c r="G130" s="617" t="e">
        <f t="shared" si="8"/>
        <v>#DIV/0!</v>
      </c>
    </row>
    <row r="131" spans="1:7" ht="45" x14ac:dyDescent="0.25">
      <c r="A131" s="35" t="s">
        <v>708</v>
      </c>
      <c r="B131" s="36" t="s">
        <v>238</v>
      </c>
      <c r="C131" s="37" t="s">
        <v>158</v>
      </c>
      <c r="D131" s="38">
        <v>120</v>
      </c>
      <c r="E131" s="38"/>
      <c r="F131" s="426">
        <f t="shared" si="9"/>
        <v>0</v>
      </c>
      <c r="G131" s="617" t="e">
        <f t="shared" si="8"/>
        <v>#DIV/0!</v>
      </c>
    </row>
    <row r="132" spans="1:7" ht="45" x14ac:dyDescent="0.25">
      <c r="A132" s="35" t="s">
        <v>239</v>
      </c>
      <c r="B132" s="36" t="s">
        <v>240</v>
      </c>
      <c r="C132" s="37" t="s">
        <v>85</v>
      </c>
      <c r="D132" s="38">
        <v>2</v>
      </c>
      <c r="E132" s="38"/>
      <c r="F132" s="426">
        <f t="shared" si="9"/>
        <v>0</v>
      </c>
      <c r="G132" s="617" t="e">
        <f t="shared" si="8"/>
        <v>#DIV/0!</v>
      </c>
    </row>
    <row r="133" spans="1:7" ht="45" x14ac:dyDescent="0.25">
      <c r="A133" s="35" t="s">
        <v>241</v>
      </c>
      <c r="B133" s="36" t="s">
        <v>240</v>
      </c>
      <c r="C133" s="37" t="s">
        <v>85</v>
      </c>
      <c r="D133" s="38">
        <v>2</v>
      </c>
      <c r="E133" s="38"/>
      <c r="F133" s="426">
        <f t="shared" si="9"/>
        <v>0</v>
      </c>
      <c r="G133" s="617" t="e">
        <f t="shared" si="8"/>
        <v>#DIV/0!</v>
      </c>
    </row>
    <row r="134" spans="1:7" ht="60" x14ac:dyDescent="0.25">
      <c r="A134" s="35" t="s">
        <v>242</v>
      </c>
      <c r="B134" s="36" t="s">
        <v>243</v>
      </c>
      <c r="C134" s="37" t="s">
        <v>158</v>
      </c>
      <c r="D134" s="38">
        <v>94</v>
      </c>
      <c r="E134" s="38"/>
      <c r="F134" s="426">
        <f t="shared" si="9"/>
        <v>0</v>
      </c>
      <c r="G134" s="617" t="e">
        <f t="shared" si="8"/>
        <v>#DIV/0!</v>
      </c>
    </row>
    <row r="135" spans="1:7" ht="45" x14ac:dyDescent="0.25">
      <c r="A135" s="35" t="s">
        <v>244</v>
      </c>
      <c r="B135" s="36" t="s">
        <v>245</v>
      </c>
      <c r="C135" s="37" t="s">
        <v>85</v>
      </c>
      <c r="D135" s="38">
        <v>6</v>
      </c>
      <c r="E135" s="38"/>
      <c r="F135" s="426">
        <f t="shared" si="9"/>
        <v>0</v>
      </c>
      <c r="G135" s="617" t="e">
        <f t="shared" si="8"/>
        <v>#DIV/0!</v>
      </c>
    </row>
    <row r="136" spans="1:7" ht="75" x14ac:dyDescent="0.25">
      <c r="A136" s="35" t="s">
        <v>246</v>
      </c>
      <c r="B136" s="36" t="s">
        <v>247</v>
      </c>
      <c r="C136" s="37" t="s">
        <v>85</v>
      </c>
      <c r="D136" s="38">
        <v>1</v>
      </c>
      <c r="E136" s="38"/>
      <c r="F136" s="426">
        <f t="shared" si="9"/>
        <v>0</v>
      </c>
      <c r="G136" s="617" t="e">
        <f t="shared" ref="G136:G199" si="10">+ROUND((F136/$F$378),4)</f>
        <v>#DIV/0!</v>
      </c>
    </row>
    <row r="137" spans="1:7" ht="30" x14ac:dyDescent="0.25">
      <c r="A137" s="35" t="s">
        <v>248</v>
      </c>
      <c r="B137" s="36" t="s">
        <v>249</v>
      </c>
      <c r="C137" s="37" t="s">
        <v>85</v>
      </c>
      <c r="D137" s="38">
        <v>1</v>
      </c>
      <c r="E137" s="38"/>
      <c r="F137" s="426">
        <f t="shared" si="9"/>
        <v>0</v>
      </c>
      <c r="G137" s="617" t="e">
        <f t="shared" si="10"/>
        <v>#DIV/0!</v>
      </c>
    </row>
    <row r="138" spans="1:7" ht="30" x14ac:dyDescent="0.25">
      <c r="A138" s="35" t="s">
        <v>250</v>
      </c>
      <c r="B138" s="36" t="s">
        <v>251</v>
      </c>
      <c r="C138" s="37" t="s">
        <v>85</v>
      </c>
      <c r="D138" s="38">
        <v>1</v>
      </c>
      <c r="E138" s="38"/>
      <c r="F138" s="426">
        <f t="shared" si="9"/>
        <v>0</v>
      </c>
      <c r="G138" s="617" t="e">
        <f t="shared" si="10"/>
        <v>#DIV/0!</v>
      </c>
    </row>
    <row r="139" spans="1:7" ht="30" x14ac:dyDescent="0.25">
      <c r="A139" s="35" t="s">
        <v>252</v>
      </c>
      <c r="B139" s="36" t="s">
        <v>253</v>
      </c>
      <c r="C139" s="37" t="s">
        <v>85</v>
      </c>
      <c r="D139" s="38">
        <v>1</v>
      </c>
      <c r="E139" s="38"/>
      <c r="F139" s="426">
        <f t="shared" si="9"/>
        <v>0</v>
      </c>
      <c r="G139" s="617" t="e">
        <f t="shared" si="10"/>
        <v>#DIV/0!</v>
      </c>
    </row>
    <row r="140" spans="1:7" ht="30" x14ac:dyDescent="0.25">
      <c r="A140" s="35" t="s">
        <v>254</v>
      </c>
      <c r="B140" s="36" t="s">
        <v>255</v>
      </c>
      <c r="C140" s="37" t="s">
        <v>85</v>
      </c>
      <c r="D140" s="38">
        <v>1</v>
      </c>
      <c r="E140" s="38"/>
      <c r="F140" s="426">
        <f t="shared" si="9"/>
        <v>0</v>
      </c>
      <c r="G140" s="617" t="e">
        <f t="shared" si="10"/>
        <v>#DIV/0!</v>
      </c>
    </row>
    <row r="141" spans="1:7" ht="15.75" thickBot="1" x14ac:dyDescent="0.3">
      <c r="A141" s="117"/>
      <c r="B141" s="118"/>
      <c r="C141" s="119"/>
      <c r="D141" s="120"/>
      <c r="E141" s="120"/>
      <c r="F141" s="565">
        <f t="shared" si="9"/>
        <v>0</v>
      </c>
      <c r="G141" s="620" t="e">
        <f t="shared" si="10"/>
        <v>#DIV/0!</v>
      </c>
    </row>
    <row r="142" spans="1:7" x14ac:dyDescent="0.25">
      <c r="A142" s="121"/>
      <c r="B142" s="123"/>
      <c r="C142" s="122"/>
      <c r="D142" s="124"/>
      <c r="E142" s="124"/>
      <c r="F142" s="125"/>
      <c r="G142" s="621" t="e">
        <f t="shared" si="10"/>
        <v>#DIV/0!</v>
      </c>
    </row>
    <row r="143" spans="1:7" x14ac:dyDescent="0.25">
      <c r="A143" s="53">
        <v>8</v>
      </c>
      <c r="B143" s="54" t="s">
        <v>256</v>
      </c>
      <c r="C143" s="55"/>
      <c r="D143" s="56"/>
      <c r="E143" s="56"/>
      <c r="F143" s="56">
        <f>SUM(F144:F161)</f>
        <v>0</v>
      </c>
      <c r="G143" s="616" t="e">
        <f t="shared" si="10"/>
        <v>#DIV/0!</v>
      </c>
    </row>
    <row r="144" spans="1:7" x14ac:dyDescent="0.25">
      <c r="A144" s="50" t="s">
        <v>257</v>
      </c>
      <c r="B144" s="51" t="s">
        <v>258</v>
      </c>
      <c r="C144" s="37"/>
      <c r="D144" s="38"/>
      <c r="E144" s="38"/>
      <c r="F144" s="52"/>
      <c r="G144" s="617" t="e">
        <f t="shared" si="10"/>
        <v>#DIV/0!</v>
      </c>
    </row>
    <row r="145" spans="1:7" ht="45" x14ac:dyDescent="0.25">
      <c r="A145" s="35" t="s">
        <v>259</v>
      </c>
      <c r="B145" s="36" t="s">
        <v>260</v>
      </c>
      <c r="C145" s="37" t="s">
        <v>85</v>
      </c>
      <c r="D145" s="38">
        <v>14</v>
      </c>
      <c r="E145" s="38"/>
      <c r="F145" s="426">
        <f t="shared" ref="F145:F161" si="11">+ROUND((E145*D145),0)</f>
        <v>0</v>
      </c>
      <c r="G145" s="617" t="e">
        <f t="shared" si="10"/>
        <v>#DIV/0!</v>
      </c>
    </row>
    <row r="146" spans="1:7" ht="45" x14ac:dyDescent="0.25">
      <c r="A146" s="35" t="s">
        <v>261</v>
      </c>
      <c r="B146" s="36" t="s">
        <v>262</v>
      </c>
      <c r="C146" s="37" t="s">
        <v>85</v>
      </c>
      <c r="D146" s="38">
        <v>1</v>
      </c>
      <c r="E146" s="38"/>
      <c r="F146" s="426">
        <f t="shared" si="11"/>
        <v>0</v>
      </c>
      <c r="G146" s="617" t="e">
        <f t="shared" si="10"/>
        <v>#DIV/0!</v>
      </c>
    </row>
    <row r="147" spans="1:7" ht="30" x14ac:dyDescent="0.25">
      <c r="A147" s="35" t="s">
        <v>263</v>
      </c>
      <c r="B147" s="36" t="s">
        <v>264</v>
      </c>
      <c r="C147" s="37" t="s">
        <v>85</v>
      </c>
      <c r="D147" s="38">
        <v>14</v>
      </c>
      <c r="E147" s="38"/>
      <c r="F147" s="426">
        <f t="shared" si="11"/>
        <v>0</v>
      </c>
      <c r="G147" s="617" t="e">
        <f t="shared" si="10"/>
        <v>#DIV/0!</v>
      </c>
    </row>
    <row r="148" spans="1:7" ht="90" x14ac:dyDescent="0.25">
      <c r="A148" s="35" t="s">
        <v>267</v>
      </c>
      <c r="B148" s="36" t="s">
        <v>268</v>
      </c>
      <c r="C148" s="37" t="s">
        <v>85</v>
      </c>
      <c r="D148" s="38">
        <v>1</v>
      </c>
      <c r="E148" s="38"/>
      <c r="F148" s="426">
        <f t="shared" si="11"/>
        <v>0</v>
      </c>
      <c r="G148" s="617" t="e">
        <f t="shared" si="10"/>
        <v>#DIV/0!</v>
      </c>
    </row>
    <row r="149" spans="1:7" x14ac:dyDescent="0.25">
      <c r="A149" s="35" t="s">
        <v>269</v>
      </c>
      <c r="B149" s="36" t="s">
        <v>270</v>
      </c>
      <c r="C149" s="37" t="s">
        <v>85</v>
      </c>
      <c r="D149" s="38">
        <v>2</v>
      </c>
      <c r="E149" s="38"/>
      <c r="F149" s="426">
        <f t="shared" si="11"/>
        <v>0</v>
      </c>
      <c r="G149" s="617" t="e">
        <f t="shared" si="10"/>
        <v>#DIV/0!</v>
      </c>
    </row>
    <row r="150" spans="1:7" ht="30" x14ac:dyDescent="0.25">
      <c r="A150" s="35" t="s">
        <v>271</v>
      </c>
      <c r="B150" s="36" t="s">
        <v>272</v>
      </c>
      <c r="C150" s="37" t="s">
        <v>85</v>
      </c>
      <c r="D150" s="38">
        <v>2</v>
      </c>
      <c r="E150" s="38"/>
      <c r="F150" s="426">
        <f t="shared" si="11"/>
        <v>0</v>
      </c>
      <c r="G150" s="617" t="e">
        <f t="shared" si="10"/>
        <v>#DIV/0!</v>
      </c>
    </row>
    <row r="151" spans="1:7" x14ac:dyDescent="0.25">
      <c r="A151" s="35" t="s">
        <v>273</v>
      </c>
      <c r="B151" s="36" t="s">
        <v>274</v>
      </c>
      <c r="C151" s="37" t="s">
        <v>158</v>
      </c>
      <c r="D151" s="38">
        <v>1000</v>
      </c>
      <c r="E151" s="38"/>
      <c r="F151" s="426">
        <f t="shared" si="11"/>
        <v>0</v>
      </c>
      <c r="G151" s="617" t="e">
        <f t="shared" si="10"/>
        <v>#DIV/0!</v>
      </c>
    </row>
    <row r="152" spans="1:7" x14ac:dyDescent="0.25">
      <c r="A152" s="35" t="s">
        <v>275</v>
      </c>
      <c r="B152" s="36" t="s">
        <v>276</v>
      </c>
      <c r="C152" s="37" t="s">
        <v>85</v>
      </c>
      <c r="D152" s="38">
        <v>14</v>
      </c>
      <c r="E152" s="38"/>
      <c r="F152" s="426">
        <f t="shared" si="11"/>
        <v>0</v>
      </c>
      <c r="G152" s="617" t="e">
        <f t="shared" si="10"/>
        <v>#DIV/0!</v>
      </c>
    </row>
    <row r="153" spans="1:7" ht="60" x14ac:dyDescent="0.25">
      <c r="A153" s="35" t="s">
        <v>277</v>
      </c>
      <c r="B153" s="36" t="s">
        <v>278</v>
      </c>
      <c r="C153" s="37" t="s">
        <v>85</v>
      </c>
      <c r="D153" s="38">
        <v>1</v>
      </c>
      <c r="E153" s="38"/>
      <c r="F153" s="426">
        <f t="shared" si="11"/>
        <v>0</v>
      </c>
      <c r="G153" s="617" t="e">
        <f t="shared" si="10"/>
        <v>#DIV/0!</v>
      </c>
    </row>
    <row r="154" spans="1:7" ht="60" x14ac:dyDescent="0.25">
      <c r="A154" s="35" t="s">
        <v>279</v>
      </c>
      <c r="B154" s="36" t="s">
        <v>280</v>
      </c>
      <c r="C154" s="37" t="s">
        <v>85</v>
      </c>
      <c r="D154" s="38">
        <v>1</v>
      </c>
      <c r="E154" s="38"/>
      <c r="F154" s="426">
        <f t="shared" si="11"/>
        <v>0</v>
      </c>
      <c r="G154" s="617" t="e">
        <f t="shared" si="10"/>
        <v>#DIV/0!</v>
      </c>
    </row>
    <row r="155" spans="1:7" ht="45" x14ac:dyDescent="0.25">
      <c r="A155" s="35" t="s">
        <v>281</v>
      </c>
      <c r="B155" s="36" t="s">
        <v>282</v>
      </c>
      <c r="C155" s="37" t="s">
        <v>158</v>
      </c>
      <c r="D155" s="38">
        <v>150</v>
      </c>
      <c r="E155" s="38"/>
      <c r="F155" s="426">
        <f t="shared" si="11"/>
        <v>0</v>
      </c>
      <c r="G155" s="617" t="e">
        <f t="shared" si="10"/>
        <v>#DIV/0!</v>
      </c>
    </row>
    <row r="156" spans="1:7" ht="45" x14ac:dyDescent="0.25">
      <c r="A156" s="35" t="s">
        <v>283</v>
      </c>
      <c r="B156" s="36" t="s">
        <v>284</v>
      </c>
      <c r="C156" s="37" t="s">
        <v>158</v>
      </c>
      <c r="D156" s="38">
        <v>100</v>
      </c>
      <c r="E156" s="38"/>
      <c r="F156" s="426">
        <f t="shared" si="11"/>
        <v>0</v>
      </c>
      <c r="G156" s="617" t="e">
        <f t="shared" si="10"/>
        <v>#DIV/0!</v>
      </c>
    </row>
    <row r="157" spans="1:7" ht="60" x14ac:dyDescent="0.25">
      <c r="A157" s="35" t="s">
        <v>285</v>
      </c>
      <c r="B157" s="36" t="s">
        <v>286</v>
      </c>
      <c r="C157" s="37" t="s">
        <v>158</v>
      </c>
      <c r="D157" s="38">
        <v>45</v>
      </c>
      <c r="E157" s="38"/>
      <c r="F157" s="426">
        <f t="shared" si="11"/>
        <v>0</v>
      </c>
      <c r="G157" s="617" t="e">
        <f t="shared" si="10"/>
        <v>#DIV/0!</v>
      </c>
    </row>
    <row r="158" spans="1:7" ht="45" x14ac:dyDescent="0.25">
      <c r="A158" s="35" t="s">
        <v>287</v>
      </c>
      <c r="B158" s="36" t="s">
        <v>288</v>
      </c>
      <c r="C158" s="37" t="s">
        <v>85</v>
      </c>
      <c r="D158" s="38">
        <v>1</v>
      </c>
      <c r="E158" s="38"/>
      <c r="F158" s="426">
        <f t="shared" si="11"/>
        <v>0</v>
      </c>
      <c r="G158" s="617" t="e">
        <f t="shared" si="10"/>
        <v>#DIV/0!</v>
      </c>
    </row>
    <row r="159" spans="1:7" ht="75" x14ac:dyDescent="0.25">
      <c r="A159" s="35" t="s">
        <v>289</v>
      </c>
      <c r="B159" s="36" t="s">
        <v>290</v>
      </c>
      <c r="C159" s="37" t="s">
        <v>85</v>
      </c>
      <c r="D159" s="38">
        <v>1</v>
      </c>
      <c r="E159" s="38"/>
      <c r="F159" s="426">
        <f t="shared" si="11"/>
        <v>0</v>
      </c>
      <c r="G159" s="617" t="e">
        <f t="shared" si="10"/>
        <v>#DIV/0!</v>
      </c>
    </row>
    <row r="160" spans="1:7" x14ac:dyDescent="0.25">
      <c r="A160" s="39" t="s">
        <v>291</v>
      </c>
      <c r="B160" s="47" t="s">
        <v>292</v>
      </c>
      <c r="C160" s="41"/>
      <c r="D160" s="42"/>
      <c r="E160" s="42"/>
      <c r="F160" s="467">
        <f t="shared" si="11"/>
        <v>0</v>
      </c>
      <c r="G160" s="617" t="e">
        <f t="shared" si="10"/>
        <v>#DIV/0!</v>
      </c>
    </row>
    <row r="161" spans="1:7" x14ac:dyDescent="0.25">
      <c r="A161" s="50" t="s">
        <v>293</v>
      </c>
      <c r="B161" s="51" t="s">
        <v>294</v>
      </c>
      <c r="C161" s="37"/>
      <c r="D161" s="38"/>
      <c r="E161" s="38"/>
      <c r="F161" s="426">
        <f t="shared" si="11"/>
        <v>0</v>
      </c>
      <c r="G161" s="617" t="e">
        <f t="shared" si="10"/>
        <v>#DIV/0!</v>
      </c>
    </row>
    <row r="162" spans="1:7" x14ac:dyDescent="0.25">
      <c r="A162" s="44"/>
      <c r="B162" s="45"/>
      <c r="C162" s="37"/>
      <c r="D162" s="38"/>
      <c r="E162" s="38"/>
      <c r="F162" s="52"/>
      <c r="G162" s="617" t="e">
        <f t="shared" si="10"/>
        <v>#DIV/0!</v>
      </c>
    </row>
    <row r="163" spans="1:7" x14ac:dyDescent="0.25">
      <c r="A163" s="53">
        <v>9</v>
      </c>
      <c r="B163" s="54" t="s">
        <v>295</v>
      </c>
      <c r="C163" s="55"/>
      <c r="D163" s="56"/>
      <c r="E163" s="56"/>
      <c r="F163" s="126">
        <f>SUM(F164:F179)</f>
        <v>0</v>
      </c>
      <c r="G163" s="616" t="e">
        <f t="shared" si="10"/>
        <v>#DIV/0!</v>
      </c>
    </row>
    <row r="164" spans="1:7" x14ac:dyDescent="0.25">
      <c r="A164" s="50" t="s">
        <v>296</v>
      </c>
      <c r="B164" s="51" t="s">
        <v>297</v>
      </c>
      <c r="C164" s="37"/>
      <c r="D164" s="38"/>
      <c r="E164" s="38"/>
      <c r="F164" s="93"/>
      <c r="G164" s="617" t="e">
        <f t="shared" si="10"/>
        <v>#DIV/0!</v>
      </c>
    </row>
    <row r="165" spans="1:7" ht="45" x14ac:dyDescent="0.25">
      <c r="A165" s="35" t="s">
        <v>298</v>
      </c>
      <c r="B165" s="36" t="s">
        <v>299</v>
      </c>
      <c r="C165" s="37" t="s">
        <v>85</v>
      </c>
      <c r="D165" s="38">
        <v>23</v>
      </c>
      <c r="E165" s="38"/>
      <c r="F165" s="426">
        <f t="shared" ref="F165:F179" si="12">+ROUND((E165*D165),0)</f>
        <v>0</v>
      </c>
      <c r="G165" s="617" t="e">
        <f t="shared" si="10"/>
        <v>#DIV/0!</v>
      </c>
    </row>
    <row r="166" spans="1:7" ht="45" x14ac:dyDescent="0.25">
      <c r="A166" s="35" t="s">
        <v>300</v>
      </c>
      <c r="B166" s="36" t="s">
        <v>262</v>
      </c>
      <c r="C166" s="37" t="s">
        <v>85</v>
      </c>
      <c r="D166" s="38">
        <v>1</v>
      </c>
      <c r="E166" s="38"/>
      <c r="F166" s="426">
        <f t="shared" si="12"/>
        <v>0</v>
      </c>
      <c r="G166" s="617" t="e">
        <f t="shared" si="10"/>
        <v>#DIV/0!</v>
      </c>
    </row>
    <row r="167" spans="1:7" ht="30" x14ac:dyDescent="0.25">
      <c r="A167" s="35" t="s">
        <v>301</v>
      </c>
      <c r="B167" s="36" t="s">
        <v>266</v>
      </c>
      <c r="C167" s="37" t="s">
        <v>85</v>
      </c>
      <c r="D167" s="38">
        <v>23</v>
      </c>
      <c r="E167" s="38"/>
      <c r="F167" s="426">
        <f t="shared" si="12"/>
        <v>0</v>
      </c>
      <c r="G167" s="617" t="e">
        <f t="shared" si="10"/>
        <v>#DIV/0!</v>
      </c>
    </row>
    <row r="168" spans="1:7" x14ac:dyDescent="0.25">
      <c r="A168" s="35" t="s">
        <v>302</v>
      </c>
      <c r="B168" s="36" t="s">
        <v>270</v>
      </c>
      <c r="C168" s="37" t="s">
        <v>85</v>
      </c>
      <c r="D168" s="38">
        <v>2</v>
      </c>
      <c r="E168" s="38"/>
      <c r="F168" s="426">
        <f t="shared" si="12"/>
        <v>0</v>
      </c>
      <c r="G168" s="617" t="e">
        <f t="shared" si="10"/>
        <v>#DIV/0!</v>
      </c>
    </row>
    <row r="169" spans="1:7" x14ac:dyDescent="0.25">
      <c r="A169" s="35" t="s">
        <v>303</v>
      </c>
      <c r="B169" s="36" t="s">
        <v>304</v>
      </c>
      <c r="C169" s="37" t="s">
        <v>158</v>
      </c>
      <c r="D169" s="38">
        <v>500</v>
      </c>
      <c r="E169" s="38"/>
      <c r="F169" s="426">
        <f t="shared" si="12"/>
        <v>0</v>
      </c>
      <c r="G169" s="617" t="e">
        <f t="shared" si="10"/>
        <v>#DIV/0!</v>
      </c>
    </row>
    <row r="170" spans="1:7" x14ac:dyDescent="0.25">
      <c r="A170" s="35" t="s">
        <v>305</v>
      </c>
      <c r="B170" s="36" t="s">
        <v>276</v>
      </c>
      <c r="C170" s="37" t="s">
        <v>85</v>
      </c>
      <c r="D170" s="38">
        <v>23</v>
      </c>
      <c r="E170" s="38"/>
      <c r="F170" s="426">
        <f t="shared" si="12"/>
        <v>0</v>
      </c>
      <c r="G170" s="617" t="e">
        <f t="shared" si="10"/>
        <v>#DIV/0!</v>
      </c>
    </row>
    <row r="171" spans="1:7" ht="60" x14ac:dyDescent="0.25">
      <c r="A171" s="35" t="s">
        <v>306</v>
      </c>
      <c r="B171" s="36" t="s">
        <v>280</v>
      </c>
      <c r="C171" s="37" t="s">
        <v>85</v>
      </c>
      <c r="D171" s="38">
        <v>1</v>
      </c>
      <c r="E171" s="38"/>
      <c r="F171" s="426">
        <f t="shared" si="12"/>
        <v>0</v>
      </c>
      <c r="G171" s="617" t="e">
        <f t="shared" si="10"/>
        <v>#DIV/0!</v>
      </c>
    </row>
    <row r="172" spans="1:7" ht="45" x14ac:dyDescent="0.25">
      <c r="A172" s="35" t="s">
        <v>307</v>
      </c>
      <c r="B172" s="36" t="s">
        <v>282</v>
      </c>
      <c r="C172" s="37" t="s">
        <v>158</v>
      </c>
      <c r="D172" s="38">
        <v>180</v>
      </c>
      <c r="E172" s="38"/>
      <c r="F172" s="426">
        <f t="shared" si="12"/>
        <v>0</v>
      </c>
      <c r="G172" s="617" t="e">
        <f t="shared" si="10"/>
        <v>#DIV/0!</v>
      </c>
    </row>
    <row r="173" spans="1:7" ht="45" x14ac:dyDescent="0.25">
      <c r="A173" s="35" t="s">
        <v>308</v>
      </c>
      <c r="B173" s="36" t="s">
        <v>288</v>
      </c>
      <c r="C173" s="37" t="s">
        <v>158</v>
      </c>
      <c r="D173" s="38">
        <v>1</v>
      </c>
      <c r="E173" s="38"/>
      <c r="F173" s="426">
        <f t="shared" si="12"/>
        <v>0</v>
      </c>
      <c r="G173" s="617" t="e">
        <f t="shared" si="10"/>
        <v>#DIV/0!</v>
      </c>
    </row>
    <row r="174" spans="1:7" ht="60" x14ac:dyDescent="0.25">
      <c r="A174" s="35" t="s">
        <v>309</v>
      </c>
      <c r="B174" s="36" t="s">
        <v>310</v>
      </c>
      <c r="C174" s="37" t="s">
        <v>85</v>
      </c>
      <c r="D174" s="38">
        <v>23</v>
      </c>
      <c r="E174" s="38"/>
      <c r="F174" s="426">
        <f t="shared" si="12"/>
        <v>0</v>
      </c>
      <c r="G174" s="617" t="e">
        <f t="shared" si="10"/>
        <v>#DIV/0!</v>
      </c>
    </row>
    <row r="175" spans="1:7" ht="75" x14ac:dyDescent="0.25">
      <c r="A175" s="35" t="s">
        <v>311</v>
      </c>
      <c r="B175" s="36" t="s">
        <v>312</v>
      </c>
      <c r="C175" s="37" t="s">
        <v>85</v>
      </c>
      <c r="D175" s="38">
        <v>1</v>
      </c>
      <c r="E175" s="38"/>
      <c r="F175" s="426">
        <f t="shared" si="12"/>
        <v>0</v>
      </c>
      <c r="G175" s="617" t="e">
        <f t="shared" si="10"/>
        <v>#DIV/0!</v>
      </c>
    </row>
    <row r="176" spans="1:7" ht="75" x14ac:dyDescent="0.25">
      <c r="A176" s="35" t="s">
        <v>313</v>
      </c>
      <c r="B176" s="36" t="s">
        <v>314</v>
      </c>
      <c r="C176" s="37" t="s">
        <v>85</v>
      </c>
      <c r="D176" s="38">
        <v>1</v>
      </c>
      <c r="E176" s="38"/>
      <c r="F176" s="426">
        <f t="shared" si="12"/>
        <v>0</v>
      </c>
      <c r="G176" s="617" t="e">
        <f t="shared" si="10"/>
        <v>#DIV/0!</v>
      </c>
    </row>
    <row r="177" spans="1:9" ht="60" x14ac:dyDescent="0.25">
      <c r="A177" s="35" t="s">
        <v>315</v>
      </c>
      <c r="B177" s="36" t="s">
        <v>316</v>
      </c>
      <c r="C177" s="37" t="s">
        <v>85</v>
      </c>
      <c r="D177" s="38">
        <v>1</v>
      </c>
      <c r="E177" s="38"/>
      <c r="F177" s="426">
        <f t="shared" si="12"/>
        <v>0</v>
      </c>
      <c r="G177" s="617" t="e">
        <f t="shared" si="10"/>
        <v>#DIV/0!</v>
      </c>
    </row>
    <row r="178" spans="1:9" ht="75" x14ac:dyDescent="0.25">
      <c r="A178" s="35" t="s">
        <v>317</v>
      </c>
      <c r="B178" s="36" t="s">
        <v>318</v>
      </c>
      <c r="C178" s="37" t="s">
        <v>85</v>
      </c>
      <c r="D178" s="38">
        <v>1</v>
      </c>
      <c r="E178" s="38"/>
      <c r="F178" s="426">
        <f t="shared" si="12"/>
        <v>0</v>
      </c>
      <c r="G178" s="617" t="e">
        <f t="shared" si="10"/>
        <v>#DIV/0!</v>
      </c>
    </row>
    <row r="179" spans="1:9" ht="30" x14ac:dyDescent="0.25">
      <c r="A179" s="35" t="s">
        <v>319</v>
      </c>
      <c r="B179" s="36" t="s">
        <v>320</v>
      </c>
      <c r="C179" s="37" t="s">
        <v>85</v>
      </c>
      <c r="D179" s="38">
        <v>1</v>
      </c>
      <c r="E179" s="38"/>
      <c r="F179" s="426">
        <f t="shared" si="12"/>
        <v>0</v>
      </c>
      <c r="G179" s="617" t="e">
        <f t="shared" si="10"/>
        <v>#DIV/0!</v>
      </c>
    </row>
    <row r="180" spans="1:9" s="566" customFormat="1" ht="15" customHeight="1" x14ac:dyDescent="0.25">
      <c r="A180" s="468">
        <v>10</v>
      </c>
      <c r="B180" s="469" t="s">
        <v>321</v>
      </c>
      <c r="C180" s="470"/>
      <c r="D180" s="471"/>
      <c r="E180" s="472"/>
      <c r="F180" s="473">
        <f>+F181+F191+F209+F221+F227+F237+F243+F247+F256 +F266+F302+F306+F313+F316+F319+F322+F332+F336</f>
        <v>0</v>
      </c>
      <c r="G180" s="616" t="e">
        <f t="shared" si="10"/>
        <v>#DIV/0!</v>
      </c>
      <c r="I180" s="567"/>
    </row>
    <row r="181" spans="1:9" s="566" customFormat="1" ht="15" customHeight="1" x14ac:dyDescent="0.25">
      <c r="A181" s="468">
        <v>10.1</v>
      </c>
      <c r="B181" s="472" t="s">
        <v>322</v>
      </c>
      <c r="C181" s="474"/>
      <c r="D181" s="475"/>
      <c r="E181" s="476"/>
      <c r="F181" s="473">
        <f>SUM(F182:F190)</f>
        <v>0</v>
      </c>
      <c r="G181" s="617" t="e">
        <f t="shared" si="10"/>
        <v>#DIV/0!</v>
      </c>
    </row>
    <row r="182" spans="1:9" s="566" customFormat="1" ht="15" customHeight="1" x14ac:dyDescent="0.25">
      <c r="A182" s="477" t="s">
        <v>323</v>
      </c>
      <c r="B182" s="478" t="s">
        <v>324</v>
      </c>
      <c r="C182" s="479"/>
      <c r="D182" s="480"/>
      <c r="E182" s="478"/>
      <c r="F182" s="481">
        <f t="shared" ref="F182:F190" si="13">+ROUND((E182*D182),0)</f>
        <v>0</v>
      </c>
      <c r="G182" s="617" t="e">
        <f t="shared" si="10"/>
        <v>#DIV/0!</v>
      </c>
    </row>
    <row r="183" spans="1:9" s="568" customFormat="1" ht="46.5" customHeight="1" x14ac:dyDescent="0.25">
      <c r="A183" s="457" t="s">
        <v>342</v>
      </c>
      <c r="B183" s="484" t="s">
        <v>343</v>
      </c>
      <c r="C183" s="483" t="s">
        <v>158</v>
      </c>
      <c r="D183" s="426">
        <v>23</v>
      </c>
      <c r="E183" s="38"/>
      <c r="F183" s="442">
        <f t="shared" si="13"/>
        <v>0</v>
      </c>
      <c r="G183" s="617" t="e">
        <f t="shared" si="10"/>
        <v>#DIV/0!</v>
      </c>
    </row>
    <row r="184" spans="1:9" s="568" customFormat="1" ht="42" customHeight="1" x14ac:dyDescent="0.25">
      <c r="A184" s="457" t="s">
        <v>344</v>
      </c>
      <c r="B184" s="484" t="s">
        <v>345</v>
      </c>
      <c r="C184" s="483" t="s">
        <v>158</v>
      </c>
      <c r="D184" s="426">
        <v>3</v>
      </c>
      <c r="E184" s="38"/>
      <c r="F184" s="442">
        <f t="shared" si="13"/>
        <v>0</v>
      </c>
      <c r="G184" s="617" t="e">
        <f t="shared" si="10"/>
        <v>#DIV/0!</v>
      </c>
    </row>
    <row r="185" spans="1:9" s="568" customFormat="1" ht="22.5" customHeight="1" x14ac:dyDescent="0.25">
      <c r="A185" s="457" t="s">
        <v>346</v>
      </c>
      <c r="B185" s="484" t="s">
        <v>347</v>
      </c>
      <c r="C185" s="483" t="s">
        <v>325</v>
      </c>
      <c r="D185" s="426">
        <v>1</v>
      </c>
      <c r="E185" s="38"/>
      <c r="F185" s="442">
        <f t="shared" si="13"/>
        <v>0</v>
      </c>
      <c r="G185" s="617" t="e">
        <f t="shared" si="10"/>
        <v>#DIV/0!</v>
      </c>
    </row>
    <row r="186" spans="1:9" s="568" customFormat="1" ht="22.5" customHeight="1" x14ac:dyDescent="0.25">
      <c r="A186" s="457" t="s">
        <v>348</v>
      </c>
      <c r="B186" s="484" t="s">
        <v>349</v>
      </c>
      <c r="C186" s="483" t="s">
        <v>325</v>
      </c>
      <c r="D186" s="426">
        <v>1</v>
      </c>
      <c r="E186" s="38"/>
      <c r="F186" s="442">
        <f t="shared" si="13"/>
        <v>0</v>
      </c>
      <c r="G186" s="617" t="e">
        <f t="shared" si="10"/>
        <v>#DIV/0!</v>
      </c>
    </row>
    <row r="187" spans="1:9" s="568" customFormat="1" ht="22.5" customHeight="1" x14ac:dyDescent="0.25">
      <c r="A187" s="457" t="s">
        <v>350</v>
      </c>
      <c r="B187" s="484" t="s">
        <v>351</v>
      </c>
      <c r="C187" s="483" t="s">
        <v>325</v>
      </c>
      <c r="D187" s="426">
        <v>1</v>
      </c>
      <c r="E187" s="38"/>
      <c r="F187" s="442">
        <f t="shared" si="13"/>
        <v>0</v>
      </c>
      <c r="G187" s="617" t="e">
        <f t="shared" si="10"/>
        <v>#DIV/0!</v>
      </c>
    </row>
    <row r="188" spans="1:9" s="568" customFormat="1" ht="22.5" customHeight="1" x14ac:dyDescent="0.25">
      <c r="A188" s="457" t="s">
        <v>352</v>
      </c>
      <c r="B188" s="484" t="s">
        <v>353</v>
      </c>
      <c r="C188" s="483" t="s">
        <v>325</v>
      </c>
      <c r="D188" s="426">
        <v>1</v>
      </c>
      <c r="E188" s="38"/>
      <c r="F188" s="442">
        <f t="shared" si="13"/>
        <v>0</v>
      </c>
      <c r="G188" s="617" t="e">
        <f t="shared" si="10"/>
        <v>#DIV/0!</v>
      </c>
    </row>
    <row r="189" spans="1:9" s="568" customFormat="1" ht="27.75" customHeight="1" x14ac:dyDescent="0.25">
      <c r="A189" s="457" t="s">
        <v>354</v>
      </c>
      <c r="B189" s="484" t="s">
        <v>355</v>
      </c>
      <c r="C189" s="483" t="s">
        <v>325</v>
      </c>
      <c r="D189" s="426">
        <v>1</v>
      </c>
      <c r="E189" s="38"/>
      <c r="F189" s="442">
        <f t="shared" si="13"/>
        <v>0</v>
      </c>
      <c r="G189" s="617" t="e">
        <f t="shared" si="10"/>
        <v>#DIV/0!</v>
      </c>
    </row>
    <row r="190" spans="1:9" s="568" customFormat="1" ht="22.5" customHeight="1" x14ac:dyDescent="0.25">
      <c r="A190" s="457" t="s">
        <v>356</v>
      </c>
      <c r="B190" s="484" t="s">
        <v>357</v>
      </c>
      <c r="C190" s="483" t="s">
        <v>325</v>
      </c>
      <c r="D190" s="426">
        <v>1</v>
      </c>
      <c r="E190" s="38"/>
      <c r="F190" s="442">
        <f t="shared" si="13"/>
        <v>0</v>
      </c>
      <c r="G190" s="617" t="e">
        <f t="shared" si="10"/>
        <v>#DIV/0!</v>
      </c>
    </row>
    <row r="191" spans="1:9" s="566" customFormat="1" ht="15" customHeight="1" x14ac:dyDescent="0.25">
      <c r="A191" s="468" t="s">
        <v>358</v>
      </c>
      <c r="B191" s="472" t="s">
        <v>359</v>
      </c>
      <c r="C191" s="470"/>
      <c r="D191" s="471"/>
      <c r="E191" s="472"/>
      <c r="F191" s="473">
        <f>SUM(F192:F208)</f>
        <v>0</v>
      </c>
      <c r="G191" s="617" t="e">
        <f t="shared" si="10"/>
        <v>#DIV/0!</v>
      </c>
    </row>
    <row r="192" spans="1:9" s="568" customFormat="1" ht="39.75" customHeight="1" x14ac:dyDescent="0.25">
      <c r="A192" s="457" t="s">
        <v>360</v>
      </c>
      <c r="B192" s="484" t="s">
        <v>361</v>
      </c>
      <c r="C192" s="483" t="s">
        <v>158</v>
      </c>
      <c r="D192" s="426">
        <v>4</v>
      </c>
      <c r="E192" s="443"/>
      <c r="F192" s="442">
        <f t="shared" ref="F192:F241" si="14">+ROUND((E192*D192),0)</f>
        <v>0</v>
      </c>
      <c r="G192" s="617" t="e">
        <f t="shared" si="10"/>
        <v>#DIV/0!</v>
      </c>
    </row>
    <row r="193" spans="1:8" s="568" customFormat="1" ht="39" customHeight="1" x14ac:dyDescent="0.25">
      <c r="A193" s="457" t="s">
        <v>362</v>
      </c>
      <c r="B193" s="484" t="s">
        <v>363</v>
      </c>
      <c r="C193" s="483" t="s">
        <v>158</v>
      </c>
      <c r="D193" s="426">
        <v>5</v>
      </c>
      <c r="E193" s="443"/>
      <c r="F193" s="442">
        <f t="shared" si="14"/>
        <v>0</v>
      </c>
      <c r="G193" s="617" t="e">
        <f t="shared" si="10"/>
        <v>#DIV/0!</v>
      </c>
    </row>
    <row r="194" spans="1:8" s="566" customFormat="1" ht="41.25" customHeight="1" x14ac:dyDescent="0.25">
      <c r="A194" s="485" t="s">
        <v>364</v>
      </c>
      <c r="B194" s="484" t="s">
        <v>365</v>
      </c>
      <c r="C194" s="483" t="s">
        <v>158</v>
      </c>
      <c r="D194" s="426">
        <v>3</v>
      </c>
      <c r="E194" s="443"/>
      <c r="F194" s="442">
        <f t="shared" si="14"/>
        <v>0</v>
      </c>
      <c r="G194" s="617" t="e">
        <f t="shared" si="10"/>
        <v>#DIV/0!</v>
      </c>
      <c r="H194" s="568"/>
    </row>
    <row r="195" spans="1:8" s="566" customFormat="1" ht="15" customHeight="1" x14ac:dyDescent="0.25">
      <c r="A195" s="485" t="s">
        <v>366</v>
      </c>
      <c r="B195" s="484" t="s">
        <v>367</v>
      </c>
      <c r="C195" s="483" t="s">
        <v>325</v>
      </c>
      <c r="D195" s="426">
        <v>5</v>
      </c>
      <c r="E195" s="443"/>
      <c r="F195" s="442">
        <f t="shared" si="14"/>
        <v>0</v>
      </c>
      <c r="G195" s="617" t="e">
        <f t="shared" si="10"/>
        <v>#DIV/0!</v>
      </c>
      <c r="H195" s="568"/>
    </row>
    <row r="196" spans="1:8" s="566" customFormat="1" ht="15" customHeight="1" x14ac:dyDescent="0.25">
      <c r="A196" s="485" t="s">
        <v>368</v>
      </c>
      <c r="B196" s="484" t="s">
        <v>369</v>
      </c>
      <c r="C196" s="483" t="s">
        <v>325</v>
      </c>
      <c r="D196" s="426">
        <v>3</v>
      </c>
      <c r="E196" s="443"/>
      <c r="F196" s="442">
        <f t="shared" si="14"/>
        <v>0</v>
      </c>
      <c r="G196" s="617" t="e">
        <f t="shared" si="10"/>
        <v>#DIV/0!</v>
      </c>
      <c r="H196" s="568"/>
    </row>
    <row r="197" spans="1:8" s="566" customFormat="1" ht="15" customHeight="1" x14ac:dyDescent="0.25">
      <c r="A197" s="485" t="s">
        <v>370</v>
      </c>
      <c r="B197" s="484" t="s">
        <v>371</v>
      </c>
      <c r="C197" s="483" t="s">
        <v>325</v>
      </c>
      <c r="D197" s="426">
        <v>15</v>
      </c>
      <c r="E197" s="443"/>
      <c r="F197" s="442">
        <f t="shared" si="14"/>
        <v>0</v>
      </c>
      <c r="G197" s="617" t="e">
        <f t="shared" si="10"/>
        <v>#DIV/0!</v>
      </c>
      <c r="H197" s="568"/>
    </row>
    <row r="198" spans="1:8" s="566" customFormat="1" ht="27.75" customHeight="1" x14ac:dyDescent="0.25">
      <c r="A198" s="485" t="s">
        <v>372</v>
      </c>
      <c r="B198" s="484" t="s">
        <v>373</v>
      </c>
      <c r="C198" s="483" t="s">
        <v>325</v>
      </c>
      <c r="D198" s="426">
        <v>9</v>
      </c>
      <c r="E198" s="443"/>
      <c r="F198" s="442">
        <f t="shared" si="14"/>
        <v>0</v>
      </c>
      <c r="G198" s="617" t="e">
        <f t="shared" si="10"/>
        <v>#DIV/0!</v>
      </c>
      <c r="H198" s="568"/>
    </row>
    <row r="199" spans="1:8" s="566" customFormat="1" ht="23.25" customHeight="1" x14ac:dyDescent="0.25">
      <c r="A199" s="485" t="s">
        <v>374</v>
      </c>
      <c r="B199" s="484" t="s">
        <v>375</v>
      </c>
      <c r="C199" s="483" t="s">
        <v>325</v>
      </c>
      <c r="D199" s="426">
        <v>2</v>
      </c>
      <c r="E199" s="443"/>
      <c r="F199" s="442">
        <f t="shared" si="14"/>
        <v>0</v>
      </c>
      <c r="G199" s="617" t="e">
        <f t="shared" si="10"/>
        <v>#DIV/0!</v>
      </c>
      <c r="H199" s="568"/>
    </row>
    <row r="200" spans="1:8" s="566" customFormat="1" ht="15" customHeight="1" x14ac:dyDescent="0.25">
      <c r="A200" s="485" t="s">
        <v>376</v>
      </c>
      <c r="B200" s="484" t="s">
        <v>377</v>
      </c>
      <c r="C200" s="483" t="s">
        <v>325</v>
      </c>
      <c r="D200" s="426">
        <v>2</v>
      </c>
      <c r="E200" s="443"/>
      <c r="F200" s="442">
        <f t="shared" si="14"/>
        <v>0</v>
      </c>
      <c r="G200" s="617" t="e">
        <f t="shared" ref="G200:G263" si="15">+ROUND((F200/$F$378),4)</f>
        <v>#DIV/0!</v>
      </c>
      <c r="H200" s="568"/>
    </row>
    <row r="201" spans="1:8" s="566" customFormat="1" ht="15" customHeight="1" x14ac:dyDescent="0.25">
      <c r="A201" s="485" t="s">
        <v>378</v>
      </c>
      <c r="B201" s="484" t="s">
        <v>379</v>
      </c>
      <c r="C201" s="483" t="s">
        <v>325</v>
      </c>
      <c r="D201" s="426">
        <v>1</v>
      </c>
      <c r="E201" s="486"/>
      <c r="F201" s="442">
        <f t="shared" si="14"/>
        <v>0</v>
      </c>
      <c r="G201" s="617" t="e">
        <f t="shared" si="15"/>
        <v>#DIV/0!</v>
      </c>
      <c r="H201" s="568"/>
    </row>
    <row r="202" spans="1:8" s="566" customFormat="1" ht="15" customHeight="1" x14ac:dyDescent="0.25">
      <c r="A202" s="485" t="s">
        <v>380</v>
      </c>
      <c r="B202" s="484" t="s">
        <v>381</v>
      </c>
      <c r="C202" s="483" t="s">
        <v>325</v>
      </c>
      <c r="D202" s="426">
        <v>2</v>
      </c>
      <c r="E202" s="443"/>
      <c r="F202" s="442">
        <f t="shared" si="14"/>
        <v>0</v>
      </c>
      <c r="G202" s="617" t="e">
        <f t="shared" si="15"/>
        <v>#DIV/0!</v>
      </c>
      <c r="H202" s="568"/>
    </row>
    <row r="203" spans="1:8" s="566" customFormat="1" ht="15" customHeight="1" x14ac:dyDescent="0.25">
      <c r="A203" s="485" t="s">
        <v>382</v>
      </c>
      <c r="B203" s="484" t="s">
        <v>383</v>
      </c>
      <c r="C203" s="483" t="s">
        <v>325</v>
      </c>
      <c r="D203" s="426">
        <v>2</v>
      </c>
      <c r="E203" s="443"/>
      <c r="F203" s="442">
        <f t="shared" si="14"/>
        <v>0</v>
      </c>
      <c r="G203" s="617" t="e">
        <f t="shared" si="15"/>
        <v>#DIV/0!</v>
      </c>
      <c r="H203" s="568"/>
    </row>
    <row r="204" spans="1:8" s="566" customFormat="1" ht="15" customHeight="1" x14ac:dyDescent="0.25">
      <c r="A204" s="485" t="s">
        <v>384</v>
      </c>
      <c r="B204" s="484" t="s">
        <v>385</v>
      </c>
      <c r="C204" s="483" t="s">
        <v>325</v>
      </c>
      <c r="D204" s="426">
        <v>2</v>
      </c>
      <c r="E204" s="443"/>
      <c r="F204" s="442">
        <f t="shared" si="14"/>
        <v>0</v>
      </c>
      <c r="G204" s="617" t="e">
        <f t="shared" si="15"/>
        <v>#DIV/0!</v>
      </c>
      <c r="H204" s="568"/>
    </row>
    <row r="205" spans="1:8" s="566" customFormat="1" ht="15" customHeight="1" x14ac:dyDescent="0.25">
      <c r="A205" s="485" t="s">
        <v>386</v>
      </c>
      <c r="B205" s="484" t="s">
        <v>387</v>
      </c>
      <c r="C205" s="483" t="s">
        <v>325</v>
      </c>
      <c r="D205" s="426">
        <v>1</v>
      </c>
      <c r="E205" s="443"/>
      <c r="F205" s="442">
        <f t="shared" si="14"/>
        <v>0</v>
      </c>
      <c r="G205" s="617" t="e">
        <f t="shared" si="15"/>
        <v>#DIV/0!</v>
      </c>
      <c r="H205" s="568"/>
    </row>
    <row r="206" spans="1:8" s="566" customFormat="1" ht="15" customHeight="1" x14ac:dyDescent="0.25">
      <c r="A206" s="485" t="s">
        <v>388</v>
      </c>
      <c r="B206" s="487" t="s">
        <v>389</v>
      </c>
      <c r="C206" s="483" t="s">
        <v>325</v>
      </c>
      <c r="D206" s="426">
        <v>1</v>
      </c>
      <c r="E206" s="443"/>
      <c r="F206" s="442">
        <f t="shared" si="14"/>
        <v>0</v>
      </c>
      <c r="G206" s="617" t="e">
        <f t="shared" si="15"/>
        <v>#DIV/0!</v>
      </c>
      <c r="H206" s="568"/>
    </row>
    <row r="207" spans="1:8" s="568" customFormat="1" ht="62.25" customHeight="1" x14ac:dyDescent="0.25">
      <c r="A207" s="457" t="s">
        <v>395</v>
      </c>
      <c r="B207" s="484" t="s">
        <v>709</v>
      </c>
      <c r="C207" s="483" t="s">
        <v>325</v>
      </c>
      <c r="D207" s="426">
        <v>1</v>
      </c>
      <c r="E207" s="443"/>
      <c r="F207" s="442">
        <f t="shared" si="14"/>
        <v>0</v>
      </c>
      <c r="G207" s="617" t="e">
        <f t="shared" si="15"/>
        <v>#DIV/0!</v>
      </c>
      <c r="H207" s="569"/>
    </row>
    <row r="208" spans="1:8" s="568" customFormat="1" ht="62.25" customHeight="1" x14ac:dyDescent="0.25">
      <c r="A208" s="457" t="s">
        <v>396</v>
      </c>
      <c r="B208" s="484" t="s">
        <v>397</v>
      </c>
      <c r="C208" s="483" t="s">
        <v>325</v>
      </c>
      <c r="D208" s="426">
        <v>2</v>
      </c>
      <c r="E208" s="443"/>
      <c r="F208" s="442">
        <f t="shared" si="14"/>
        <v>0</v>
      </c>
      <c r="G208" s="617" t="e">
        <f t="shared" si="15"/>
        <v>#DIV/0!</v>
      </c>
    </row>
    <row r="209" spans="1:8" s="566" customFormat="1" ht="15" customHeight="1" x14ac:dyDescent="0.25">
      <c r="A209" s="468" t="s">
        <v>398</v>
      </c>
      <c r="B209" s="472" t="s">
        <v>399</v>
      </c>
      <c r="C209" s="470"/>
      <c r="D209" s="471"/>
      <c r="E209" s="472"/>
      <c r="F209" s="488">
        <f>SUM(F210:F220)</f>
        <v>0</v>
      </c>
      <c r="G209" s="617" t="e">
        <f t="shared" si="15"/>
        <v>#DIV/0!</v>
      </c>
    </row>
    <row r="210" spans="1:8" s="566" customFormat="1" ht="33.75" customHeight="1" x14ac:dyDescent="0.25">
      <c r="A210" s="457" t="s">
        <v>400</v>
      </c>
      <c r="B210" s="484" t="s">
        <v>401</v>
      </c>
      <c r="C210" s="483" t="s">
        <v>158</v>
      </c>
      <c r="D210" s="38">
        <v>16</v>
      </c>
      <c r="E210" s="443"/>
      <c r="F210" s="442">
        <f t="shared" si="14"/>
        <v>0</v>
      </c>
      <c r="G210" s="617" t="e">
        <f t="shared" si="15"/>
        <v>#DIV/0!</v>
      </c>
    </row>
    <row r="211" spans="1:8" s="568" customFormat="1" ht="36" customHeight="1" x14ac:dyDescent="0.25">
      <c r="A211" s="457" t="s">
        <v>402</v>
      </c>
      <c r="B211" s="484" t="s">
        <v>403</v>
      </c>
      <c r="C211" s="483" t="s">
        <v>158</v>
      </c>
      <c r="D211" s="38">
        <v>14</v>
      </c>
      <c r="E211" s="443"/>
      <c r="F211" s="442">
        <f t="shared" si="14"/>
        <v>0</v>
      </c>
      <c r="G211" s="617" t="e">
        <f t="shared" si="15"/>
        <v>#DIV/0!</v>
      </c>
    </row>
    <row r="212" spans="1:8" s="568" customFormat="1" ht="36" customHeight="1" x14ac:dyDescent="0.25">
      <c r="A212" s="457" t="s">
        <v>404</v>
      </c>
      <c r="B212" s="484" t="s">
        <v>405</v>
      </c>
      <c r="C212" s="483" t="s">
        <v>158</v>
      </c>
      <c r="D212" s="38">
        <v>35</v>
      </c>
      <c r="E212" s="443"/>
      <c r="F212" s="442">
        <f t="shared" si="14"/>
        <v>0</v>
      </c>
      <c r="G212" s="617" t="e">
        <f t="shared" si="15"/>
        <v>#DIV/0!</v>
      </c>
    </row>
    <row r="213" spans="1:8" s="568" customFormat="1" ht="35.25" customHeight="1" x14ac:dyDescent="0.25">
      <c r="A213" s="457" t="s">
        <v>406</v>
      </c>
      <c r="B213" s="484" t="s">
        <v>407</v>
      </c>
      <c r="C213" s="483" t="s">
        <v>158</v>
      </c>
      <c r="D213" s="38">
        <v>39</v>
      </c>
      <c r="E213" s="443"/>
      <c r="F213" s="442">
        <f t="shared" si="14"/>
        <v>0</v>
      </c>
      <c r="G213" s="617" t="e">
        <f t="shared" si="15"/>
        <v>#DIV/0!</v>
      </c>
    </row>
    <row r="214" spans="1:8" s="568" customFormat="1" ht="42.75" customHeight="1" x14ac:dyDescent="0.25">
      <c r="A214" s="457" t="s">
        <v>408</v>
      </c>
      <c r="B214" s="484" t="s">
        <v>409</v>
      </c>
      <c r="C214" s="483" t="s">
        <v>158</v>
      </c>
      <c r="D214" s="38">
        <v>35</v>
      </c>
      <c r="E214" s="443"/>
      <c r="F214" s="442">
        <f t="shared" si="14"/>
        <v>0</v>
      </c>
      <c r="G214" s="617" t="e">
        <f t="shared" si="15"/>
        <v>#DIV/0!</v>
      </c>
    </row>
    <row r="215" spans="1:8" s="566" customFormat="1" ht="15" customHeight="1" x14ac:dyDescent="0.25">
      <c r="A215" s="457" t="s">
        <v>410</v>
      </c>
      <c r="B215" s="484" t="s">
        <v>411</v>
      </c>
      <c r="C215" s="483" t="s">
        <v>325</v>
      </c>
      <c r="D215" s="426">
        <v>1</v>
      </c>
      <c r="E215" s="486"/>
      <c r="F215" s="442">
        <f t="shared" si="14"/>
        <v>0</v>
      </c>
      <c r="G215" s="617" t="e">
        <f t="shared" si="15"/>
        <v>#DIV/0!</v>
      </c>
      <c r="H215" s="568"/>
    </row>
    <row r="216" spans="1:8" s="566" customFormat="1" ht="15" customHeight="1" x14ac:dyDescent="0.25">
      <c r="A216" s="457" t="s">
        <v>412</v>
      </c>
      <c r="B216" s="484" t="s">
        <v>413</v>
      </c>
      <c r="C216" s="483" t="s">
        <v>325</v>
      </c>
      <c r="D216" s="426">
        <v>1</v>
      </c>
      <c r="E216" s="486"/>
      <c r="F216" s="442">
        <f t="shared" si="14"/>
        <v>0</v>
      </c>
      <c r="G216" s="617" t="e">
        <f t="shared" si="15"/>
        <v>#DIV/0!</v>
      </c>
      <c r="H216" s="568"/>
    </row>
    <row r="217" spans="1:8" s="566" customFormat="1" ht="15" customHeight="1" x14ac:dyDescent="0.25">
      <c r="A217" s="485" t="s">
        <v>414</v>
      </c>
      <c r="B217" s="484" t="s">
        <v>387</v>
      </c>
      <c r="C217" s="483" t="s">
        <v>325</v>
      </c>
      <c r="D217" s="426">
        <v>1</v>
      </c>
      <c r="E217" s="486"/>
      <c r="F217" s="442">
        <f t="shared" si="14"/>
        <v>0</v>
      </c>
      <c r="G217" s="617" t="e">
        <f t="shared" si="15"/>
        <v>#DIV/0!</v>
      </c>
      <c r="H217" s="568"/>
    </row>
    <row r="218" spans="1:8" s="566" customFormat="1" ht="15" customHeight="1" x14ac:dyDescent="0.25">
      <c r="A218" s="457" t="s">
        <v>415</v>
      </c>
      <c r="B218" s="484" t="s">
        <v>416</v>
      </c>
      <c r="C218" s="483" t="s">
        <v>325</v>
      </c>
      <c r="D218" s="38">
        <v>1</v>
      </c>
      <c r="E218" s="486"/>
      <c r="F218" s="442">
        <f t="shared" si="14"/>
        <v>0</v>
      </c>
      <c r="G218" s="617" t="e">
        <f t="shared" si="15"/>
        <v>#DIV/0!</v>
      </c>
      <c r="H218" s="568"/>
    </row>
    <row r="219" spans="1:8" s="566" customFormat="1" ht="15" customHeight="1" x14ac:dyDescent="0.25">
      <c r="A219" s="457" t="s">
        <v>419</v>
      </c>
      <c r="B219" s="484" t="s">
        <v>420</v>
      </c>
      <c r="C219" s="483" t="s">
        <v>325</v>
      </c>
      <c r="D219" s="38">
        <v>7</v>
      </c>
      <c r="E219" s="486"/>
      <c r="F219" s="442">
        <f t="shared" si="14"/>
        <v>0</v>
      </c>
      <c r="G219" s="617" t="e">
        <f t="shared" si="15"/>
        <v>#DIV/0!</v>
      </c>
      <c r="H219" s="568"/>
    </row>
    <row r="220" spans="1:8" s="566" customFormat="1" ht="32.25" customHeight="1" x14ac:dyDescent="0.25">
      <c r="A220" s="457" t="s">
        <v>710</v>
      </c>
      <c r="B220" s="484" t="s">
        <v>711</v>
      </c>
      <c r="C220" s="483" t="s">
        <v>158</v>
      </c>
      <c r="D220" s="38">
        <v>3</v>
      </c>
      <c r="E220" s="443"/>
      <c r="F220" s="442">
        <f t="shared" si="14"/>
        <v>0</v>
      </c>
      <c r="G220" s="617" t="e">
        <f t="shared" si="15"/>
        <v>#DIV/0!</v>
      </c>
      <c r="H220" s="568"/>
    </row>
    <row r="221" spans="1:8" s="566" customFormat="1" ht="15" customHeight="1" x14ac:dyDescent="0.25">
      <c r="A221" s="468" t="s">
        <v>421</v>
      </c>
      <c r="B221" s="472" t="s">
        <v>422</v>
      </c>
      <c r="C221" s="470"/>
      <c r="D221" s="471"/>
      <c r="E221" s="472"/>
      <c r="F221" s="488">
        <f>SUM(F222:F225)</f>
        <v>0</v>
      </c>
      <c r="G221" s="617" t="e">
        <f t="shared" si="15"/>
        <v>#DIV/0!</v>
      </c>
    </row>
    <row r="222" spans="1:8" s="566" customFormat="1" ht="15" customHeight="1" x14ac:dyDescent="0.25">
      <c r="A222" s="485" t="s">
        <v>423</v>
      </c>
      <c r="B222" s="489" t="s">
        <v>424</v>
      </c>
      <c r="C222" s="490" t="s">
        <v>325</v>
      </c>
      <c r="D222" s="426">
        <v>7</v>
      </c>
      <c r="E222" s="443"/>
      <c r="F222" s="442">
        <f t="shared" si="14"/>
        <v>0</v>
      </c>
      <c r="G222" s="617" t="e">
        <f t="shared" si="15"/>
        <v>#DIV/0!</v>
      </c>
    </row>
    <row r="223" spans="1:8" s="566" customFormat="1" ht="15" customHeight="1" x14ac:dyDescent="0.25">
      <c r="A223" s="485" t="s">
        <v>425</v>
      </c>
      <c r="B223" s="489" t="s">
        <v>426</v>
      </c>
      <c r="C223" s="490" t="s">
        <v>325</v>
      </c>
      <c r="D223" s="426">
        <v>7</v>
      </c>
      <c r="E223" s="443"/>
      <c r="F223" s="442">
        <f t="shared" si="14"/>
        <v>0</v>
      </c>
      <c r="G223" s="617" t="e">
        <f t="shared" si="15"/>
        <v>#DIV/0!</v>
      </c>
    </row>
    <row r="224" spans="1:8" s="566" customFormat="1" ht="15" customHeight="1" x14ac:dyDescent="0.25">
      <c r="A224" s="485" t="s">
        <v>427</v>
      </c>
      <c r="B224" s="489" t="s">
        <v>428</v>
      </c>
      <c r="C224" s="490" t="s">
        <v>325</v>
      </c>
      <c r="D224" s="426">
        <v>1</v>
      </c>
      <c r="E224" s="443"/>
      <c r="F224" s="442">
        <f t="shared" si="14"/>
        <v>0</v>
      </c>
      <c r="G224" s="617" t="e">
        <f t="shared" si="15"/>
        <v>#DIV/0!</v>
      </c>
    </row>
    <row r="225" spans="1:7" s="566" customFormat="1" ht="15" customHeight="1" x14ac:dyDescent="0.25">
      <c r="A225" s="485" t="s">
        <v>429</v>
      </c>
      <c r="B225" s="489" t="s">
        <v>430</v>
      </c>
      <c r="C225" s="490" t="s">
        <v>325</v>
      </c>
      <c r="D225" s="426">
        <v>1</v>
      </c>
      <c r="E225" s="443"/>
      <c r="F225" s="442">
        <f t="shared" si="14"/>
        <v>0</v>
      </c>
      <c r="G225" s="617" t="e">
        <f t="shared" si="15"/>
        <v>#DIV/0!</v>
      </c>
    </row>
    <row r="226" spans="1:7" s="566" customFormat="1" ht="15" customHeight="1" x14ac:dyDescent="0.25">
      <c r="A226" s="485"/>
      <c r="B226" s="489"/>
      <c r="C226" s="490"/>
      <c r="D226" s="426"/>
      <c r="E226" s="424"/>
      <c r="F226" s="442"/>
      <c r="G226" s="617" t="e">
        <f t="shared" si="15"/>
        <v>#DIV/0!</v>
      </c>
    </row>
    <row r="227" spans="1:7" s="566" customFormat="1" ht="15" customHeight="1" x14ac:dyDescent="0.25">
      <c r="A227" s="468" t="s">
        <v>433</v>
      </c>
      <c r="B227" s="472" t="s">
        <v>434</v>
      </c>
      <c r="C227" s="470"/>
      <c r="D227" s="471"/>
      <c r="E227" s="472"/>
      <c r="F227" s="488">
        <f>SUM(F228:F235)</f>
        <v>0</v>
      </c>
      <c r="G227" s="617" t="e">
        <f t="shared" si="15"/>
        <v>#DIV/0!</v>
      </c>
    </row>
    <row r="228" spans="1:7" s="566" customFormat="1" ht="32.25" customHeight="1" x14ac:dyDescent="0.25">
      <c r="A228" s="457" t="s">
        <v>435</v>
      </c>
      <c r="B228" s="484" t="s">
        <v>436</v>
      </c>
      <c r="C228" s="490" t="s">
        <v>158</v>
      </c>
      <c r="D228" s="426">
        <v>23.5</v>
      </c>
      <c r="E228" s="443"/>
      <c r="F228" s="442">
        <f t="shared" si="14"/>
        <v>0</v>
      </c>
      <c r="G228" s="617" t="e">
        <f t="shared" si="15"/>
        <v>#DIV/0!</v>
      </c>
    </row>
    <row r="229" spans="1:7" s="566" customFormat="1" ht="32.25" customHeight="1" x14ac:dyDescent="0.25">
      <c r="A229" s="457" t="s">
        <v>439</v>
      </c>
      <c r="B229" s="484" t="s">
        <v>440</v>
      </c>
      <c r="C229" s="490" t="s">
        <v>158</v>
      </c>
      <c r="D229" s="426">
        <v>9</v>
      </c>
      <c r="E229" s="443"/>
      <c r="F229" s="442">
        <f t="shared" si="14"/>
        <v>0</v>
      </c>
      <c r="G229" s="617" t="e">
        <f t="shared" si="15"/>
        <v>#DIV/0!</v>
      </c>
    </row>
    <row r="230" spans="1:7" s="566" customFormat="1" ht="28.5" customHeight="1" x14ac:dyDescent="0.25">
      <c r="A230" s="457" t="s">
        <v>441</v>
      </c>
      <c r="B230" s="484" t="s">
        <v>442</v>
      </c>
      <c r="C230" s="490" t="s">
        <v>158</v>
      </c>
      <c r="D230" s="426">
        <v>79</v>
      </c>
      <c r="E230" s="443"/>
      <c r="F230" s="442">
        <f t="shared" si="14"/>
        <v>0</v>
      </c>
      <c r="G230" s="617" t="e">
        <f t="shared" si="15"/>
        <v>#DIV/0!</v>
      </c>
    </row>
    <row r="231" spans="1:7" s="566" customFormat="1" ht="28.5" customHeight="1" x14ac:dyDescent="0.25">
      <c r="A231" s="457" t="s">
        <v>443</v>
      </c>
      <c r="B231" s="482" t="s">
        <v>444</v>
      </c>
      <c r="C231" s="490" t="s">
        <v>158</v>
      </c>
      <c r="D231" s="426">
        <v>45</v>
      </c>
      <c r="E231" s="443"/>
      <c r="F231" s="442">
        <f t="shared" si="14"/>
        <v>0</v>
      </c>
      <c r="G231" s="617" t="e">
        <f t="shared" si="15"/>
        <v>#DIV/0!</v>
      </c>
    </row>
    <row r="232" spans="1:7" s="566" customFormat="1" ht="28.5" customHeight="1" x14ac:dyDescent="0.25">
      <c r="A232" s="457" t="s">
        <v>445</v>
      </c>
      <c r="B232" s="484" t="s">
        <v>446</v>
      </c>
      <c r="C232" s="490" t="s">
        <v>158</v>
      </c>
      <c r="D232" s="426">
        <v>11</v>
      </c>
      <c r="E232" s="443"/>
      <c r="F232" s="442">
        <f t="shared" si="14"/>
        <v>0</v>
      </c>
      <c r="G232" s="617" t="e">
        <f t="shared" si="15"/>
        <v>#DIV/0!</v>
      </c>
    </row>
    <row r="233" spans="1:7" s="566" customFormat="1" ht="15" customHeight="1" x14ac:dyDescent="0.25">
      <c r="A233" s="457" t="s">
        <v>447</v>
      </c>
      <c r="B233" s="491" t="s">
        <v>448</v>
      </c>
      <c r="C233" s="483" t="s">
        <v>158</v>
      </c>
      <c r="D233" s="426">
        <v>22</v>
      </c>
      <c r="E233" s="486"/>
      <c r="F233" s="442">
        <f t="shared" si="14"/>
        <v>0</v>
      </c>
      <c r="G233" s="617" t="e">
        <f t="shared" si="15"/>
        <v>#DIV/0!</v>
      </c>
    </row>
    <row r="234" spans="1:7" s="566" customFormat="1" ht="30" customHeight="1" x14ac:dyDescent="0.25">
      <c r="A234" s="457" t="s">
        <v>449</v>
      </c>
      <c r="B234" s="484" t="s">
        <v>450</v>
      </c>
      <c r="C234" s="483" t="s">
        <v>158</v>
      </c>
      <c r="D234" s="426">
        <v>26</v>
      </c>
      <c r="E234" s="443"/>
      <c r="F234" s="442">
        <f t="shared" si="14"/>
        <v>0</v>
      </c>
      <c r="G234" s="617" t="e">
        <f t="shared" si="15"/>
        <v>#DIV/0!</v>
      </c>
    </row>
    <row r="235" spans="1:7" s="566" customFormat="1" ht="15" customHeight="1" x14ac:dyDescent="0.25">
      <c r="A235" s="457"/>
      <c r="B235" s="484"/>
      <c r="C235" s="483"/>
      <c r="D235" s="426"/>
      <c r="E235" s="486"/>
      <c r="F235" s="442">
        <f t="shared" si="14"/>
        <v>0</v>
      </c>
      <c r="G235" s="617" t="e">
        <f t="shared" si="15"/>
        <v>#DIV/0!</v>
      </c>
    </row>
    <row r="236" spans="1:7" s="566" customFormat="1" ht="15" customHeight="1" x14ac:dyDescent="0.25">
      <c r="A236" s="457"/>
      <c r="B236" s="484"/>
      <c r="C236" s="490"/>
      <c r="D236" s="426"/>
      <c r="E236" s="486"/>
      <c r="F236" s="442">
        <f t="shared" si="14"/>
        <v>0</v>
      </c>
      <c r="G236" s="617" t="e">
        <f t="shared" si="15"/>
        <v>#DIV/0!</v>
      </c>
    </row>
    <row r="237" spans="1:7" s="566" customFormat="1" ht="15" customHeight="1" x14ac:dyDescent="0.25">
      <c r="A237" s="468" t="s">
        <v>451</v>
      </c>
      <c r="B237" s="472" t="s">
        <v>452</v>
      </c>
      <c r="C237" s="470"/>
      <c r="D237" s="471"/>
      <c r="E237" s="472"/>
      <c r="F237" s="473">
        <f>SUM(F238:F242)</f>
        <v>0</v>
      </c>
      <c r="G237" s="617" t="e">
        <f t="shared" si="15"/>
        <v>#DIV/0!</v>
      </c>
    </row>
    <row r="238" spans="1:7" s="566" customFormat="1" ht="15" customHeight="1" x14ac:dyDescent="0.25">
      <c r="A238" s="457" t="s">
        <v>453</v>
      </c>
      <c r="B238" s="489" t="s">
        <v>454</v>
      </c>
      <c r="C238" s="490" t="s">
        <v>325</v>
      </c>
      <c r="D238" s="426">
        <v>7</v>
      </c>
      <c r="E238" s="443"/>
      <c r="F238" s="442">
        <f t="shared" si="14"/>
        <v>0</v>
      </c>
      <c r="G238" s="617" t="e">
        <f t="shared" si="15"/>
        <v>#DIV/0!</v>
      </c>
    </row>
    <row r="239" spans="1:7" s="566" customFormat="1" ht="15" customHeight="1" x14ac:dyDescent="0.25">
      <c r="A239" s="457" t="s">
        <v>455</v>
      </c>
      <c r="B239" s="489" t="s">
        <v>456</v>
      </c>
      <c r="C239" s="490" t="s">
        <v>325</v>
      </c>
      <c r="D239" s="426">
        <v>7</v>
      </c>
      <c r="E239" s="443"/>
      <c r="F239" s="442">
        <f t="shared" si="14"/>
        <v>0</v>
      </c>
      <c r="G239" s="617" t="e">
        <f t="shared" si="15"/>
        <v>#DIV/0!</v>
      </c>
    </row>
    <row r="240" spans="1:7" s="566" customFormat="1" ht="15" customHeight="1" x14ac:dyDescent="0.25">
      <c r="A240" s="457" t="s">
        <v>457</v>
      </c>
      <c r="B240" s="489" t="s">
        <v>458</v>
      </c>
      <c r="C240" s="490" t="s">
        <v>325</v>
      </c>
      <c r="D240" s="426">
        <v>1</v>
      </c>
      <c r="E240" s="443"/>
      <c r="F240" s="442">
        <f t="shared" si="14"/>
        <v>0</v>
      </c>
      <c r="G240" s="617" t="e">
        <f t="shared" si="15"/>
        <v>#DIV/0!</v>
      </c>
    </row>
    <row r="241" spans="1:7" s="566" customFormat="1" ht="15" customHeight="1" x14ac:dyDescent="0.25">
      <c r="A241" s="457" t="s">
        <v>459</v>
      </c>
      <c r="B241" s="489" t="s">
        <v>460</v>
      </c>
      <c r="C241" s="490" t="s">
        <v>325</v>
      </c>
      <c r="D241" s="426">
        <v>9</v>
      </c>
      <c r="E241" s="443"/>
      <c r="F241" s="442">
        <f t="shared" si="14"/>
        <v>0</v>
      </c>
      <c r="G241" s="617" t="e">
        <f t="shared" si="15"/>
        <v>#DIV/0!</v>
      </c>
    </row>
    <row r="242" spans="1:7" s="566" customFormat="1" ht="15" customHeight="1" x14ac:dyDescent="0.25">
      <c r="A242" s="457"/>
      <c r="B242" s="489"/>
      <c r="C242" s="490"/>
      <c r="D242" s="426"/>
      <c r="E242" s="443"/>
      <c r="F242" s="442"/>
      <c r="G242" s="617" t="e">
        <f t="shared" si="15"/>
        <v>#DIV/0!</v>
      </c>
    </row>
    <row r="243" spans="1:7" s="566" customFormat="1" ht="15" customHeight="1" x14ac:dyDescent="0.25">
      <c r="A243" s="468" t="s">
        <v>461</v>
      </c>
      <c r="B243" s="472" t="s">
        <v>462</v>
      </c>
      <c r="C243" s="470"/>
      <c r="D243" s="471"/>
      <c r="E243" s="472"/>
      <c r="F243" s="473">
        <f>SUM(F244:F246)</f>
        <v>0</v>
      </c>
      <c r="G243" s="617" t="e">
        <f t="shared" si="15"/>
        <v>#DIV/0!</v>
      </c>
    </row>
    <row r="244" spans="1:7" s="566" customFormat="1" ht="34.5" customHeight="1" x14ac:dyDescent="0.25">
      <c r="A244" s="457" t="s">
        <v>463</v>
      </c>
      <c r="B244" s="484" t="s">
        <v>442</v>
      </c>
      <c r="C244" s="490" t="s">
        <v>158</v>
      </c>
      <c r="D244" s="426">
        <v>95</v>
      </c>
      <c r="E244" s="443"/>
      <c r="F244" s="442">
        <f t="shared" ref="F244:F246" si="16">+ROUND((E244*D244),0)</f>
        <v>0</v>
      </c>
      <c r="G244" s="617" t="e">
        <f t="shared" si="15"/>
        <v>#DIV/0!</v>
      </c>
    </row>
    <row r="245" spans="1:7" s="566" customFormat="1" ht="15" customHeight="1" x14ac:dyDescent="0.25">
      <c r="A245" s="457" t="s">
        <v>464</v>
      </c>
      <c r="B245" s="489" t="s">
        <v>465</v>
      </c>
      <c r="C245" s="490" t="s">
        <v>325</v>
      </c>
      <c r="D245" s="426">
        <v>6</v>
      </c>
      <c r="E245" s="443"/>
      <c r="F245" s="442">
        <f t="shared" si="16"/>
        <v>0</v>
      </c>
      <c r="G245" s="617" t="e">
        <f t="shared" si="15"/>
        <v>#DIV/0!</v>
      </c>
    </row>
    <row r="246" spans="1:7" s="566" customFormat="1" ht="15" customHeight="1" x14ac:dyDescent="0.25">
      <c r="A246" s="457" t="s">
        <v>466</v>
      </c>
      <c r="B246" s="489" t="s">
        <v>467</v>
      </c>
      <c r="C246" s="490" t="s">
        <v>325</v>
      </c>
      <c r="D246" s="426">
        <v>6</v>
      </c>
      <c r="E246" s="443"/>
      <c r="F246" s="442">
        <f t="shared" si="16"/>
        <v>0</v>
      </c>
      <c r="G246" s="617" t="e">
        <f t="shared" si="15"/>
        <v>#DIV/0!</v>
      </c>
    </row>
    <row r="247" spans="1:7" s="566" customFormat="1" ht="15" customHeight="1" x14ac:dyDescent="0.25">
      <c r="A247" s="468" t="s">
        <v>469</v>
      </c>
      <c r="B247" s="472" t="s">
        <v>470</v>
      </c>
      <c r="C247" s="470"/>
      <c r="D247" s="471"/>
      <c r="E247" s="472"/>
      <c r="F247" s="473">
        <f>SUM(F248:F255)</f>
        <v>0</v>
      </c>
      <c r="G247" s="617" t="e">
        <f t="shared" si="15"/>
        <v>#DIV/0!</v>
      </c>
    </row>
    <row r="248" spans="1:7" s="568" customFormat="1" ht="42.75" customHeight="1" x14ac:dyDescent="0.25">
      <c r="A248" s="457" t="s">
        <v>471</v>
      </c>
      <c r="B248" s="489" t="s">
        <v>472</v>
      </c>
      <c r="C248" s="83" t="s">
        <v>325</v>
      </c>
      <c r="D248" s="426">
        <v>7</v>
      </c>
      <c r="E248" s="443"/>
      <c r="F248" s="442">
        <f t="shared" ref="F248:F255" si="17">+ROUND((E248*D248),0)</f>
        <v>0</v>
      </c>
      <c r="G248" s="617" t="e">
        <f t="shared" si="15"/>
        <v>#DIV/0!</v>
      </c>
    </row>
    <row r="249" spans="1:7" s="566" customFormat="1" ht="26.25" customHeight="1" x14ac:dyDescent="0.25">
      <c r="A249" s="457" t="s">
        <v>473</v>
      </c>
      <c r="B249" s="489" t="s">
        <v>474</v>
      </c>
      <c r="C249" s="83" t="s">
        <v>325</v>
      </c>
      <c r="D249" s="426">
        <v>7</v>
      </c>
      <c r="E249" s="443"/>
      <c r="F249" s="442">
        <f t="shared" si="17"/>
        <v>0</v>
      </c>
      <c r="G249" s="617" t="e">
        <f t="shared" si="15"/>
        <v>#DIV/0!</v>
      </c>
    </row>
    <row r="250" spans="1:7" s="566" customFormat="1" ht="21.75" customHeight="1" x14ac:dyDescent="0.25">
      <c r="A250" s="457" t="s">
        <v>475</v>
      </c>
      <c r="B250" s="489" t="s">
        <v>476</v>
      </c>
      <c r="C250" s="83" t="s">
        <v>325</v>
      </c>
      <c r="D250" s="426">
        <v>1</v>
      </c>
      <c r="E250" s="443"/>
      <c r="F250" s="442">
        <f t="shared" si="17"/>
        <v>0</v>
      </c>
      <c r="G250" s="617" t="e">
        <f t="shared" si="15"/>
        <v>#DIV/0!</v>
      </c>
    </row>
    <row r="251" spans="1:7" s="566" customFormat="1" ht="22.5" customHeight="1" x14ac:dyDescent="0.25">
      <c r="A251" s="457" t="s">
        <v>479</v>
      </c>
      <c r="B251" s="489" t="s">
        <v>480</v>
      </c>
      <c r="C251" s="83" t="s">
        <v>325</v>
      </c>
      <c r="D251" s="426">
        <v>7</v>
      </c>
      <c r="E251" s="443"/>
      <c r="F251" s="442">
        <f t="shared" si="17"/>
        <v>0</v>
      </c>
      <c r="G251" s="617" t="e">
        <f t="shared" si="15"/>
        <v>#DIV/0!</v>
      </c>
    </row>
    <row r="252" spans="1:7" s="566" customFormat="1" ht="31.5" customHeight="1" x14ac:dyDescent="0.25">
      <c r="A252" s="457" t="s">
        <v>481</v>
      </c>
      <c r="B252" s="489" t="s">
        <v>482</v>
      </c>
      <c r="C252" s="83" t="s">
        <v>325</v>
      </c>
      <c r="D252" s="426">
        <v>7</v>
      </c>
      <c r="E252" s="443"/>
      <c r="F252" s="442">
        <f t="shared" si="17"/>
        <v>0</v>
      </c>
      <c r="G252" s="617" t="e">
        <f t="shared" si="15"/>
        <v>#DIV/0!</v>
      </c>
    </row>
    <row r="253" spans="1:7" s="566" customFormat="1" ht="27" customHeight="1" x14ac:dyDescent="0.25">
      <c r="A253" s="457" t="s">
        <v>483</v>
      </c>
      <c r="B253" s="482" t="s">
        <v>484</v>
      </c>
      <c r="C253" s="131" t="s">
        <v>325</v>
      </c>
      <c r="D253" s="426">
        <v>7</v>
      </c>
      <c r="E253" s="443"/>
      <c r="F253" s="442">
        <f t="shared" si="17"/>
        <v>0</v>
      </c>
      <c r="G253" s="617" t="e">
        <f t="shared" si="15"/>
        <v>#DIV/0!</v>
      </c>
    </row>
    <row r="254" spans="1:7" s="566" customFormat="1" ht="31.5" customHeight="1" x14ac:dyDescent="0.25">
      <c r="A254" s="457" t="s">
        <v>485</v>
      </c>
      <c r="B254" s="489" t="s">
        <v>486</v>
      </c>
      <c r="C254" s="83" t="s">
        <v>325</v>
      </c>
      <c r="D254" s="426">
        <v>7</v>
      </c>
      <c r="E254" s="443"/>
      <c r="F254" s="442">
        <f t="shared" si="17"/>
        <v>0</v>
      </c>
      <c r="G254" s="617" t="e">
        <f t="shared" si="15"/>
        <v>#DIV/0!</v>
      </c>
    </row>
    <row r="255" spans="1:7" s="566" customFormat="1" ht="31.5" customHeight="1" x14ac:dyDescent="0.25">
      <c r="A255" s="457" t="s">
        <v>487</v>
      </c>
      <c r="B255" s="489" t="s">
        <v>488</v>
      </c>
      <c r="C255" s="83" t="s">
        <v>325</v>
      </c>
      <c r="D255" s="426">
        <v>1</v>
      </c>
      <c r="E255" s="443"/>
      <c r="F255" s="442">
        <f t="shared" si="17"/>
        <v>0</v>
      </c>
      <c r="G255" s="617" t="e">
        <f t="shared" si="15"/>
        <v>#DIV/0!</v>
      </c>
    </row>
    <row r="256" spans="1:7" s="566" customFormat="1" ht="15" customHeight="1" x14ac:dyDescent="0.25">
      <c r="A256" s="468" t="s">
        <v>489</v>
      </c>
      <c r="B256" s="472" t="s">
        <v>490</v>
      </c>
      <c r="C256" s="470"/>
      <c r="D256" s="471"/>
      <c r="E256" s="472"/>
      <c r="F256" s="473">
        <f>SUM(F257:F264)</f>
        <v>0</v>
      </c>
      <c r="G256" s="617" t="e">
        <f t="shared" si="15"/>
        <v>#DIV/0!</v>
      </c>
    </row>
    <row r="257" spans="1:7" s="566" customFormat="1" ht="15" customHeight="1" x14ac:dyDescent="0.25">
      <c r="A257" s="457" t="s">
        <v>491</v>
      </c>
      <c r="B257" s="489" t="s">
        <v>492</v>
      </c>
      <c r="C257" s="490" t="s">
        <v>325</v>
      </c>
      <c r="D257" s="426">
        <v>1</v>
      </c>
      <c r="E257" s="443"/>
      <c r="F257" s="442">
        <f t="shared" ref="F257:F264" si="18">+ROUND((E257*D257),0)</f>
        <v>0</v>
      </c>
      <c r="G257" s="617" t="e">
        <f t="shared" si="15"/>
        <v>#DIV/0!</v>
      </c>
    </row>
    <row r="258" spans="1:7" s="566" customFormat="1" ht="15" customHeight="1" x14ac:dyDescent="0.25">
      <c r="A258" s="457" t="s">
        <v>493</v>
      </c>
      <c r="B258" s="489" t="s">
        <v>494</v>
      </c>
      <c r="C258" s="490" t="s">
        <v>325</v>
      </c>
      <c r="D258" s="426">
        <v>2</v>
      </c>
      <c r="E258" s="443"/>
      <c r="F258" s="442">
        <f t="shared" si="18"/>
        <v>0</v>
      </c>
      <c r="G258" s="617" t="e">
        <f t="shared" si="15"/>
        <v>#DIV/0!</v>
      </c>
    </row>
    <row r="259" spans="1:7" s="566" customFormat="1" ht="15" customHeight="1" x14ac:dyDescent="0.25">
      <c r="A259" s="457" t="s">
        <v>495</v>
      </c>
      <c r="B259" s="489" t="s">
        <v>496</v>
      </c>
      <c r="C259" s="490" t="s">
        <v>325</v>
      </c>
      <c r="D259" s="426">
        <v>2</v>
      </c>
      <c r="E259" s="443"/>
      <c r="F259" s="442">
        <f t="shared" si="18"/>
        <v>0</v>
      </c>
      <c r="G259" s="617" t="e">
        <f t="shared" si="15"/>
        <v>#DIV/0!</v>
      </c>
    </row>
    <row r="260" spans="1:7" s="566" customFormat="1" ht="30.75" customHeight="1" x14ac:dyDescent="0.25">
      <c r="A260" s="457" t="s">
        <v>497</v>
      </c>
      <c r="B260" s="489" t="s">
        <v>712</v>
      </c>
      <c r="C260" s="490" t="s">
        <v>499</v>
      </c>
      <c r="D260" s="426">
        <v>26</v>
      </c>
      <c r="E260" s="443"/>
      <c r="F260" s="442">
        <f t="shared" si="18"/>
        <v>0</v>
      </c>
      <c r="G260" s="617" t="e">
        <f t="shared" si="15"/>
        <v>#DIV/0!</v>
      </c>
    </row>
    <row r="261" spans="1:7" s="566" customFormat="1" ht="15" customHeight="1" x14ac:dyDescent="0.25">
      <c r="A261" s="457" t="s">
        <v>500</v>
      </c>
      <c r="B261" s="489" t="s">
        <v>501</v>
      </c>
      <c r="C261" s="490" t="s">
        <v>499</v>
      </c>
      <c r="D261" s="426">
        <v>2</v>
      </c>
      <c r="E261" s="443"/>
      <c r="F261" s="442">
        <f t="shared" si="18"/>
        <v>0</v>
      </c>
      <c r="G261" s="617" t="e">
        <f t="shared" si="15"/>
        <v>#DIV/0!</v>
      </c>
    </row>
    <row r="262" spans="1:7" s="566" customFormat="1" ht="15" customHeight="1" x14ac:dyDescent="0.25">
      <c r="A262" s="457" t="s">
        <v>502</v>
      </c>
      <c r="B262" s="489" t="s">
        <v>503</v>
      </c>
      <c r="C262" s="490" t="s">
        <v>499</v>
      </c>
      <c r="D262" s="426">
        <v>14</v>
      </c>
      <c r="E262" s="443"/>
      <c r="F262" s="442">
        <f t="shared" si="18"/>
        <v>0</v>
      </c>
      <c r="G262" s="617" t="e">
        <f t="shared" si="15"/>
        <v>#DIV/0!</v>
      </c>
    </row>
    <row r="263" spans="1:7" s="566" customFormat="1" ht="15" customHeight="1" x14ac:dyDescent="0.25">
      <c r="A263" s="457" t="s">
        <v>504</v>
      </c>
      <c r="B263" s="489" t="s">
        <v>505</v>
      </c>
      <c r="C263" s="490" t="s">
        <v>499</v>
      </c>
      <c r="D263" s="426">
        <v>10</v>
      </c>
      <c r="E263" s="443"/>
      <c r="F263" s="442">
        <f t="shared" si="18"/>
        <v>0</v>
      </c>
      <c r="G263" s="617" t="e">
        <f t="shared" si="15"/>
        <v>#DIV/0!</v>
      </c>
    </row>
    <row r="264" spans="1:7" s="566" customFormat="1" ht="15" customHeight="1" x14ac:dyDescent="0.25">
      <c r="A264" s="457"/>
      <c r="B264" s="489"/>
      <c r="C264" s="490"/>
      <c r="D264" s="426"/>
      <c r="E264" s="443"/>
      <c r="F264" s="442">
        <f t="shared" si="18"/>
        <v>0</v>
      </c>
      <c r="G264" s="617" t="e">
        <f t="shared" ref="G264:G327" si="19">+ROUND((F264/$F$378),4)</f>
        <v>#DIV/0!</v>
      </c>
    </row>
    <row r="265" spans="1:7" s="566" customFormat="1" ht="15" customHeight="1" x14ac:dyDescent="0.25">
      <c r="A265" s="468">
        <v>10.199999999999999</v>
      </c>
      <c r="B265" s="472" t="s">
        <v>506</v>
      </c>
      <c r="C265" s="470"/>
      <c r="D265" s="470"/>
      <c r="E265" s="472"/>
      <c r="F265" s="473">
        <f>+F266+F302+F306+F313+F316+F319+F322+F332+F336</f>
        <v>0</v>
      </c>
      <c r="G265" s="617" t="e">
        <f t="shared" si="19"/>
        <v>#DIV/0!</v>
      </c>
    </row>
    <row r="266" spans="1:7" s="566" customFormat="1" ht="15" customHeight="1" x14ac:dyDescent="0.25">
      <c r="A266" s="468" t="s">
        <v>507</v>
      </c>
      <c r="B266" s="472" t="s">
        <v>508</v>
      </c>
      <c r="C266" s="470"/>
      <c r="D266" s="471"/>
      <c r="E266" s="472"/>
      <c r="F266" s="473">
        <f>SUM(F267:F301)</f>
        <v>0</v>
      </c>
      <c r="G266" s="617" t="e">
        <f t="shared" si="19"/>
        <v>#DIV/0!</v>
      </c>
    </row>
    <row r="267" spans="1:7" s="566" customFormat="1" ht="15" customHeight="1" x14ac:dyDescent="0.25">
      <c r="A267" s="485" t="s">
        <v>509</v>
      </c>
      <c r="B267" s="487" t="s">
        <v>510</v>
      </c>
      <c r="C267" s="494" t="s">
        <v>158</v>
      </c>
      <c r="D267" s="494">
        <v>94</v>
      </c>
      <c r="E267" s="486"/>
      <c r="F267" s="442">
        <f t="shared" ref="F267:F304" si="20">+ROUND((E267*D267),0)</f>
        <v>0</v>
      </c>
      <c r="G267" s="617" t="e">
        <f t="shared" si="19"/>
        <v>#DIV/0!</v>
      </c>
    </row>
    <row r="268" spans="1:7" s="566" customFormat="1" ht="15" customHeight="1" x14ac:dyDescent="0.25">
      <c r="A268" s="485" t="s">
        <v>511</v>
      </c>
      <c r="B268" s="487" t="s">
        <v>512</v>
      </c>
      <c r="C268" s="494" t="s">
        <v>158</v>
      </c>
      <c r="D268" s="494">
        <v>73</v>
      </c>
      <c r="E268" s="486"/>
      <c r="F268" s="442">
        <f t="shared" si="20"/>
        <v>0</v>
      </c>
      <c r="G268" s="617" t="e">
        <f t="shared" si="19"/>
        <v>#DIV/0!</v>
      </c>
    </row>
    <row r="269" spans="1:7" s="566" customFormat="1" ht="15" customHeight="1" x14ac:dyDescent="0.25">
      <c r="A269" s="485" t="s">
        <v>513</v>
      </c>
      <c r="B269" s="487" t="s">
        <v>514</v>
      </c>
      <c r="C269" s="494" t="s">
        <v>158</v>
      </c>
      <c r="D269" s="494">
        <v>33</v>
      </c>
      <c r="E269" s="486"/>
      <c r="F269" s="442">
        <f t="shared" si="20"/>
        <v>0</v>
      </c>
      <c r="G269" s="617" t="e">
        <f t="shared" si="19"/>
        <v>#DIV/0!</v>
      </c>
    </row>
    <row r="270" spans="1:7" s="566" customFormat="1" ht="15" customHeight="1" x14ac:dyDescent="0.25">
      <c r="A270" s="485" t="s">
        <v>515</v>
      </c>
      <c r="B270" s="487" t="s">
        <v>516</v>
      </c>
      <c r="C270" s="494" t="s">
        <v>158</v>
      </c>
      <c r="D270" s="494">
        <v>16</v>
      </c>
      <c r="E270" s="486"/>
      <c r="F270" s="442">
        <f t="shared" si="20"/>
        <v>0</v>
      </c>
      <c r="G270" s="617" t="e">
        <f t="shared" si="19"/>
        <v>#DIV/0!</v>
      </c>
    </row>
    <row r="271" spans="1:7" s="566" customFormat="1" ht="15" customHeight="1" x14ac:dyDescent="0.25">
      <c r="A271" s="485" t="s">
        <v>517</v>
      </c>
      <c r="B271" s="487" t="s">
        <v>518</v>
      </c>
      <c r="C271" s="494" t="s">
        <v>158</v>
      </c>
      <c r="D271" s="494">
        <v>23</v>
      </c>
      <c r="E271" s="486"/>
      <c r="F271" s="442">
        <f t="shared" si="20"/>
        <v>0</v>
      </c>
      <c r="G271" s="617" t="e">
        <f t="shared" si="19"/>
        <v>#DIV/0!</v>
      </c>
    </row>
    <row r="272" spans="1:7" s="566" customFormat="1" ht="15" customHeight="1" x14ac:dyDescent="0.25">
      <c r="A272" s="485" t="s">
        <v>519</v>
      </c>
      <c r="B272" s="487" t="s">
        <v>520</v>
      </c>
      <c r="C272" s="494" t="s">
        <v>158</v>
      </c>
      <c r="D272" s="494">
        <v>40</v>
      </c>
      <c r="E272" s="486"/>
      <c r="F272" s="442">
        <f t="shared" si="20"/>
        <v>0</v>
      </c>
      <c r="G272" s="617" t="e">
        <f t="shared" si="19"/>
        <v>#DIV/0!</v>
      </c>
    </row>
    <row r="273" spans="1:7" s="566" customFormat="1" ht="15" customHeight="1" x14ac:dyDescent="0.25">
      <c r="A273" s="485" t="s">
        <v>521</v>
      </c>
      <c r="B273" s="487" t="s">
        <v>522</v>
      </c>
      <c r="C273" s="494" t="s">
        <v>523</v>
      </c>
      <c r="D273" s="494">
        <v>30</v>
      </c>
      <c r="E273" s="486"/>
      <c r="F273" s="442">
        <f t="shared" si="20"/>
        <v>0</v>
      </c>
      <c r="G273" s="617" t="e">
        <f t="shared" si="19"/>
        <v>#DIV/0!</v>
      </c>
    </row>
    <row r="274" spans="1:7" s="566" customFormat="1" ht="15" customHeight="1" x14ac:dyDescent="0.25">
      <c r="A274" s="485" t="s">
        <v>524</v>
      </c>
      <c r="B274" s="487" t="s">
        <v>525</v>
      </c>
      <c r="C274" s="494" t="s">
        <v>523</v>
      </c>
      <c r="D274" s="494">
        <v>13</v>
      </c>
      <c r="E274" s="486"/>
      <c r="F274" s="442">
        <f t="shared" si="20"/>
        <v>0</v>
      </c>
      <c r="G274" s="617" t="e">
        <f t="shared" si="19"/>
        <v>#DIV/0!</v>
      </c>
    </row>
    <row r="275" spans="1:7" s="566" customFormat="1" ht="15" customHeight="1" x14ac:dyDescent="0.25">
      <c r="A275" s="485" t="s">
        <v>526</v>
      </c>
      <c r="B275" s="487" t="s">
        <v>527</v>
      </c>
      <c r="C275" s="494" t="s">
        <v>523</v>
      </c>
      <c r="D275" s="494">
        <v>3</v>
      </c>
      <c r="E275" s="486"/>
      <c r="F275" s="442">
        <f t="shared" si="20"/>
        <v>0</v>
      </c>
      <c r="G275" s="617" t="e">
        <f t="shared" si="19"/>
        <v>#DIV/0!</v>
      </c>
    </row>
    <row r="276" spans="1:7" s="566" customFormat="1" ht="15" customHeight="1" x14ac:dyDescent="0.25">
      <c r="A276" s="485" t="s">
        <v>528</v>
      </c>
      <c r="B276" s="487" t="s">
        <v>529</v>
      </c>
      <c r="C276" s="494" t="s">
        <v>523</v>
      </c>
      <c r="D276" s="494">
        <v>2</v>
      </c>
      <c r="E276" s="486"/>
      <c r="F276" s="442">
        <f t="shared" si="20"/>
        <v>0</v>
      </c>
      <c r="G276" s="617" t="e">
        <f t="shared" si="19"/>
        <v>#DIV/0!</v>
      </c>
    </row>
    <row r="277" spans="1:7" s="566" customFormat="1" ht="15" customHeight="1" x14ac:dyDescent="0.25">
      <c r="A277" s="485" t="s">
        <v>530</v>
      </c>
      <c r="B277" s="487" t="s">
        <v>531</v>
      </c>
      <c r="C277" s="494" t="s">
        <v>523</v>
      </c>
      <c r="D277" s="494">
        <v>7</v>
      </c>
      <c r="E277" s="486"/>
      <c r="F277" s="442">
        <f t="shared" si="20"/>
        <v>0</v>
      </c>
      <c r="G277" s="617" t="e">
        <f t="shared" si="19"/>
        <v>#DIV/0!</v>
      </c>
    </row>
    <row r="278" spans="1:7" s="566" customFormat="1" ht="15" customHeight="1" x14ac:dyDescent="0.25">
      <c r="A278" s="485" t="s">
        <v>532</v>
      </c>
      <c r="B278" s="487" t="s">
        <v>533</v>
      </c>
      <c r="C278" s="494" t="s">
        <v>523</v>
      </c>
      <c r="D278" s="494">
        <v>7</v>
      </c>
      <c r="E278" s="486"/>
      <c r="F278" s="442">
        <f t="shared" si="20"/>
        <v>0</v>
      </c>
      <c r="G278" s="617" t="e">
        <f t="shared" si="19"/>
        <v>#DIV/0!</v>
      </c>
    </row>
    <row r="279" spans="1:7" s="566" customFormat="1" ht="15" customHeight="1" x14ac:dyDescent="0.25">
      <c r="A279" s="485" t="s">
        <v>534</v>
      </c>
      <c r="B279" s="487" t="s">
        <v>535</v>
      </c>
      <c r="C279" s="494" t="s">
        <v>523</v>
      </c>
      <c r="D279" s="494">
        <v>5</v>
      </c>
      <c r="E279" s="486"/>
      <c r="F279" s="442">
        <f t="shared" si="20"/>
        <v>0</v>
      </c>
      <c r="G279" s="617" t="e">
        <f t="shared" si="19"/>
        <v>#DIV/0!</v>
      </c>
    </row>
    <row r="280" spans="1:7" s="566" customFormat="1" ht="15" customHeight="1" x14ac:dyDescent="0.25">
      <c r="A280" s="485" t="s">
        <v>536</v>
      </c>
      <c r="B280" s="487" t="s">
        <v>537</v>
      </c>
      <c r="C280" s="494" t="s">
        <v>523</v>
      </c>
      <c r="D280" s="494">
        <v>3</v>
      </c>
      <c r="E280" s="486"/>
      <c r="F280" s="442">
        <f t="shared" si="20"/>
        <v>0</v>
      </c>
      <c r="G280" s="617" t="e">
        <f t="shared" si="19"/>
        <v>#DIV/0!</v>
      </c>
    </row>
    <row r="281" spans="1:7" s="566" customFormat="1" ht="15" customHeight="1" x14ac:dyDescent="0.25">
      <c r="A281" s="485" t="s">
        <v>538</v>
      </c>
      <c r="B281" s="487" t="s">
        <v>539</v>
      </c>
      <c r="C281" s="494" t="s">
        <v>523</v>
      </c>
      <c r="D281" s="494">
        <v>4</v>
      </c>
      <c r="E281" s="486"/>
      <c r="F281" s="442">
        <f t="shared" si="20"/>
        <v>0</v>
      </c>
      <c r="G281" s="617" t="e">
        <f t="shared" si="19"/>
        <v>#DIV/0!</v>
      </c>
    </row>
    <row r="282" spans="1:7" s="566" customFormat="1" ht="15" customHeight="1" x14ac:dyDescent="0.25">
      <c r="A282" s="485" t="s">
        <v>542</v>
      </c>
      <c r="B282" s="487" t="s">
        <v>543</v>
      </c>
      <c r="C282" s="494" t="s">
        <v>523</v>
      </c>
      <c r="D282" s="494">
        <v>2</v>
      </c>
      <c r="E282" s="486"/>
      <c r="F282" s="442">
        <f t="shared" si="20"/>
        <v>0</v>
      </c>
      <c r="G282" s="617" t="e">
        <f t="shared" si="19"/>
        <v>#DIV/0!</v>
      </c>
    </row>
    <row r="283" spans="1:7" s="566" customFormat="1" ht="15" customHeight="1" x14ac:dyDescent="0.25">
      <c r="A283" s="485" t="s">
        <v>544</v>
      </c>
      <c r="B283" s="487" t="s">
        <v>545</v>
      </c>
      <c r="C283" s="494" t="s">
        <v>523</v>
      </c>
      <c r="D283" s="494">
        <v>2</v>
      </c>
      <c r="E283" s="486"/>
      <c r="F283" s="442">
        <f t="shared" si="20"/>
        <v>0</v>
      </c>
      <c r="G283" s="617" t="e">
        <f t="shared" si="19"/>
        <v>#DIV/0!</v>
      </c>
    </row>
    <row r="284" spans="1:7" s="566" customFormat="1" ht="15" customHeight="1" x14ac:dyDescent="0.25">
      <c r="A284" s="485" t="s">
        <v>546</v>
      </c>
      <c r="B284" s="487" t="s">
        <v>547</v>
      </c>
      <c r="C284" s="494" t="s">
        <v>523</v>
      </c>
      <c r="D284" s="494">
        <v>2</v>
      </c>
      <c r="E284" s="486"/>
      <c r="F284" s="442">
        <f t="shared" si="20"/>
        <v>0</v>
      </c>
      <c r="G284" s="617" t="e">
        <f t="shared" si="19"/>
        <v>#DIV/0!</v>
      </c>
    </row>
    <row r="285" spans="1:7" s="566" customFormat="1" ht="15" customHeight="1" x14ac:dyDescent="0.25">
      <c r="A285" s="485" t="s">
        <v>548</v>
      </c>
      <c r="B285" s="487" t="s">
        <v>549</v>
      </c>
      <c r="C285" s="494" t="s">
        <v>523</v>
      </c>
      <c r="D285" s="494">
        <v>2</v>
      </c>
      <c r="E285" s="486"/>
      <c r="F285" s="442">
        <f t="shared" si="20"/>
        <v>0</v>
      </c>
      <c r="G285" s="617" t="e">
        <f t="shared" si="19"/>
        <v>#DIV/0!</v>
      </c>
    </row>
    <row r="286" spans="1:7" s="566" customFormat="1" ht="15" customHeight="1" x14ac:dyDescent="0.25">
      <c r="A286" s="485" t="s">
        <v>550</v>
      </c>
      <c r="B286" s="487" t="s">
        <v>551</v>
      </c>
      <c r="C286" s="494" t="s">
        <v>523</v>
      </c>
      <c r="D286" s="494">
        <v>3</v>
      </c>
      <c r="E286" s="486"/>
      <c r="F286" s="442">
        <f t="shared" si="20"/>
        <v>0</v>
      </c>
      <c r="G286" s="617" t="e">
        <f t="shared" si="19"/>
        <v>#DIV/0!</v>
      </c>
    </row>
    <row r="287" spans="1:7" s="566" customFormat="1" ht="15" customHeight="1" x14ac:dyDescent="0.25">
      <c r="A287" s="485" t="s">
        <v>552</v>
      </c>
      <c r="B287" s="487" t="s">
        <v>553</v>
      </c>
      <c r="C287" s="494" t="s">
        <v>523</v>
      </c>
      <c r="D287" s="494">
        <v>1</v>
      </c>
      <c r="E287" s="486"/>
      <c r="F287" s="442">
        <f t="shared" si="20"/>
        <v>0</v>
      </c>
      <c r="G287" s="617" t="e">
        <f t="shared" si="19"/>
        <v>#DIV/0!</v>
      </c>
    </row>
    <row r="288" spans="1:7" s="566" customFormat="1" ht="15" customHeight="1" x14ac:dyDescent="0.25">
      <c r="A288" s="485" t="s">
        <v>554</v>
      </c>
      <c r="B288" s="487" t="s">
        <v>555</v>
      </c>
      <c r="C288" s="494" t="s">
        <v>523</v>
      </c>
      <c r="D288" s="494">
        <v>17</v>
      </c>
      <c r="E288" s="486"/>
      <c r="F288" s="442">
        <f t="shared" si="20"/>
        <v>0</v>
      </c>
      <c r="G288" s="617" t="e">
        <f t="shared" si="19"/>
        <v>#DIV/0!</v>
      </c>
    </row>
    <row r="289" spans="1:7" s="566" customFormat="1" ht="15" customHeight="1" x14ac:dyDescent="0.25">
      <c r="A289" s="485" t="s">
        <v>556</v>
      </c>
      <c r="B289" s="487" t="s">
        <v>557</v>
      </c>
      <c r="C289" s="494" t="s">
        <v>523</v>
      </c>
      <c r="D289" s="494">
        <v>4</v>
      </c>
      <c r="E289" s="486"/>
      <c r="F289" s="442">
        <f t="shared" si="20"/>
        <v>0</v>
      </c>
      <c r="G289" s="617" t="e">
        <f t="shared" si="19"/>
        <v>#DIV/0!</v>
      </c>
    </row>
    <row r="290" spans="1:7" s="566" customFormat="1" ht="15" customHeight="1" x14ac:dyDescent="0.25">
      <c r="A290" s="485" t="s">
        <v>558</v>
      </c>
      <c r="B290" s="487" t="s">
        <v>559</v>
      </c>
      <c r="C290" s="494" t="s">
        <v>523</v>
      </c>
      <c r="D290" s="494">
        <v>2</v>
      </c>
      <c r="E290" s="486"/>
      <c r="F290" s="442">
        <f t="shared" si="20"/>
        <v>0</v>
      </c>
      <c r="G290" s="617" t="e">
        <f t="shared" si="19"/>
        <v>#DIV/0!</v>
      </c>
    </row>
    <row r="291" spans="1:7" s="566" customFormat="1" ht="15" customHeight="1" x14ac:dyDescent="0.25">
      <c r="A291" s="485" t="s">
        <v>562</v>
      </c>
      <c r="B291" s="487" t="s">
        <v>563</v>
      </c>
      <c r="C291" s="494" t="s">
        <v>523</v>
      </c>
      <c r="D291" s="494">
        <v>1</v>
      </c>
      <c r="E291" s="486"/>
      <c r="F291" s="442">
        <f t="shared" si="20"/>
        <v>0</v>
      </c>
      <c r="G291" s="617" t="e">
        <f t="shared" si="19"/>
        <v>#DIV/0!</v>
      </c>
    </row>
    <row r="292" spans="1:7" s="566" customFormat="1" ht="15" customHeight="1" x14ac:dyDescent="0.25">
      <c r="A292" s="485" t="s">
        <v>564</v>
      </c>
      <c r="B292" s="487" t="s">
        <v>565</v>
      </c>
      <c r="C292" s="494" t="s">
        <v>523</v>
      </c>
      <c r="D292" s="494">
        <v>1</v>
      </c>
      <c r="E292" s="486"/>
      <c r="F292" s="442">
        <f t="shared" si="20"/>
        <v>0</v>
      </c>
      <c r="G292" s="617" t="e">
        <f t="shared" si="19"/>
        <v>#DIV/0!</v>
      </c>
    </row>
    <row r="293" spans="1:7" s="566" customFormat="1" ht="15" customHeight="1" x14ac:dyDescent="0.25">
      <c r="A293" s="485" t="s">
        <v>566</v>
      </c>
      <c r="B293" s="487" t="s">
        <v>567</v>
      </c>
      <c r="C293" s="494" t="s">
        <v>523</v>
      </c>
      <c r="D293" s="494">
        <v>79</v>
      </c>
      <c r="E293" s="486"/>
      <c r="F293" s="442">
        <f t="shared" si="20"/>
        <v>0</v>
      </c>
      <c r="G293" s="617" t="e">
        <f t="shared" si="19"/>
        <v>#DIV/0!</v>
      </c>
    </row>
    <row r="294" spans="1:7" s="566" customFormat="1" ht="15" customHeight="1" x14ac:dyDescent="0.25">
      <c r="A294" s="485" t="s">
        <v>568</v>
      </c>
      <c r="B294" s="487" t="s">
        <v>569</v>
      </c>
      <c r="C294" s="494" t="s">
        <v>523</v>
      </c>
      <c r="D294" s="494">
        <v>26</v>
      </c>
      <c r="E294" s="486"/>
      <c r="F294" s="442">
        <f t="shared" si="20"/>
        <v>0</v>
      </c>
      <c r="G294" s="617" t="e">
        <f t="shared" si="19"/>
        <v>#DIV/0!</v>
      </c>
    </row>
    <row r="295" spans="1:7" s="566" customFormat="1" ht="15" customHeight="1" x14ac:dyDescent="0.25">
      <c r="A295" s="485" t="s">
        <v>570</v>
      </c>
      <c r="B295" s="487" t="s">
        <v>571</v>
      </c>
      <c r="C295" s="494" t="s">
        <v>523</v>
      </c>
      <c r="D295" s="494">
        <v>23</v>
      </c>
      <c r="E295" s="486"/>
      <c r="F295" s="442">
        <f t="shared" si="20"/>
        <v>0</v>
      </c>
      <c r="G295" s="617" t="e">
        <f t="shared" si="19"/>
        <v>#DIV/0!</v>
      </c>
    </row>
    <row r="296" spans="1:7" s="566" customFormat="1" ht="15" customHeight="1" x14ac:dyDescent="0.25">
      <c r="A296" s="485" t="s">
        <v>572</v>
      </c>
      <c r="B296" s="487" t="s">
        <v>373</v>
      </c>
      <c r="C296" s="494" t="s">
        <v>523</v>
      </c>
      <c r="D296" s="494">
        <v>22</v>
      </c>
      <c r="E296" s="486"/>
      <c r="F296" s="442">
        <f t="shared" si="20"/>
        <v>0</v>
      </c>
      <c r="G296" s="617" t="e">
        <f t="shared" si="19"/>
        <v>#DIV/0!</v>
      </c>
    </row>
    <row r="297" spans="1:7" s="566" customFormat="1" ht="15" customHeight="1" x14ac:dyDescent="0.25">
      <c r="A297" s="485" t="s">
        <v>573</v>
      </c>
      <c r="B297" s="487" t="s">
        <v>574</v>
      </c>
      <c r="C297" s="494" t="s">
        <v>523</v>
      </c>
      <c r="D297" s="494">
        <v>26</v>
      </c>
      <c r="E297" s="486"/>
      <c r="F297" s="442">
        <f t="shared" si="20"/>
        <v>0</v>
      </c>
      <c r="G297" s="617" t="e">
        <f t="shared" si="19"/>
        <v>#DIV/0!</v>
      </c>
    </row>
    <row r="298" spans="1:7" s="566" customFormat="1" ht="15" customHeight="1" x14ac:dyDescent="0.25">
      <c r="A298" s="485" t="s">
        <v>575</v>
      </c>
      <c r="B298" s="487" t="s">
        <v>576</v>
      </c>
      <c r="C298" s="494" t="s">
        <v>523</v>
      </c>
      <c r="D298" s="494">
        <v>22</v>
      </c>
      <c r="E298" s="486"/>
      <c r="F298" s="442">
        <f t="shared" si="20"/>
        <v>0</v>
      </c>
      <c r="G298" s="617" t="e">
        <f t="shared" si="19"/>
        <v>#DIV/0!</v>
      </c>
    </row>
    <row r="299" spans="1:7" s="566" customFormat="1" ht="15" customHeight="1" x14ac:dyDescent="0.25">
      <c r="A299" s="485" t="s">
        <v>577</v>
      </c>
      <c r="B299" s="487" t="s">
        <v>578</v>
      </c>
      <c r="C299" s="494" t="s">
        <v>523</v>
      </c>
      <c r="D299" s="494">
        <v>18</v>
      </c>
      <c r="E299" s="486"/>
      <c r="F299" s="442">
        <f t="shared" si="20"/>
        <v>0</v>
      </c>
      <c r="G299" s="617" t="e">
        <f t="shared" si="19"/>
        <v>#DIV/0!</v>
      </c>
    </row>
    <row r="300" spans="1:7" s="566" customFormat="1" ht="15" customHeight="1" x14ac:dyDescent="0.25">
      <c r="A300" s="485" t="s">
        <v>579</v>
      </c>
      <c r="B300" s="487" t="s">
        <v>580</v>
      </c>
      <c r="C300" s="494" t="s">
        <v>523</v>
      </c>
      <c r="D300" s="494">
        <v>5</v>
      </c>
      <c r="E300" s="486"/>
      <c r="F300" s="442">
        <f t="shared" si="20"/>
        <v>0</v>
      </c>
      <c r="G300" s="617" t="e">
        <f t="shared" si="19"/>
        <v>#DIV/0!</v>
      </c>
    </row>
    <row r="301" spans="1:7" s="566" customFormat="1" ht="15" customHeight="1" x14ac:dyDescent="0.25">
      <c r="A301" s="485" t="s">
        <v>713</v>
      </c>
      <c r="B301" s="487" t="s">
        <v>714</v>
      </c>
      <c r="C301" s="494" t="s">
        <v>523</v>
      </c>
      <c r="D301" s="494">
        <v>4</v>
      </c>
      <c r="E301" s="486"/>
      <c r="F301" s="442">
        <f t="shared" si="20"/>
        <v>0</v>
      </c>
      <c r="G301" s="617" t="e">
        <f t="shared" si="19"/>
        <v>#DIV/0!</v>
      </c>
    </row>
    <row r="302" spans="1:7" s="566" customFormat="1" ht="15" customHeight="1" x14ac:dyDescent="0.25">
      <c r="A302" s="495" t="s">
        <v>581</v>
      </c>
      <c r="B302" s="496" t="s">
        <v>582</v>
      </c>
      <c r="C302" s="497"/>
      <c r="D302" s="497"/>
      <c r="E302" s="496"/>
      <c r="F302" s="498">
        <f>SUM(F303:F305)</f>
        <v>0</v>
      </c>
      <c r="G302" s="617" t="e">
        <f t="shared" si="19"/>
        <v>#DIV/0!</v>
      </c>
    </row>
    <row r="303" spans="1:7" s="566" customFormat="1" ht="15" customHeight="1" x14ac:dyDescent="0.25">
      <c r="A303" s="485" t="s">
        <v>583</v>
      </c>
      <c r="B303" s="499" t="s">
        <v>584</v>
      </c>
      <c r="C303" s="494" t="s">
        <v>523</v>
      </c>
      <c r="D303" s="494">
        <v>2</v>
      </c>
      <c r="E303" s="486"/>
      <c r="F303" s="442">
        <f t="shared" si="20"/>
        <v>0</v>
      </c>
      <c r="G303" s="617" t="e">
        <f t="shared" si="19"/>
        <v>#DIV/0!</v>
      </c>
    </row>
    <row r="304" spans="1:7" s="566" customFormat="1" ht="15" customHeight="1" x14ac:dyDescent="0.25">
      <c r="A304" s="485" t="s">
        <v>585</v>
      </c>
      <c r="B304" s="499" t="s">
        <v>586</v>
      </c>
      <c r="C304" s="494" t="s">
        <v>523</v>
      </c>
      <c r="D304" s="494">
        <v>2</v>
      </c>
      <c r="E304" s="486"/>
      <c r="F304" s="442">
        <f t="shared" si="20"/>
        <v>0</v>
      </c>
      <c r="G304" s="617" t="e">
        <f t="shared" si="19"/>
        <v>#DIV/0!</v>
      </c>
    </row>
    <row r="305" spans="1:7" s="566" customFormat="1" ht="15" customHeight="1" x14ac:dyDescent="0.25">
      <c r="A305" s="477"/>
      <c r="B305" s="487"/>
      <c r="C305" s="494"/>
      <c r="D305" s="494"/>
      <c r="E305" s="478"/>
      <c r="F305" s="478"/>
      <c r="G305" s="617" t="e">
        <f t="shared" si="19"/>
        <v>#DIV/0!</v>
      </c>
    </row>
    <row r="306" spans="1:7" s="566" customFormat="1" ht="15" customHeight="1" x14ac:dyDescent="0.25">
      <c r="A306" s="495" t="s">
        <v>587</v>
      </c>
      <c r="B306" s="496" t="s">
        <v>588</v>
      </c>
      <c r="C306" s="497"/>
      <c r="D306" s="497"/>
      <c r="E306" s="496"/>
      <c r="F306" s="498">
        <f>SUM(F307:F311)</f>
        <v>0</v>
      </c>
      <c r="G306" s="617" t="e">
        <f t="shared" si="19"/>
        <v>#DIV/0!</v>
      </c>
    </row>
    <row r="307" spans="1:7" s="566" customFormat="1" ht="15" customHeight="1" x14ac:dyDescent="0.25">
      <c r="A307" s="485" t="s">
        <v>589</v>
      </c>
      <c r="B307" s="499" t="s">
        <v>590</v>
      </c>
      <c r="C307" s="494" t="s">
        <v>325</v>
      </c>
      <c r="D307" s="494">
        <v>1</v>
      </c>
      <c r="E307" s="486"/>
      <c r="F307" s="442">
        <f t="shared" ref="F307:F311" si="21">+ROUND((E307*D307),0)</f>
        <v>0</v>
      </c>
      <c r="G307" s="617" t="e">
        <f t="shared" si="19"/>
        <v>#DIV/0!</v>
      </c>
    </row>
    <row r="308" spans="1:7" s="566" customFormat="1" ht="15" customHeight="1" x14ac:dyDescent="0.25">
      <c r="A308" s="485" t="s">
        <v>591</v>
      </c>
      <c r="B308" s="499" t="s">
        <v>592</v>
      </c>
      <c r="C308" s="494" t="s">
        <v>325</v>
      </c>
      <c r="D308" s="494">
        <v>1</v>
      </c>
      <c r="E308" s="486"/>
      <c r="F308" s="442">
        <f t="shared" si="21"/>
        <v>0</v>
      </c>
      <c r="G308" s="617" t="e">
        <f t="shared" si="19"/>
        <v>#DIV/0!</v>
      </c>
    </row>
    <row r="309" spans="1:7" s="566" customFormat="1" ht="15" customHeight="1" x14ac:dyDescent="0.25">
      <c r="A309" s="485" t="s">
        <v>593</v>
      </c>
      <c r="B309" s="499" t="s">
        <v>594</v>
      </c>
      <c r="C309" s="494" t="s">
        <v>325</v>
      </c>
      <c r="D309" s="494">
        <v>1</v>
      </c>
      <c r="E309" s="486"/>
      <c r="F309" s="442">
        <f t="shared" si="21"/>
        <v>0</v>
      </c>
      <c r="G309" s="617" t="e">
        <f t="shared" si="19"/>
        <v>#DIV/0!</v>
      </c>
    </row>
    <row r="310" spans="1:7" s="566" customFormat="1" ht="15" customHeight="1" x14ac:dyDescent="0.25">
      <c r="A310" s="485" t="s">
        <v>595</v>
      </c>
      <c r="B310" s="499" t="s">
        <v>596</v>
      </c>
      <c r="C310" s="494" t="s">
        <v>325</v>
      </c>
      <c r="D310" s="494">
        <v>1</v>
      </c>
      <c r="E310" s="486"/>
      <c r="F310" s="442">
        <f t="shared" si="21"/>
        <v>0</v>
      </c>
      <c r="G310" s="617" t="e">
        <f t="shared" si="19"/>
        <v>#DIV/0!</v>
      </c>
    </row>
    <row r="311" spans="1:7" s="566" customFormat="1" ht="15" customHeight="1" x14ac:dyDescent="0.25">
      <c r="A311" s="485" t="s">
        <v>597</v>
      </c>
      <c r="B311" s="499" t="s">
        <v>598</v>
      </c>
      <c r="C311" s="494" t="s">
        <v>325</v>
      </c>
      <c r="D311" s="494">
        <v>1</v>
      </c>
      <c r="E311" s="486"/>
      <c r="F311" s="442">
        <f t="shared" si="21"/>
        <v>0</v>
      </c>
      <c r="G311" s="617" t="e">
        <f t="shared" si="19"/>
        <v>#DIV/0!</v>
      </c>
    </row>
    <row r="312" spans="1:7" s="566" customFormat="1" ht="15" customHeight="1" x14ac:dyDescent="0.25">
      <c r="A312" s="477"/>
      <c r="B312" s="487"/>
      <c r="C312" s="494"/>
      <c r="D312" s="494"/>
      <c r="E312" s="478"/>
      <c r="F312" s="478"/>
      <c r="G312" s="617" t="e">
        <f t="shared" si="19"/>
        <v>#DIV/0!</v>
      </c>
    </row>
    <row r="313" spans="1:7" s="566" customFormat="1" ht="15" customHeight="1" x14ac:dyDescent="0.25">
      <c r="A313" s="495" t="s">
        <v>599</v>
      </c>
      <c r="B313" s="496" t="s">
        <v>600</v>
      </c>
      <c r="C313" s="497"/>
      <c r="D313" s="497"/>
      <c r="E313" s="496"/>
      <c r="F313" s="498">
        <f>SUM(F314)</f>
        <v>0</v>
      </c>
      <c r="G313" s="617" t="e">
        <f t="shared" si="19"/>
        <v>#DIV/0!</v>
      </c>
    </row>
    <row r="314" spans="1:7" s="566" customFormat="1" ht="90" customHeight="1" x14ac:dyDescent="0.25">
      <c r="A314" s="457" t="s">
        <v>601</v>
      </c>
      <c r="B314" s="500" t="s">
        <v>602</v>
      </c>
      <c r="C314" s="501" t="s">
        <v>325</v>
      </c>
      <c r="D314" s="501">
        <v>3</v>
      </c>
      <c r="E314" s="443"/>
      <c r="F314" s="442">
        <f t="shared" ref="F314" si="22">+ROUND((E314*D314),0)</f>
        <v>0</v>
      </c>
      <c r="G314" s="617" t="e">
        <f t="shared" si="19"/>
        <v>#DIV/0!</v>
      </c>
    </row>
    <row r="315" spans="1:7" s="566" customFormat="1" ht="15" customHeight="1" x14ac:dyDescent="0.25">
      <c r="A315" s="477"/>
      <c r="B315" s="487"/>
      <c r="C315" s="494"/>
      <c r="D315" s="494"/>
      <c r="E315" s="487"/>
      <c r="F315" s="478"/>
      <c r="G315" s="617" t="e">
        <f t="shared" si="19"/>
        <v>#DIV/0!</v>
      </c>
    </row>
    <row r="316" spans="1:7" s="566" customFormat="1" ht="15" customHeight="1" x14ac:dyDescent="0.25">
      <c r="A316" s="502" t="s">
        <v>603</v>
      </c>
      <c r="B316" s="503" t="s">
        <v>604</v>
      </c>
      <c r="C316" s="504"/>
      <c r="D316" s="504"/>
      <c r="E316" s="505"/>
      <c r="F316" s="506">
        <f>SUM(F317:F318)</f>
        <v>0</v>
      </c>
      <c r="G316" s="617" t="e">
        <f t="shared" si="19"/>
        <v>#DIV/0!</v>
      </c>
    </row>
    <row r="317" spans="1:7" s="566" customFormat="1" ht="15" customHeight="1" x14ac:dyDescent="0.25">
      <c r="A317" s="485" t="s">
        <v>605</v>
      </c>
      <c r="B317" s="500" t="s">
        <v>606</v>
      </c>
      <c r="C317" s="494" t="s">
        <v>325</v>
      </c>
      <c r="D317" s="494">
        <v>51</v>
      </c>
      <c r="E317" s="486"/>
      <c r="F317" s="442">
        <f t="shared" ref="F317" si="23">+ROUND((E317*D317),0)</f>
        <v>0</v>
      </c>
      <c r="G317" s="617" t="e">
        <f t="shared" si="19"/>
        <v>#DIV/0!</v>
      </c>
    </row>
    <row r="318" spans="1:7" s="566" customFormat="1" ht="15" customHeight="1" x14ac:dyDescent="0.25">
      <c r="A318" s="477"/>
      <c r="B318" s="487"/>
      <c r="C318" s="494"/>
      <c r="D318" s="494"/>
      <c r="E318" s="487"/>
      <c r="F318" s="478"/>
      <c r="G318" s="617" t="e">
        <f t="shared" si="19"/>
        <v>#DIV/0!</v>
      </c>
    </row>
    <row r="319" spans="1:7" s="566" customFormat="1" ht="15" customHeight="1" x14ac:dyDescent="0.25">
      <c r="A319" s="495" t="s">
        <v>607</v>
      </c>
      <c r="B319" s="496" t="s">
        <v>608</v>
      </c>
      <c r="C319" s="497"/>
      <c r="D319" s="497"/>
      <c r="E319" s="507"/>
      <c r="F319" s="498">
        <f>SUM(F320:F321)</f>
        <v>0</v>
      </c>
      <c r="G319" s="617" t="e">
        <f t="shared" si="19"/>
        <v>#DIV/0!</v>
      </c>
    </row>
    <row r="320" spans="1:7" s="566" customFormat="1" ht="15" customHeight="1" x14ac:dyDescent="0.25">
      <c r="A320" s="485" t="s">
        <v>609</v>
      </c>
      <c r="B320" s="500" t="s">
        <v>610</v>
      </c>
      <c r="C320" s="494" t="s">
        <v>325</v>
      </c>
      <c r="D320" s="494">
        <v>51</v>
      </c>
      <c r="E320" s="443"/>
      <c r="F320" s="442">
        <f t="shared" ref="F320" si="24">+ROUND((E320*D320),0)</f>
        <v>0</v>
      </c>
      <c r="G320" s="617" t="e">
        <f t="shared" si="19"/>
        <v>#DIV/0!</v>
      </c>
    </row>
    <row r="321" spans="1:7" s="566" customFormat="1" ht="15" customHeight="1" x14ac:dyDescent="0.25">
      <c r="A321" s="477"/>
      <c r="B321" s="487"/>
      <c r="C321" s="494"/>
      <c r="D321" s="494"/>
      <c r="E321" s="487"/>
      <c r="F321" s="478"/>
      <c r="G321" s="617" t="e">
        <f t="shared" si="19"/>
        <v>#DIV/0!</v>
      </c>
    </row>
    <row r="322" spans="1:7" s="566" customFormat="1" ht="15" customHeight="1" x14ac:dyDescent="0.25">
      <c r="A322" s="495" t="s">
        <v>611</v>
      </c>
      <c r="B322" s="496" t="s">
        <v>612</v>
      </c>
      <c r="C322" s="497"/>
      <c r="D322" s="497"/>
      <c r="E322" s="507"/>
      <c r="F322" s="498">
        <f>SUM(F323:F331)</f>
        <v>0</v>
      </c>
      <c r="G322" s="617" t="e">
        <f t="shared" si="19"/>
        <v>#DIV/0!</v>
      </c>
    </row>
    <row r="323" spans="1:7" s="566" customFormat="1" ht="15" customHeight="1" x14ac:dyDescent="0.25">
      <c r="A323" s="485" t="s">
        <v>613</v>
      </c>
      <c r="B323" s="499" t="s">
        <v>614</v>
      </c>
      <c r="C323" s="494" t="s">
        <v>325</v>
      </c>
      <c r="D323" s="494">
        <v>10</v>
      </c>
      <c r="E323" s="486"/>
      <c r="F323" s="442">
        <f t="shared" ref="F323:F330" si="25">+ROUND((E323*D323),0)</f>
        <v>0</v>
      </c>
      <c r="G323" s="617" t="e">
        <f t="shared" si="19"/>
        <v>#DIV/0!</v>
      </c>
    </row>
    <row r="324" spans="1:7" s="566" customFormat="1" ht="15" customHeight="1" x14ac:dyDescent="0.25">
      <c r="A324" s="485" t="s">
        <v>615</v>
      </c>
      <c r="B324" s="499" t="s">
        <v>616</v>
      </c>
      <c r="C324" s="494" t="s">
        <v>325</v>
      </c>
      <c r="D324" s="494">
        <v>6</v>
      </c>
      <c r="E324" s="486"/>
      <c r="F324" s="442">
        <f t="shared" si="25"/>
        <v>0</v>
      </c>
      <c r="G324" s="617" t="e">
        <f t="shared" si="19"/>
        <v>#DIV/0!</v>
      </c>
    </row>
    <row r="325" spans="1:7" s="566" customFormat="1" ht="15" customHeight="1" x14ac:dyDescent="0.25">
      <c r="A325" s="485" t="s">
        <v>617</v>
      </c>
      <c r="B325" s="499" t="s">
        <v>618</v>
      </c>
      <c r="C325" s="494" t="s">
        <v>325</v>
      </c>
      <c r="D325" s="494">
        <v>4</v>
      </c>
      <c r="E325" s="486"/>
      <c r="F325" s="442">
        <f t="shared" si="25"/>
        <v>0</v>
      </c>
      <c r="G325" s="617" t="e">
        <f t="shared" si="19"/>
        <v>#DIV/0!</v>
      </c>
    </row>
    <row r="326" spans="1:7" s="566" customFormat="1" ht="15" customHeight="1" x14ac:dyDescent="0.25">
      <c r="A326" s="485" t="s">
        <v>619</v>
      </c>
      <c r="B326" s="499" t="s">
        <v>620</v>
      </c>
      <c r="C326" s="494" t="s">
        <v>325</v>
      </c>
      <c r="D326" s="494">
        <v>9</v>
      </c>
      <c r="E326" s="486"/>
      <c r="F326" s="442">
        <f t="shared" si="25"/>
        <v>0</v>
      </c>
      <c r="G326" s="617" t="e">
        <f t="shared" si="19"/>
        <v>#DIV/0!</v>
      </c>
    </row>
    <row r="327" spans="1:7" s="566" customFormat="1" ht="15" customHeight="1" x14ac:dyDescent="0.25">
      <c r="A327" s="485" t="s">
        <v>621</v>
      </c>
      <c r="B327" s="499" t="s">
        <v>622</v>
      </c>
      <c r="C327" s="494" t="s">
        <v>325</v>
      </c>
      <c r="D327" s="494">
        <v>19</v>
      </c>
      <c r="E327" s="486"/>
      <c r="F327" s="442">
        <f t="shared" si="25"/>
        <v>0</v>
      </c>
      <c r="G327" s="617" t="e">
        <f t="shared" si="19"/>
        <v>#DIV/0!</v>
      </c>
    </row>
    <row r="328" spans="1:7" s="566" customFormat="1" ht="15" customHeight="1" x14ac:dyDescent="0.25">
      <c r="A328" s="485" t="s">
        <v>623</v>
      </c>
      <c r="B328" s="499" t="s">
        <v>624</v>
      </c>
      <c r="C328" s="494" t="s">
        <v>325</v>
      </c>
      <c r="D328" s="494">
        <v>24</v>
      </c>
      <c r="E328" s="486"/>
      <c r="F328" s="442">
        <f t="shared" si="25"/>
        <v>0</v>
      </c>
      <c r="G328" s="617" t="e">
        <f t="shared" ref="G328:G371" si="26">+ROUND((F328/$F$378),4)</f>
        <v>#DIV/0!</v>
      </c>
    </row>
    <row r="329" spans="1:7" s="566" customFormat="1" ht="15" customHeight="1" x14ac:dyDescent="0.25">
      <c r="A329" s="485" t="s">
        <v>625</v>
      </c>
      <c r="B329" s="499" t="s">
        <v>626</v>
      </c>
      <c r="C329" s="494" t="s">
        <v>325</v>
      </c>
      <c r="D329" s="494">
        <v>5</v>
      </c>
      <c r="E329" s="486"/>
      <c r="F329" s="442">
        <f t="shared" si="25"/>
        <v>0</v>
      </c>
      <c r="G329" s="617" t="e">
        <f t="shared" si="26"/>
        <v>#DIV/0!</v>
      </c>
    </row>
    <row r="330" spans="1:7" s="566" customFormat="1" ht="15" customHeight="1" x14ac:dyDescent="0.25">
      <c r="A330" s="485" t="s">
        <v>627</v>
      </c>
      <c r="B330" s="499" t="s">
        <v>628</v>
      </c>
      <c r="C330" s="494" t="s">
        <v>325</v>
      </c>
      <c r="D330" s="494">
        <v>2</v>
      </c>
      <c r="E330" s="486"/>
      <c r="F330" s="442">
        <f t="shared" si="25"/>
        <v>0</v>
      </c>
      <c r="G330" s="617" t="e">
        <f t="shared" si="26"/>
        <v>#DIV/0!</v>
      </c>
    </row>
    <row r="331" spans="1:7" s="566" customFormat="1" ht="15" customHeight="1" x14ac:dyDescent="0.25">
      <c r="A331" s="477"/>
      <c r="B331" s="487"/>
      <c r="C331" s="494"/>
      <c r="D331" s="494"/>
      <c r="E331" s="478"/>
      <c r="F331" s="478"/>
      <c r="G331" s="617" t="e">
        <f t="shared" si="26"/>
        <v>#DIV/0!</v>
      </c>
    </row>
    <row r="332" spans="1:7" s="566" customFormat="1" ht="15" customHeight="1" x14ac:dyDescent="0.25">
      <c r="A332" s="495" t="s">
        <v>629</v>
      </c>
      <c r="B332" s="496" t="s">
        <v>630</v>
      </c>
      <c r="C332" s="497"/>
      <c r="D332" s="497"/>
      <c r="E332" s="496"/>
      <c r="F332" s="498">
        <f>SUM(F333:F335)</f>
        <v>0</v>
      </c>
      <c r="G332" s="617" t="e">
        <f t="shared" si="26"/>
        <v>#DIV/0!</v>
      </c>
    </row>
    <row r="333" spans="1:7" s="566" customFormat="1" ht="15" customHeight="1" x14ac:dyDescent="0.25">
      <c r="A333" s="485" t="s">
        <v>631</v>
      </c>
      <c r="B333" s="499" t="s">
        <v>632</v>
      </c>
      <c r="C333" s="494" t="s">
        <v>158</v>
      </c>
      <c r="D333" s="494">
        <v>200</v>
      </c>
      <c r="E333" s="486"/>
      <c r="F333" s="442">
        <f t="shared" ref="F333:F334" si="27">+ROUND((E333*D333),0)</f>
        <v>0</v>
      </c>
      <c r="G333" s="617" t="e">
        <f t="shared" si="26"/>
        <v>#DIV/0!</v>
      </c>
    </row>
    <row r="334" spans="1:7" s="566" customFormat="1" ht="15" customHeight="1" x14ac:dyDescent="0.25">
      <c r="A334" s="485" t="s">
        <v>633</v>
      </c>
      <c r="B334" s="500" t="s">
        <v>634</v>
      </c>
      <c r="C334" s="494" t="s">
        <v>158</v>
      </c>
      <c r="D334" s="494">
        <v>79</v>
      </c>
      <c r="E334" s="486"/>
      <c r="F334" s="442">
        <f t="shared" si="27"/>
        <v>0</v>
      </c>
      <c r="G334" s="617" t="e">
        <f t="shared" si="26"/>
        <v>#DIV/0!</v>
      </c>
    </row>
    <row r="335" spans="1:7" s="566" customFormat="1" ht="15" customHeight="1" x14ac:dyDescent="0.25">
      <c r="A335" s="477"/>
      <c r="B335" s="487"/>
      <c r="C335" s="494"/>
      <c r="D335" s="494"/>
      <c r="E335" s="478"/>
      <c r="F335" s="478"/>
      <c r="G335" s="617" t="e">
        <f t="shared" si="26"/>
        <v>#DIV/0!</v>
      </c>
    </row>
    <row r="336" spans="1:7" s="566" customFormat="1" ht="15" customHeight="1" x14ac:dyDescent="0.25">
      <c r="A336" s="495" t="s">
        <v>635</v>
      </c>
      <c r="B336" s="496" t="s">
        <v>636</v>
      </c>
      <c r="C336" s="497"/>
      <c r="D336" s="497"/>
      <c r="E336" s="496"/>
      <c r="F336" s="498">
        <f>SUM(F337:F338)</f>
        <v>0</v>
      </c>
      <c r="G336" s="617" t="e">
        <f t="shared" si="26"/>
        <v>#DIV/0!</v>
      </c>
    </row>
    <row r="337" spans="1:8" s="566" customFormat="1" ht="15" customHeight="1" x14ac:dyDescent="0.25">
      <c r="A337" s="485" t="s">
        <v>637</v>
      </c>
      <c r="B337" s="499" t="s">
        <v>638</v>
      </c>
      <c r="C337" s="494" t="s">
        <v>325</v>
      </c>
      <c r="D337" s="494">
        <v>1</v>
      </c>
      <c r="E337" s="486"/>
      <c r="F337" s="442">
        <f t="shared" ref="F337:F346" si="28">+ROUND((E337*D337),0)</f>
        <v>0</v>
      </c>
      <c r="G337" s="617" t="e">
        <f t="shared" si="26"/>
        <v>#DIV/0!</v>
      </c>
    </row>
    <row r="338" spans="1:8" s="566" customFormat="1" ht="56.25" customHeight="1" x14ac:dyDescent="0.25">
      <c r="A338" s="457" t="s">
        <v>639</v>
      </c>
      <c r="B338" s="500" t="s">
        <v>640</v>
      </c>
      <c r="C338" s="501" t="s">
        <v>641</v>
      </c>
      <c r="D338" s="501">
        <v>1</v>
      </c>
      <c r="E338" s="443"/>
      <c r="F338" s="442">
        <f t="shared" si="28"/>
        <v>0</v>
      </c>
      <c r="G338" s="617" t="e">
        <f t="shared" si="26"/>
        <v>#DIV/0!</v>
      </c>
      <c r="H338" s="569"/>
    </row>
    <row r="339" spans="1:8" x14ac:dyDescent="0.25">
      <c r="A339" s="132">
        <v>11</v>
      </c>
      <c r="B339" s="133" t="s">
        <v>642</v>
      </c>
      <c r="C339" s="133"/>
      <c r="D339" s="133"/>
      <c r="E339" s="133"/>
      <c r="F339" s="134">
        <f>SUM(F340:F346)</f>
        <v>0</v>
      </c>
      <c r="G339" s="616" t="e">
        <f t="shared" si="26"/>
        <v>#DIV/0!</v>
      </c>
    </row>
    <row r="340" spans="1:8" ht="45" x14ac:dyDescent="0.25">
      <c r="A340" s="35" t="s">
        <v>643</v>
      </c>
      <c r="B340" s="36" t="s">
        <v>644</v>
      </c>
      <c r="C340" s="37" t="s">
        <v>85</v>
      </c>
      <c r="D340" s="38">
        <v>48</v>
      </c>
      <c r="E340" s="38"/>
      <c r="F340" s="442">
        <f t="shared" si="28"/>
        <v>0</v>
      </c>
      <c r="G340" s="617" t="e">
        <f t="shared" si="26"/>
        <v>#DIV/0!</v>
      </c>
    </row>
    <row r="341" spans="1:8" ht="45" x14ac:dyDescent="0.25">
      <c r="A341" s="35" t="s">
        <v>645</v>
      </c>
      <c r="B341" s="36" t="s">
        <v>646</v>
      </c>
      <c r="C341" s="37" t="s">
        <v>85</v>
      </c>
      <c r="D341" s="38">
        <v>11</v>
      </c>
      <c r="E341" s="38"/>
      <c r="F341" s="442">
        <f t="shared" si="28"/>
        <v>0</v>
      </c>
      <c r="G341" s="617" t="e">
        <f t="shared" si="26"/>
        <v>#DIV/0!</v>
      </c>
    </row>
    <row r="342" spans="1:8" ht="45" x14ac:dyDescent="0.25">
      <c r="A342" s="35" t="s">
        <v>647</v>
      </c>
      <c r="B342" s="36" t="s">
        <v>648</v>
      </c>
      <c r="C342" s="37" t="s">
        <v>85</v>
      </c>
      <c r="D342" s="38">
        <v>11</v>
      </c>
      <c r="E342" s="38"/>
      <c r="F342" s="442">
        <f t="shared" si="28"/>
        <v>0</v>
      </c>
      <c r="G342" s="617" t="e">
        <f t="shared" si="26"/>
        <v>#DIV/0!</v>
      </c>
    </row>
    <row r="343" spans="1:8" ht="30" x14ac:dyDescent="0.25">
      <c r="A343" s="35" t="s">
        <v>649</v>
      </c>
      <c r="B343" s="36" t="s">
        <v>650</v>
      </c>
      <c r="C343" s="37" t="s">
        <v>85</v>
      </c>
      <c r="D343" s="38">
        <v>48</v>
      </c>
      <c r="E343" s="38"/>
      <c r="F343" s="442">
        <f t="shared" si="28"/>
        <v>0</v>
      </c>
      <c r="G343" s="617" t="e">
        <f t="shared" si="26"/>
        <v>#DIV/0!</v>
      </c>
    </row>
    <row r="344" spans="1:8" x14ac:dyDescent="0.25">
      <c r="A344" s="35" t="s">
        <v>653</v>
      </c>
      <c r="B344" s="36" t="s">
        <v>654</v>
      </c>
      <c r="C344" s="37" t="s">
        <v>85</v>
      </c>
      <c r="D344" s="38">
        <v>11</v>
      </c>
      <c r="E344" s="38"/>
      <c r="F344" s="442">
        <f t="shared" si="28"/>
        <v>0</v>
      </c>
      <c r="G344" s="617" t="e">
        <f t="shared" si="26"/>
        <v>#DIV/0!</v>
      </c>
    </row>
    <row r="345" spans="1:8" x14ac:dyDescent="0.25">
      <c r="A345" s="35" t="s">
        <v>655</v>
      </c>
      <c r="B345" s="36" t="s">
        <v>656</v>
      </c>
      <c r="C345" s="37" t="s">
        <v>85</v>
      </c>
      <c r="D345" s="38">
        <v>11</v>
      </c>
      <c r="E345" s="38"/>
      <c r="F345" s="442">
        <f t="shared" si="28"/>
        <v>0</v>
      </c>
      <c r="G345" s="617" t="e">
        <f t="shared" si="26"/>
        <v>#DIV/0!</v>
      </c>
    </row>
    <row r="346" spans="1:8" ht="45" x14ac:dyDescent="0.25">
      <c r="A346" s="35" t="s">
        <v>657</v>
      </c>
      <c r="B346" s="36" t="s">
        <v>658</v>
      </c>
      <c r="C346" s="37" t="s">
        <v>85</v>
      </c>
      <c r="D346" s="38">
        <v>1</v>
      </c>
      <c r="E346" s="38"/>
      <c r="F346" s="442">
        <f t="shared" si="28"/>
        <v>0</v>
      </c>
      <c r="G346" s="617" t="e">
        <f t="shared" si="26"/>
        <v>#DIV/0!</v>
      </c>
    </row>
    <row r="347" spans="1:8" x14ac:dyDescent="0.25">
      <c r="A347" s="35"/>
      <c r="B347" s="36"/>
      <c r="C347" s="37"/>
      <c r="D347" s="38"/>
      <c r="E347" s="38"/>
      <c r="F347" s="426"/>
      <c r="G347" s="617" t="e">
        <f t="shared" si="26"/>
        <v>#DIV/0!</v>
      </c>
    </row>
    <row r="348" spans="1:8" x14ac:dyDescent="0.25">
      <c r="A348" s="432">
        <v>12</v>
      </c>
      <c r="B348" s="433" t="s">
        <v>659</v>
      </c>
      <c r="C348" s="434"/>
      <c r="D348" s="435"/>
      <c r="E348" s="435"/>
      <c r="F348" s="436">
        <f>SUM(F349:F359)</f>
        <v>0</v>
      </c>
      <c r="G348" s="616" t="e">
        <f t="shared" si="26"/>
        <v>#DIV/0!</v>
      </c>
    </row>
    <row r="349" spans="1:8" ht="54" customHeight="1" x14ac:dyDescent="0.25">
      <c r="A349" s="457">
        <v>12.1</v>
      </c>
      <c r="B349" s="450" t="s">
        <v>660</v>
      </c>
      <c r="C349" s="501" t="s">
        <v>23</v>
      </c>
      <c r="D349" s="426">
        <v>4.07</v>
      </c>
      <c r="E349" s="38"/>
      <c r="F349" s="426">
        <f t="shared" ref="F349:F358" si="29">+ROUND((E349*D349),0)</f>
        <v>0</v>
      </c>
      <c r="G349" s="617" t="e">
        <f t="shared" si="26"/>
        <v>#DIV/0!</v>
      </c>
    </row>
    <row r="350" spans="1:8" ht="60" x14ac:dyDescent="0.25">
      <c r="A350" s="457">
        <v>12.3</v>
      </c>
      <c r="B350" s="450" t="s">
        <v>661</v>
      </c>
      <c r="C350" s="501" t="s">
        <v>23</v>
      </c>
      <c r="D350" s="426">
        <v>197.4</v>
      </c>
      <c r="E350" s="38"/>
      <c r="F350" s="426">
        <f t="shared" si="29"/>
        <v>0</v>
      </c>
      <c r="G350" s="617" t="e">
        <f t="shared" si="26"/>
        <v>#DIV/0!</v>
      </c>
    </row>
    <row r="351" spans="1:8" ht="30" x14ac:dyDescent="0.25">
      <c r="A351" s="457">
        <v>12.5</v>
      </c>
      <c r="B351" s="450" t="s">
        <v>663</v>
      </c>
      <c r="C351" s="501" t="s">
        <v>23</v>
      </c>
      <c r="D351" s="426">
        <v>41.18</v>
      </c>
      <c r="E351" s="38"/>
      <c r="F351" s="426">
        <f t="shared" si="29"/>
        <v>0</v>
      </c>
      <c r="G351" s="617" t="e">
        <f t="shared" si="26"/>
        <v>#DIV/0!</v>
      </c>
    </row>
    <row r="352" spans="1:8" ht="60" x14ac:dyDescent="0.25">
      <c r="A352" s="457">
        <v>12.6</v>
      </c>
      <c r="B352" s="450" t="s">
        <v>664</v>
      </c>
      <c r="C352" s="501" t="s">
        <v>23</v>
      </c>
      <c r="D352" s="426">
        <v>2.2000000000000002</v>
      </c>
      <c r="E352" s="38"/>
      <c r="F352" s="426">
        <f t="shared" si="29"/>
        <v>0</v>
      </c>
      <c r="G352" s="617" t="e">
        <f t="shared" si="26"/>
        <v>#DIV/0!</v>
      </c>
    </row>
    <row r="353" spans="1:7" ht="45" x14ac:dyDescent="0.25">
      <c r="A353" s="457">
        <v>12.7</v>
      </c>
      <c r="B353" s="450" t="s">
        <v>665</v>
      </c>
      <c r="C353" s="501" t="s">
        <v>666</v>
      </c>
      <c r="D353" s="426">
        <v>1</v>
      </c>
      <c r="E353" s="570"/>
      <c r="F353" s="426">
        <f t="shared" si="29"/>
        <v>0</v>
      </c>
      <c r="G353" s="617" t="e">
        <f t="shared" si="26"/>
        <v>#DIV/0!</v>
      </c>
    </row>
    <row r="354" spans="1:7" ht="30" x14ac:dyDescent="0.25">
      <c r="A354" s="457">
        <v>12.8</v>
      </c>
      <c r="B354" s="450" t="s">
        <v>667</v>
      </c>
      <c r="C354" s="501" t="s">
        <v>10</v>
      </c>
      <c r="D354" s="426">
        <v>53</v>
      </c>
      <c r="E354" s="38"/>
      <c r="F354" s="426">
        <f t="shared" si="29"/>
        <v>0</v>
      </c>
      <c r="G354" s="617" t="e">
        <f t="shared" si="26"/>
        <v>#DIV/0!</v>
      </c>
    </row>
    <row r="355" spans="1:7" x14ac:dyDescent="0.25">
      <c r="A355" s="457">
        <v>12.9</v>
      </c>
      <c r="B355" s="571" t="s">
        <v>668</v>
      </c>
      <c r="C355" s="501" t="s">
        <v>666</v>
      </c>
      <c r="D355" s="426">
        <v>13</v>
      </c>
      <c r="E355" s="38"/>
      <c r="F355" s="426">
        <f t="shared" si="29"/>
        <v>0</v>
      </c>
      <c r="G355" s="617" t="e">
        <f t="shared" si="26"/>
        <v>#DIV/0!</v>
      </c>
    </row>
    <row r="356" spans="1:7" ht="45" x14ac:dyDescent="0.25">
      <c r="A356" s="509">
        <v>12.1</v>
      </c>
      <c r="B356" s="450" t="s">
        <v>669</v>
      </c>
      <c r="C356" s="501" t="s">
        <v>666</v>
      </c>
      <c r="D356" s="426">
        <v>12</v>
      </c>
      <c r="E356" s="38"/>
      <c r="F356" s="426">
        <f t="shared" si="29"/>
        <v>0</v>
      </c>
      <c r="G356" s="617" t="e">
        <f t="shared" si="26"/>
        <v>#DIV/0!</v>
      </c>
    </row>
    <row r="357" spans="1:7" ht="45" x14ac:dyDescent="0.25">
      <c r="A357" s="509">
        <v>12.11</v>
      </c>
      <c r="B357" s="450" t="s">
        <v>715</v>
      </c>
      <c r="C357" s="501" t="s">
        <v>666</v>
      </c>
      <c r="D357" s="426">
        <v>30.69</v>
      </c>
      <c r="E357" s="38"/>
      <c r="F357" s="426">
        <f t="shared" si="29"/>
        <v>0</v>
      </c>
      <c r="G357" s="617" t="e">
        <f t="shared" si="26"/>
        <v>#DIV/0!</v>
      </c>
    </row>
    <row r="358" spans="1:7" ht="46.5" customHeight="1" x14ac:dyDescent="0.25">
      <c r="A358" s="509">
        <v>12.12</v>
      </c>
      <c r="B358" s="450" t="s">
        <v>716</v>
      </c>
      <c r="C358" s="501" t="s">
        <v>666</v>
      </c>
      <c r="D358" s="426">
        <v>94.09</v>
      </c>
      <c r="E358" s="38"/>
      <c r="F358" s="426">
        <f t="shared" si="29"/>
        <v>0</v>
      </c>
      <c r="G358" s="617" t="e">
        <f t="shared" si="26"/>
        <v>#DIV/0!</v>
      </c>
    </row>
    <row r="359" spans="1:7" x14ac:dyDescent="0.25">
      <c r="A359" s="416"/>
      <c r="B359" s="93"/>
      <c r="C359" s="94"/>
      <c r="D359" s="93"/>
      <c r="E359" s="93"/>
      <c r="F359" s="93"/>
      <c r="G359" s="617" t="e">
        <f t="shared" si="26"/>
        <v>#DIV/0!</v>
      </c>
    </row>
    <row r="360" spans="1:7" x14ac:dyDescent="0.25">
      <c r="A360" s="463">
        <v>13</v>
      </c>
      <c r="B360" s="464" t="s">
        <v>670</v>
      </c>
      <c r="C360" s="572"/>
      <c r="D360" s="573"/>
      <c r="E360" s="573"/>
      <c r="F360" s="574">
        <f>SUM(F361:F365)</f>
        <v>0</v>
      </c>
      <c r="G360" s="616" t="e">
        <f t="shared" si="26"/>
        <v>#DIV/0!</v>
      </c>
    </row>
    <row r="361" spans="1:7" ht="31.5" customHeight="1" x14ac:dyDescent="0.25">
      <c r="A361" s="462">
        <v>13.1</v>
      </c>
      <c r="B361" s="575" t="s">
        <v>671</v>
      </c>
      <c r="C361" s="94" t="s">
        <v>23</v>
      </c>
      <c r="D361" s="453">
        <v>1196.73</v>
      </c>
      <c r="E361" s="410"/>
      <c r="F361" s="426">
        <f t="shared" ref="F361:F365" si="30">+ROUND((E361*D361),0)</f>
        <v>0</v>
      </c>
      <c r="G361" s="617" t="e">
        <f t="shared" si="26"/>
        <v>#DIV/0!</v>
      </c>
    </row>
    <row r="362" spans="1:7" x14ac:dyDescent="0.25">
      <c r="A362" s="462">
        <v>13.2</v>
      </c>
      <c r="B362" s="93" t="s">
        <v>672</v>
      </c>
      <c r="C362" s="94" t="s">
        <v>23</v>
      </c>
      <c r="D362" s="453">
        <v>176.51</v>
      </c>
      <c r="E362" s="410"/>
      <c r="F362" s="426">
        <f t="shared" si="30"/>
        <v>0</v>
      </c>
      <c r="G362" s="617" t="e">
        <f t="shared" si="26"/>
        <v>#DIV/0!</v>
      </c>
    </row>
    <row r="363" spans="1:7" x14ac:dyDescent="0.25">
      <c r="A363" s="462">
        <v>13.3</v>
      </c>
      <c r="B363" s="93" t="s">
        <v>673</v>
      </c>
      <c r="C363" s="94" t="s">
        <v>23</v>
      </c>
      <c r="D363" s="453">
        <v>1196.73</v>
      </c>
      <c r="E363" s="410"/>
      <c r="F363" s="426">
        <f t="shared" si="30"/>
        <v>0</v>
      </c>
      <c r="G363" s="617" t="e">
        <f t="shared" si="26"/>
        <v>#DIV/0!</v>
      </c>
    </row>
    <row r="364" spans="1:7" x14ac:dyDescent="0.25">
      <c r="A364" s="462">
        <v>13.4</v>
      </c>
      <c r="B364" s="93" t="s">
        <v>674</v>
      </c>
      <c r="C364" s="94" t="s">
        <v>23</v>
      </c>
      <c r="D364" s="454">
        <v>1196.73</v>
      </c>
      <c r="E364" s="410"/>
      <c r="F364" s="426">
        <f t="shared" si="30"/>
        <v>0</v>
      </c>
      <c r="G364" s="617" t="e">
        <f t="shared" si="26"/>
        <v>#DIV/0!</v>
      </c>
    </row>
    <row r="365" spans="1:7" x14ac:dyDescent="0.25">
      <c r="A365" s="462">
        <v>13.7</v>
      </c>
      <c r="B365" s="487" t="s">
        <v>676</v>
      </c>
      <c r="C365" s="494" t="s">
        <v>23</v>
      </c>
      <c r="D365" s="511">
        <v>493.6</v>
      </c>
      <c r="E365" s="410"/>
      <c r="F365" s="426">
        <f t="shared" si="30"/>
        <v>0</v>
      </c>
      <c r="G365" s="617" t="e">
        <f t="shared" si="26"/>
        <v>#DIV/0!</v>
      </c>
    </row>
    <row r="366" spans="1:7" x14ac:dyDescent="0.25">
      <c r="A366" s="416"/>
      <c r="B366" s="93"/>
      <c r="C366" s="94"/>
      <c r="D366" s="93"/>
      <c r="E366" s="93"/>
      <c r="F366" s="93"/>
      <c r="G366" s="617" t="e">
        <f t="shared" si="26"/>
        <v>#DIV/0!</v>
      </c>
    </row>
    <row r="367" spans="1:7" x14ac:dyDescent="0.25">
      <c r="A367" s="432">
        <v>14</v>
      </c>
      <c r="B367" s="433" t="s">
        <v>677</v>
      </c>
      <c r="C367" s="434"/>
      <c r="D367" s="435"/>
      <c r="E367" s="435"/>
      <c r="F367" s="436">
        <f>SUM(F368:F371)</f>
        <v>0</v>
      </c>
      <c r="G367" s="616" t="e">
        <f t="shared" si="26"/>
        <v>#DIV/0!</v>
      </c>
    </row>
    <row r="368" spans="1:7" x14ac:dyDescent="0.25">
      <c r="A368" s="462">
        <v>14.1</v>
      </c>
      <c r="B368" s="513" t="s">
        <v>678</v>
      </c>
      <c r="C368" s="94" t="s">
        <v>13</v>
      </c>
      <c r="D368" s="93">
        <v>1173.02</v>
      </c>
      <c r="E368" s="93"/>
      <c r="F368" s="426">
        <f t="shared" ref="F368:F371" si="31">+ROUND((E368*D368),0)</f>
        <v>0</v>
      </c>
      <c r="G368" s="617" t="e">
        <f t="shared" si="26"/>
        <v>#DIV/0!</v>
      </c>
    </row>
    <row r="369" spans="1:9" x14ac:dyDescent="0.25">
      <c r="A369" s="485">
        <v>14.2</v>
      </c>
      <c r="B369" s="487" t="s">
        <v>717</v>
      </c>
      <c r="C369" s="494" t="s">
        <v>13</v>
      </c>
      <c r="D369" s="93">
        <v>183</v>
      </c>
      <c r="E369" s="487"/>
      <c r="F369" s="426">
        <f t="shared" si="31"/>
        <v>0</v>
      </c>
      <c r="G369" s="617" t="e">
        <f t="shared" si="26"/>
        <v>#DIV/0!</v>
      </c>
    </row>
    <row r="370" spans="1:9" x14ac:dyDescent="0.25">
      <c r="A370" s="462">
        <v>14.3</v>
      </c>
      <c r="B370" s="482" t="s">
        <v>20</v>
      </c>
      <c r="C370" s="501" t="s">
        <v>13</v>
      </c>
      <c r="D370" s="93">
        <v>30.18</v>
      </c>
      <c r="E370" s="410"/>
      <c r="F370" s="426">
        <f t="shared" si="31"/>
        <v>0</v>
      </c>
      <c r="G370" s="617" t="e">
        <f t="shared" si="26"/>
        <v>#DIV/0!</v>
      </c>
    </row>
    <row r="371" spans="1:9" x14ac:dyDescent="0.25">
      <c r="A371" s="485">
        <v>14.4</v>
      </c>
      <c r="B371" s="482" t="s">
        <v>21</v>
      </c>
      <c r="C371" s="501" t="s">
        <v>13</v>
      </c>
      <c r="D371" s="93">
        <v>25.15</v>
      </c>
      <c r="E371" s="410"/>
      <c r="F371" s="426">
        <f t="shared" si="31"/>
        <v>0</v>
      </c>
      <c r="G371" s="617" t="e">
        <f t="shared" si="26"/>
        <v>#DIV/0!</v>
      </c>
    </row>
    <row r="372" spans="1:9" x14ac:dyDescent="0.25">
      <c r="A372" s="485"/>
      <c r="B372" s="482"/>
      <c r="C372" s="501"/>
      <c r="D372" s="93"/>
      <c r="E372" s="486"/>
      <c r="F372" s="424"/>
      <c r="G372" s="617" t="e">
        <f t="shared" ref="G372:G375" si="32">+ROUND((F372/$F$378),4)</f>
        <v>#DIV/0!</v>
      </c>
    </row>
    <row r="373" spans="1:9" x14ac:dyDescent="0.25">
      <c r="A373" s="432">
        <v>15</v>
      </c>
      <c r="B373" s="433" t="s">
        <v>679</v>
      </c>
      <c r="C373" s="434"/>
      <c r="D373" s="435"/>
      <c r="E373" s="435"/>
      <c r="F373" s="436">
        <f>SUM(F374)</f>
        <v>0</v>
      </c>
      <c r="G373" s="616" t="e">
        <f t="shared" si="32"/>
        <v>#DIV/0!</v>
      </c>
    </row>
    <row r="374" spans="1:9" ht="40.5" customHeight="1" x14ac:dyDescent="0.25">
      <c r="A374" s="508">
        <v>15.1</v>
      </c>
      <c r="B374" s="521" t="s">
        <v>681</v>
      </c>
      <c r="C374" s="415" t="s">
        <v>666</v>
      </c>
      <c r="D374" s="415">
        <v>1</v>
      </c>
      <c r="E374" s="413"/>
      <c r="F374" s="426">
        <f t="shared" ref="F374" si="33">+ROUND((E374*D374),0)</f>
        <v>0</v>
      </c>
      <c r="G374" s="617" t="e">
        <f t="shared" si="32"/>
        <v>#DIV/0!</v>
      </c>
    </row>
    <row r="375" spans="1:9" ht="15.75" thickBot="1" x14ac:dyDescent="0.3">
      <c r="A375" s="627"/>
      <c r="B375" s="529"/>
      <c r="C375" s="530"/>
      <c r="D375" s="530"/>
      <c r="E375" s="628"/>
      <c r="F375" s="565"/>
      <c r="G375" s="617" t="e">
        <f t="shared" si="32"/>
        <v>#DIV/0!</v>
      </c>
    </row>
    <row r="376" spans="1:9" s="385" customFormat="1" ht="27" customHeight="1" x14ac:dyDescent="0.25">
      <c r="A376" s="586"/>
      <c r="B376" s="587"/>
      <c r="C376" s="588"/>
      <c r="D376" s="576"/>
      <c r="E376" s="589"/>
      <c r="F376" s="590"/>
      <c r="G376" s="577"/>
    </row>
    <row r="377" spans="1:9" x14ac:dyDescent="0.25">
      <c r="A377" s="578"/>
      <c r="B377" s="579"/>
      <c r="C377" s="580"/>
      <c r="D377" s="579"/>
      <c r="E377" s="579"/>
      <c r="F377" s="581"/>
    </row>
    <row r="378" spans="1:9" ht="15.75" thickBot="1" x14ac:dyDescent="0.3">
      <c r="A378" s="591" t="s">
        <v>685</v>
      </c>
      <c r="B378" s="592"/>
      <c r="C378" s="592"/>
      <c r="D378" s="592"/>
      <c r="E378" s="592"/>
      <c r="F378" s="593">
        <f>+F367+F360+F348+F163+F143+F65+F58+F44+F26+F17+F8+F339+F373+F180+F37</f>
        <v>0</v>
      </c>
      <c r="G378" s="594"/>
      <c r="I378" s="582"/>
    </row>
    <row r="379" spans="1:9" x14ac:dyDescent="0.25">
      <c r="C379" s="595" t="s">
        <v>686</v>
      </c>
      <c r="D379" s="596"/>
      <c r="E379" s="597"/>
      <c r="F379" s="593">
        <f>+ROUND((E379*F378),0)</f>
        <v>0</v>
      </c>
    </row>
    <row r="380" spans="1:9" x14ac:dyDescent="0.25">
      <c r="C380" s="595" t="s">
        <v>687</v>
      </c>
      <c r="D380" s="596"/>
      <c r="E380" s="598"/>
      <c r="F380" s="593">
        <f>+ROUND((E380*F378),0)</f>
        <v>0</v>
      </c>
    </row>
    <row r="381" spans="1:9" ht="15.75" thickBot="1" x14ac:dyDescent="0.3">
      <c r="C381" s="599" t="s">
        <v>688</v>
      </c>
      <c r="D381" s="600"/>
      <c r="E381" s="601"/>
      <c r="F381" s="602">
        <f>+ROUND((E381*F378),0)</f>
        <v>0</v>
      </c>
    </row>
    <row r="382" spans="1:9" ht="15.75" thickBot="1" x14ac:dyDescent="0.3">
      <c r="C382" s="599" t="s">
        <v>767</v>
      </c>
      <c r="D382" s="600"/>
      <c r="E382" s="601">
        <v>0.19</v>
      </c>
      <c r="F382" s="603">
        <f>+ROUND(F381*0.19,0)</f>
        <v>0</v>
      </c>
    </row>
    <row r="383" spans="1:9" ht="15.75" thickBot="1" x14ac:dyDescent="0.3">
      <c r="C383" s="604" t="s">
        <v>689</v>
      </c>
      <c r="D383" s="605"/>
      <c r="E383" s="606"/>
      <c r="F383" s="607">
        <f>SUM(F378:F382)</f>
        <v>0</v>
      </c>
    </row>
    <row r="387" spans="6:6" x14ac:dyDescent="0.25">
      <c r="F387" s="583"/>
    </row>
  </sheetData>
  <autoFilter ref="A7:G383"/>
  <mergeCells count="9">
    <mergeCell ref="C379:D379"/>
    <mergeCell ref="C380:D380"/>
    <mergeCell ref="C381:D381"/>
    <mergeCell ref="C383:E383"/>
    <mergeCell ref="A3:E3"/>
    <mergeCell ref="A378:E378"/>
    <mergeCell ref="C382:D382"/>
    <mergeCell ref="A1:F2"/>
    <mergeCell ref="A5:F5"/>
  </mergeCells>
  <pageMargins left="0.7" right="0.7" top="0.75" bottom="0.75" header="0.3" footer="0.3"/>
  <pageSetup scale="58" fitToHeight="0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91"/>
  <sheetViews>
    <sheetView view="pageBreakPreview" topLeftCell="A373" zoomScaleNormal="110" zoomScaleSheetLayoutView="100" workbookViewId="0">
      <selection activeCell="E381" sqref="E381"/>
    </sheetView>
  </sheetViews>
  <sheetFormatPr baseColWidth="10" defaultRowHeight="12.75" x14ac:dyDescent="0.2"/>
  <cols>
    <col min="1" max="1" width="9.42578125" style="143" customWidth="1"/>
    <col min="2" max="2" width="52.28515625" style="143" customWidth="1"/>
    <col min="3" max="3" width="11.5703125" style="180" customWidth="1"/>
    <col min="4" max="4" width="22" style="265" customWidth="1"/>
    <col min="5" max="5" width="16.85546875" style="143" customWidth="1"/>
    <col min="6" max="6" width="32.7109375" style="143" customWidth="1"/>
    <col min="7" max="7" width="11.42578125" style="145"/>
    <col min="8" max="8" width="18.28515625" style="143" bestFit="1" customWidth="1"/>
    <col min="9" max="9" width="21.85546875" style="143" customWidth="1"/>
    <col min="10" max="10" width="14.42578125" style="143" bestFit="1" customWidth="1"/>
    <col min="11" max="16384" width="11.42578125" style="143"/>
  </cols>
  <sheetData>
    <row r="1" spans="1:9" ht="18.75" customHeight="1" x14ac:dyDescent="0.2">
      <c r="A1" s="361" t="s">
        <v>766</v>
      </c>
      <c r="B1" s="362"/>
      <c r="C1" s="362"/>
      <c r="D1" s="362"/>
      <c r="E1" s="362"/>
      <c r="F1" s="362"/>
      <c r="G1" s="610"/>
    </row>
    <row r="2" spans="1:9" ht="34.5" customHeight="1" thickBot="1" x14ac:dyDescent="0.25">
      <c r="A2" s="363"/>
      <c r="B2" s="364"/>
      <c r="C2" s="364"/>
      <c r="D2" s="364"/>
      <c r="E2" s="364"/>
      <c r="F2" s="364"/>
      <c r="G2" s="611"/>
    </row>
    <row r="3" spans="1:9" x14ac:dyDescent="0.2">
      <c r="A3" s="365"/>
      <c r="B3" s="366"/>
      <c r="C3" s="366"/>
      <c r="D3" s="366"/>
      <c r="E3" s="366"/>
      <c r="F3" s="144"/>
    </row>
    <row r="4" spans="1:9" ht="13.5" thickBot="1" x14ac:dyDescent="0.25">
      <c r="A4" s="147"/>
      <c r="B4" s="147"/>
      <c r="C4" s="147"/>
      <c r="D4" s="148"/>
      <c r="E4" s="147"/>
      <c r="F4" s="147"/>
    </row>
    <row r="5" spans="1:9" ht="20.25" customHeight="1" thickBot="1" x14ac:dyDescent="0.25">
      <c r="A5" s="367" t="s">
        <v>718</v>
      </c>
      <c r="B5" s="368"/>
      <c r="C5" s="368"/>
      <c r="D5" s="368"/>
      <c r="E5" s="368"/>
      <c r="F5" s="368"/>
      <c r="G5" s="612"/>
    </row>
    <row r="6" spans="1:9" ht="13.5" thickBot="1" x14ac:dyDescent="0.25">
      <c r="A6" s="149"/>
      <c r="B6" s="150"/>
      <c r="C6" s="150"/>
      <c r="D6" s="151"/>
      <c r="E6" s="150"/>
      <c r="F6" s="144"/>
    </row>
    <row r="7" spans="1:9" s="145" customFormat="1" ht="28.5" customHeight="1" thickBot="1" x14ac:dyDescent="0.3">
      <c r="A7" s="152" t="s">
        <v>1</v>
      </c>
      <c r="B7" s="153" t="s">
        <v>2</v>
      </c>
      <c r="C7" s="154" t="s">
        <v>3</v>
      </c>
      <c r="D7" s="155" t="s">
        <v>4</v>
      </c>
      <c r="E7" s="154" t="s">
        <v>5</v>
      </c>
      <c r="F7" s="156" t="s">
        <v>6</v>
      </c>
      <c r="G7" s="156" t="s">
        <v>7</v>
      </c>
    </row>
    <row r="8" spans="1:9" x14ac:dyDescent="0.2">
      <c r="A8" s="157">
        <v>1</v>
      </c>
      <c r="B8" s="159" t="s">
        <v>8</v>
      </c>
      <c r="C8" s="158"/>
      <c r="D8" s="160"/>
      <c r="E8" s="158"/>
      <c r="F8" s="176">
        <f>SUM(F9:F15)</f>
        <v>0</v>
      </c>
      <c r="G8" s="161" t="e">
        <f t="shared" ref="G8:G39" si="0">+ROUND((F8/$F$378),4)</f>
        <v>#DIV/0!</v>
      </c>
      <c r="H8" s="162"/>
      <c r="I8" s="162"/>
    </row>
    <row r="9" spans="1:9" x14ac:dyDescent="0.2">
      <c r="A9" s="2">
        <v>1.1000000000000001</v>
      </c>
      <c r="B9" s="4" t="s">
        <v>9</v>
      </c>
      <c r="C9" s="5" t="s">
        <v>10</v>
      </c>
      <c r="D9" s="137">
        <v>74</v>
      </c>
      <c r="E9" s="6"/>
      <c r="F9" s="6">
        <f>+ROUND((E9*D9),0)</f>
        <v>0</v>
      </c>
      <c r="G9" s="163" t="e">
        <f t="shared" si="0"/>
        <v>#DIV/0!</v>
      </c>
    </row>
    <row r="10" spans="1:9" x14ac:dyDescent="0.2">
      <c r="A10" s="2">
        <v>1.2</v>
      </c>
      <c r="B10" s="4" t="s">
        <v>11</v>
      </c>
      <c r="C10" s="5" t="s">
        <v>10</v>
      </c>
      <c r="D10" s="137">
        <v>45</v>
      </c>
      <c r="E10" s="6"/>
      <c r="F10" s="6">
        <f t="shared" ref="F10:F15" si="1">+ROUND((E10*D10),0)</f>
        <v>0</v>
      </c>
      <c r="G10" s="163" t="e">
        <f t="shared" si="0"/>
        <v>#DIV/0!</v>
      </c>
    </row>
    <row r="11" spans="1:9" s="145" customFormat="1" ht="25.5" x14ac:dyDescent="0.25">
      <c r="A11" s="2">
        <v>1.7</v>
      </c>
      <c r="B11" s="4" t="s">
        <v>12</v>
      </c>
      <c r="C11" s="5" t="s">
        <v>13</v>
      </c>
      <c r="D11" s="137">
        <v>1427.95</v>
      </c>
      <c r="E11" s="8"/>
      <c r="F11" s="8">
        <f t="shared" si="1"/>
        <v>0</v>
      </c>
      <c r="G11" s="163" t="e">
        <f t="shared" si="0"/>
        <v>#DIV/0!</v>
      </c>
    </row>
    <row r="12" spans="1:9" s="145" customFormat="1" x14ac:dyDescent="0.25">
      <c r="A12" s="2">
        <v>1.1100000000000001</v>
      </c>
      <c r="B12" s="4" t="s">
        <v>18</v>
      </c>
      <c r="C12" s="5" t="s">
        <v>13</v>
      </c>
      <c r="D12" s="137">
        <v>158.66</v>
      </c>
      <c r="E12" s="8"/>
      <c r="F12" s="8">
        <f t="shared" si="1"/>
        <v>0</v>
      </c>
      <c r="G12" s="163" t="e">
        <f t="shared" si="0"/>
        <v>#DIV/0!</v>
      </c>
    </row>
    <row r="13" spans="1:9" s="145" customFormat="1" x14ac:dyDescent="0.25">
      <c r="A13" s="2">
        <v>1.17</v>
      </c>
      <c r="B13" s="4" t="s">
        <v>24</v>
      </c>
      <c r="C13" s="5" t="s">
        <v>23</v>
      </c>
      <c r="D13" s="137">
        <v>489.6</v>
      </c>
      <c r="E13" s="8"/>
      <c r="F13" s="8">
        <f t="shared" si="1"/>
        <v>0</v>
      </c>
      <c r="G13" s="163" t="e">
        <f t="shared" si="0"/>
        <v>#DIV/0!</v>
      </c>
    </row>
    <row r="14" spans="1:9" s="145" customFormat="1" x14ac:dyDescent="0.25">
      <c r="A14" s="2">
        <v>1.18</v>
      </c>
      <c r="B14" s="4" t="s">
        <v>25</v>
      </c>
      <c r="C14" s="5" t="s">
        <v>10</v>
      </c>
      <c r="D14" s="137">
        <v>75</v>
      </c>
      <c r="E14" s="8"/>
      <c r="F14" s="8">
        <f t="shared" si="1"/>
        <v>0</v>
      </c>
      <c r="G14" s="163" t="e">
        <f t="shared" si="0"/>
        <v>#DIV/0!</v>
      </c>
    </row>
    <row r="15" spans="1:9" ht="76.5" customHeight="1" x14ac:dyDescent="0.2">
      <c r="A15" s="2">
        <v>1.19</v>
      </c>
      <c r="B15" s="4" t="s">
        <v>26</v>
      </c>
      <c r="C15" s="5" t="s">
        <v>10</v>
      </c>
      <c r="D15" s="137">
        <v>84</v>
      </c>
      <c r="E15" s="8"/>
      <c r="F15" s="8">
        <f t="shared" si="1"/>
        <v>0</v>
      </c>
      <c r="G15" s="163" t="e">
        <f t="shared" si="0"/>
        <v>#DIV/0!</v>
      </c>
      <c r="I15" s="145"/>
    </row>
    <row r="16" spans="1:9" x14ac:dyDescent="0.2">
      <c r="A16" s="164">
        <v>2</v>
      </c>
      <c r="B16" s="165" t="s">
        <v>28</v>
      </c>
      <c r="C16" s="165"/>
      <c r="D16" s="166"/>
      <c r="E16" s="165"/>
      <c r="F16" s="176">
        <f>SUM(F17:F22)</f>
        <v>0</v>
      </c>
      <c r="G16" s="167" t="e">
        <f t="shared" si="0"/>
        <v>#DIV/0!</v>
      </c>
      <c r="H16" s="162"/>
      <c r="I16" s="162"/>
    </row>
    <row r="17" spans="1:11" x14ac:dyDescent="0.2">
      <c r="A17" s="10">
        <v>2.2000000000000002</v>
      </c>
      <c r="B17" s="168" t="s">
        <v>29</v>
      </c>
      <c r="C17" s="5" t="s">
        <v>23</v>
      </c>
      <c r="D17" s="137">
        <v>276</v>
      </c>
      <c r="E17" s="6"/>
      <c r="F17" s="169">
        <f t="shared" ref="F17:F22" si="2">+ROUND((E17*D17),0)</f>
        <v>0</v>
      </c>
      <c r="G17" s="163" t="e">
        <f t="shared" si="0"/>
        <v>#DIV/0!</v>
      </c>
      <c r="H17" s="170"/>
    </row>
    <row r="18" spans="1:11" x14ac:dyDescent="0.2">
      <c r="A18" s="10">
        <v>2.4</v>
      </c>
      <c r="B18" s="4" t="s">
        <v>31</v>
      </c>
      <c r="C18" s="5" t="s">
        <v>13</v>
      </c>
      <c r="D18" s="137">
        <v>52.21</v>
      </c>
      <c r="E18" s="6"/>
      <c r="F18" s="169">
        <f t="shared" si="2"/>
        <v>0</v>
      </c>
      <c r="G18" s="163" t="e">
        <f t="shared" si="0"/>
        <v>#DIV/0!</v>
      </c>
      <c r="H18" s="170"/>
    </row>
    <row r="19" spans="1:11" x14ac:dyDescent="0.2">
      <c r="A19" s="10">
        <v>2.5</v>
      </c>
      <c r="B19" s="4" t="s">
        <v>32</v>
      </c>
      <c r="C19" s="5" t="s">
        <v>13</v>
      </c>
      <c r="D19" s="137">
        <v>77.97</v>
      </c>
      <c r="E19" s="6"/>
      <c r="F19" s="169">
        <f t="shared" si="2"/>
        <v>0</v>
      </c>
      <c r="G19" s="163" t="e">
        <f t="shared" si="0"/>
        <v>#DIV/0!</v>
      </c>
      <c r="H19" s="170"/>
    </row>
    <row r="20" spans="1:11" x14ac:dyDescent="0.2">
      <c r="A20" s="10">
        <v>2.6</v>
      </c>
      <c r="B20" s="4" t="s">
        <v>692</v>
      </c>
      <c r="C20" s="5" t="s">
        <v>13</v>
      </c>
      <c r="D20" s="137">
        <v>166.77</v>
      </c>
      <c r="E20" s="8"/>
      <c r="F20" s="169">
        <f t="shared" si="2"/>
        <v>0</v>
      </c>
      <c r="G20" s="163" t="e">
        <f t="shared" si="0"/>
        <v>#DIV/0!</v>
      </c>
      <c r="H20" s="170"/>
    </row>
    <row r="21" spans="1:11" s="145" customFormat="1" ht="25.5" x14ac:dyDescent="0.25">
      <c r="A21" s="10">
        <v>2.7</v>
      </c>
      <c r="B21" s="4" t="s">
        <v>40</v>
      </c>
      <c r="C21" s="5" t="s">
        <v>41</v>
      </c>
      <c r="D21" s="137">
        <v>42420.28</v>
      </c>
      <c r="E21" s="8"/>
      <c r="F21" s="137">
        <f t="shared" si="2"/>
        <v>0</v>
      </c>
      <c r="G21" s="163" t="e">
        <f t="shared" si="0"/>
        <v>#DIV/0!</v>
      </c>
      <c r="H21" s="171"/>
    </row>
    <row r="22" spans="1:11" x14ac:dyDescent="0.2">
      <c r="A22" s="10">
        <v>2.8</v>
      </c>
      <c r="B22" s="168" t="s">
        <v>43</v>
      </c>
      <c r="C22" s="5" t="s">
        <v>41</v>
      </c>
      <c r="D22" s="137">
        <v>4113</v>
      </c>
      <c r="E22" s="8"/>
      <c r="F22" s="169">
        <f t="shared" si="2"/>
        <v>0</v>
      </c>
      <c r="G22" s="163" t="e">
        <f t="shared" si="0"/>
        <v>#DIV/0!</v>
      </c>
      <c r="H22" s="170"/>
    </row>
    <row r="23" spans="1:11" x14ac:dyDescent="0.2">
      <c r="A23" s="10"/>
      <c r="B23" s="168"/>
      <c r="C23" s="172"/>
      <c r="D23" s="137"/>
      <c r="E23" s="8"/>
      <c r="F23" s="169"/>
      <c r="G23" s="163" t="e">
        <f t="shared" si="0"/>
        <v>#DIV/0!</v>
      </c>
      <c r="H23" s="170"/>
    </row>
    <row r="24" spans="1:11" x14ac:dyDescent="0.2">
      <c r="A24" s="173">
        <v>3</v>
      </c>
      <c r="B24" s="175" t="s">
        <v>44</v>
      </c>
      <c r="C24" s="174"/>
      <c r="D24" s="176"/>
      <c r="E24" s="174"/>
      <c r="F24" s="176">
        <f>SUM(F25:F32)</f>
        <v>0</v>
      </c>
      <c r="G24" s="167" t="e">
        <f t="shared" si="0"/>
        <v>#DIV/0!</v>
      </c>
      <c r="H24" s="177"/>
      <c r="I24" s="162"/>
    </row>
    <row r="25" spans="1:11" x14ac:dyDescent="0.2">
      <c r="A25" s="178"/>
      <c r="B25" s="4"/>
      <c r="C25" s="172"/>
      <c r="D25" s="179"/>
      <c r="E25" s="172"/>
      <c r="F25" s="169">
        <f t="shared" ref="F25:F32" si="3">+ROUND((E25*D25),0)</f>
        <v>0</v>
      </c>
      <c r="G25" s="163" t="e">
        <f t="shared" si="0"/>
        <v>#DIV/0!</v>
      </c>
      <c r="H25" s="170"/>
    </row>
    <row r="26" spans="1:11" ht="24" customHeight="1" x14ac:dyDescent="0.2">
      <c r="A26" s="10">
        <v>3.1</v>
      </c>
      <c r="B26" s="4" t="s">
        <v>45</v>
      </c>
      <c r="C26" s="5" t="s">
        <v>13</v>
      </c>
      <c r="D26" s="137">
        <v>106.82</v>
      </c>
      <c r="E26" s="8"/>
      <c r="F26" s="137">
        <f t="shared" si="3"/>
        <v>0</v>
      </c>
      <c r="G26" s="163" t="e">
        <f t="shared" si="0"/>
        <v>#DIV/0!</v>
      </c>
      <c r="I26" s="180"/>
      <c r="J26" s="180"/>
      <c r="K26" s="180"/>
    </row>
    <row r="27" spans="1:11" ht="25.5" customHeight="1" x14ac:dyDescent="0.2">
      <c r="A27" s="10">
        <v>3.2</v>
      </c>
      <c r="B27" s="4" t="s">
        <v>719</v>
      </c>
      <c r="C27" s="5" t="s">
        <v>13</v>
      </c>
      <c r="D27" s="137">
        <v>137.66999999999999</v>
      </c>
      <c r="E27" s="8"/>
      <c r="F27" s="137">
        <f t="shared" si="3"/>
        <v>0</v>
      </c>
      <c r="G27" s="163" t="e">
        <f t="shared" si="0"/>
        <v>#DIV/0!</v>
      </c>
      <c r="I27" s="181"/>
      <c r="J27" s="180"/>
      <c r="K27" s="180"/>
    </row>
    <row r="28" spans="1:11" ht="21.75" customHeight="1" x14ac:dyDescent="0.2">
      <c r="A28" s="10">
        <v>3.3</v>
      </c>
      <c r="B28" s="4" t="s">
        <v>49</v>
      </c>
      <c r="C28" s="5" t="s">
        <v>13</v>
      </c>
      <c r="D28" s="137">
        <v>20.979999999999997</v>
      </c>
      <c r="E28" s="8"/>
      <c r="F28" s="137">
        <f t="shared" si="3"/>
        <v>0</v>
      </c>
      <c r="G28" s="163" t="e">
        <f t="shared" si="0"/>
        <v>#DIV/0!</v>
      </c>
    </row>
    <row r="29" spans="1:11" ht="29.25" customHeight="1" x14ac:dyDescent="0.2">
      <c r="A29" s="10" t="s">
        <v>720</v>
      </c>
      <c r="B29" s="4" t="s">
        <v>51</v>
      </c>
      <c r="C29" s="5" t="s">
        <v>13</v>
      </c>
      <c r="D29" s="137">
        <v>58.39</v>
      </c>
      <c r="E29" s="8"/>
      <c r="F29" s="137">
        <f t="shared" si="3"/>
        <v>0</v>
      </c>
      <c r="G29" s="163" t="e">
        <f t="shared" si="0"/>
        <v>#DIV/0!</v>
      </c>
    </row>
    <row r="30" spans="1:11" ht="27.75" customHeight="1" x14ac:dyDescent="0.2">
      <c r="A30" s="10">
        <v>3.5</v>
      </c>
      <c r="B30" s="4" t="s">
        <v>52</v>
      </c>
      <c r="C30" s="5" t="s">
        <v>13</v>
      </c>
      <c r="D30" s="137">
        <v>17.600000000000001</v>
      </c>
      <c r="E30" s="8"/>
      <c r="F30" s="137">
        <f t="shared" si="3"/>
        <v>0</v>
      </c>
      <c r="G30" s="163" t="e">
        <f t="shared" si="0"/>
        <v>#DIV/0!</v>
      </c>
    </row>
    <row r="31" spans="1:11" s="145" customFormat="1" ht="33.75" customHeight="1" x14ac:dyDescent="0.25">
      <c r="A31" s="10">
        <v>3.7</v>
      </c>
      <c r="B31" s="4" t="s">
        <v>40</v>
      </c>
      <c r="C31" s="3" t="s">
        <v>41</v>
      </c>
      <c r="D31" s="137">
        <v>54993.56</v>
      </c>
      <c r="E31" s="8"/>
      <c r="F31" s="137">
        <f t="shared" si="3"/>
        <v>0</v>
      </c>
      <c r="G31" s="163" t="e">
        <f t="shared" si="0"/>
        <v>#DIV/0!</v>
      </c>
    </row>
    <row r="32" spans="1:11" ht="19.5" customHeight="1" x14ac:dyDescent="0.2">
      <c r="A32" s="10">
        <v>3.8</v>
      </c>
      <c r="B32" s="168" t="s">
        <v>43</v>
      </c>
      <c r="C32" s="3" t="s">
        <v>41</v>
      </c>
      <c r="D32" s="137">
        <v>7635.9</v>
      </c>
      <c r="E32" s="8"/>
      <c r="F32" s="137">
        <f t="shared" si="3"/>
        <v>0</v>
      </c>
      <c r="G32" s="163" t="e">
        <f t="shared" si="0"/>
        <v>#DIV/0!</v>
      </c>
    </row>
    <row r="33" spans="1:9" x14ac:dyDescent="0.2">
      <c r="A33" s="178"/>
      <c r="B33" s="182"/>
      <c r="C33" s="172"/>
      <c r="D33" s="179"/>
      <c r="E33" s="172"/>
      <c r="F33" s="172"/>
      <c r="G33" s="163" t="e">
        <f t="shared" si="0"/>
        <v>#DIV/0!</v>
      </c>
    </row>
    <row r="34" spans="1:9" x14ac:dyDescent="0.2">
      <c r="A34" s="173">
        <v>4</v>
      </c>
      <c r="B34" s="175" t="s">
        <v>53</v>
      </c>
      <c r="C34" s="174"/>
      <c r="D34" s="176"/>
      <c r="E34" s="174"/>
      <c r="F34" s="183">
        <f>SUM(F35:F38)</f>
        <v>0</v>
      </c>
      <c r="G34" s="167" t="e">
        <f t="shared" si="0"/>
        <v>#DIV/0!</v>
      </c>
    </row>
    <row r="35" spans="1:9" s="145" customFormat="1" ht="63" customHeight="1" x14ac:dyDescent="0.25">
      <c r="A35" s="10">
        <v>4.0999999999999996</v>
      </c>
      <c r="B35" s="11" t="s">
        <v>54</v>
      </c>
      <c r="C35" s="12" t="s">
        <v>55</v>
      </c>
      <c r="D35" s="137">
        <v>16.2</v>
      </c>
      <c r="E35" s="13"/>
      <c r="F35" s="14">
        <f t="shared" ref="F35:F38" si="4">+ROUND((E35*D35),0)</f>
        <v>0</v>
      </c>
      <c r="G35" s="163" t="e">
        <f t="shared" si="0"/>
        <v>#DIV/0!</v>
      </c>
    </row>
    <row r="36" spans="1:9" s="145" customFormat="1" ht="38.25" customHeight="1" x14ac:dyDescent="0.25">
      <c r="A36" s="10">
        <v>4.2</v>
      </c>
      <c r="B36" s="11" t="s">
        <v>56</v>
      </c>
      <c r="C36" s="12" t="s">
        <v>55</v>
      </c>
      <c r="D36" s="137">
        <v>59.01</v>
      </c>
      <c r="E36" s="13"/>
      <c r="F36" s="14">
        <f t="shared" si="4"/>
        <v>0</v>
      </c>
      <c r="G36" s="163" t="e">
        <f t="shared" si="0"/>
        <v>#DIV/0!</v>
      </c>
    </row>
    <row r="37" spans="1:9" s="145" customFormat="1" ht="44.25" customHeight="1" x14ac:dyDescent="0.25">
      <c r="A37" s="10">
        <v>4.3</v>
      </c>
      <c r="B37" s="11" t="s">
        <v>57</v>
      </c>
      <c r="C37" s="12" t="s">
        <v>55</v>
      </c>
      <c r="D37" s="137">
        <v>201.92</v>
      </c>
      <c r="E37" s="15"/>
      <c r="F37" s="14">
        <f t="shared" si="4"/>
        <v>0</v>
      </c>
      <c r="G37" s="163" t="e">
        <f t="shared" si="0"/>
        <v>#DIV/0!</v>
      </c>
    </row>
    <row r="38" spans="1:9" ht="117.75" customHeight="1" x14ac:dyDescent="0.2">
      <c r="A38" s="10">
        <v>4.4000000000000004</v>
      </c>
      <c r="B38" s="11" t="s">
        <v>58</v>
      </c>
      <c r="C38" s="12" t="s">
        <v>23</v>
      </c>
      <c r="D38" s="137">
        <v>49.33</v>
      </c>
      <c r="E38" s="13"/>
      <c r="F38" s="14">
        <f t="shared" si="4"/>
        <v>0</v>
      </c>
      <c r="G38" s="163" t="e">
        <f t="shared" si="0"/>
        <v>#DIV/0!</v>
      </c>
    </row>
    <row r="39" spans="1:9" x14ac:dyDescent="0.2">
      <c r="A39" s="178"/>
      <c r="B39" s="182"/>
      <c r="C39" s="172"/>
      <c r="D39" s="179"/>
      <c r="E39" s="172"/>
      <c r="F39" s="172"/>
      <c r="G39" s="163" t="e">
        <f t="shared" si="0"/>
        <v>#DIV/0!</v>
      </c>
    </row>
    <row r="40" spans="1:9" x14ac:dyDescent="0.2">
      <c r="A40" s="99">
        <v>5</v>
      </c>
      <c r="B40" s="101" t="s">
        <v>59</v>
      </c>
      <c r="C40" s="100"/>
      <c r="D40" s="184"/>
      <c r="E40" s="102"/>
      <c r="F40" s="136">
        <f>SUM(F41:F50)</f>
        <v>0</v>
      </c>
      <c r="G40" s="167" t="e">
        <f t="shared" ref="G40:G71" si="5">+ROUND((F40/$F$378),4)</f>
        <v>#DIV/0!</v>
      </c>
      <c r="I40" s="162"/>
    </row>
    <row r="41" spans="1:9" x14ac:dyDescent="0.2">
      <c r="A41" s="16">
        <v>5.0999999999999996</v>
      </c>
      <c r="B41" s="18" t="s">
        <v>60</v>
      </c>
      <c r="C41" s="17" t="s">
        <v>23</v>
      </c>
      <c r="D41" s="169">
        <v>519.97</v>
      </c>
      <c r="E41" s="6"/>
      <c r="F41" s="137">
        <f t="shared" ref="F41:F50" si="6">+ROUND((E41*D41),0)</f>
        <v>0</v>
      </c>
      <c r="G41" s="163" t="e">
        <f t="shared" si="5"/>
        <v>#DIV/0!</v>
      </c>
    </row>
    <row r="42" spans="1:9" x14ac:dyDescent="0.2">
      <c r="A42" s="16">
        <v>5.2</v>
      </c>
      <c r="B42" s="18" t="s">
        <v>61</v>
      </c>
      <c r="C42" s="17" t="s">
        <v>10</v>
      </c>
      <c r="D42" s="169">
        <v>101.16</v>
      </c>
      <c r="E42" s="6"/>
      <c r="F42" s="137">
        <f t="shared" si="6"/>
        <v>0</v>
      </c>
      <c r="G42" s="163" t="e">
        <f t="shared" si="5"/>
        <v>#DIV/0!</v>
      </c>
    </row>
    <row r="43" spans="1:9" x14ac:dyDescent="0.2">
      <c r="A43" s="16">
        <v>5.3</v>
      </c>
      <c r="B43" s="18" t="s">
        <v>62</v>
      </c>
      <c r="C43" s="17" t="s">
        <v>23</v>
      </c>
      <c r="D43" s="169">
        <v>210.5</v>
      </c>
      <c r="E43" s="6"/>
      <c r="F43" s="137">
        <f t="shared" si="6"/>
        <v>0</v>
      </c>
      <c r="G43" s="163" t="e">
        <f t="shared" si="5"/>
        <v>#DIV/0!</v>
      </c>
    </row>
    <row r="44" spans="1:9" x14ac:dyDescent="0.2">
      <c r="A44" s="16">
        <v>5.5</v>
      </c>
      <c r="B44" s="18" t="s">
        <v>63</v>
      </c>
      <c r="C44" s="17" t="s">
        <v>23</v>
      </c>
      <c r="D44" s="169">
        <v>65.055999999999997</v>
      </c>
      <c r="E44" s="6"/>
      <c r="F44" s="137">
        <f t="shared" si="6"/>
        <v>0</v>
      </c>
      <c r="G44" s="163" t="e">
        <f t="shared" si="5"/>
        <v>#DIV/0!</v>
      </c>
    </row>
    <row r="45" spans="1:9" x14ac:dyDescent="0.2">
      <c r="A45" s="16" t="s">
        <v>64</v>
      </c>
      <c r="B45" s="18" t="s">
        <v>721</v>
      </c>
      <c r="C45" s="17" t="s">
        <v>23</v>
      </c>
      <c r="D45" s="169">
        <v>346.65</v>
      </c>
      <c r="E45" s="6"/>
      <c r="F45" s="137">
        <f t="shared" si="6"/>
        <v>0</v>
      </c>
      <c r="G45" s="163" t="e">
        <f t="shared" si="5"/>
        <v>#DIV/0!</v>
      </c>
    </row>
    <row r="46" spans="1:9" x14ac:dyDescent="0.2">
      <c r="A46" s="16">
        <v>5.7</v>
      </c>
      <c r="B46" s="18" t="s">
        <v>66</v>
      </c>
      <c r="C46" s="17" t="s">
        <v>10</v>
      </c>
      <c r="D46" s="169">
        <v>135.22999999999999</v>
      </c>
      <c r="E46" s="6"/>
      <c r="F46" s="137">
        <f t="shared" si="6"/>
        <v>0</v>
      </c>
      <c r="G46" s="163" t="e">
        <f t="shared" si="5"/>
        <v>#DIV/0!</v>
      </c>
    </row>
    <row r="47" spans="1:9" x14ac:dyDescent="0.2">
      <c r="A47" s="16">
        <v>5.8</v>
      </c>
      <c r="B47" s="18" t="s">
        <v>67</v>
      </c>
      <c r="C47" s="17" t="s">
        <v>23</v>
      </c>
      <c r="D47" s="169">
        <v>45.38</v>
      </c>
      <c r="E47" s="6"/>
      <c r="F47" s="137">
        <f t="shared" si="6"/>
        <v>0</v>
      </c>
      <c r="G47" s="163" t="e">
        <f t="shared" si="5"/>
        <v>#DIV/0!</v>
      </c>
    </row>
    <row r="48" spans="1:9" x14ac:dyDescent="0.2">
      <c r="A48" s="16">
        <v>5.9</v>
      </c>
      <c r="B48" s="18" t="s">
        <v>68</v>
      </c>
      <c r="C48" s="17" t="s">
        <v>10</v>
      </c>
      <c r="D48" s="169">
        <v>78</v>
      </c>
      <c r="E48" s="6"/>
      <c r="F48" s="137">
        <f t="shared" si="6"/>
        <v>0</v>
      </c>
      <c r="G48" s="163" t="e">
        <f t="shared" si="5"/>
        <v>#DIV/0!</v>
      </c>
    </row>
    <row r="49" spans="1:9" s="145" customFormat="1" x14ac:dyDescent="0.25">
      <c r="A49" s="19">
        <v>5.0999999999999996</v>
      </c>
      <c r="B49" s="20" t="s">
        <v>69</v>
      </c>
      <c r="C49" s="5" t="s">
        <v>23</v>
      </c>
      <c r="D49" s="137">
        <v>1001.51</v>
      </c>
      <c r="E49" s="8"/>
      <c r="F49" s="137">
        <f t="shared" si="6"/>
        <v>0</v>
      </c>
      <c r="G49" s="163" t="e">
        <f t="shared" si="5"/>
        <v>#DIV/0!</v>
      </c>
    </row>
    <row r="50" spans="1:9" s="145" customFormat="1" ht="25.5" x14ac:dyDescent="0.25">
      <c r="A50" s="19">
        <v>5.1100000000000003</v>
      </c>
      <c r="B50" s="20" t="s">
        <v>70</v>
      </c>
      <c r="C50" s="5" t="s">
        <v>23</v>
      </c>
      <c r="D50" s="137">
        <v>340.88</v>
      </c>
      <c r="E50" s="8"/>
      <c r="F50" s="137">
        <f t="shared" si="6"/>
        <v>0</v>
      </c>
      <c r="G50" s="163" t="e">
        <f t="shared" si="5"/>
        <v>#DIV/0!</v>
      </c>
    </row>
    <row r="51" spans="1:9" s="145" customFormat="1" x14ac:dyDescent="0.25">
      <c r="A51" s="19"/>
      <c r="B51" s="20"/>
      <c r="C51" s="5"/>
      <c r="D51" s="137"/>
      <c r="E51" s="185"/>
      <c r="F51" s="185"/>
      <c r="G51" s="163" t="e">
        <f t="shared" si="5"/>
        <v>#DIV/0!</v>
      </c>
    </row>
    <row r="52" spans="1:9" x14ac:dyDescent="0.2">
      <c r="A52" s="99">
        <v>6</v>
      </c>
      <c r="B52" s="101" t="s">
        <v>73</v>
      </c>
      <c r="C52" s="186"/>
      <c r="D52" s="187"/>
      <c r="E52" s="188"/>
      <c r="F52" s="136">
        <f>SUM(F53:F59)</f>
        <v>0</v>
      </c>
      <c r="G52" s="167" t="e">
        <f t="shared" si="5"/>
        <v>#DIV/0!</v>
      </c>
      <c r="I52" s="162"/>
    </row>
    <row r="53" spans="1:9" x14ac:dyDescent="0.2">
      <c r="A53" s="16">
        <v>6.1</v>
      </c>
      <c r="B53" s="18" t="s">
        <v>74</v>
      </c>
      <c r="C53" s="17" t="s">
        <v>23</v>
      </c>
      <c r="D53" s="169">
        <v>154.4</v>
      </c>
      <c r="E53" s="6"/>
      <c r="F53" s="137">
        <f t="shared" ref="F53:F59" si="7">+ROUND((E53*D53),0)</f>
        <v>0</v>
      </c>
      <c r="G53" s="163" t="e">
        <f t="shared" si="5"/>
        <v>#DIV/0!</v>
      </c>
    </row>
    <row r="54" spans="1:9" x14ac:dyDescent="0.2">
      <c r="A54" s="16">
        <v>6.2</v>
      </c>
      <c r="B54" s="18" t="s">
        <v>75</v>
      </c>
      <c r="C54" s="17" t="s">
        <v>23</v>
      </c>
      <c r="D54" s="169">
        <v>659.58950000000016</v>
      </c>
      <c r="E54" s="6"/>
      <c r="F54" s="137">
        <f t="shared" si="7"/>
        <v>0</v>
      </c>
      <c r="G54" s="163" t="e">
        <f t="shared" si="5"/>
        <v>#DIV/0!</v>
      </c>
    </row>
    <row r="55" spans="1:9" ht="14.25" x14ac:dyDescent="0.2">
      <c r="A55" s="22">
        <v>6.3</v>
      </c>
      <c r="B55" s="18" t="s">
        <v>76</v>
      </c>
      <c r="C55" s="17" t="s">
        <v>23</v>
      </c>
      <c r="D55" s="169">
        <v>354.11</v>
      </c>
      <c r="E55" s="6"/>
      <c r="F55" s="137">
        <f t="shared" si="7"/>
        <v>0</v>
      </c>
      <c r="G55" s="163" t="e">
        <f t="shared" si="5"/>
        <v>#DIV/0!</v>
      </c>
    </row>
    <row r="56" spans="1:9" ht="14.25" x14ac:dyDescent="0.2">
      <c r="A56" s="22">
        <v>6.4</v>
      </c>
      <c r="B56" s="18" t="s">
        <v>77</v>
      </c>
      <c r="C56" s="17" t="s">
        <v>23</v>
      </c>
      <c r="D56" s="169">
        <v>111.2</v>
      </c>
      <c r="E56" s="6"/>
      <c r="F56" s="137">
        <f t="shared" si="7"/>
        <v>0</v>
      </c>
      <c r="G56" s="163" t="e">
        <f t="shared" si="5"/>
        <v>#DIV/0!</v>
      </c>
    </row>
    <row r="57" spans="1:9" ht="14.25" x14ac:dyDescent="0.2">
      <c r="A57" s="22">
        <v>6.5</v>
      </c>
      <c r="B57" s="18" t="s">
        <v>722</v>
      </c>
      <c r="C57" s="23" t="s">
        <v>23</v>
      </c>
      <c r="D57" s="169">
        <v>146.5</v>
      </c>
      <c r="E57" s="6"/>
      <c r="F57" s="137">
        <f t="shared" si="7"/>
        <v>0</v>
      </c>
      <c r="G57" s="163" t="e">
        <f t="shared" si="5"/>
        <v>#DIV/0!</v>
      </c>
    </row>
    <row r="58" spans="1:9" x14ac:dyDescent="0.2">
      <c r="A58" s="24">
        <v>6.6</v>
      </c>
      <c r="B58" s="26" t="s">
        <v>78</v>
      </c>
      <c r="C58" s="25" t="s">
        <v>23</v>
      </c>
      <c r="D58" s="169">
        <v>150</v>
      </c>
      <c r="E58" s="27"/>
      <c r="F58" s="85">
        <f t="shared" si="7"/>
        <v>0</v>
      </c>
      <c r="G58" s="163" t="e">
        <f t="shared" si="5"/>
        <v>#DIV/0!</v>
      </c>
    </row>
    <row r="59" spans="1:9" ht="15" x14ac:dyDescent="0.25">
      <c r="A59" s="28">
        <v>6.7</v>
      </c>
      <c r="B59" s="9" t="s">
        <v>79</v>
      </c>
      <c r="C59" s="29" t="s">
        <v>23</v>
      </c>
      <c r="D59" s="9">
        <v>16.36</v>
      </c>
      <c r="E59" s="7"/>
      <c r="F59" s="85">
        <f t="shared" si="7"/>
        <v>0</v>
      </c>
      <c r="G59" s="163" t="e">
        <f t="shared" si="5"/>
        <v>#DIV/0!</v>
      </c>
    </row>
    <row r="60" spans="1:9" x14ac:dyDescent="0.2">
      <c r="A60" s="99">
        <v>7</v>
      </c>
      <c r="B60" s="101" t="s">
        <v>723</v>
      </c>
      <c r="C60" s="186"/>
      <c r="D60" s="187"/>
      <c r="E60" s="188"/>
      <c r="F60" s="136">
        <f>SUM(F61:F135)</f>
        <v>0</v>
      </c>
      <c r="G60" s="167" t="e">
        <f t="shared" si="5"/>
        <v>#DIV/0!</v>
      </c>
      <c r="I60" s="162"/>
    </row>
    <row r="61" spans="1:9" x14ac:dyDescent="0.2">
      <c r="A61" s="99" t="s">
        <v>81</v>
      </c>
      <c r="B61" s="101" t="s">
        <v>82</v>
      </c>
      <c r="C61" s="186"/>
      <c r="D61" s="187"/>
      <c r="E61" s="188"/>
      <c r="F61" s="136"/>
      <c r="G61" s="163" t="e">
        <f t="shared" si="5"/>
        <v>#DIV/0!</v>
      </c>
    </row>
    <row r="62" spans="1:9" ht="51" x14ac:dyDescent="0.2">
      <c r="A62" s="189" t="s">
        <v>83</v>
      </c>
      <c r="B62" s="190" t="s">
        <v>84</v>
      </c>
      <c r="C62" s="191" t="s">
        <v>85</v>
      </c>
      <c r="D62" s="192">
        <v>172</v>
      </c>
      <c r="E62" s="192"/>
      <c r="F62" s="137">
        <f t="shared" ref="F62:F101" si="8">+ROUND((E62*D62),0)</f>
        <v>0</v>
      </c>
      <c r="G62" s="163" t="e">
        <f t="shared" si="5"/>
        <v>#DIV/0!</v>
      </c>
    </row>
    <row r="63" spans="1:9" ht="51" x14ac:dyDescent="0.2">
      <c r="A63" s="189" t="s">
        <v>86</v>
      </c>
      <c r="B63" s="190" t="s">
        <v>87</v>
      </c>
      <c r="C63" s="191" t="s">
        <v>85</v>
      </c>
      <c r="D63" s="192">
        <v>21</v>
      </c>
      <c r="E63" s="192"/>
      <c r="F63" s="137">
        <f t="shared" si="8"/>
        <v>0</v>
      </c>
      <c r="G63" s="163" t="e">
        <f t="shared" si="5"/>
        <v>#DIV/0!</v>
      </c>
    </row>
    <row r="64" spans="1:9" ht="51" x14ac:dyDescent="0.2">
      <c r="A64" s="189" t="s">
        <v>88</v>
      </c>
      <c r="B64" s="190" t="s">
        <v>89</v>
      </c>
      <c r="C64" s="191" t="s">
        <v>85</v>
      </c>
      <c r="D64" s="192">
        <v>60</v>
      </c>
      <c r="E64" s="192"/>
      <c r="F64" s="137">
        <f t="shared" si="8"/>
        <v>0</v>
      </c>
      <c r="G64" s="163" t="e">
        <f t="shared" si="5"/>
        <v>#DIV/0!</v>
      </c>
    </row>
    <row r="65" spans="1:7" ht="38.25" x14ac:dyDescent="0.2">
      <c r="A65" s="189" t="s">
        <v>90</v>
      </c>
      <c r="B65" s="190" t="s">
        <v>91</v>
      </c>
      <c r="C65" s="191" t="s">
        <v>85</v>
      </c>
      <c r="D65" s="192">
        <v>253</v>
      </c>
      <c r="E65" s="192"/>
      <c r="F65" s="137">
        <f t="shared" si="8"/>
        <v>0</v>
      </c>
      <c r="G65" s="163" t="e">
        <f t="shared" si="5"/>
        <v>#DIV/0!</v>
      </c>
    </row>
    <row r="66" spans="1:7" ht="51" x14ac:dyDescent="0.2">
      <c r="A66" s="189" t="s">
        <v>92</v>
      </c>
      <c r="B66" s="190" t="s">
        <v>93</v>
      </c>
      <c r="C66" s="191" t="s">
        <v>85</v>
      </c>
      <c r="D66" s="192">
        <v>21</v>
      </c>
      <c r="E66" s="192"/>
      <c r="F66" s="137">
        <f t="shared" si="8"/>
        <v>0</v>
      </c>
      <c r="G66" s="163" t="e">
        <f t="shared" si="5"/>
        <v>#DIV/0!</v>
      </c>
    </row>
    <row r="67" spans="1:7" ht="51" x14ac:dyDescent="0.2">
      <c r="A67" s="189" t="s">
        <v>94</v>
      </c>
      <c r="B67" s="190" t="s">
        <v>95</v>
      </c>
      <c r="C67" s="191" t="s">
        <v>85</v>
      </c>
      <c r="D67" s="192">
        <v>2</v>
      </c>
      <c r="E67" s="192"/>
      <c r="F67" s="137">
        <f t="shared" si="8"/>
        <v>0</v>
      </c>
      <c r="G67" s="163" t="e">
        <f t="shared" si="5"/>
        <v>#DIV/0!</v>
      </c>
    </row>
    <row r="68" spans="1:7" ht="51" x14ac:dyDescent="0.2">
      <c r="A68" s="189" t="s">
        <v>96</v>
      </c>
      <c r="B68" s="190" t="s">
        <v>97</v>
      </c>
      <c r="C68" s="191" t="s">
        <v>85</v>
      </c>
      <c r="D68" s="192">
        <v>3</v>
      </c>
      <c r="E68" s="192"/>
      <c r="F68" s="137">
        <f t="shared" si="8"/>
        <v>0</v>
      </c>
      <c r="G68" s="163" t="e">
        <f t="shared" si="5"/>
        <v>#DIV/0!</v>
      </c>
    </row>
    <row r="69" spans="1:7" ht="30" customHeight="1" x14ac:dyDescent="0.2">
      <c r="A69" s="189" t="s">
        <v>98</v>
      </c>
      <c r="B69" s="190" t="s">
        <v>99</v>
      </c>
      <c r="C69" s="191" t="s">
        <v>85</v>
      </c>
      <c r="D69" s="192">
        <v>13</v>
      </c>
      <c r="E69" s="192"/>
      <c r="F69" s="137">
        <f t="shared" si="8"/>
        <v>0</v>
      </c>
      <c r="G69" s="163" t="e">
        <f t="shared" si="5"/>
        <v>#DIV/0!</v>
      </c>
    </row>
    <row r="70" spans="1:7" s="145" customFormat="1" ht="29.25" customHeight="1" x14ac:dyDescent="0.25">
      <c r="A70" s="189" t="s">
        <v>100</v>
      </c>
      <c r="B70" s="190" t="s">
        <v>101</v>
      </c>
      <c r="C70" s="191" t="s">
        <v>85</v>
      </c>
      <c r="D70" s="192">
        <v>36</v>
      </c>
      <c r="E70" s="192"/>
      <c r="F70" s="137">
        <f t="shared" si="8"/>
        <v>0</v>
      </c>
      <c r="G70" s="163" t="e">
        <f t="shared" si="5"/>
        <v>#DIV/0!</v>
      </c>
    </row>
    <row r="71" spans="1:7" ht="63.75" x14ac:dyDescent="0.2">
      <c r="A71" s="189" t="s">
        <v>102</v>
      </c>
      <c r="B71" s="190" t="s">
        <v>103</v>
      </c>
      <c r="C71" s="191" t="s">
        <v>85</v>
      </c>
      <c r="D71" s="192">
        <v>1</v>
      </c>
      <c r="E71" s="192"/>
      <c r="F71" s="137">
        <f t="shared" si="8"/>
        <v>0</v>
      </c>
      <c r="G71" s="163" t="e">
        <f t="shared" si="5"/>
        <v>#DIV/0!</v>
      </c>
    </row>
    <row r="72" spans="1:7" ht="76.5" x14ac:dyDescent="0.2">
      <c r="A72" s="189" t="s">
        <v>104</v>
      </c>
      <c r="B72" s="190" t="s">
        <v>105</v>
      </c>
      <c r="C72" s="191" t="s">
        <v>85</v>
      </c>
      <c r="D72" s="192">
        <v>13</v>
      </c>
      <c r="E72" s="192"/>
      <c r="F72" s="137">
        <f t="shared" si="8"/>
        <v>0</v>
      </c>
      <c r="G72" s="163" t="e">
        <f t="shared" ref="G72:G103" si="9">+ROUND((F72/$F$378),4)</f>
        <v>#DIV/0!</v>
      </c>
    </row>
    <row r="73" spans="1:7" ht="63.75" x14ac:dyDescent="0.2">
      <c r="A73" s="189" t="s">
        <v>106</v>
      </c>
      <c r="B73" s="190" t="s">
        <v>107</v>
      </c>
      <c r="C73" s="191" t="s">
        <v>85</v>
      </c>
      <c r="D73" s="192">
        <v>6</v>
      </c>
      <c r="E73" s="192"/>
      <c r="F73" s="137">
        <f t="shared" si="8"/>
        <v>0</v>
      </c>
      <c r="G73" s="163" t="e">
        <f t="shared" si="9"/>
        <v>#DIV/0!</v>
      </c>
    </row>
    <row r="74" spans="1:7" ht="63.75" x14ac:dyDescent="0.2">
      <c r="A74" s="189" t="s">
        <v>108</v>
      </c>
      <c r="B74" s="190" t="s">
        <v>109</v>
      </c>
      <c r="C74" s="191" t="s">
        <v>85</v>
      </c>
      <c r="D74" s="192">
        <v>6</v>
      </c>
      <c r="E74" s="192"/>
      <c r="F74" s="137">
        <f t="shared" si="8"/>
        <v>0</v>
      </c>
      <c r="G74" s="163" t="e">
        <f t="shared" si="9"/>
        <v>#DIV/0!</v>
      </c>
    </row>
    <row r="75" spans="1:7" ht="51" x14ac:dyDescent="0.2">
      <c r="A75" s="189" t="s">
        <v>110</v>
      </c>
      <c r="B75" s="190" t="s">
        <v>111</v>
      </c>
      <c r="C75" s="191" t="s">
        <v>85</v>
      </c>
      <c r="D75" s="192">
        <v>1</v>
      </c>
      <c r="E75" s="192"/>
      <c r="F75" s="137">
        <f t="shared" si="8"/>
        <v>0</v>
      </c>
      <c r="G75" s="163" t="e">
        <f t="shared" si="9"/>
        <v>#DIV/0!</v>
      </c>
    </row>
    <row r="76" spans="1:7" x14ac:dyDescent="0.2">
      <c r="A76" s="193" t="s">
        <v>112</v>
      </c>
      <c r="B76" s="194" t="s">
        <v>113</v>
      </c>
      <c r="C76" s="191"/>
      <c r="D76" s="192"/>
      <c r="E76" s="192"/>
      <c r="F76" s="137">
        <f t="shared" si="8"/>
        <v>0</v>
      </c>
      <c r="G76" s="163" t="e">
        <f t="shared" si="9"/>
        <v>#DIV/0!</v>
      </c>
    </row>
    <row r="77" spans="1:7" ht="25.5" x14ac:dyDescent="0.2">
      <c r="A77" s="189" t="s">
        <v>114</v>
      </c>
      <c r="B77" s="190" t="s">
        <v>115</v>
      </c>
      <c r="C77" s="191" t="s">
        <v>85</v>
      </c>
      <c r="D77" s="192">
        <v>32</v>
      </c>
      <c r="E77" s="192"/>
      <c r="F77" s="137">
        <f t="shared" si="8"/>
        <v>0</v>
      </c>
      <c r="G77" s="163" t="e">
        <f t="shared" si="9"/>
        <v>#DIV/0!</v>
      </c>
    </row>
    <row r="78" spans="1:7" ht="13.5" customHeight="1" x14ac:dyDescent="0.2">
      <c r="A78" s="189" t="s">
        <v>118</v>
      </c>
      <c r="B78" s="190" t="s">
        <v>119</v>
      </c>
      <c r="C78" s="191" t="s">
        <v>85</v>
      </c>
      <c r="D78" s="192">
        <v>2</v>
      </c>
      <c r="E78" s="192"/>
      <c r="F78" s="137">
        <f t="shared" si="8"/>
        <v>0</v>
      </c>
      <c r="G78" s="163" t="e">
        <f t="shared" si="9"/>
        <v>#DIV/0!</v>
      </c>
    </row>
    <row r="79" spans="1:7" ht="13.5" customHeight="1" x14ac:dyDescent="0.2">
      <c r="A79" s="189" t="s">
        <v>120</v>
      </c>
      <c r="B79" s="190" t="s">
        <v>121</v>
      </c>
      <c r="C79" s="191" t="s">
        <v>85</v>
      </c>
      <c r="D79" s="192">
        <v>3</v>
      </c>
      <c r="E79" s="192"/>
      <c r="F79" s="137">
        <f t="shared" si="8"/>
        <v>0</v>
      </c>
      <c r="G79" s="163" t="e">
        <f t="shared" si="9"/>
        <v>#DIV/0!</v>
      </c>
    </row>
    <row r="80" spans="1:7" ht="25.5" x14ac:dyDescent="0.2">
      <c r="A80" s="189" t="s">
        <v>122</v>
      </c>
      <c r="B80" s="190" t="s">
        <v>123</v>
      </c>
      <c r="C80" s="191" t="s">
        <v>85</v>
      </c>
      <c r="D80" s="192">
        <v>6</v>
      </c>
      <c r="E80" s="192"/>
      <c r="F80" s="137">
        <f t="shared" si="8"/>
        <v>0</v>
      </c>
      <c r="G80" s="163" t="e">
        <f t="shared" si="9"/>
        <v>#DIV/0!</v>
      </c>
    </row>
    <row r="81" spans="1:7" ht="25.5" x14ac:dyDescent="0.2">
      <c r="A81" s="189" t="s">
        <v>130</v>
      </c>
      <c r="B81" s="190" t="s">
        <v>131</v>
      </c>
      <c r="C81" s="191" t="s">
        <v>85</v>
      </c>
      <c r="D81" s="192">
        <v>2</v>
      </c>
      <c r="E81" s="192"/>
      <c r="F81" s="137">
        <f t="shared" si="8"/>
        <v>0</v>
      </c>
      <c r="G81" s="163" t="e">
        <f t="shared" si="9"/>
        <v>#DIV/0!</v>
      </c>
    </row>
    <row r="82" spans="1:7" ht="25.5" x14ac:dyDescent="0.2">
      <c r="A82" s="189" t="s">
        <v>132</v>
      </c>
      <c r="B82" s="190" t="s">
        <v>133</v>
      </c>
      <c r="C82" s="191" t="s">
        <v>85</v>
      </c>
      <c r="D82" s="192">
        <v>2</v>
      </c>
      <c r="E82" s="192"/>
      <c r="F82" s="137">
        <f t="shared" si="8"/>
        <v>0</v>
      </c>
      <c r="G82" s="163" t="e">
        <f t="shared" si="9"/>
        <v>#DIV/0!</v>
      </c>
    </row>
    <row r="83" spans="1:7" ht="38.25" x14ac:dyDescent="0.2">
      <c r="A83" s="189" t="s">
        <v>134</v>
      </c>
      <c r="B83" s="190" t="s">
        <v>135</v>
      </c>
      <c r="C83" s="191" t="s">
        <v>85</v>
      </c>
      <c r="D83" s="192">
        <v>1</v>
      </c>
      <c r="E83" s="192"/>
      <c r="F83" s="137">
        <f t="shared" si="8"/>
        <v>0</v>
      </c>
      <c r="G83" s="163" t="e">
        <f t="shared" si="9"/>
        <v>#DIV/0!</v>
      </c>
    </row>
    <row r="84" spans="1:7" ht="38.25" x14ac:dyDescent="0.2">
      <c r="A84" s="189" t="s">
        <v>136</v>
      </c>
      <c r="B84" s="190" t="s">
        <v>137</v>
      </c>
      <c r="C84" s="191" t="s">
        <v>85</v>
      </c>
      <c r="D84" s="192">
        <v>1</v>
      </c>
      <c r="E84" s="192"/>
      <c r="F84" s="137">
        <f t="shared" si="8"/>
        <v>0</v>
      </c>
      <c r="G84" s="163" t="e">
        <f t="shared" si="9"/>
        <v>#DIV/0!</v>
      </c>
    </row>
    <row r="85" spans="1:7" ht="38.25" x14ac:dyDescent="0.2">
      <c r="A85" s="189" t="s">
        <v>138</v>
      </c>
      <c r="B85" s="190" t="s">
        <v>139</v>
      </c>
      <c r="C85" s="191" t="s">
        <v>85</v>
      </c>
      <c r="D85" s="192">
        <v>1</v>
      </c>
      <c r="E85" s="192"/>
      <c r="F85" s="137">
        <f t="shared" si="8"/>
        <v>0</v>
      </c>
      <c r="G85" s="163" t="e">
        <f t="shared" si="9"/>
        <v>#DIV/0!</v>
      </c>
    </row>
    <row r="86" spans="1:7" ht="38.25" x14ac:dyDescent="0.2">
      <c r="A86" s="189" t="s">
        <v>142</v>
      </c>
      <c r="B86" s="190" t="s">
        <v>143</v>
      </c>
      <c r="C86" s="191" t="s">
        <v>85</v>
      </c>
      <c r="D86" s="192">
        <v>1</v>
      </c>
      <c r="E86" s="192"/>
      <c r="F86" s="137">
        <f t="shared" si="8"/>
        <v>0</v>
      </c>
      <c r="G86" s="163" t="e">
        <f t="shared" si="9"/>
        <v>#DIV/0!</v>
      </c>
    </row>
    <row r="87" spans="1:7" ht="51" x14ac:dyDescent="0.2">
      <c r="A87" s="189" t="s">
        <v>144</v>
      </c>
      <c r="B87" s="190" t="s">
        <v>145</v>
      </c>
      <c r="C87" s="191" t="s">
        <v>85</v>
      </c>
      <c r="D87" s="192">
        <v>1</v>
      </c>
      <c r="E87" s="192"/>
      <c r="F87" s="137">
        <f t="shared" si="8"/>
        <v>0</v>
      </c>
      <c r="G87" s="163" t="e">
        <f t="shared" si="9"/>
        <v>#DIV/0!</v>
      </c>
    </row>
    <row r="88" spans="1:7" ht="51" x14ac:dyDescent="0.2">
      <c r="A88" s="189" t="s">
        <v>146</v>
      </c>
      <c r="B88" s="190" t="s">
        <v>147</v>
      </c>
      <c r="C88" s="191" t="s">
        <v>85</v>
      </c>
      <c r="D88" s="192">
        <v>1</v>
      </c>
      <c r="E88" s="192"/>
      <c r="F88" s="137">
        <f t="shared" si="8"/>
        <v>0</v>
      </c>
      <c r="G88" s="163" t="e">
        <f t="shared" si="9"/>
        <v>#DIV/0!</v>
      </c>
    </row>
    <row r="89" spans="1:7" ht="51" x14ac:dyDescent="0.2">
      <c r="A89" s="189" t="s">
        <v>148</v>
      </c>
      <c r="B89" s="190" t="s">
        <v>149</v>
      </c>
      <c r="C89" s="191" t="s">
        <v>85</v>
      </c>
      <c r="D89" s="192">
        <v>3</v>
      </c>
      <c r="E89" s="192"/>
      <c r="F89" s="137">
        <f t="shared" si="8"/>
        <v>0</v>
      </c>
      <c r="G89" s="163" t="e">
        <f t="shared" si="9"/>
        <v>#DIV/0!</v>
      </c>
    </row>
    <row r="90" spans="1:7" ht="76.5" x14ac:dyDescent="0.2">
      <c r="A90" s="189" t="s">
        <v>150</v>
      </c>
      <c r="B90" s="190" t="s">
        <v>151</v>
      </c>
      <c r="C90" s="191" t="s">
        <v>85</v>
      </c>
      <c r="D90" s="192">
        <v>1</v>
      </c>
      <c r="E90" s="192"/>
      <c r="F90" s="137">
        <f t="shared" si="8"/>
        <v>0</v>
      </c>
      <c r="G90" s="163" t="e">
        <f t="shared" si="9"/>
        <v>#DIV/0!</v>
      </c>
    </row>
    <row r="91" spans="1:7" ht="76.5" x14ac:dyDescent="0.2">
      <c r="A91" s="189" t="s">
        <v>152</v>
      </c>
      <c r="B91" s="190" t="s">
        <v>153</v>
      </c>
      <c r="C91" s="191" t="s">
        <v>85</v>
      </c>
      <c r="D91" s="192">
        <v>1</v>
      </c>
      <c r="E91" s="192"/>
      <c r="F91" s="137">
        <f t="shared" si="8"/>
        <v>0</v>
      </c>
      <c r="G91" s="163" t="e">
        <f t="shared" si="9"/>
        <v>#DIV/0!</v>
      </c>
    </row>
    <row r="92" spans="1:7" x14ac:dyDescent="0.2">
      <c r="A92" s="193" t="s">
        <v>154</v>
      </c>
      <c r="B92" s="194" t="s">
        <v>155</v>
      </c>
      <c r="C92" s="191"/>
      <c r="D92" s="192"/>
      <c r="E92" s="192"/>
      <c r="F92" s="137">
        <f t="shared" si="8"/>
        <v>0</v>
      </c>
      <c r="G92" s="163" t="e">
        <f t="shared" si="9"/>
        <v>#DIV/0!</v>
      </c>
    </row>
    <row r="93" spans="1:7" ht="51" x14ac:dyDescent="0.2">
      <c r="A93" s="189" t="s">
        <v>156</v>
      </c>
      <c r="B93" s="190" t="s">
        <v>157</v>
      </c>
      <c r="C93" s="191" t="s">
        <v>158</v>
      </c>
      <c r="D93" s="192">
        <v>24</v>
      </c>
      <c r="E93" s="192"/>
      <c r="F93" s="137">
        <f t="shared" si="8"/>
        <v>0</v>
      </c>
      <c r="G93" s="163" t="e">
        <f t="shared" si="9"/>
        <v>#DIV/0!</v>
      </c>
    </row>
    <row r="94" spans="1:7" ht="38.25" x14ac:dyDescent="0.2">
      <c r="A94" s="189" t="s">
        <v>161</v>
      </c>
      <c r="B94" s="190" t="s">
        <v>162</v>
      </c>
      <c r="C94" s="191" t="s">
        <v>158</v>
      </c>
      <c r="D94" s="192">
        <v>20</v>
      </c>
      <c r="E94" s="192"/>
      <c r="F94" s="137">
        <f t="shared" si="8"/>
        <v>0</v>
      </c>
      <c r="G94" s="163" t="e">
        <f t="shared" si="9"/>
        <v>#DIV/0!</v>
      </c>
    </row>
    <row r="95" spans="1:7" ht="38.25" x14ac:dyDescent="0.2">
      <c r="A95" s="189" t="s">
        <v>163</v>
      </c>
      <c r="B95" s="190" t="s">
        <v>164</v>
      </c>
      <c r="C95" s="191" t="s">
        <v>158</v>
      </c>
      <c r="D95" s="192">
        <v>29</v>
      </c>
      <c r="E95" s="192"/>
      <c r="F95" s="137">
        <f t="shared" si="8"/>
        <v>0</v>
      </c>
      <c r="G95" s="163" t="e">
        <f t="shared" si="9"/>
        <v>#DIV/0!</v>
      </c>
    </row>
    <row r="96" spans="1:7" ht="51" x14ac:dyDescent="0.2">
      <c r="A96" s="189" t="s">
        <v>165</v>
      </c>
      <c r="B96" s="190" t="s">
        <v>166</v>
      </c>
      <c r="C96" s="191" t="s">
        <v>158</v>
      </c>
      <c r="D96" s="192">
        <v>16</v>
      </c>
      <c r="E96" s="192"/>
      <c r="F96" s="137">
        <f t="shared" si="8"/>
        <v>0</v>
      </c>
      <c r="G96" s="163" t="e">
        <f t="shared" si="9"/>
        <v>#DIV/0!</v>
      </c>
    </row>
    <row r="97" spans="1:7" ht="51" x14ac:dyDescent="0.2">
      <c r="A97" s="189" t="s">
        <v>167</v>
      </c>
      <c r="B97" s="190" t="s">
        <v>168</v>
      </c>
      <c r="C97" s="191" t="s">
        <v>158</v>
      </c>
      <c r="D97" s="192">
        <v>23</v>
      </c>
      <c r="E97" s="192"/>
      <c r="F97" s="137">
        <f t="shared" si="8"/>
        <v>0</v>
      </c>
      <c r="G97" s="163" t="e">
        <f t="shared" si="9"/>
        <v>#DIV/0!</v>
      </c>
    </row>
    <row r="98" spans="1:7" ht="38.25" x14ac:dyDescent="0.2">
      <c r="A98" s="189" t="s">
        <v>169</v>
      </c>
      <c r="B98" s="190" t="s">
        <v>170</v>
      </c>
      <c r="C98" s="191" t="s">
        <v>158</v>
      </c>
      <c r="D98" s="192">
        <v>200</v>
      </c>
      <c r="E98" s="192"/>
      <c r="F98" s="137">
        <f t="shared" si="8"/>
        <v>0</v>
      </c>
      <c r="G98" s="163" t="e">
        <f t="shared" si="9"/>
        <v>#DIV/0!</v>
      </c>
    </row>
    <row r="99" spans="1:7" ht="38.25" x14ac:dyDescent="0.2">
      <c r="A99" s="189" t="s">
        <v>171</v>
      </c>
      <c r="B99" s="190" t="s">
        <v>172</v>
      </c>
      <c r="C99" s="191" t="s">
        <v>158</v>
      </c>
      <c r="D99" s="192">
        <v>60</v>
      </c>
      <c r="E99" s="192"/>
      <c r="F99" s="137">
        <f t="shared" si="8"/>
        <v>0</v>
      </c>
      <c r="G99" s="163" t="e">
        <f t="shared" si="9"/>
        <v>#DIV/0!</v>
      </c>
    </row>
    <row r="100" spans="1:7" ht="38.25" x14ac:dyDescent="0.2">
      <c r="A100" s="189" t="s">
        <v>173</v>
      </c>
      <c r="B100" s="190" t="s">
        <v>174</v>
      </c>
      <c r="C100" s="191" t="s">
        <v>158</v>
      </c>
      <c r="D100" s="192">
        <v>40</v>
      </c>
      <c r="E100" s="192"/>
      <c r="F100" s="137">
        <f t="shared" si="8"/>
        <v>0</v>
      </c>
      <c r="G100" s="163" t="e">
        <f t="shared" si="9"/>
        <v>#DIV/0!</v>
      </c>
    </row>
    <row r="101" spans="1:7" ht="38.25" x14ac:dyDescent="0.2">
      <c r="A101" s="189" t="s">
        <v>175</v>
      </c>
      <c r="B101" s="190" t="s">
        <v>176</v>
      </c>
      <c r="C101" s="191" t="s">
        <v>158</v>
      </c>
      <c r="D101" s="192">
        <v>24</v>
      </c>
      <c r="E101" s="192"/>
      <c r="F101" s="137">
        <f t="shared" si="8"/>
        <v>0</v>
      </c>
      <c r="G101" s="163" t="e">
        <f t="shared" si="9"/>
        <v>#DIV/0!</v>
      </c>
    </row>
    <row r="102" spans="1:7" ht="51" x14ac:dyDescent="0.2">
      <c r="A102" s="189" t="s">
        <v>179</v>
      </c>
      <c r="B102" s="190" t="s">
        <v>180</v>
      </c>
      <c r="C102" s="191" t="s">
        <v>158</v>
      </c>
      <c r="D102" s="192">
        <v>24</v>
      </c>
      <c r="E102" s="192"/>
      <c r="F102" s="137">
        <f t="shared" ref="F102:F135" si="10">+ROUND((E102*D102),0)</f>
        <v>0</v>
      </c>
      <c r="G102" s="163" t="e">
        <f t="shared" si="9"/>
        <v>#DIV/0!</v>
      </c>
    </row>
    <row r="103" spans="1:7" ht="51" x14ac:dyDescent="0.2">
      <c r="A103" s="189" t="s">
        <v>181</v>
      </c>
      <c r="B103" s="190" t="s">
        <v>182</v>
      </c>
      <c r="C103" s="191" t="s">
        <v>85</v>
      </c>
      <c r="D103" s="192">
        <v>1</v>
      </c>
      <c r="E103" s="192"/>
      <c r="F103" s="137">
        <f t="shared" si="10"/>
        <v>0</v>
      </c>
      <c r="G103" s="163" t="e">
        <f t="shared" si="9"/>
        <v>#DIV/0!</v>
      </c>
    </row>
    <row r="104" spans="1:7" ht="38.25" x14ac:dyDescent="0.2">
      <c r="A104" s="189" t="s">
        <v>185</v>
      </c>
      <c r="B104" s="190" t="s">
        <v>186</v>
      </c>
      <c r="C104" s="191" t="s">
        <v>158</v>
      </c>
      <c r="D104" s="192">
        <v>10</v>
      </c>
      <c r="E104" s="192"/>
      <c r="F104" s="137">
        <f t="shared" si="10"/>
        <v>0</v>
      </c>
      <c r="G104" s="163" t="e">
        <f t="shared" ref="G104:G135" si="11">+ROUND((F104/$F$378),4)</f>
        <v>#DIV/0!</v>
      </c>
    </row>
    <row r="105" spans="1:7" x14ac:dyDescent="0.2">
      <c r="A105" s="193" t="s">
        <v>187</v>
      </c>
      <c r="B105" s="194" t="s">
        <v>188</v>
      </c>
      <c r="C105" s="191"/>
      <c r="D105" s="192"/>
      <c r="E105" s="192"/>
      <c r="F105" s="137">
        <f t="shared" si="10"/>
        <v>0</v>
      </c>
      <c r="G105" s="163" t="e">
        <f t="shared" si="11"/>
        <v>#DIV/0!</v>
      </c>
    </row>
    <row r="106" spans="1:7" ht="63.75" x14ac:dyDescent="0.2">
      <c r="A106" s="189" t="s">
        <v>189</v>
      </c>
      <c r="B106" s="190" t="s">
        <v>190</v>
      </c>
      <c r="C106" s="191" t="s">
        <v>85</v>
      </c>
      <c r="D106" s="192">
        <v>88</v>
      </c>
      <c r="E106" s="192"/>
      <c r="F106" s="137">
        <f t="shared" si="10"/>
        <v>0</v>
      </c>
      <c r="G106" s="163" t="e">
        <f t="shared" si="11"/>
        <v>#DIV/0!</v>
      </c>
    </row>
    <row r="107" spans="1:7" ht="76.5" x14ac:dyDescent="0.2">
      <c r="A107" s="189" t="s">
        <v>191</v>
      </c>
      <c r="B107" s="190" t="s">
        <v>192</v>
      </c>
      <c r="C107" s="191" t="s">
        <v>85</v>
      </c>
      <c r="D107" s="192">
        <v>83</v>
      </c>
      <c r="E107" s="192"/>
      <c r="F107" s="137">
        <f t="shared" si="10"/>
        <v>0</v>
      </c>
      <c r="G107" s="163" t="e">
        <f t="shared" si="11"/>
        <v>#DIV/0!</v>
      </c>
    </row>
    <row r="108" spans="1:7" ht="76.5" x14ac:dyDescent="0.2">
      <c r="A108" s="189" t="s">
        <v>195</v>
      </c>
      <c r="B108" s="190" t="s">
        <v>196</v>
      </c>
      <c r="C108" s="191" t="s">
        <v>85</v>
      </c>
      <c r="D108" s="192">
        <v>2</v>
      </c>
      <c r="E108" s="192"/>
      <c r="F108" s="137">
        <f t="shared" si="10"/>
        <v>0</v>
      </c>
      <c r="G108" s="163" t="e">
        <f t="shared" si="11"/>
        <v>#DIV/0!</v>
      </c>
    </row>
    <row r="109" spans="1:7" ht="63.75" x14ac:dyDescent="0.2">
      <c r="A109" s="189" t="s">
        <v>197</v>
      </c>
      <c r="B109" s="190" t="s">
        <v>198</v>
      </c>
      <c r="C109" s="191" t="s">
        <v>85</v>
      </c>
      <c r="D109" s="192">
        <v>53</v>
      </c>
      <c r="E109" s="192"/>
      <c r="F109" s="137">
        <f t="shared" si="10"/>
        <v>0</v>
      </c>
      <c r="G109" s="163" t="e">
        <f t="shared" si="11"/>
        <v>#DIV/0!</v>
      </c>
    </row>
    <row r="110" spans="1:7" ht="76.5" x14ac:dyDescent="0.2">
      <c r="A110" s="189" t="s">
        <v>199</v>
      </c>
      <c r="B110" s="190" t="s">
        <v>200</v>
      </c>
      <c r="C110" s="191" t="s">
        <v>85</v>
      </c>
      <c r="D110" s="192">
        <v>19</v>
      </c>
      <c r="E110" s="192"/>
      <c r="F110" s="137">
        <f t="shared" si="10"/>
        <v>0</v>
      </c>
      <c r="G110" s="163" t="e">
        <f t="shared" si="11"/>
        <v>#DIV/0!</v>
      </c>
    </row>
    <row r="111" spans="1:7" ht="27" customHeight="1" x14ac:dyDescent="0.2">
      <c r="A111" s="195" t="s">
        <v>201</v>
      </c>
      <c r="B111" s="194" t="s">
        <v>202</v>
      </c>
      <c r="C111" s="191"/>
      <c r="D111" s="192"/>
      <c r="E111" s="192"/>
      <c r="F111" s="137">
        <f t="shared" si="10"/>
        <v>0</v>
      </c>
      <c r="G111" s="163" t="e">
        <f t="shared" si="11"/>
        <v>#DIV/0!</v>
      </c>
    </row>
    <row r="112" spans="1:7" ht="38.25" x14ac:dyDescent="0.2">
      <c r="A112" s="189" t="s">
        <v>203</v>
      </c>
      <c r="B112" s="190" t="s">
        <v>204</v>
      </c>
      <c r="C112" s="191" t="s">
        <v>85</v>
      </c>
      <c r="D112" s="192">
        <v>4</v>
      </c>
      <c r="E112" s="192"/>
      <c r="F112" s="137">
        <f t="shared" si="10"/>
        <v>0</v>
      </c>
      <c r="G112" s="163" t="e">
        <f t="shared" si="11"/>
        <v>#DIV/0!</v>
      </c>
    </row>
    <row r="113" spans="1:7" ht="38.25" x14ac:dyDescent="0.2">
      <c r="A113" s="189" t="s">
        <v>205</v>
      </c>
      <c r="B113" s="190" t="s">
        <v>206</v>
      </c>
      <c r="C113" s="191" t="s">
        <v>85</v>
      </c>
      <c r="D113" s="192">
        <v>7</v>
      </c>
      <c r="E113" s="192"/>
      <c r="F113" s="137">
        <f t="shared" si="10"/>
        <v>0</v>
      </c>
      <c r="G113" s="163" t="e">
        <f t="shared" si="11"/>
        <v>#DIV/0!</v>
      </c>
    </row>
    <row r="114" spans="1:7" ht="38.25" x14ac:dyDescent="0.2">
      <c r="A114" s="189" t="s">
        <v>207</v>
      </c>
      <c r="B114" s="190" t="s">
        <v>208</v>
      </c>
      <c r="C114" s="191" t="s">
        <v>158</v>
      </c>
      <c r="D114" s="192">
        <v>60</v>
      </c>
      <c r="E114" s="192"/>
      <c r="F114" s="137">
        <f t="shared" si="10"/>
        <v>0</v>
      </c>
      <c r="G114" s="163" t="e">
        <f t="shared" si="11"/>
        <v>#DIV/0!</v>
      </c>
    </row>
    <row r="115" spans="1:7" ht="51" x14ac:dyDescent="0.2">
      <c r="A115" s="189" t="s">
        <v>209</v>
      </c>
      <c r="B115" s="190" t="s">
        <v>210</v>
      </c>
      <c r="C115" s="191" t="s">
        <v>85</v>
      </c>
      <c r="D115" s="192">
        <v>20</v>
      </c>
      <c r="E115" s="192"/>
      <c r="F115" s="137">
        <f t="shared" si="10"/>
        <v>0</v>
      </c>
      <c r="G115" s="163" t="e">
        <f t="shared" si="11"/>
        <v>#DIV/0!</v>
      </c>
    </row>
    <row r="116" spans="1:7" ht="63.75" x14ac:dyDescent="0.2">
      <c r="A116" s="189" t="s">
        <v>211</v>
      </c>
      <c r="B116" s="190" t="s">
        <v>212</v>
      </c>
      <c r="C116" s="191" t="s">
        <v>85</v>
      </c>
      <c r="D116" s="192">
        <v>2</v>
      </c>
      <c r="E116" s="192"/>
      <c r="F116" s="137">
        <f t="shared" si="10"/>
        <v>0</v>
      </c>
      <c r="G116" s="163" t="e">
        <f t="shared" si="11"/>
        <v>#DIV/0!</v>
      </c>
    </row>
    <row r="117" spans="1:7" ht="63.75" x14ac:dyDescent="0.2">
      <c r="A117" s="189" t="s">
        <v>213</v>
      </c>
      <c r="B117" s="190" t="s">
        <v>214</v>
      </c>
      <c r="C117" s="191" t="s">
        <v>158</v>
      </c>
      <c r="D117" s="192">
        <v>10</v>
      </c>
      <c r="E117" s="192"/>
      <c r="F117" s="137">
        <f t="shared" si="10"/>
        <v>0</v>
      </c>
      <c r="G117" s="163" t="e">
        <f t="shared" si="11"/>
        <v>#DIV/0!</v>
      </c>
    </row>
    <row r="118" spans="1:7" ht="51" x14ac:dyDescent="0.2">
      <c r="A118" s="189" t="s">
        <v>219</v>
      </c>
      <c r="B118" s="190" t="s">
        <v>220</v>
      </c>
      <c r="C118" s="191" t="s">
        <v>85</v>
      </c>
      <c r="D118" s="192">
        <v>1</v>
      </c>
      <c r="E118" s="192"/>
      <c r="F118" s="137">
        <f t="shared" si="10"/>
        <v>0</v>
      </c>
      <c r="G118" s="163" t="e">
        <f t="shared" si="11"/>
        <v>#DIV/0!</v>
      </c>
    </row>
    <row r="119" spans="1:7" x14ac:dyDescent="0.2">
      <c r="A119" s="195" t="s">
        <v>221</v>
      </c>
      <c r="B119" s="194" t="s">
        <v>222</v>
      </c>
      <c r="C119" s="191"/>
      <c r="D119" s="192"/>
      <c r="E119" s="192"/>
      <c r="F119" s="137">
        <f t="shared" si="10"/>
        <v>0</v>
      </c>
      <c r="G119" s="163" t="e">
        <f t="shared" si="11"/>
        <v>#DIV/0!</v>
      </c>
    </row>
    <row r="120" spans="1:7" ht="63.75" x14ac:dyDescent="0.2">
      <c r="A120" s="189" t="s">
        <v>223</v>
      </c>
      <c r="B120" s="190" t="s">
        <v>224</v>
      </c>
      <c r="C120" s="191" t="s">
        <v>85</v>
      </c>
      <c r="D120" s="192">
        <v>1</v>
      </c>
      <c r="E120" s="192"/>
      <c r="F120" s="137">
        <f t="shared" si="10"/>
        <v>0</v>
      </c>
      <c r="G120" s="163" t="e">
        <f t="shared" si="11"/>
        <v>#DIV/0!</v>
      </c>
    </row>
    <row r="121" spans="1:7" ht="63.75" x14ac:dyDescent="0.2">
      <c r="A121" s="189" t="s">
        <v>225</v>
      </c>
      <c r="B121" s="190" t="s">
        <v>226</v>
      </c>
      <c r="C121" s="191" t="s">
        <v>85</v>
      </c>
      <c r="D121" s="192">
        <v>1</v>
      </c>
      <c r="E121" s="192"/>
      <c r="F121" s="137">
        <f t="shared" si="10"/>
        <v>0</v>
      </c>
      <c r="G121" s="163" t="e">
        <f t="shared" si="11"/>
        <v>#DIV/0!</v>
      </c>
    </row>
    <row r="122" spans="1:7" ht="63.75" x14ac:dyDescent="0.2">
      <c r="A122" s="189" t="s">
        <v>703</v>
      </c>
      <c r="B122" s="190" t="s">
        <v>704</v>
      </c>
      <c r="C122" s="191" t="s">
        <v>85</v>
      </c>
      <c r="D122" s="192">
        <v>1</v>
      </c>
      <c r="E122" s="192"/>
      <c r="F122" s="137">
        <f t="shared" si="10"/>
        <v>0</v>
      </c>
      <c r="G122" s="163" t="e">
        <f t="shared" si="11"/>
        <v>#DIV/0!</v>
      </c>
    </row>
    <row r="123" spans="1:7" ht="76.5" x14ac:dyDescent="0.2">
      <c r="A123" s="189" t="s">
        <v>705</v>
      </c>
      <c r="B123" s="190" t="s">
        <v>706</v>
      </c>
      <c r="C123" s="191" t="s">
        <v>85</v>
      </c>
      <c r="D123" s="192">
        <v>1</v>
      </c>
      <c r="E123" s="192"/>
      <c r="F123" s="137">
        <f t="shared" si="10"/>
        <v>0</v>
      </c>
      <c r="G123" s="163" t="e">
        <f t="shared" si="11"/>
        <v>#DIV/0!</v>
      </c>
    </row>
    <row r="124" spans="1:7" ht="51" x14ac:dyDescent="0.2">
      <c r="A124" s="189" t="s">
        <v>707</v>
      </c>
      <c r="B124" s="190" t="s">
        <v>236</v>
      </c>
      <c r="C124" s="191" t="s">
        <v>158</v>
      </c>
      <c r="D124" s="192">
        <v>23</v>
      </c>
      <c r="E124" s="192"/>
      <c r="F124" s="137">
        <f t="shared" si="10"/>
        <v>0</v>
      </c>
      <c r="G124" s="163" t="e">
        <f t="shared" si="11"/>
        <v>#DIV/0!</v>
      </c>
    </row>
    <row r="125" spans="1:7" ht="51" x14ac:dyDescent="0.2">
      <c r="A125" s="189" t="s">
        <v>708</v>
      </c>
      <c r="B125" s="190" t="s">
        <v>238</v>
      </c>
      <c r="C125" s="191" t="s">
        <v>158</v>
      </c>
      <c r="D125" s="192">
        <v>50</v>
      </c>
      <c r="E125" s="192"/>
      <c r="F125" s="137">
        <f t="shared" si="10"/>
        <v>0</v>
      </c>
      <c r="G125" s="163" t="e">
        <f t="shared" si="11"/>
        <v>#DIV/0!</v>
      </c>
    </row>
    <row r="126" spans="1:7" ht="38.25" x14ac:dyDescent="0.2">
      <c r="A126" s="189" t="s">
        <v>239</v>
      </c>
      <c r="B126" s="190" t="s">
        <v>240</v>
      </c>
      <c r="C126" s="191" t="s">
        <v>85</v>
      </c>
      <c r="D126" s="192">
        <v>2</v>
      </c>
      <c r="E126" s="192"/>
      <c r="F126" s="137">
        <f t="shared" si="10"/>
        <v>0</v>
      </c>
      <c r="G126" s="163" t="e">
        <f t="shared" si="11"/>
        <v>#DIV/0!</v>
      </c>
    </row>
    <row r="127" spans="1:7" ht="38.25" x14ac:dyDescent="0.2">
      <c r="A127" s="189" t="s">
        <v>241</v>
      </c>
      <c r="B127" s="190" t="s">
        <v>240</v>
      </c>
      <c r="C127" s="191" t="s">
        <v>85</v>
      </c>
      <c r="D127" s="192">
        <v>2</v>
      </c>
      <c r="E127" s="192"/>
      <c r="F127" s="137">
        <f t="shared" si="10"/>
        <v>0</v>
      </c>
      <c r="G127" s="163" t="e">
        <f t="shared" si="11"/>
        <v>#DIV/0!</v>
      </c>
    </row>
    <row r="128" spans="1:7" ht="63.75" x14ac:dyDescent="0.2">
      <c r="A128" s="189" t="s">
        <v>242</v>
      </c>
      <c r="B128" s="190" t="s">
        <v>243</v>
      </c>
      <c r="C128" s="191" t="s">
        <v>158</v>
      </c>
      <c r="D128" s="192">
        <v>30</v>
      </c>
      <c r="E128" s="192"/>
      <c r="F128" s="137">
        <f t="shared" si="10"/>
        <v>0</v>
      </c>
      <c r="G128" s="163" t="e">
        <f t="shared" si="11"/>
        <v>#DIV/0!</v>
      </c>
    </row>
    <row r="129" spans="1:9" ht="51" x14ac:dyDescent="0.2">
      <c r="A129" s="189" t="s">
        <v>244</v>
      </c>
      <c r="B129" s="190" t="s">
        <v>245</v>
      </c>
      <c r="C129" s="191" t="s">
        <v>85</v>
      </c>
      <c r="D129" s="192">
        <v>2</v>
      </c>
      <c r="E129" s="192"/>
      <c r="F129" s="137">
        <f t="shared" si="10"/>
        <v>0</v>
      </c>
      <c r="G129" s="163" t="e">
        <f t="shared" si="11"/>
        <v>#DIV/0!</v>
      </c>
    </row>
    <row r="130" spans="1:9" ht="76.5" x14ac:dyDescent="0.2">
      <c r="A130" s="189" t="s">
        <v>246</v>
      </c>
      <c r="B130" s="190" t="s">
        <v>247</v>
      </c>
      <c r="C130" s="191" t="s">
        <v>85</v>
      </c>
      <c r="D130" s="192">
        <v>1</v>
      </c>
      <c r="E130" s="192"/>
      <c r="F130" s="137">
        <f t="shared" si="10"/>
        <v>0</v>
      </c>
      <c r="G130" s="163" t="e">
        <f t="shared" si="11"/>
        <v>#DIV/0!</v>
      </c>
    </row>
    <row r="131" spans="1:9" ht="25.5" x14ac:dyDescent="0.2">
      <c r="A131" s="189" t="s">
        <v>248</v>
      </c>
      <c r="B131" s="190" t="s">
        <v>249</v>
      </c>
      <c r="C131" s="191" t="s">
        <v>85</v>
      </c>
      <c r="D131" s="192">
        <v>1</v>
      </c>
      <c r="E131" s="192"/>
      <c r="F131" s="137">
        <f t="shared" si="10"/>
        <v>0</v>
      </c>
      <c r="G131" s="163" t="e">
        <f t="shared" si="11"/>
        <v>#DIV/0!</v>
      </c>
    </row>
    <row r="132" spans="1:9" ht="25.5" x14ac:dyDescent="0.2">
      <c r="A132" s="189" t="s">
        <v>250</v>
      </c>
      <c r="B132" s="190" t="s">
        <v>251</v>
      </c>
      <c r="C132" s="191" t="s">
        <v>85</v>
      </c>
      <c r="D132" s="192">
        <v>1</v>
      </c>
      <c r="E132" s="192"/>
      <c r="F132" s="137">
        <f t="shared" si="10"/>
        <v>0</v>
      </c>
      <c r="G132" s="163" t="e">
        <f t="shared" si="11"/>
        <v>#DIV/0!</v>
      </c>
    </row>
    <row r="133" spans="1:9" ht="25.5" x14ac:dyDescent="0.2">
      <c r="A133" s="189" t="s">
        <v>252</v>
      </c>
      <c r="B133" s="190" t="s">
        <v>253</v>
      </c>
      <c r="C133" s="191" t="s">
        <v>85</v>
      </c>
      <c r="D133" s="192">
        <v>1</v>
      </c>
      <c r="E133" s="192"/>
      <c r="F133" s="137">
        <f t="shared" si="10"/>
        <v>0</v>
      </c>
      <c r="G133" s="163" t="e">
        <f t="shared" si="11"/>
        <v>#DIV/0!</v>
      </c>
    </row>
    <row r="134" spans="1:9" ht="25.5" x14ac:dyDescent="0.2">
      <c r="A134" s="189" t="s">
        <v>254</v>
      </c>
      <c r="B134" s="190" t="s">
        <v>255</v>
      </c>
      <c r="C134" s="191" t="s">
        <v>85</v>
      </c>
      <c r="D134" s="192">
        <v>1</v>
      </c>
      <c r="E134" s="192"/>
      <c r="F134" s="137">
        <f t="shared" si="10"/>
        <v>0</v>
      </c>
      <c r="G134" s="163" t="e">
        <f t="shared" si="11"/>
        <v>#DIV/0!</v>
      </c>
    </row>
    <row r="135" spans="1:9" ht="38.25" x14ac:dyDescent="0.2">
      <c r="A135" s="189" t="s">
        <v>724</v>
      </c>
      <c r="B135" s="190" t="s">
        <v>725</v>
      </c>
      <c r="C135" s="191" t="s">
        <v>85</v>
      </c>
      <c r="D135" s="192">
        <v>1</v>
      </c>
      <c r="E135" s="192"/>
      <c r="F135" s="137">
        <f t="shared" si="10"/>
        <v>0</v>
      </c>
      <c r="G135" s="163" t="e">
        <f t="shared" si="11"/>
        <v>#DIV/0!</v>
      </c>
    </row>
    <row r="136" spans="1:9" x14ac:dyDescent="0.2">
      <c r="A136" s="196"/>
      <c r="B136" s="197"/>
      <c r="C136" s="191"/>
      <c r="D136" s="192"/>
      <c r="E136" s="192"/>
      <c r="F136" s="198"/>
      <c r="G136" s="163"/>
    </row>
    <row r="137" spans="1:9" x14ac:dyDescent="0.2">
      <c r="A137" s="199">
        <v>8</v>
      </c>
      <c r="B137" s="200" t="s">
        <v>256</v>
      </c>
      <c r="C137" s="201"/>
      <c r="D137" s="202"/>
      <c r="E137" s="203"/>
      <c r="F137" s="203">
        <f>SUM(F139:F155)</f>
        <v>0</v>
      </c>
      <c r="G137" s="167" t="e">
        <f t="shared" ref="G137:G168" si="12">+ROUND((F137/$F$378),4)</f>
        <v>#DIV/0!</v>
      </c>
      <c r="I137" s="162"/>
    </row>
    <row r="138" spans="1:9" x14ac:dyDescent="0.2">
      <c r="A138" s="193" t="s">
        <v>257</v>
      </c>
      <c r="B138" s="204" t="s">
        <v>258</v>
      </c>
      <c r="C138" s="191"/>
      <c r="D138" s="192"/>
      <c r="E138" s="192"/>
      <c r="F138" s="198"/>
      <c r="G138" s="163" t="e">
        <f t="shared" si="12"/>
        <v>#DIV/0!</v>
      </c>
    </row>
    <row r="139" spans="1:9" ht="54.75" customHeight="1" x14ac:dyDescent="0.2">
      <c r="A139" s="189" t="s">
        <v>259</v>
      </c>
      <c r="B139" s="190" t="s">
        <v>260</v>
      </c>
      <c r="C139" s="191" t="s">
        <v>85</v>
      </c>
      <c r="D139" s="192">
        <v>17</v>
      </c>
      <c r="E139" s="192"/>
      <c r="F139" s="137">
        <f t="shared" ref="F139:F153" si="13">+ROUND((E139*D139),0)</f>
        <v>0</v>
      </c>
      <c r="G139" s="163" t="e">
        <f t="shared" si="12"/>
        <v>#DIV/0!</v>
      </c>
    </row>
    <row r="140" spans="1:9" ht="51" x14ac:dyDescent="0.2">
      <c r="A140" s="189" t="s">
        <v>261</v>
      </c>
      <c r="B140" s="190" t="s">
        <v>262</v>
      </c>
      <c r="C140" s="191" t="s">
        <v>85</v>
      </c>
      <c r="D140" s="192">
        <v>2</v>
      </c>
      <c r="E140" s="192"/>
      <c r="F140" s="137">
        <f t="shared" si="13"/>
        <v>0</v>
      </c>
      <c r="G140" s="163" t="e">
        <f t="shared" si="12"/>
        <v>#DIV/0!</v>
      </c>
    </row>
    <row r="141" spans="1:9" ht="25.5" x14ac:dyDescent="0.2">
      <c r="A141" s="189" t="s">
        <v>263</v>
      </c>
      <c r="B141" s="190" t="s">
        <v>264</v>
      </c>
      <c r="C141" s="191" t="s">
        <v>85</v>
      </c>
      <c r="D141" s="192">
        <v>17</v>
      </c>
      <c r="E141" s="192"/>
      <c r="F141" s="137">
        <f t="shared" si="13"/>
        <v>0</v>
      </c>
      <c r="G141" s="163" t="e">
        <f t="shared" si="12"/>
        <v>#DIV/0!</v>
      </c>
    </row>
    <row r="142" spans="1:9" ht="89.25" x14ac:dyDescent="0.2">
      <c r="A142" s="189" t="s">
        <v>267</v>
      </c>
      <c r="B142" s="190" t="s">
        <v>268</v>
      </c>
      <c r="C142" s="191" t="s">
        <v>85</v>
      </c>
      <c r="D142" s="192">
        <v>1</v>
      </c>
      <c r="E142" s="192"/>
      <c r="F142" s="137">
        <f t="shared" si="13"/>
        <v>0</v>
      </c>
      <c r="G142" s="163" t="e">
        <f t="shared" si="12"/>
        <v>#DIV/0!</v>
      </c>
    </row>
    <row r="143" spans="1:9" x14ac:dyDescent="0.2">
      <c r="A143" s="189" t="s">
        <v>269</v>
      </c>
      <c r="B143" s="190" t="s">
        <v>270</v>
      </c>
      <c r="C143" s="191" t="s">
        <v>85</v>
      </c>
      <c r="D143" s="192">
        <v>2</v>
      </c>
      <c r="E143" s="192"/>
      <c r="F143" s="137">
        <f t="shared" si="13"/>
        <v>0</v>
      </c>
      <c r="G143" s="163" t="e">
        <f t="shared" si="12"/>
        <v>#DIV/0!</v>
      </c>
    </row>
    <row r="144" spans="1:9" ht="25.5" x14ac:dyDescent="0.2">
      <c r="A144" s="189" t="s">
        <v>271</v>
      </c>
      <c r="B144" s="190" t="s">
        <v>272</v>
      </c>
      <c r="C144" s="191" t="s">
        <v>85</v>
      </c>
      <c r="D144" s="192">
        <v>2</v>
      </c>
      <c r="E144" s="192"/>
      <c r="F144" s="137">
        <f t="shared" si="13"/>
        <v>0</v>
      </c>
      <c r="G144" s="163" t="e">
        <f t="shared" si="12"/>
        <v>#DIV/0!</v>
      </c>
    </row>
    <row r="145" spans="1:9" x14ac:dyDescent="0.2">
      <c r="A145" s="189" t="s">
        <v>273</v>
      </c>
      <c r="B145" s="190" t="s">
        <v>274</v>
      </c>
      <c r="C145" s="191" t="s">
        <v>158</v>
      </c>
      <c r="D145" s="192">
        <v>1000</v>
      </c>
      <c r="E145" s="192"/>
      <c r="F145" s="137">
        <f t="shared" si="13"/>
        <v>0</v>
      </c>
      <c r="G145" s="163" t="e">
        <f t="shared" si="12"/>
        <v>#DIV/0!</v>
      </c>
    </row>
    <row r="146" spans="1:9" x14ac:dyDescent="0.2">
      <c r="A146" s="189" t="s">
        <v>275</v>
      </c>
      <c r="B146" s="190" t="s">
        <v>276</v>
      </c>
      <c r="C146" s="191" t="s">
        <v>85</v>
      </c>
      <c r="D146" s="192">
        <v>17</v>
      </c>
      <c r="E146" s="192"/>
      <c r="F146" s="137">
        <f t="shared" si="13"/>
        <v>0</v>
      </c>
      <c r="G146" s="163" t="e">
        <f t="shared" si="12"/>
        <v>#DIV/0!</v>
      </c>
    </row>
    <row r="147" spans="1:9" ht="63.75" x14ac:dyDescent="0.2">
      <c r="A147" s="189" t="s">
        <v>277</v>
      </c>
      <c r="B147" s="190" t="s">
        <v>278</v>
      </c>
      <c r="C147" s="191" t="s">
        <v>85</v>
      </c>
      <c r="D147" s="192">
        <v>1</v>
      </c>
      <c r="E147" s="192"/>
      <c r="F147" s="137">
        <f t="shared" si="13"/>
        <v>0</v>
      </c>
      <c r="G147" s="163" t="e">
        <f t="shared" si="12"/>
        <v>#DIV/0!</v>
      </c>
    </row>
    <row r="148" spans="1:9" ht="51" x14ac:dyDescent="0.2">
      <c r="A148" s="189" t="s">
        <v>279</v>
      </c>
      <c r="B148" s="190" t="s">
        <v>280</v>
      </c>
      <c r="C148" s="191" t="s">
        <v>85</v>
      </c>
      <c r="D148" s="192">
        <v>2</v>
      </c>
      <c r="E148" s="192"/>
      <c r="F148" s="137">
        <f t="shared" si="13"/>
        <v>0</v>
      </c>
      <c r="G148" s="163" t="e">
        <f t="shared" si="12"/>
        <v>#DIV/0!</v>
      </c>
    </row>
    <row r="149" spans="1:9" ht="38.25" x14ac:dyDescent="0.2">
      <c r="A149" s="189" t="s">
        <v>281</v>
      </c>
      <c r="B149" s="190" t="s">
        <v>282</v>
      </c>
      <c r="C149" s="191" t="s">
        <v>158</v>
      </c>
      <c r="D149" s="192">
        <v>150</v>
      </c>
      <c r="E149" s="192"/>
      <c r="F149" s="137">
        <f t="shared" si="13"/>
        <v>0</v>
      </c>
      <c r="G149" s="163" t="e">
        <f t="shared" si="12"/>
        <v>#DIV/0!</v>
      </c>
    </row>
    <row r="150" spans="1:9" ht="38.25" x14ac:dyDescent="0.2">
      <c r="A150" s="189" t="s">
        <v>283</v>
      </c>
      <c r="B150" s="190" t="s">
        <v>284</v>
      </c>
      <c r="C150" s="191" t="s">
        <v>158</v>
      </c>
      <c r="D150" s="192">
        <v>100</v>
      </c>
      <c r="E150" s="192"/>
      <c r="F150" s="137">
        <f t="shared" si="13"/>
        <v>0</v>
      </c>
      <c r="G150" s="163" t="e">
        <f t="shared" si="12"/>
        <v>#DIV/0!</v>
      </c>
    </row>
    <row r="151" spans="1:9" ht="51" x14ac:dyDescent="0.2">
      <c r="A151" s="189" t="s">
        <v>285</v>
      </c>
      <c r="B151" s="190" t="s">
        <v>286</v>
      </c>
      <c r="C151" s="191" t="s">
        <v>158</v>
      </c>
      <c r="D151" s="192">
        <v>45</v>
      </c>
      <c r="E151" s="192"/>
      <c r="F151" s="137">
        <f t="shared" si="13"/>
        <v>0</v>
      </c>
      <c r="G151" s="163" t="e">
        <f t="shared" si="12"/>
        <v>#DIV/0!</v>
      </c>
    </row>
    <row r="152" spans="1:9" ht="51" x14ac:dyDescent="0.2">
      <c r="A152" s="189" t="s">
        <v>287</v>
      </c>
      <c r="B152" s="190" t="s">
        <v>288</v>
      </c>
      <c r="C152" s="191" t="s">
        <v>85</v>
      </c>
      <c r="D152" s="192">
        <v>1</v>
      </c>
      <c r="E152" s="192"/>
      <c r="F152" s="137">
        <f t="shared" si="13"/>
        <v>0</v>
      </c>
      <c r="G152" s="163" t="e">
        <f t="shared" si="12"/>
        <v>#DIV/0!</v>
      </c>
    </row>
    <row r="153" spans="1:9" ht="63.75" x14ac:dyDescent="0.2">
      <c r="A153" s="189" t="s">
        <v>289</v>
      </c>
      <c r="B153" s="190" t="s">
        <v>290</v>
      </c>
      <c r="C153" s="191" t="s">
        <v>85</v>
      </c>
      <c r="D153" s="192">
        <v>1</v>
      </c>
      <c r="E153" s="192"/>
      <c r="F153" s="137">
        <f t="shared" si="13"/>
        <v>0</v>
      </c>
      <c r="G153" s="163" t="e">
        <f t="shared" si="12"/>
        <v>#DIV/0!</v>
      </c>
    </row>
    <row r="154" spans="1:9" x14ac:dyDescent="0.2">
      <c r="A154" s="193" t="s">
        <v>291</v>
      </c>
      <c r="B154" s="204" t="s">
        <v>292</v>
      </c>
      <c r="C154" s="191"/>
      <c r="D154" s="192"/>
      <c r="E154" s="192"/>
      <c r="F154" s="198"/>
      <c r="G154" s="163" t="e">
        <f t="shared" si="12"/>
        <v>#DIV/0!</v>
      </c>
    </row>
    <row r="155" spans="1:9" x14ac:dyDescent="0.2">
      <c r="A155" s="193" t="s">
        <v>293</v>
      </c>
      <c r="B155" s="204" t="s">
        <v>294</v>
      </c>
      <c r="C155" s="191"/>
      <c r="D155" s="192"/>
      <c r="E155" s="192"/>
      <c r="F155" s="198"/>
      <c r="G155" s="163" t="e">
        <f t="shared" si="12"/>
        <v>#DIV/0!</v>
      </c>
    </row>
    <row r="156" spans="1:9" x14ac:dyDescent="0.2">
      <c r="A156" s="196"/>
      <c r="B156" s="369"/>
      <c r="C156" s="369"/>
      <c r="D156" s="205"/>
      <c r="E156" s="205"/>
      <c r="F156" s="18"/>
      <c r="G156" s="163" t="e">
        <f t="shared" si="12"/>
        <v>#DIV/0!</v>
      </c>
    </row>
    <row r="157" spans="1:9" x14ac:dyDescent="0.2">
      <c r="A157" s="196"/>
      <c r="B157" s="197"/>
      <c r="C157" s="191"/>
      <c r="D157" s="192"/>
      <c r="E157" s="192"/>
      <c r="F157" s="198"/>
      <c r="G157" s="163" t="e">
        <f t="shared" si="12"/>
        <v>#DIV/0!</v>
      </c>
    </row>
    <row r="158" spans="1:9" x14ac:dyDescent="0.2">
      <c r="A158" s="199">
        <v>9</v>
      </c>
      <c r="B158" s="200" t="s">
        <v>295</v>
      </c>
      <c r="C158" s="201"/>
      <c r="D158" s="202"/>
      <c r="E158" s="203"/>
      <c r="F158" s="203">
        <f>SUM(F160:F174)</f>
        <v>0</v>
      </c>
      <c r="G158" s="167" t="e">
        <f t="shared" si="12"/>
        <v>#DIV/0!</v>
      </c>
      <c r="I158" s="162"/>
    </row>
    <row r="159" spans="1:9" x14ac:dyDescent="0.2">
      <c r="A159" s="193" t="s">
        <v>296</v>
      </c>
      <c r="B159" s="204" t="s">
        <v>297</v>
      </c>
      <c r="C159" s="191"/>
      <c r="D159" s="192"/>
      <c r="E159" s="192"/>
      <c r="F159" s="198"/>
      <c r="G159" s="163" t="e">
        <f t="shared" si="12"/>
        <v>#DIV/0!</v>
      </c>
    </row>
    <row r="160" spans="1:9" ht="51" x14ac:dyDescent="0.2">
      <c r="A160" s="189" t="s">
        <v>298</v>
      </c>
      <c r="B160" s="190" t="s">
        <v>299</v>
      </c>
      <c r="C160" s="191" t="s">
        <v>85</v>
      </c>
      <c r="D160" s="192">
        <v>26</v>
      </c>
      <c r="E160" s="192"/>
      <c r="F160" s="137">
        <f t="shared" ref="F160:F174" si="14">+ROUND((E160*D160),0)</f>
        <v>0</v>
      </c>
      <c r="G160" s="163" t="e">
        <f t="shared" si="12"/>
        <v>#DIV/0!</v>
      </c>
    </row>
    <row r="161" spans="1:7" ht="51" x14ac:dyDescent="0.2">
      <c r="A161" s="189" t="s">
        <v>300</v>
      </c>
      <c r="B161" s="190" t="s">
        <v>262</v>
      </c>
      <c r="C161" s="191" t="s">
        <v>85</v>
      </c>
      <c r="D161" s="192">
        <v>2</v>
      </c>
      <c r="E161" s="192"/>
      <c r="F161" s="137">
        <f t="shared" si="14"/>
        <v>0</v>
      </c>
      <c r="G161" s="163" t="e">
        <f t="shared" si="12"/>
        <v>#DIV/0!</v>
      </c>
    </row>
    <row r="162" spans="1:7" ht="25.5" x14ac:dyDescent="0.2">
      <c r="A162" s="189" t="s">
        <v>301</v>
      </c>
      <c r="B162" s="190" t="s">
        <v>266</v>
      </c>
      <c r="C162" s="191" t="s">
        <v>85</v>
      </c>
      <c r="D162" s="192">
        <v>26</v>
      </c>
      <c r="E162" s="192"/>
      <c r="F162" s="137">
        <f t="shared" si="14"/>
        <v>0</v>
      </c>
      <c r="G162" s="163" t="e">
        <f t="shared" si="12"/>
        <v>#DIV/0!</v>
      </c>
    </row>
    <row r="163" spans="1:7" x14ac:dyDescent="0.2">
      <c r="A163" s="189" t="s">
        <v>302</v>
      </c>
      <c r="B163" s="190" t="s">
        <v>270</v>
      </c>
      <c r="C163" s="191" t="s">
        <v>85</v>
      </c>
      <c r="D163" s="192">
        <v>2</v>
      </c>
      <c r="E163" s="192"/>
      <c r="F163" s="137">
        <f t="shared" si="14"/>
        <v>0</v>
      </c>
      <c r="G163" s="163" t="e">
        <f t="shared" si="12"/>
        <v>#DIV/0!</v>
      </c>
    </row>
    <row r="164" spans="1:7" x14ac:dyDescent="0.2">
      <c r="A164" s="189" t="s">
        <v>303</v>
      </c>
      <c r="B164" s="190" t="s">
        <v>304</v>
      </c>
      <c r="C164" s="191" t="s">
        <v>158</v>
      </c>
      <c r="D164" s="192">
        <v>550</v>
      </c>
      <c r="E164" s="192"/>
      <c r="F164" s="137">
        <f t="shared" si="14"/>
        <v>0</v>
      </c>
      <c r="G164" s="163" t="e">
        <f t="shared" si="12"/>
        <v>#DIV/0!</v>
      </c>
    </row>
    <row r="165" spans="1:7" x14ac:dyDescent="0.2">
      <c r="A165" s="189" t="s">
        <v>305</v>
      </c>
      <c r="B165" s="190" t="s">
        <v>276</v>
      </c>
      <c r="C165" s="191" t="s">
        <v>85</v>
      </c>
      <c r="D165" s="192">
        <v>26</v>
      </c>
      <c r="E165" s="192"/>
      <c r="F165" s="137">
        <f t="shared" si="14"/>
        <v>0</v>
      </c>
      <c r="G165" s="163" t="e">
        <f t="shared" si="12"/>
        <v>#DIV/0!</v>
      </c>
    </row>
    <row r="166" spans="1:7" ht="51" x14ac:dyDescent="0.2">
      <c r="A166" s="189" t="s">
        <v>306</v>
      </c>
      <c r="B166" s="190" t="s">
        <v>280</v>
      </c>
      <c r="C166" s="191" t="s">
        <v>85</v>
      </c>
      <c r="D166" s="192">
        <v>2</v>
      </c>
      <c r="E166" s="192"/>
      <c r="F166" s="137">
        <f t="shared" si="14"/>
        <v>0</v>
      </c>
      <c r="G166" s="163" t="e">
        <f t="shared" si="12"/>
        <v>#DIV/0!</v>
      </c>
    </row>
    <row r="167" spans="1:7" ht="38.25" x14ac:dyDescent="0.2">
      <c r="A167" s="189" t="s">
        <v>307</v>
      </c>
      <c r="B167" s="190" t="s">
        <v>282</v>
      </c>
      <c r="C167" s="191" t="s">
        <v>158</v>
      </c>
      <c r="D167" s="192">
        <v>250</v>
      </c>
      <c r="E167" s="192"/>
      <c r="F167" s="137">
        <f t="shared" si="14"/>
        <v>0</v>
      </c>
      <c r="G167" s="163" t="e">
        <f t="shared" si="12"/>
        <v>#DIV/0!</v>
      </c>
    </row>
    <row r="168" spans="1:7" ht="51" x14ac:dyDescent="0.2">
      <c r="A168" s="189" t="s">
        <v>308</v>
      </c>
      <c r="B168" s="190" t="s">
        <v>288</v>
      </c>
      <c r="C168" s="191" t="s">
        <v>158</v>
      </c>
      <c r="D168" s="192">
        <v>1</v>
      </c>
      <c r="E168" s="192"/>
      <c r="F168" s="137">
        <f t="shared" si="14"/>
        <v>0</v>
      </c>
      <c r="G168" s="163" t="e">
        <f t="shared" si="12"/>
        <v>#DIV/0!</v>
      </c>
    </row>
    <row r="169" spans="1:7" ht="63.75" x14ac:dyDescent="0.2">
      <c r="A169" s="189" t="s">
        <v>309</v>
      </c>
      <c r="B169" s="190" t="s">
        <v>310</v>
      </c>
      <c r="C169" s="191" t="s">
        <v>85</v>
      </c>
      <c r="D169" s="192">
        <v>26</v>
      </c>
      <c r="E169" s="192"/>
      <c r="F169" s="137">
        <f t="shared" si="14"/>
        <v>0</v>
      </c>
      <c r="G169" s="163" t="e">
        <f t="shared" ref="G169:G200" si="15">+ROUND((F169/$F$378),4)</f>
        <v>#DIV/0!</v>
      </c>
    </row>
    <row r="170" spans="1:7" ht="63.75" x14ac:dyDescent="0.2">
      <c r="A170" s="189" t="s">
        <v>311</v>
      </c>
      <c r="B170" s="190" t="s">
        <v>312</v>
      </c>
      <c r="C170" s="191" t="s">
        <v>85</v>
      </c>
      <c r="D170" s="192">
        <v>1</v>
      </c>
      <c r="E170" s="192"/>
      <c r="F170" s="137">
        <f t="shared" si="14"/>
        <v>0</v>
      </c>
      <c r="G170" s="163" t="e">
        <f t="shared" si="15"/>
        <v>#DIV/0!</v>
      </c>
    </row>
    <row r="171" spans="1:7" ht="63.75" x14ac:dyDescent="0.2">
      <c r="A171" s="189" t="s">
        <v>313</v>
      </c>
      <c r="B171" s="190" t="s">
        <v>314</v>
      </c>
      <c r="C171" s="191" t="s">
        <v>85</v>
      </c>
      <c r="D171" s="192">
        <v>1</v>
      </c>
      <c r="E171" s="192"/>
      <c r="F171" s="137">
        <f t="shared" si="14"/>
        <v>0</v>
      </c>
      <c r="G171" s="163" t="e">
        <f t="shared" si="15"/>
        <v>#DIV/0!</v>
      </c>
    </row>
    <row r="172" spans="1:7" ht="63.75" x14ac:dyDescent="0.2">
      <c r="A172" s="189" t="s">
        <v>315</v>
      </c>
      <c r="B172" s="190" t="s">
        <v>316</v>
      </c>
      <c r="C172" s="191" t="s">
        <v>85</v>
      </c>
      <c r="D172" s="192">
        <v>1</v>
      </c>
      <c r="E172" s="192"/>
      <c r="F172" s="137">
        <f t="shared" si="14"/>
        <v>0</v>
      </c>
      <c r="G172" s="163" t="e">
        <f t="shared" si="15"/>
        <v>#DIV/0!</v>
      </c>
    </row>
    <row r="173" spans="1:7" ht="63.75" x14ac:dyDescent="0.2">
      <c r="A173" s="189" t="s">
        <v>317</v>
      </c>
      <c r="B173" s="190" t="s">
        <v>318</v>
      </c>
      <c r="C173" s="191" t="s">
        <v>85</v>
      </c>
      <c r="D173" s="192">
        <v>1</v>
      </c>
      <c r="E173" s="192"/>
      <c r="F173" s="137">
        <f t="shared" si="14"/>
        <v>0</v>
      </c>
      <c r="G173" s="163" t="e">
        <f t="shared" si="15"/>
        <v>#DIV/0!</v>
      </c>
    </row>
    <row r="174" spans="1:7" ht="25.5" x14ac:dyDescent="0.2">
      <c r="A174" s="189" t="s">
        <v>319</v>
      </c>
      <c r="B174" s="190" t="s">
        <v>320</v>
      </c>
      <c r="C174" s="191" t="s">
        <v>85</v>
      </c>
      <c r="D174" s="192">
        <v>1</v>
      </c>
      <c r="E174" s="192"/>
      <c r="F174" s="137">
        <f t="shared" si="14"/>
        <v>0</v>
      </c>
      <c r="G174" s="163" t="e">
        <f t="shared" si="15"/>
        <v>#DIV/0!</v>
      </c>
    </row>
    <row r="175" spans="1:7" x14ac:dyDescent="0.2">
      <c r="A175" s="16"/>
      <c r="B175" s="18"/>
      <c r="C175" s="17"/>
      <c r="D175" s="169"/>
      <c r="E175" s="18"/>
      <c r="F175" s="18"/>
      <c r="G175" s="163" t="e">
        <f t="shared" si="15"/>
        <v>#DIV/0!</v>
      </c>
    </row>
    <row r="176" spans="1:7" x14ac:dyDescent="0.2">
      <c r="A176" s="206">
        <v>10</v>
      </c>
      <c r="B176" s="208" t="s">
        <v>321</v>
      </c>
      <c r="C176" s="207"/>
      <c r="D176" s="184"/>
      <c r="E176" s="209"/>
      <c r="F176" s="210">
        <f>+F177+F187+F205+F215+F222+F231+F237+F242+F252 +F262+F299+F303+F310+F313+F316+F319+F329+F333</f>
        <v>0</v>
      </c>
      <c r="G176" s="167" t="e">
        <f t="shared" si="15"/>
        <v>#DIV/0!</v>
      </c>
    </row>
    <row r="177" spans="1:10" x14ac:dyDescent="0.2">
      <c r="A177" s="206">
        <v>10.1</v>
      </c>
      <c r="B177" s="209" t="s">
        <v>322</v>
      </c>
      <c r="C177" s="211"/>
      <c r="D177" s="187"/>
      <c r="E177" s="212"/>
      <c r="F177" s="210">
        <f>SUM(F178:F186)</f>
        <v>0</v>
      </c>
      <c r="G177" s="163" t="e">
        <f t="shared" si="15"/>
        <v>#DIV/0!</v>
      </c>
      <c r="J177" s="162"/>
    </row>
    <row r="178" spans="1:10" x14ac:dyDescent="0.2">
      <c r="A178" s="213" t="s">
        <v>323</v>
      </c>
      <c r="B178" s="215" t="s">
        <v>324</v>
      </c>
      <c r="C178" s="214"/>
      <c r="D178" s="216"/>
      <c r="E178" s="215"/>
      <c r="F178" s="217">
        <f t="shared" ref="F178:F186" si="16">+ROUND((E178*D178),0)</f>
        <v>0</v>
      </c>
      <c r="G178" s="163" t="e">
        <f t="shared" si="15"/>
        <v>#DIV/0!</v>
      </c>
    </row>
    <row r="179" spans="1:10" ht="25.5" x14ac:dyDescent="0.2">
      <c r="A179" s="24" t="s">
        <v>326</v>
      </c>
      <c r="B179" s="130" t="s">
        <v>327</v>
      </c>
      <c r="C179" s="218" t="s">
        <v>158</v>
      </c>
      <c r="D179" s="137">
        <v>12</v>
      </c>
      <c r="E179" s="192"/>
      <c r="F179" s="85">
        <f t="shared" si="16"/>
        <v>0</v>
      </c>
      <c r="G179" s="163" t="e">
        <f t="shared" si="15"/>
        <v>#DIV/0!</v>
      </c>
    </row>
    <row r="180" spans="1:10" ht="25.5" x14ac:dyDescent="0.2">
      <c r="A180" s="24" t="s">
        <v>328</v>
      </c>
      <c r="B180" s="130" t="s">
        <v>329</v>
      </c>
      <c r="C180" s="218" t="s">
        <v>158</v>
      </c>
      <c r="D180" s="137">
        <v>3</v>
      </c>
      <c r="E180" s="192"/>
      <c r="F180" s="85">
        <f t="shared" si="16"/>
        <v>0</v>
      </c>
      <c r="G180" s="163" t="e">
        <f t="shared" si="15"/>
        <v>#DIV/0!</v>
      </c>
    </row>
    <row r="181" spans="1:10" x14ac:dyDescent="0.2">
      <c r="A181" s="24" t="s">
        <v>330</v>
      </c>
      <c r="B181" s="130" t="s">
        <v>331</v>
      </c>
      <c r="C181" s="218" t="s">
        <v>325</v>
      </c>
      <c r="D181" s="137">
        <v>3</v>
      </c>
      <c r="E181" s="192"/>
      <c r="F181" s="85">
        <f t="shared" si="16"/>
        <v>0</v>
      </c>
      <c r="G181" s="163" t="e">
        <f t="shared" si="15"/>
        <v>#DIV/0!</v>
      </c>
    </row>
    <row r="182" spans="1:10" x14ac:dyDescent="0.2">
      <c r="A182" s="24" t="s">
        <v>332</v>
      </c>
      <c r="B182" s="130" t="s">
        <v>333</v>
      </c>
      <c r="C182" s="218" t="s">
        <v>325</v>
      </c>
      <c r="D182" s="137">
        <v>1</v>
      </c>
      <c r="E182" s="192"/>
      <c r="F182" s="85">
        <f t="shared" si="16"/>
        <v>0</v>
      </c>
      <c r="G182" s="163" t="e">
        <f t="shared" si="15"/>
        <v>#DIV/0!</v>
      </c>
    </row>
    <row r="183" spans="1:10" x14ac:dyDescent="0.2">
      <c r="A183" s="24" t="s">
        <v>334</v>
      </c>
      <c r="B183" s="130" t="s">
        <v>335</v>
      </c>
      <c r="C183" s="218" t="s">
        <v>325</v>
      </c>
      <c r="D183" s="137">
        <v>1</v>
      </c>
      <c r="E183" s="192"/>
      <c r="F183" s="85">
        <f t="shared" si="16"/>
        <v>0</v>
      </c>
      <c r="G183" s="163" t="e">
        <f t="shared" si="15"/>
        <v>#DIV/0!</v>
      </c>
    </row>
    <row r="184" spans="1:10" x14ac:dyDescent="0.2">
      <c r="A184" s="24" t="s">
        <v>336</v>
      </c>
      <c r="B184" s="130" t="s">
        <v>337</v>
      </c>
      <c r="C184" s="218" t="s">
        <v>325</v>
      </c>
      <c r="D184" s="137">
        <v>1</v>
      </c>
      <c r="E184" s="192"/>
      <c r="F184" s="85">
        <f t="shared" si="16"/>
        <v>0</v>
      </c>
      <c r="G184" s="163" t="e">
        <f t="shared" si="15"/>
        <v>#DIV/0!</v>
      </c>
    </row>
    <row r="185" spans="1:10" ht="25.5" x14ac:dyDescent="0.2">
      <c r="A185" s="24" t="s">
        <v>338</v>
      </c>
      <c r="B185" s="220" t="s">
        <v>339</v>
      </c>
      <c r="C185" s="218" t="s">
        <v>325</v>
      </c>
      <c r="D185" s="137">
        <v>1</v>
      </c>
      <c r="E185" s="192"/>
      <c r="F185" s="85">
        <f t="shared" si="16"/>
        <v>0</v>
      </c>
      <c r="G185" s="163" t="e">
        <f t="shared" si="15"/>
        <v>#DIV/0!</v>
      </c>
    </row>
    <row r="186" spans="1:10" x14ac:dyDescent="0.2">
      <c r="A186" s="24"/>
      <c r="B186" s="220"/>
      <c r="C186" s="218"/>
      <c r="D186" s="137"/>
      <c r="E186" s="192"/>
      <c r="F186" s="85">
        <f t="shared" si="16"/>
        <v>0</v>
      </c>
      <c r="G186" s="163" t="e">
        <f t="shared" si="15"/>
        <v>#DIV/0!</v>
      </c>
    </row>
    <row r="187" spans="1:10" x14ac:dyDescent="0.2">
      <c r="A187" s="206" t="s">
        <v>358</v>
      </c>
      <c r="B187" s="209" t="s">
        <v>359</v>
      </c>
      <c r="C187" s="207"/>
      <c r="D187" s="184"/>
      <c r="E187" s="209"/>
      <c r="F187" s="210">
        <f>SUM(F188:F204)</f>
        <v>0</v>
      </c>
      <c r="G187" s="163" t="e">
        <f t="shared" si="15"/>
        <v>#DIV/0!</v>
      </c>
    </row>
    <row r="188" spans="1:10" ht="25.5" x14ac:dyDescent="0.2">
      <c r="A188" s="24" t="s">
        <v>360</v>
      </c>
      <c r="B188" s="220" t="s">
        <v>361</v>
      </c>
      <c r="C188" s="218" t="s">
        <v>158</v>
      </c>
      <c r="D188" s="137">
        <v>4</v>
      </c>
      <c r="E188" s="27"/>
      <c r="F188" s="85">
        <f t="shared" ref="F188:F235" si="17">+ROUND((E188*D188),0)</f>
        <v>0</v>
      </c>
      <c r="G188" s="163" t="e">
        <f t="shared" si="15"/>
        <v>#DIV/0!</v>
      </c>
    </row>
    <row r="189" spans="1:10" ht="37.5" customHeight="1" x14ac:dyDescent="0.2">
      <c r="A189" s="24" t="s">
        <v>362</v>
      </c>
      <c r="B189" s="220" t="s">
        <v>363</v>
      </c>
      <c r="C189" s="218" t="s">
        <v>158</v>
      </c>
      <c r="D189" s="137">
        <v>5</v>
      </c>
      <c r="E189" s="27"/>
      <c r="F189" s="85">
        <f t="shared" si="17"/>
        <v>0</v>
      </c>
      <c r="G189" s="163" t="e">
        <f t="shared" si="15"/>
        <v>#DIV/0!</v>
      </c>
    </row>
    <row r="190" spans="1:10" ht="25.5" x14ac:dyDescent="0.2">
      <c r="A190" s="135" t="s">
        <v>364</v>
      </c>
      <c r="B190" s="220" t="s">
        <v>365</v>
      </c>
      <c r="C190" s="218" t="s">
        <v>158</v>
      </c>
      <c r="D190" s="137">
        <v>3</v>
      </c>
      <c r="E190" s="27"/>
      <c r="F190" s="85">
        <f t="shared" si="17"/>
        <v>0</v>
      </c>
      <c r="G190" s="163" t="e">
        <f t="shared" si="15"/>
        <v>#DIV/0!</v>
      </c>
    </row>
    <row r="191" spans="1:10" x14ac:dyDescent="0.2">
      <c r="A191" s="135" t="s">
        <v>366</v>
      </c>
      <c r="B191" s="220" t="s">
        <v>367</v>
      </c>
      <c r="C191" s="218" t="s">
        <v>325</v>
      </c>
      <c r="D191" s="137">
        <v>5</v>
      </c>
      <c r="E191" s="27"/>
      <c r="F191" s="85">
        <f t="shared" si="17"/>
        <v>0</v>
      </c>
      <c r="G191" s="163" t="e">
        <f t="shared" si="15"/>
        <v>#DIV/0!</v>
      </c>
    </row>
    <row r="192" spans="1:10" x14ac:dyDescent="0.2">
      <c r="A192" s="135" t="s">
        <v>368</v>
      </c>
      <c r="B192" s="220" t="s">
        <v>369</v>
      </c>
      <c r="C192" s="218" t="s">
        <v>325</v>
      </c>
      <c r="D192" s="137">
        <v>3</v>
      </c>
      <c r="E192" s="27"/>
      <c r="F192" s="85">
        <f t="shared" si="17"/>
        <v>0</v>
      </c>
      <c r="G192" s="163" t="e">
        <f t="shared" si="15"/>
        <v>#DIV/0!</v>
      </c>
    </row>
    <row r="193" spans="1:7" x14ac:dyDescent="0.2">
      <c r="A193" s="135" t="s">
        <v>370</v>
      </c>
      <c r="B193" s="220" t="s">
        <v>371</v>
      </c>
      <c r="C193" s="218" t="s">
        <v>325</v>
      </c>
      <c r="D193" s="137">
        <v>15</v>
      </c>
      <c r="E193" s="27"/>
      <c r="F193" s="85">
        <f t="shared" si="17"/>
        <v>0</v>
      </c>
      <c r="G193" s="163" t="e">
        <f t="shared" si="15"/>
        <v>#DIV/0!</v>
      </c>
    </row>
    <row r="194" spans="1:7" x14ac:dyDescent="0.2">
      <c r="A194" s="135" t="s">
        <v>372</v>
      </c>
      <c r="B194" s="220" t="s">
        <v>373</v>
      </c>
      <c r="C194" s="218" t="s">
        <v>325</v>
      </c>
      <c r="D194" s="137">
        <v>9</v>
      </c>
      <c r="E194" s="27"/>
      <c r="F194" s="85">
        <f t="shared" si="17"/>
        <v>0</v>
      </c>
      <c r="G194" s="163" t="e">
        <f t="shared" si="15"/>
        <v>#DIV/0!</v>
      </c>
    </row>
    <row r="195" spans="1:7" x14ac:dyDescent="0.2">
      <c r="A195" s="135" t="s">
        <v>374</v>
      </c>
      <c r="B195" s="220" t="s">
        <v>375</v>
      </c>
      <c r="C195" s="218" t="s">
        <v>325</v>
      </c>
      <c r="D195" s="137">
        <v>2</v>
      </c>
      <c r="E195" s="27"/>
      <c r="F195" s="85">
        <f t="shared" si="17"/>
        <v>0</v>
      </c>
      <c r="G195" s="163" t="e">
        <f t="shared" si="15"/>
        <v>#DIV/0!</v>
      </c>
    </row>
    <row r="196" spans="1:7" x14ac:dyDescent="0.2">
      <c r="A196" s="135" t="s">
        <v>376</v>
      </c>
      <c r="B196" s="220" t="s">
        <v>377</v>
      </c>
      <c r="C196" s="218" t="s">
        <v>325</v>
      </c>
      <c r="D196" s="137">
        <v>2</v>
      </c>
      <c r="E196" s="27"/>
      <c r="F196" s="85">
        <f t="shared" si="17"/>
        <v>0</v>
      </c>
      <c r="G196" s="163" t="e">
        <f t="shared" si="15"/>
        <v>#DIV/0!</v>
      </c>
    </row>
    <row r="197" spans="1:7" x14ac:dyDescent="0.2">
      <c r="A197" s="135" t="s">
        <v>378</v>
      </c>
      <c r="B197" s="220" t="s">
        <v>379</v>
      </c>
      <c r="C197" s="218" t="s">
        <v>325</v>
      </c>
      <c r="D197" s="137">
        <v>1</v>
      </c>
      <c r="E197" s="221"/>
      <c r="F197" s="85">
        <f t="shared" si="17"/>
        <v>0</v>
      </c>
      <c r="G197" s="163" t="e">
        <f t="shared" si="15"/>
        <v>#DIV/0!</v>
      </c>
    </row>
    <row r="198" spans="1:7" x14ac:dyDescent="0.2">
      <c r="A198" s="135" t="s">
        <v>380</v>
      </c>
      <c r="B198" s="220" t="s">
        <v>381</v>
      </c>
      <c r="C198" s="218" t="s">
        <v>325</v>
      </c>
      <c r="D198" s="137">
        <v>2</v>
      </c>
      <c r="E198" s="27"/>
      <c r="F198" s="85">
        <f t="shared" si="17"/>
        <v>0</v>
      </c>
      <c r="G198" s="163" t="e">
        <f t="shared" si="15"/>
        <v>#DIV/0!</v>
      </c>
    </row>
    <row r="199" spans="1:7" x14ac:dyDescent="0.2">
      <c r="A199" s="135" t="s">
        <v>382</v>
      </c>
      <c r="B199" s="220" t="s">
        <v>383</v>
      </c>
      <c r="C199" s="218" t="s">
        <v>325</v>
      </c>
      <c r="D199" s="137">
        <v>2</v>
      </c>
      <c r="E199" s="27"/>
      <c r="F199" s="85">
        <f t="shared" si="17"/>
        <v>0</v>
      </c>
      <c r="G199" s="163" t="e">
        <f t="shared" si="15"/>
        <v>#DIV/0!</v>
      </c>
    </row>
    <row r="200" spans="1:7" x14ac:dyDescent="0.2">
      <c r="A200" s="135" t="s">
        <v>384</v>
      </c>
      <c r="B200" s="220" t="s">
        <v>385</v>
      </c>
      <c r="C200" s="218" t="s">
        <v>325</v>
      </c>
      <c r="D200" s="137">
        <v>2</v>
      </c>
      <c r="E200" s="27"/>
      <c r="F200" s="85">
        <f t="shared" si="17"/>
        <v>0</v>
      </c>
      <c r="G200" s="163" t="e">
        <f t="shared" si="15"/>
        <v>#DIV/0!</v>
      </c>
    </row>
    <row r="201" spans="1:7" x14ac:dyDescent="0.2">
      <c r="A201" s="135" t="s">
        <v>386</v>
      </c>
      <c r="B201" s="220" t="s">
        <v>387</v>
      </c>
      <c r="C201" s="218" t="s">
        <v>325</v>
      </c>
      <c r="D201" s="137">
        <v>2</v>
      </c>
      <c r="E201" s="27"/>
      <c r="F201" s="85">
        <f t="shared" si="17"/>
        <v>0</v>
      </c>
      <c r="G201" s="163" t="e">
        <f t="shared" ref="G201:G232" si="18">+ROUND((F201/$F$378),4)</f>
        <v>#DIV/0!</v>
      </c>
    </row>
    <row r="202" spans="1:7" x14ac:dyDescent="0.2">
      <c r="A202" s="135" t="s">
        <v>388</v>
      </c>
      <c r="B202" s="222" t="s">
        <v>389</v>
      </c>
      <c r="C202" s="218" t="s">
        <v>325</v>
      </c>
      <c r="D202" s="137">
        <v>1</v>
      </c>
      <c r="E202" s="27"/>
      <c r="F202" s="85">
        <f t="shared" si="17"/>
        <v>0</v>
      </c>
      <c r="G202" s="163" t="e">
        <f t="shared" si="18"/>
        <v>#DIV/0!</v>
      </c>
    </row>
    <row r="203" spans="1:7" ht="47.25" customHeight="1" x14ac:dyDescent="0.2">
      <c r="A203" s="24" t="s">
        <v>392</v>
      </c>
      <c r="B203" s="223" t="s">
        <v>726</v>
      </c>
      <c r="C203" s="218" t="s">
        <v>325</v>
      </c>
      <c r="D203" s="137">
        <v>1</v>
      </c>
      <c r="E203" s="27"/>
      <c r="F203" s="85">
        <f t="shared" si="17"/>
        <v>0</v>
      </c>
      <c r="G203" s="163" t="e">
        <f t="shared" si="18"/>
        <v>#DIV/0!</v>
      </c>
    </row>
    <row r="204" spans="1:7" ht="24.75" customHeight="1" x14ac:dyDescent="0.2">
      <c r="A204" s="24" t="s">
        <v>396</v>
      </c>
      <c r="B204" s="220" t="s">
        <v>397</v>
      </c>
      <c r="C204" s="218" t="s">
        <v>325</v>
      </c>
      <c r="D204" s="137">
        <v>2</v>
      </c>
      <c r="E204" s="15"/>
      <c r="F204" s="85">
        <f t="shared" si="17"/>
        <v>0</v>
      </c>
      <c r="G204" s="163" t="e">
        <f t="shared" si="18"/>
        <v>#DIV/0!</v>
      </c>
    </row>
    <row r="205" spans="1:7" x14ac:dyDescent="0.2">
      <c r="A205" s="206" t="s">
        <v>398</v>
      </c>
      <c r="B205" s="209" t="s">
        <v>399</v>
      </c>
      <c r="C205" s="207"/>
      <c r="D205" s="184"/>
      <c r="E205" s="209"/>
      <c r="F205" s="224">
        <f>SUM(F206:F214)</f>
        <v>0</v>
      </c>
      <c r="G205" s="163" t="e">
        <f t="shared" si="18"/>
        <v>#DIV/0!</v>
      </c>
    </row>
    <row r="206" spans="1:7" ht="25.5" x14ac:dyDescent="0.2">
      <c r="A206" s="24" t="s">
        <v>402</v>
      </c>
      <c r="B206" s="220" t="s">
        <v>403</v>
      </c>
      <c r="C206" s="218" t="s">
        <v>158</v>
      </c>
      <c r="D206" s="192">
        <v>27</v>
      </c>
      <c r="E206" s="15"/>
      <c r="F206" s="85">
        <f t="shared" si="17"/>
        <v>0</v>
      </c>
      <c r="G206" s="163" t="e">
        <f t="shared" si="18"/>
        <v>#DIV/0!</v>
      </c>
    </row>
    <row r="207" spans="1:7" ht="25.5" x14ac:dyDescent="0.2">
      <c r="A207" s="24" t="s">
        <v>404</v>
      </c>
      <c r="B207" s="220" t="s">
        <v>405</v>
      </c>
      <c r="C207" s="218" t="s">
        <v>158</v>
      </c>
      <c r="D207" s="192">
        <v>6</v>
      </c>
      <c r="E207" s="15"/>
      <c r="F207" s="85">
        <f t="shared" si="17"/>
        <v>0</v>
      </c>
      <c r="G207" s="163" t="e">
        <f t="shared" si="18"/>
        <v>#DIV/0!</v>
      </c>
    </row>
    <row r="208" spans="1:7" ht="25.5" x14ac:dyDescent="0.2">
      <c r="A208" s="24" t="s">
        <v>406</v>
      </c>
      <c r="B208" s="220" t="s">
        <v>407</v>
      </c>
      <c r="C208" s="218" t="s">
        <v>158</v>
      </c>
      <c r="D208" s="192">
        <v>68</v>
      </c>
      <c r="E208" s="15"/>
      <c r="F208" s="85">
        <f t="shared" si="17"/>
        <v>0</v>
      </c>
      <c r="G208" s="163" t="e">
        <f t="shared" si="18"/>
        <v>#DIV/0!</v>
      </c>
    </row>
    <row r="209" spans="1:7" ht="25.5" x14ac:dyDescent="0.2">
      <c r="A209" s="24" t="s">
        <v>408</v>
      </c>
      <c r="B209" s="220" t="s">
        <v>409</v>
      </c>
      <c r="C209" s="218" t="s">
        <v>158</v>
      </c>
      <c r="D209" s="192">
        <v>60</v>
      </c>
      <c r="E209" s="15"/>
      <c r="F209" s="85">
        <f t="shared" si="17"/>
        <v>0</v>
      </c>
      <c r="G209" s="163" t="e">
        <f t="shared" si="18"/>
        <v>#DIV/0!</v>
      </c>
    </row>
    <row r="210" spans="1:7" ht="14.25" x14ac:dyDescent="0.2">
      <c r="A210" s="24" t="s">
        <v>410</v>
      </c>
      <c r="B210" s="220" t="s">
        <v>411</v>
      </c>
      <c r="C210" s="218" t="s">
        <v>325</v>
      </c>
      <c r="D210" s="137">
        <v>1</v>
      </c>
      <c r="E210" s="75"/>
      <c r="F210" s="85">
        <f t="shared" si="17"/>
        <v>0</v>
      </c>
      <c r="G210" s="163" t="e">
        <f t="shared" si="18"/>
        <v>#DIV/0!</v>
      </c>
    </row>
    <row r="211" spans="1:7" ht="14.25" x14ac:dyDescent="0.2">
      <c r="A211" s="24" t="s">
        <v>412</v>
      </c>
      <c r="B211" s="220" t="s">
        <v>413</v>
      </c>
      <c r="C211" s="218" t="s">
        <v>325</v>
      </c>
      <c r="D211" s="137">
        <v>1</v>
      </c>
      <c r="E211" s="75"/>
      <c r="F211" s="85">
        <f t="shared" si="17"/>
        <v>0</v>
      </c>
      <c r="G211" s="163" t="e">
        <f t="shared" si="18"/>
        <v>#DIV/0!</v>
      </c>
    </row>
    <row r="212" spans="1:7" ht="14.25" x14ac:dyDescent="0.2">
      <c r="A212" s="135" t="s">
        <v>414</v>
      </c>
      <c r="B212" s="220" t="s">
        <v>387</v>
      </c>
      <c r="C212" s="218" t="s">
        <v>325</v>
      </c>
      <c r="D212" s="137">
        <v>1</v>
      </c>
      <c r="E212" s="75"/>
      <c r="F212" s="85">
        <f t="shared" si="17"/>
        <v>0</v>
      </c>
      <c r="G212" s="163" t="e">
        <f t="shared" si="18"/>
        <v>#DIV/0!</v>
      </c>
    </row>
    <row r="213" spans="1:7" x14ac:dyDescent="0.2">
      <c r="A213" s="135" t="s">
        <v>417</v>
      </c>
      <c r="B213" s="220" t="s">
        <v>418</v>
      </c>
      <c r="C213" s="218" t="s">
        <v>325</v>
      </c>
      <c r="D213" s="137">
        <v>1</v>
      </c>
      <c r="E213" s="221"/>
      <c r="F213" s="85">
        <f t="shared" si="17"/>
        <v>0</v>
      </c>
      <c r="G213" s="163" t="e">
        <f t="shared" si="18"/>
        <v>#DIV/0!</v>
      </c>
    </row>
    <row r="214" spans="1:7" ht="14.25" x14ac:dyDescent="0.2">
      <c r="A214" s="24" t="s">
        <v>419</v>
      </c>
      <c r="B214" s="220" t="s">
        <v>420</v>
      </c>
      <c r="C214" s="218" t="s">
        <v>325</v>
      </c>
      <c r="D214" s="192">
        <v>8</v>
      </c>
      <c r="E214" s="75"/>
      <c r="F214" s="85">
        <f t="shared" si="17"/>
        <v>0</v>
      </c>
      <c r="G214" s="163" t="e">
        <f t="shared" si="18"/>
        <v>#DIV/0!</v>
      </c>
    </row>
    <row r="215" spans="1:7" x14ac:dyDescent="0.2">
      <c r="A215" s="206" t="s">
        <v>421</v>
      </c>
      <c r="B215" s="209" t="s">
        <v>422</v>
      </c>
      <c r="C215" s="207"/>
      <c r="D215" s="184"/>
      <c r="E215" s="209"/>
      <c r="F215" s="224">
        <f>SUM(F216:F220)</f>
        <v>0</v>
      </c>
      <c r="G215" s="163" t="e">
        <f t="shared" si="18"/>
        <v>#DIV/0!</v>
      </c>
    </row>
    <row r="216" spans="1:7" ht="14.25" x14ac:dyDescent="0.2">
      <c r="A216" s="135" t="s">
        <v>423</v>
      </c>
      <c r="B216" s="82" t="s">
        <v>424</v>
      </c>
      <c r="C216" s="225" t="s">
        <v>325</v>
      </c>
      <c r="D216" s="137">
        <v>8</v>
      </c>
      <c r="E216" s="15"/>
      <c r="F216" s="85">
        <f t="shared" si="17"/>
        <v>0</v>
      </c>
      <c r="G216" s="163" t="e">
        <f t="shared" si="18"/>
        <v>#DIV/0!</v>
      </c>
    </row>
    <row r="217" spans="1:7" ht="14.25" x14ac:dyDescent="0.2">
      <c r="A217" s="135" t="s">
        <v>425</v>
      </c>
      <c r="B217" s="82" t="s">
        <v>426</v>
      </c>
      <c r="C217" s="225" t="s">
        <v>325</v>
      </c>
      <c r="D217" s="137">
        <v>9</v>
      </c>
      <c r="E217" s="15"/>
      <c r="F217" s="85">
        <f t="shared" si="17"/>
        <v>0</v>
      </c>
      <c r="G217" s="163" t="e">
        <f t="shared" si="18"/>
        <v>#DIV/0!</v>
      </c>
    </row>
    <row r="218" spans="1:7" ht="14.25" x14ac:dyDescent="0.2">
      <c r="A218" s="135" t="s">
        <v>427</v>
      </c>
      <c r="B218" s="82" t="s">
        <v>428</v>
      </c>
      <c r="C218" s="225" t="s">
        <v>325</v>
      </c>
      <c r="D218" s="137">
        <v>2</v>
      </c>
      <c r="E218" s="15"/>
      <c r="F218" s="85">
        <f t="shared" si="17"/>
        <v>0</v>
      </c>
      <c r="G218" s="163" t="e">
        <f t="shared" si="18"/>
        <v>#DIV/0!</v>
      </c>
    </row>
    <row r="219" spans="1:7" ht="14.25" x14ac:dyDescent="0.2">
      <c r="A219" s="135" t="s">
        <v>429</v>
      </c>
      <c r="B219" s="82" t="s">
        <v>430</v>
      </c>
      <c r="C219" s="225" t="s">
        <v>325</v>
      </c>
      <c r="D219" s="137">
        <v>1</v>
      </c>
      <c r="E219" s="15"/>
      <c r="F219" s="85">
        <f t="shared" si="17"/>
        <v>0</v>
      </c>
      <c r="G219" s="163" t="e">
        <f t="shared" si="18"/>
        <v>#DIV/0!</v>
      </c>
    </row>
    <row r="220" spans="1:7" x14ac:dyDescent="0.2">
      <c r="A220" s="135"/>
      <c r="B220" s="82"/>
      <c r="C220" s="225"/>
      <c r="D220" s="137"/>
      <c r="E220" s="27"/>
      <c r="F220" s="85">
        <f t="shared" si="17"/>
        <v>0</v>
      </c>
      <c r="G220" s="163" t="e">
        <f t="shared" si="18"/>
        <v>#DIV/0!</v>
      </c>
    </row>
    <row r="221" spans="1:7" x14ac:dyDescent="0.2">
      <c r="A221" s="135"/>
      <c r="B221" s="82"/>
      <c r="C221" s="225"/>
      <c r="D221" s="137"/>
      <c r="E221" s="169"/>
      <c r="F221" s="85"/>
      <c r="G221" s="163" t="e">
        <f t="shared" si="18"/>
        <v>#DIV/0!</v>
      </c>
    </row>
    <row r="222" spans="1:7" x14ac:dyDescent="0.2">
      <c r="A222" s="206" t="s">
        <v>433</v>
      </c>
      <c r="B222" s="209" t="s">
        <v>434</v>
      </c>
      <c r="C222" s="207"/>
      <c r="D222" s="184"/>
      <c r="E222" s="209"/>
      <c r="F222" s="224">
        <f>SUM(F223:F229)</f>
        <v>0</v>
      </c>
      <c r="G222" s="163" t="e">
        <f t="shared" si="18"/>
        <v>#DIV/0!</v>
      </c>
    </row>
    <row r="223" spans="1:7" ht="25.5" x14ac:dyDescent="0.2">
      <c r="A223" s="24" t="s">
        <v>437</v>
      </c>
      <c r="B223" s="220" t="s">
        <v>438</v>
      </c>
      <c r="C223" s="225" t="s">
        <v>158</v>
      </c>
      <c r="D223" s="137">
        <v>12</v>
      </c>
      <c r="E223" s="27"/>
      <c r="F223" s="85">
        <f t="shared" si="17"/>
        <v>0</v>
      </c>
      <c r="G223" s="163" t="e">
        <f t="shared" si="18"/>
        <v>#DIV/0!</v>
      </c>
    </row>
    <row r="224" spans="1:7" ht="25.5" x14ac:dyDescent="0.2">
      <c r="A224" s="24" t="s">
        <v>441</v>
      </c>
      <c r="B224" s="220" t="s">
        <v>442</v>
      </c>
      <c r="C224" s="225" t="s">
        <v>158</v>
      </c>
      <c r="D224" s="137">
        <v>57</v>
      </c>
      <c r="E224" s="15"/>
      <c r="F224" s="85">
        <f t="shared" si="17"/>
        <v>0</v>
      </c>
      <c r="G224" s="163" t="e">
        <f t="shared" si="18"/>
        <v>#DIV/0!</v>
      </c>
    </row>
    <row r="225" spans="1:7" ht="25.5" x14ac:dyDescent="0.2">
      <c r="A225" s="24" t="s">
        <v>443</v>
      </c>
      <c r="B225" s="130" t="s">
        <v>444</v>
      </c>
      <c r="C225" s="225" t="s">
        <v>158</v>
      </c>
      <c r="D225" s="137">
        <v>39</v>
      </c>
      <c r="E225" s="15"/>
      <c r="F225" s="85">
        <f t="shared" si="17"/>
        <v>0</v>
      </c>
      <c r="G225" s="163" t="e">
        <f t="shared" si="18"/>
        <v>#DIV/0!</v>
      </c>
    </row>
    <row r="226" spans="1:7" ht="25.5" x14ac:dyDescent="0.2">
      <c r="A226" s="24" t="s">
        <v>445</v>
      </c>
      <c r="B226" s="220" t="s">
        <v>446</v>
      </c>
      <c r="C226" s="225" t="s">
        <v>158</v>
      </c>
      <c r="D226" s="137">
        <v>12</v>
      </c>
      <c r="E226" s="15"/>
      <c r="F226" s="85">
        <f t="shared" si="17"/>
        <v>0</v>
      </c>
      <c r="G226" s="163" t="e">
        <f t="shared" si="18"/>
        <v>#DIV/0!</v>
      </c>
    </row>
    <row r="227" spans="1:7" ht="14.25" x14ac:dyDescent="0.2">
      <c r="A227" s="24" t="s">
        <v>447</v>
      </c>
      <c r="B227" s="226" t="s">
        <v>448</v>
      </c>
      <c r="C227" s="218" t="s">
        <v>158</v>
      </c>
      <c r="D227" s="137">
        <v>31</v>
      </c>
      <c r="E227" s="75"/>
      <c r="F227" s="85">
        <f t="shared" si="17"/>
        <v>0</v>
      </c>
      <c r="G227" s="163" t="e">
        <f t="shared" si="18"/>
        <v>#DIV/0!</v>
      </c>
    </row>
    <row r="228" spans="1:7" ht="25.5" x14ac:dyDescent="0.2">
      <c r="A228" s="24" t="s">
        <v>449</v>
      </c>
      <c r="B228" s="220" t="s">
        <v>450</v>
      </c>
      <c r="C228" s="218" t="s">
        <v>158</v>
      </c>
      <c r="D228" s="137">
        <v>19</v>
      </c>
      <c r="E228" s="15"/>
      <c r="F228" s="85">
        <f t="shared" si="17"/>
        <v>0</v>
      </c>
      <c r="G228" s="163" t="e">
        <f t="shared" si="18"/>
        <v>#DIV/0!</v>
      </c>
    </row>
    <row r="229" spans="1:7" x14ac:dyDescent="0.2">
      <c r="A229" s="24"/>
      <c r="B229" s="220"/>
      <c r="C229" s="218"/>
      <c r="D229" s="137"/>
      <c r="E229" s="221"/>
      <c r="F229" s="85">
        <f t="shared" si="17"/>
        <v>0</v>
      </c>
      <c r="G229" s="163" t="e">
        <f t="shared" si="18"/>
        <v>#DIV/0!</v>
      </c>
    </row>
    <row r="230" spans="1:7" x14ac:dyDescent="0.2">
      <c r="A230" s="24"/>
      <c r="B230" s="220"/>
      <c r="C230" s="225"/>
      <c r="D230" s="137"/>
      <c r="E230" s="221"/>
      <c r="F230" s="85">
        <f t="shared" si="17"/>
        <v>0</v>
      </c>
      <c r="G230" s="163" t="e">
        <f t="shared" si="18"/>
        <v>#DIV/0!</v>
      </c>
    </row>
    <row r="231" spans="1:7" x14ac:dyDescent="0.2">
      <c r="A231" s="206" t="s">
        <v>451</v>
      </c>
      <c r="B231" s="209" t="s">
        <v>452</v>
      </c>
      <c r="C231" s="207"/>
      <c r="D231" s="184"/>
      <c r="E231" s="209"/>
      <c r="F231" s="210">
        <f>SUM(F232:F236)</f>
        <v>0</v>
      </c>
      <c r="G231" s="163" t="e">
        <f t="shared" si="18"/>
        <v>#DIV/0!</v>
      </c>
    </row>
    <row r="232" spans="1:7" ht="14.25" x14ac:dyDescent="0.2">
      <c r="A232" s="24" t="s">
        <v>453</v>
      </c>
      <c r="B232" s="82" t="s">
        <v>454</v>
      </c>
      <c r="C232" s="225" t="s">
        <v>325</v>
      </c>
      <c r="D232" s="137">
        <v>8</v>
      </c>
      <c r="E232" s="15"/>
      <c r="F232" s="85">
        <f t="shared" si="17"/>
        <v>0</v>
      </c>
      <c r="G232" s="163" t="e">
        <f t="shared" si="18"/>
        <v>#DIV/0!</v>
      </c>
    </row>
    <row r="233" spans="1:7" ht="14.25" x14ac:dyDescent="0.2">
      <c r="A233" s="24" t="s">
        <v>455</v>
      </c>
      <c r="B233" s="82" t="s">
        <v>456</v>
      </c>
      <c r="C233" s="225" t="s">
        <v>325</v>
      </c>
      <c r="D233" s="137">
        <v>9</v>
      </c>
      <c r="E233" s="15"/>
      <c r="F233" s="85">
        <f t="shared" si="17"/>
        <v>0</v>
      </c>
      <c r="G233" s="163" t="e">
        <f t="shared" ref="G233:G249" si="19">+ROUND((F233/$F$378),4)</f>
        <v>#DIV/0!</v>
      </c>
    </row>
    <row r="234" spans="1:7" ht="14.25" x14ac:dyDescent="0.2">
      <c r="A234" s="24" t="s">
        <v>457</v>
      </c>
      <c r="B234" s="82" t="s">
        <v>458</v>
      </c>
      <c r="C234" s="225" t="s">
        <v>325</v>
      </c>
      <c r="D234" s="137">
        <v>2</v>
      </c>
      <c r="E234" s="15"/>
      <c r="F234" s="85">
        <f t="shared" si="17"/>
        <v>0</v>
      </c>
      <c r="G234" s="163" t="e">
        <f t="shared" si="19"/>
        <v>#DIV/0!</v>
      </c>
    </row>
    <row r="235" spans="1:7" ht="14.25" x14ac:dyDescent="0.2">
      <c r="A235" s="24" t="s">
        <v>459</v>
      </c>
      <c r="B235" s="82" t="s">
        <v>460</v>
      </c>
      <c r="C235" s="225" t="s">
        <v>325</v>
      </c>
      <c r="D235" s="137">
        <v>10</v>
      </c>
      <c r="E235" s="15"/>
      <c r="F235" s="85">
        <f t="shared" si="17"/>
        <v>0</v>
      </c>
      <c r="G235" s="163" t="e">
        <f t="shared" si="19"/>
        <v>#DIV/0!</v>
      </c>
    </row>
    <row r="236" spans="1:7" x14ac:dyDescent="0.2">
      <c r="A236" s="24"/>
      <c r="B236" s="82"/>
      <c r="C236" s="225"/>
      <c r="D236" s="137"/>
      <c r="E236" s="27"/>
      <c r="F236" s="85"/>
      <c r="G236" s="163" t="e">
        <f t="shared" si="19"/>
        <v>#DIV/0!</v>
      </c>
    </row>
    <row r="237" spans="1:7" x14ac:dyDescent="0.2">
      <c r="A237" s="206" t="s">
        <v>461</v>
      </c>
      <c r="B237" s="209" t="s">
        <v>462</v>
      </c>
      <c r="C237" s="207"/>
      <c r="D237" s="184"/>
      <c r="E237" s="209"/>
      <c r="F237" s="210">
        <f>SUM(F238:F241)</f>
        <v>0</v>
      </c>
      <c r="G237" s="163" t="e">
        <f t="shared" si="19"/>
        <v>#DIV/0!</v>
      </c>
    </row>
    <row r="238" spans="1:7" ht="25.5" x14ac:dyDescent="0.2">
      <c r="A238" s="24" t="s">
        <v>463</v>
      </c>
      <c r="B238" s="220" t="s">
        <v>442</v>
      </c>
      <c r="C238" s="225" t="s">
        <v>158</v>
      </c>
      <c r="D238" s="137">
        <v>126</v>
      </c>
      <c r="E238" s="15"/>
      <c r="F238" s="85">
        <f t="shared" ref="F238:F241" si="20">+ROUND((E238*D238),0)</f>
        <v>0</v>
      </c>
      <c r="G238" s="163" t="e">
        <f t="shared" si="19"/>
        <v>#DIV/0!</v>
      </c>
    </row>
    <row r="239" spans="1:7" ht="14.25" x14ac:dyDescent="0.2">
      <c r="A239" s="24" t="s">
        <v>464</v>
      </c>
      <c r="B239" s="82" t="s">
        <v>465</v>
      </c>
      <c r="C239" s="225" t="s">
        <v>325</v>
      </c>
      <c r="D239" s="137">
        <v>6</v>
      </c>
      <c r="E239" s="15"/>
      <c r="F239" s="85">
        <f t="shared" si="20"/>
        <v>0</v>
      </c>
      <c r="G239" s="163" t="e">
        <f t="shared" si="19"/>
        <v>#DIV/0!</v>
      </c>
    </row>
    <row r="240" spans="1:7" ht="14.25" x14ac:dyDescent="0.2">
      <c r="A240" s="24" t="s">
        <v>466</v>
      </c>
      <c r="B240" s="82" t="s">
        <v>467</v>
      </c>
      <c r="C240" s="225" t="s">
        <v>325</v>
      </c>
      <c r="D240" s="137">
        <v>10</v>
      </c>
      <c r="E240" s="15"/>
      <c r="F240" s="85">
        <f t="shared" si="20"/>
        <v>0</v>
      </c>
      <c r="G240" s="163" t="e">
        <f t="shared" si="19"/>
        <v>#DIV/0!</v>
      </c>
    </row>
    <row r="241" spans="1:7" ht="25.5" x14ac:dyDescent="0.2">
      <c r="A241" s="24" t="s">
        <v>468</v>
      </c>
      <c r="B241" s="82" t="s">
        <v>436</v>
      </c>
      <c r="C241" s="225" t="s">
        <v>158</v>
      </c>
      <c r="D241" s="137">
        <v>10.7</v>
      </c>
      <c r="E241" s="27"/>
      <c r="F241" s="85">
        <f t="shared" si="20"/>
        <v>0</v>
      </c>
      <c r="G241" s="163" t="e">
        <f t="shared" si="19"/>
        <v>#DIV/0!</v>
      </c>
    </row>
    <row r="242" spans="1:7" x14ac:dyDescent="0.2">
      <c r="A242" s="206" t="s">
        <v>469</v>
      </c>
      <c r="B242" s="209" t="s">
        <v>470</v>
      </c>
      <c r="C242" s="207"/>
      <c r="D242" s="184"/>
      <c r="E242" s="209"/>
      <c r="F242" s="210">
        <f>SUM(F243:F250)</f>
        <v>0</v>
      </c>
      <c r="G242" s="163" t="e">
        <f t="shared" si="19"/>
        <v>#DIV/0!</v>
      </c>
    </row>
    <row r="243" spans="1:7" ht="38.25" x14ac:dyDescent="0.2">
      <c r="A243" s="22" t="s">
        <v>471</v>
      </c>
      <c r="B243" s="82" t="s">
        <v>472</v>
      </c>
      <c r="C243" s="83" t="s">
        <v>325</v>
      </c>
      <c r="D243" s="84">
        <v>8</v>
      </c>
      <c r="E243" s="27"/>
      <c r="F243" s="85">
        <f t="shared" ref="F243:F250" si="21">+ROUND((E243*D243),0)</f>
        <v>0</v>
      </c>
      <c r="G243" s="163" t="e">
        <f t="shared" si="19"/>
        <v>#DIV/0!</v>
      </c>
    </row>
    <row r="244" spans="1:7" ht="25.5" x14ac:dyDescent="0.2">
      <c r="A244" s="22" t="s">
        <v>473</v>
      </c>
      <c r="B244" s="82" t="s">
        <v>474</v>
      </c>
      <c r="C244" s="83" t="s">
        <v>325</v>
      </c>
      <c r="D244" s="84">
        <v>9</v>
      </c>
      <c r="E244" s="27"/>
      <c r="F244" s="85">
        <f t="shared" si="21"/>
        <v>0</v>
      </c>
      <c r="G244" s="163" t="e">
        <f t="shared" si="19"/>
        <v>#DIV/0!</v>
      </c>
    </row>
    <row r="245" spans="1:7" ht="36.75" customHeight="1" x14ac:dyDescent="0.2">
      <c r="A245" s="22" t="s">
        <v>475</v>
      </c>
      <c r="B245" s="82" t="s">
        <v>476</v>
      </c>
      <c r="C245" s="83" t="s">
        <v>325</v>
      </c>
      <c r="D245" s="84">
        <v>2</v>
      </c>
      <c r="E245" s="27"/>
      <c r="F245" s="85">
        <f t="shared" si="21"/>
        <v>0</v>
      </c>
      <c r="G245" s="163" t="e">
        <f t="shared" si="19"/>
        <v>#DIV/0!</v>
      </c>
    </row>
    <row r="246" spans="1:7" ht="15" x14ac:dyDescent="0.2">
      <c r="A246" s="22" t="s">
        <v>479</v>
      </c>
      <c r="B246" s="82" t="s">
        <v>480</v>
      </c>
      <c r="C246" s="83" t="s">
        <v>325</v>
      </c>
      <c r="D246" s="84">
        <v>2</v>
      </c>
      <c r="E246" s="27"/>
      <c r="F246" s="85">
        <f t="shared" si="21"/>
        <v>0</v>
      </c>
      <c r="G246" s="163" t="e">
        <f t="shared" si="19"/>
        <v>#DIV/0!</v>
      </c>
    </row>
    <row r="247" spans="1:7" ht="38.25" x14ac:dyDescent="0.2">
      <c r="A247" s="22" t="s">
        <v>481</v>
      </c>
      <c r="B247" s="82" t="s">
        <v>482</v>
      </c>
      <c r="C247" s="83" t="s">
        <v>325</v>
      </c>
      <c r="D247" s="84">
        <v>8</v>
      </c>
      <c r="E247" s="27"/>
      <c r="F247" s="85">
        <f t="shared" si="21"/>
        <v>0</v>
      </c>
      <c r="G247" s="163" t="e">
        <f t="shared" si="19"/>
        <v>#DIV/0!</v>
      </c>
    </row>
    <row r="248" spans="1:7" ht="15" x14ac:dyDescent="0.2">
      <c r="A248" s="22" t="s">
        <v>483</v>
      </c>
      <c r="B248" s="82" t="s">
        <v>484</v>
      </c>
      <c r="C248" s="83" t="s">
        <v>325</v>
      </c>
      <c r="D248" s="84">
        <v>8</v>
      </c>
      <c r="E248" s="27"/>
      <c r="F248" s="85">
        <f t="shared" si="21"/>
        <v>0</v>
      </c>
      <c r="G248" s="163" t="e">
        <f t="shared" si="19"/>
        <v>#DIV/0!</v>
      </c>
    </row>
    <row r="249" spans="1:7" ht="27" customHeight="1" x14ac:dyDescent="0.2">
      <c r="A249" s="22" t="s">
        <v>485</v>
      </c>
      <c r="B249" s="82" t="s">
        <v>486</v>
      </c>
      <c r="C249" s="83" t="s">
        <v>325</v>
      </c>
      <c r="D249" s="84">
        <v>8</v>
      </c>
      <c r="E249" s="27"/>
      <c r="F249" s="85">
        <f t="shared" si="21"/>
        <v>0</v>
      </c>
      <c r="G249" s="163" t="e">
        <f t="shared" si="19"/>
        <v>#DIV/0!</v>
      </c>
    </row>
    <row r="250" spans="1:7" ht="27" customHeight="1" x14ac:dyDescent="0.2">
      <c r="A250" s="22" t="s">
        <v>487</v>
      </c>
      <c r="B250" s="78" t="s">
        <v>488</v>
      </c>
      <c r="C250" s="83" t="s">
        <v>325</v>
      </c>
      <c r="D250" s="86">
        <v>1</v>
      </c>
      <c r="E250" s="27"/>
      <c r="F250" s="14">
        <f t="shared" si="21"/>
        <v>0</v>
      </c>
      <c r="G250" s="163"/>
    </row>
    <row r="251" spans="1:7" x14ac:dyDescent="0.2">
      <c r="A251" s="24"/>
      <c r="B251" s="82"/>
      <c r="C251" s="227"/>
      <c r="D251" s="137"/>
      <c r="E251" s="27"/>
      <c r="F251" s="85"/>
      <c r="G251" s="163" t="e">
        <f t="shared" ref="G251:G282" si="22">+ROUND((F251/$F$378),4)</f>
        <v>#DIV/0!</v>
      </c>
    </row>
    <row r="252" spans="1:7" x14ac:dyDescent="0.2">
      <c r="A252" s="206" t="s">
        <v>489</v>
      </c>
      <c r="B252" s="209" t="s">
        <v>490</v>
      </c>
      <c r="C252" s="207"/>
      <c r="D252" s="184"/>
      <c r="E252" s="209"/>
      <c r="F252" s="210">
        <f>SUM(F253:F260)</f>
        <v>0</v>
      </c>
      <c r="G252" s="163" t="e">
        <f t="shared" si="22"/>
        <v>#DIV/0!</v>
      </c>
    </row>
    <row r="253" spans="1:7" ht="14.25" x14ac:dyDescent="0.2">
      <c r="A253" s="24" t="s">
        <v>491</v>
      </c>
      <c r="B253" s="82" t="s">
        <v>492</v>
      </c>
      <c r="C253" s="225" t="s">
        <v>325</v>
      </c>
      <c r="D253" s="137">
        <v>1</v>
      </c>
      <c r="E253" s="15"/>
      <c r="F253" s="85">
        <f t="shared" ref="F253:F260" si="23">+ROUND((E253*D253),0)</f>
        <v>0</v>
      </c>
      <c r="G253" s="163" t="e">
        <f t="shared" si="22"/>
        <v>#DIV/0!</v>
      </c>
    </row>
    <row r="254" spans="1:7" ht="14.25" x14ac:dyDescent="0.2">
      <c r="A254" s="24" t="s">
        <v>493</v>
      </c>
      <c r="B254" s="82" t="s">
        <v>494</v>
      </c>
      <c r="C254" s="225" t="s">
        <v>325</v>
      </c>
      <c r="D254" s="137">
        <v>1</v>
      </c>
      <c r="E254" s="15"/>
      <c r="F254" s="85">
        <f t="shared" si="23"/>
        <v>0</v>
      </c>
      <c r="G254" s="163" t="e">
        <f t="shared" si="22"/>
        <v>#DIV/0!</v>
      </c>
    </row>
    <row r="255" spans="1:7" ht="14.25" x14ac:dyDescent="0.2">
      <c r="A255" s="24" t="s">
        <v>495</v>
      </c>
      <c r="B255" s="82" t="s">
        <v>496</v>
      </c>
      <c r="C255" s="225" t="s">
        <v>325</v>
      </c>
      <c r="D255" s="137">
        <v>2</v>
      </c>
      <c r="E255" s="15"/>
      <c r="F255" s="85">
        <f t="shared" si="23"/>
        <v>0</v>
      </c>
      <c r="G255" s="163" t="e">
        <f t="shared" si="22"/>
        <v>#DIV/0!</v>
      </c>
    </row>
    <row r="256" spans="1:7" ht="14.25" x14ac:dyDescent="0.2">
      <c r="A256" s="24" t="s">
        <v>497</v>
      </c>
      <c r="B256" s="82" t="s">
        <v>498</v>
      </c>
      <c r="C256" s="225" t="s">
        <v>499</v>
      </c>
      <c r="D256" s="137">
        <v>33.119999999999997</v>
      </c>
      <c r="E256" s="15"/>
      <c r="F256" s="85">
        <f t="shared" si="23"/>
        <v>0</v>
      </c>
      <c r="G256" s="163" t="e">
        <f t="shared" si="22"/>
        <v>#DIV/0!</v>
      </c>
    </row>
    <row r="257" spans="1:10" ht="14.25" x14ac:dyDescent="0.2">
      <c r="A257" s="24" t="s">
        <v>500</v>
      </c>
      <c r="B257" s="82" t="s">
        <v>501</v>
      </c>
      <c r="C257" s="225" t="s">
        <v>499</v>
      </c>
      <c r="D257" s="137">
        <v>2.0699999999999998</v>
      </c>
      <c r="E257" s="15"/>
      <c r="F257" s="85">
        <f t="shared" si="23"/>
        <v>0</v>
      </c>
      <c r="G257" s="163" t="e">
        <f t="shared" si="22"/>
        <v>#DIV/0!</v>
      </c>
    </row>
    <row r="258" spans="1:10" ht="14.25" x14ac:dyDescent="0.2">
      <c r="A258" s="24" t="s">
        <v>502</v>
      </c>
      <c r="B258" s="82" t="s">
        <v>503</v>
      </c>
      <c r="C258" s="225" t="s">
        <v>499</v>
      </c>
      <c r="D258" s="137">
        <v>16.559999999999999</v>
      </c>
      <c r="E258" s="15"/>
      <c r="F258" s="85">
        <f t="shared" si="23"/>
        <v>0</v>
      </c>
      <c r="G258" s="163" t="e">
        <f t="shared" si="22"/>
        <v>#DIV/0!</v>
      </c>
    </row>
    <row r="259" spans="1:10" ht="14.25" x14ac:dyDescent="0.2">
      <c r="A259" s="24" t="s">
        <v>504</v>
      </c>
      <c r="B259" s="82" t="s">
        <v>505</v>
      </c>
      <c r="C259" s="225" t="s">
        <v>499</v>
      </c>
      <c r="D259" s="137">
        <v>14.49</v>
      </c>
      <c r="E259" s="15"/>
      <c r="F259" s="85">
        <f t="shared" si="23"/>
        <v>0</v>
      </c>
      <c r="G259" s="163" t="e">
        <f t="shared" si="22"/>
        <v>#DIV/0!</v>
      </c>
    </row>
    <row r="260" spans="1:10" x14ac:dyDescent="0.2">
      <c r="A260" s="24"/>
      <c r="B260" s="82"/>
      <c r="C260" s="225"/>
      <c r="D260" s="137"/>
      <c r="E260" s="27"/>
      <c r="F260" s="85">
        <f t="shared" si="23"/>
        <v>0</v>
      </c>
      <c r="G260" s="163" t="e">
        <f t="shared" si="22"/>
        <v>#DIV/0!</v>
      </c>
    </row>
    <row r="261" spans="1:10" x14ac:dyDescent="0.2">
      <c r="A261" s="206">
        <v>10.199999999999999</v>
      </c>
      <c r="B261" s="209" t="s">
        <v>506</v>
      </c>
      <c r="C261" s="207"/>
      <c r="D261" s="184"/>
      <c r="E261" s="209"/>
      <c r="F261" s="210"/>
      <c r="G261" s="163" t="e">
        <f t="shared" si="22"/>
        <v>#DIV/0!</v>
      </c>
    </row>
    <row r="262" spans="1:10" x14ac:dyDescent="0.2">
      <c r="A262" s="206" t="s">
        <v>507</v>
      </c>
      <c r="B262" s="209" t="s">
        <v>508</v>
      </c>
      <c r="C262" s="207"/>
      <c r="D262" s="184"/>
      <c r="E262" s="209"/>
      <c r="F262" s="210">
        <f>SUM(F263:F298)</f>
        <v>0</v>
      </c>
      <c r="G262" s="163" t="e">
        <f t="shared" si="22"/>
        <v>#DIV/0!</v>
      </c>
      <c r="J262" s="162"/>
    </row>
    <row r="263" spans="1:10" ht="15" x14ac:dyDescent="0.25">
      <c r="A263" s="135" t="s">
        <v>509</v>
      </c>
      <c r="B263" s="222" t="s">
        <v>510</v>
      </c>
      <c r="C263" s="219" t="s">
        <v>158</v>
      </c>
      <c r="D263" s="169">
        <v>120</v>
      </c>
      <c r="E263" s="88"/>
      <c r="F263" s="85">
        <f t="shared" ref="F263:F301" si="24">+ROUND((E263*D263),0)</f>
        <v>0</v>
      </c>
      <c r="G263" s="163" t="e">
        <f t="shared" si="22"/>
        <v>#DIV/0!</v>
      </c>
    </row>
    <row r="264" spans="1:10" ht="15" x14ac:dyDescent="0.25">
      <c r="A264" s="135" t="s">
        <v>511</v>
      </c>
      <c r="B264" s="222" t="s">
        <v>512</v>
      </c>
      <c r="C264" s="219" t="s">
        <v>158</v>
      </c>
      <c r="D264" s="169">
        <v>100</v>
      </c>
      <c r="E264" s="88"/>
      <c r="F264" s="85">
        <f t="shared" si="24"/>
        <v>0</v>
      </c>
      <c r="G264" s="163" t="e">
        <f t="shared" si="22"/>
        <v>#DIV/0!</v>
      </c>
    </row>
    <row r="265" spans="1:10" ht="15" x14ac:dyDescent="0.25">
      <c r="A265" s="135" t="s">
        <v>513</v>
      </c>
      <c r="B265" s="222" t="s">
        <v>514</v>
      </c>
      <c r="C265" s="219" t="s">
        <v>158</v>
      </c>
      <c r="D265" s="169">
        <v>68</v>
      </c>
      <c r="E265" s="88"/>
      <c r="F265" s="85">
        <f t="shared" si="24"/>
        <v>0</v>
      </c>
      <c r="G265" s="163" t="e">
        <f t="shared" si="22"/>
        <v>#DIV/0!</v>
      </c>
    </row>
    <row r="266" spans="1:10" ht="15" x14ac:dyDescent="0.25">
      <c r="A266" s="135" t="s">
        <v>515</v>
      </c>
      <c r="B266" s="222" t="s">
        <v>516</v>
      </c>
      <c r="C266" s="219" t="s">
        <v>158</v>
      </c>
      <c r="D266" s="169">
        <v>53</v>
      </c>
      <c r="E266" s="88"/>
      <c r="F266" s="85">
        <f t="shared" si="24"/>
        <v>0</v>
      </c>
      <c r="G266" s="163" t="e">
        <f t="shared" si="22"/>
        <v>#DIV/0!</v>
      </c>
    </row>
    <row r="267" spans="1:10" ht="15" x14ac:dyDescent="0.25">
      <c r="A267" s="135" t="s">
        <v>517</v>
      </c>
      <c r="B267" s="222" t="s">
        <v>518</v>
      </c>
      <c r="C267" s="219" t="s">
        <v>158</v>
      </c>
      <c r="D267" s="169">
        <v>21</v>
      </c>
      <c r="E267" s="88"/>
      <c r="F267" s="85">
        <f t="shared" si="24"/>
        <v>0</v>
      </c>
      <c r="G267" s="163" t="e">
        <f t="shared" si="22"/>
        <v>#DIV/0!</v>
      </c>
    </row>
    <row r="268" spans="1:10" ht="15" x14ac:dyDescent="0.25">
      <c r="A268" s="135" t="s">
        <v>519</v>
      </c>
      <c r="B268" s="222" t="s">
        <v>520</v>
      </c>
      <c r="C268" s="219" t="s">
        <v>158</v>
      </c>
      <c r="D268" s="169">
        <v>8</v>
      </c>
      <c r="E268" s="88"/>
      <c r="F268" s="85">
        <f t="shared" si="24"/>
        <v>0</v>
      </c>
      <c r="G268" s="163" t="e">
        <f t="shared" si="22"/>
        <v>#DIV/0!</v>
      </c>
    </row>
    <row r="269" spans="1:10" ht="15" x14ac:dyDescent="0.25">
      <c r="A269" s="135" t="s">
        <v>521</v>
      </c>
      <c r="B269" s="222" t="s">
        <v>522</v>
      </c>
      <c r="C269" s="219" t="s">
        <v>523</v>
      </c>
      <c r="D269" s="169">
        <v>27</v>
      </c>
      <c r="E269" s="88"/>
      <c r="F269" s="85">
        <f t="shared" si="24"/>
        <v>0</v>
      </c>
      <c r="G269" s="163" t="e">
        <f t="shared" si="22"/>
        <v>#DIV/0!</v>
      </c>
    </row>
    <row r="270" spans="1:10" ht="15" x14ac:dyDescent="0.25">
      <c r="A270" s="135" t="s">
        <v>524</v>
      </c>
      <c r="B270" s="222" t="s">
        <v>525</v>
      </c>
      <c r="C270" s="219" t="s">
        <v>523</v>
      </c>
      <c r="D270" s="169">
        <v>5</v>
      </c>
      <c r="E270" s="88"/>
      <c r="F270" s="85">
        <f t="shared" si="24"/>
        <v>0</v>
      </c>
      <c r="G270" s="163" t="e">
        <f t="shared" si="22"/>
        <v>#DIV/0!</v>
      </c>
    </row>
    <row r="271" spans="1:10" ht="15" x14ac:dyDescent="0.25">
      <c r="A271" s="135" t="s">
        <v>526</v>
      </c>
      <c r="B271" s="222" t="s">
        <v>527</v>
      </c>
      <c r="C271" s="219" t="s">
        <v>523</v>
      </c>
      <c r="D271" s="169">
        <v>4</v>
      </c>
      <c r="E271" s="88"/>
      <c r="F271" s="85">
        <f t="shared" si="24"/>
        <v>0</v>
      </c>
      <c r="G271" s="163" t="e">
        <f t="shared" si="22"/>
        <v>#DIV/0!</v>
      </c>
    </row>
    <row r="272" spans="1:10" ht="15" x14ac:dyDescent="0.25">
      <c r="A272" s="135" t="s">
        <v>528</v>
      </c>
      <c r="B272" s="222" t="s">
        <v>529</v>
      </c>
      <c r="C272" s="219" t="s">
        <v>523</v>
      </c>
      <c r="D272" s="169">
        <v>13</v>
      </c>
      <c r="E272" s="88"/>
      <c r="F272" s="85">
        <f t="shared" si="24"/>
        <v>0</v>
      </c>
      <c r="G272" s="163" t="e">
        <f t="shared" si="22"/>
        <v>#DIV/0!</v>
      </c>
    </row>
    <row r="273" spans="1:7" ht="15" x14ac:dyDescent="0.25">
      <c r="A273" s="135" t="s">
        <v>530</v>
      </c>
      <c r="B273" s="222" t="s">
        <v>531</v>
      </c>
      <c r="C273" s="219" t="s">
        <v>523</v>
      </c>
      <c r="D273" s="169">
        <v>10</v>
      </c>
      <c r="E273" s="88"/>
      <c r="F273" s="85">
        <f t="shared" si="24"/>
        <v>0</v>
      </c>
      <c r="G273" s="163" t="e">
        <f t="shared" si="22"/>
        <v>#DIV/0!</v>
      </c>
    </row>
    <row r="274" spans="1:7" ht="15" x14ac:dyDescent="0.25">
      <c r="A274" s="135" t="s">
        <v>532</v>
      </c>
      <c r="B274" s="222" t="s">
        <v>533</v>
      </c>
      <c r="C274" s="219" t="s">
        <v>523</v>
      </c>
      <c r="D274" s="169">
        <v>4</v>
      </c>
      <c r="E274" s="88"/>
      <c r="F274" s="85">
        <f t="shared" si="24"/>
        <v>0</v>
      </c>
      <c r="G274" s="163" t="e">
        <f t="shared" si="22"/>
        <v>#DIV/0!</v>
      </c>
    </row>
    <row r="275" spans="1:7" ht="15" x14ac:dyDescent="0.25">
      <c r="A275" s="135" t="s">
        <v>534</v>
      </c>
      <c r="B275" s="222" t="s">
        <v>535</v>
      </c>
      <c r="C275" s="219" t="s">
        <v>523</v>
      </c>
      <c r="D275" s="169">
        <v>2</v>
      </c>
      <c r="E275" s="88"/>
      <c r="F275" s="85">
        <f t="shared" si="24"/>
        <v>0</v>
      </c>
      <c r="G275" s="163" t="e">
        <f t="shared" si="22"/>
        <v>#DIV/0!</v>
      </c>
    </row>
    <row r="276" spans="1:7" ht="15" x14ac:dyDescent="0.25">
      <c r="A276" s="135" t="s">
        <v>536</v>
      </c>
      <c r="B276" s="222" t="s">
        <v>537</v>
      </c>
      <c r="C276" s="219" t="s">
        <v>523</v>
      </c>
      <c r="D276" s="169">
        <v>4</v>
      </c>
      <c r="E276" s="88"/>
      <c r="F276" s="85">
        <f t="shared" si="24"/>
        <v>0</v>
      </c>
      <c r="G276" s="163" t="e">
        <f t="shared" si="22"/>
        <v>#DIV/0!</v>
      </c>
    </row>
    <row r="277" spans="1:7" ht="15" x14ac:dyDescent="0.25">
      <c r="A277" s="135" t="s">
        <v>538</v>
      </c>
      <c r="B277" s="222" t="s">
        <v>539</v>
      </c>
      <c r="C277" s="219" t="s">
        <v>523</v>
      </c>
      <c r="D277" s="169">
        <v>5</v>
      </c>
      <c r="E277" s="88"/>
      <c r="F277" s="85">
        <f t="shared" si="24"/>
        <v>0</v>
      </c>
      <c r="G277" s="163" t="e">
        <f t="shared" si="22"/>
        <v>#DIV/0!</v>
      </c>
    </row>
    <row r="278" spans="1:7" ht="15" x14ac:dyDescent="0.25">
      <c r="A278" s="135" t="s">
        <v>540</v>
      </c>
      <c r="B278" s="222" t="s">
        <v>541</v>
      </c>
      <c r="C278" s="219" t="s">
        <v>523</v>
      </c>
      <c r="D278" s="169">
        <v>4</v>
      </c>
      <c r="E278" s="88"/>
      <c r="F278" s="85">
        <f t="shared" si="24"/>
        <v>0</v>
      </c>
      <c r="G278" s="163" t="e">
        <f t="shared" si="22"/>
        <v>#DIV/0!</v>
      </c>
    </row>
    <row r="279" spans="1:7" ht="15" x14ac:dyDescent="0.25">
      <c r="A279" s="135" t="s">
        <v>542</v>
      </c>
      <c r="B279" s="222" t="s">
        <v>543</v>
      </c>
      <c r="C279" s="219" t="s">
        <v>523</v>
      </c>
      <c r="D279" s="169">
        <v>3</v>
      </c>
      <c r="E279" s="88"/>
      <c r="F279" s="85">
        <f t="shared" si="24"/>
        <v>0</v>
      </c>
      <c r="G279" s="163" t="e">
        <f t="shared" si="22"/>
        <v>#DIV/0!</v>
      </c>
    </row>
    <row r="280" spans="1:7" ht="15" x14ac:dyDescent="0.25">
      <c r="A280" s="135" t="s">
        <v>544</v>
      </c>
      <c r="B280" s="222" t="s">
        <v>545</v>
      </c>
      <c r="C280" s="219" t="s">
        <v>523</v>
      </c>
      <c r="D280" s="169">
        <v>3</v>
      </c>
      <c r="E280" s="88"/>
      <c r="F280" s="85">
        <f t="shared" si="24"/>
        <v>0</v>
      </c>
      <c r="G280" s="163" t="e">
        <f t="shared" si="22"/>
        <v>#DIV/0!</v>
      </c>
    </row>
    <row r="281" spans="1:7" ht="15" x14ac:dyDescent="0.25">
      <c r="A281" s="135" t="s">
        <v>546</v>
      </c>
      <c r="B281" s="222" t="s">
        <v>547</v>
      </c>
      <c r="C281" s="219" t="s">
        <v>523</v>
      </c>
      <c r="D281" s="169">
        <v>2</v>
      </c>
      <c r="E281" s="88"/>
      <c r="F281" s="85">
        <f t="shared" si="24"/>
        <v>0</v>
      </c>
      <c r="G281" s="163" t="e">
        <f t="shared" si="22"/>
        <v>#DIV/0!</v>
      </c>
    </row>
    <row r="282" spans="1:7" ht="15" x14ac:dyDescent="0.25">
      <c r="A282" s="135" t="s">
        <v>548</v>
      </c>
      <c r="B282" s="222" t="s">
        <v>549</v>
      </c>
      <c r="C282" s="219" t="s">
        <v>523</v>
      </c>
      <c r="D282" s="169">
        <v>2</v>
      </c>
      <c r="E282" s="88"/>
      <c r="F282" s="85">
        <f t="shared" si="24"/>
        <v>0</v>
      </c>
      <c r="G282" s="163" t="e">
        <f t="shared" si="22"/>
        <v>#DIV/0!</v>
      </c>
    </row>
    <row r="283" spans="1:7" ht="15" x14ac:dyDescent="0.25">
      <c r="A283" s="135" t="s">
        <v>550</v>
      </c>
      <c r="B283" s="222" t="s">
        <v>551</v>
      </c>
      <c r="C283" s="219" t="s">
        <v>523</v>
      </c>
      <c r="D283" s="169">
        <v>1</v>
      </c>
      <c r="E283" s="88"/>
      <c r="F283" s="85">
        <f t="shared" si="24"/>
        <v>0</v>
      </c>
      <c r="G283" s="163" t="e">
        <f t="shared" ref="G283:G314" si="25">+ROUND((F283/$F$378),4)</f>
        <v>#DIV/0!</v>
      </c>
    </row>
    <row r="284" spans="1:7" ht="15" x14ac:dyDescent="0.25">
      <c r="A284" s="135" t="s">
        <v>552</v>
      </c>
      <c r="B284" s="222" t="s">
        <v>553</v>
      </c>
      <c r="C284" s="219" t="s">
        <v>523</v>
      </c>
      <c r="D284" s="169">
        <v>1</v>
      </c>
      <c r="E284" s="88"/>
      <c r="F284" s="85">
        <f t="shared" si="24"/>
        <v>0</v>
      </c>
      <c r="G284" s="163" t="e">
        <f t="shared" si="25"/>
        <v>#DIV/0!</v>
      </c>
    </row>
    <row r="285" spans="1:7" ht="15" x14ac:dyDescent="0.25">
      <c r="A285" s="135" t="s">
        <v>554</v>
      </c>
      <c r="B285" s="222" t="s">
        <v>555</v>
      </c>
      <c r="C285" s="219" t="s">
        <v>523</v>
      </c>
      <c r="D285" s="169">
        <v>14</v>
      </c>
      <c r="E285" s="88"/>
      <c r="F285" s="85">
        <f t="shared" si="24"/>
        <v>0</v>
      </c>
      <c r="G285" s="163" t="e">
        <f t="shared" si="25"/>
        <v>#DIV/0!</v>
      </c>
    </row>
    <row r="286" spans="1:7" ht="15" x14ac:dyDescent="0.25">
      <c r="A286" s="135" t="s">
        <v>556</v>
      </c>
      <c r="B286" s="222" t="s">
        <v>557</v>
      </c>
      <c r="C286" s="219" t="s">
        <v>523</v>
      </c>
      <c r="D286" s="169">
        <v>6</v>
      </c>
      <c r="E286" s="88"/>
      <c r="F286" s="85">
        <f t="shared" si="24"/>
        <v>0</v>
      </c>
      <c r="G286" s="163" t="e">
        <f t="shared" si="25"/>
        <v>#DIV/0!</v>
      </c>
    </row>
    <row r="287" spans="1:7" ht="15" x14ac:dyDescent="0.25">
      <c r="A287" s="135" t="s">
        <v>558</v>
      </c>
      <c r="B287" s="222" t="s">
        <v>559</v>
      </c>
      <c r="C287" s="219" t="s">
        <v>523</v>
      </c>
      <c r="D287" s="169">
        <v>3</v>
      </c>
      <c r="E287" s="88"/>
      <c r="F287" s="85">
        <f t="shared" si="24"/>
        <v>0</v>
      </c>
      <c r="G287" s="163" t="e">
        <f t="shared" si="25"/>
        <v>#DIV/0!</v>
      </c>
    </row>
    <row r="288" spans="1:7" ht="15" x14ac:dyDescent="0.25">
      <c r="A288" s="135" t="s">
        <v>560</v>
      </c>
      <c r="B288" s="222" t="s">
        <v>561</v>
      </c>
      <c r="C288" s="219" t="s">
        <v>523</v>
      </c>
      <c r="D288" s="169">
        <v>3</v>
      </c>
      <c r="E288" s="88"/>
      <c r="F288" s="85">
        <f t="shared" si="24"/>
        <v>0</v>
      </c>
      <c r="G288" s="163" t="e">
        <f t="shared" si="25"/>
        <v>#DIV/0!</v>
      </c>
    </row>
    <row r="289" spans="1:7" ht="15" x14ac:dyDescent="0.25">
      <c r="A289" s="135" t="s">
        <v>562</v>
      </c>
      <c r="B289" s="222" t="s">
        <v>563</v>
      </c>
      <c r="C289" s="219" t="s">
        <v>523</v>
      </c>
      <c r="D289" s="169">
        <v>1</v>
      </c>
      <c r="E289" s="88"/>
      <c r="F289" s="85">
        <f t="shared" si="24"/>
        <v>0</v>
      </c>
      <c r="G289" s="163" t="e">
        <f t="shared" si="25"/>
        <v>#DIV/0!</v>
      </c>
    </row>
    <row r="290" spans="1:7" ht="15" x14ac:dyDescent="0.25">
      <c r="A290" s="135" t="s">
        <v>564</v>
      </c>
      <c r="B290" s="222" t="s">
        <v>565</v>
      </c>
      <c r="C290" s="219" t="s">
        <v>523</v>
      </c>
      <c r="D290" s="169">
        <v>1</v>
      </c>
      <c r="E290" s="88"/>
      <c r="F290" s="85">
        <f t="shared" si="24"/>
        <v>0</v>
      </c>
      <c r="G290" s="163" t="e">
        <f t="shared" si="25"/>
        <v>#DIV/0!</v>
      </c>
    </row>
    <row r="291" spans="1:7" ht="15" x14ac:dyDescent="0.25">
      <c r="A291" s="135" t="s">
        <v>566</v>
      </c>
      <c r="B291" s="222" t="s">
        <v>567</v>
      </c>
      <c r="C291" s="219" t="s">
        <v>523</v>
      </c>
      <c r="D291" s="169">
        <v>58</v>
      </c>
      <c r="E291" s="88"/>
      <c r="F291" s="85">
        <f t="shared" si="24"/>
        <v>0</v>
      </c>
      <c r="G291" s="163" t="e">
        <f t="shared" si="25"/>
        <v>#DIV/0!</v>
      </c>
    </row>
    <row r="292" spans="1:7" ht="15" x14ac:dyDescent="0.25">
      <c r="A292" s="135" t="s">
        <v>568</v>
      </c>
      <c r="B292" s="222" t="s">
        <v>569</v>
      </c>
      <c r="C292" s="219" t="s">
        <v>523</v>
      </c>
      <c r="D292" s="169">
        <v>38</v>
      </c>
      <c r="E292" s="88"/>
      <c r="F292" s="85">
        <f t="shared" si="24"/>
        <v>0</v>
      </c>
      <c r="G292" s="163" t="e">
        <f t="shared" si="25"/>
        <v>#DIV/0!</v>
      </c>
    </row>
    <row r="293" spans="1:7" ht="15" x14ac:dyDescent="0.25">
      <c r="A293" s="135" t="s">
        <v>570</v>
      </c>
      <c r="B293" s="222" t="s">
        <v>571</v>
      </c>
      <c r="C293" s="219" t="s">
        <v>523</v>
      </c>
      <c r="D293" s="169">
        <v>52</v>
      </c>
      <c r="E293" s="88"/>
      <c r="F293" s="85">
        <f t="shared" si="24"/>
        <v>0</v>
      </c>
      <c r="G293" s="163" t="e">
        <f t="shared" si="25"/>
        <v>#DIV/0!</v>
      </c>
    </row>
    <row r="294" spans="1:7" ht="15" x14ac:dyDescent="0.25">
      <c r="A294" s="135" t="s">
        <v>572</v>
      </c>
      <c r="B294" s="222" t="s">
        <v>373</v>
      </c>
      <c r="C294" s="219" t="s">
        <v>523</v>
      </c>
      <c r="D294" s="169">
        <v>28</v>
      </c>
      <c r="E294" s="88"/>
      <c r="F294" s="85">
        <f t="shared" si="24"/>
        <v>0</v>
      </c>
      <c r="G294" s="163" t="e">
        <f t="shared" si="25"/>
        <v>#DIV/0!</v>
      </c>
    </row>
    <row r="295" spans="1:7" ht="15" x14ac:dyDescent="0.25">
      <c r="A295" s="135" t="s">
        <v>573</v>
      </c>
      <c r="B295" s="222" t="s">
        <v>574</v>
      </c>
      <c r="C295" s="219" t="s">
        <v>523</v>
      </c>
      <c r="D295" s="169">
        <v>14</v>
      </c>
      <c r="E295" s="88"/>
      <c r="F295" s="85">
        <f t="shared" si="24"/>
        <v>0</v>
      </c>
      <c r="G295" s="163" t="e">
        <f t="shared" si="25"/>
        <v>#DIV/0!</v>
      </c>
    </row>
    <row r="296" spans="1:7" ht="15" x14ac:dyDescent="0.25">
      <c r="A296" s="135" t="s">
        <v>575</v>
      </c>
      <c r="B296" s="222" t="s">
        <v>576</v>
      </c>
      <c r="C296" s="219" t="s">
        <v>523</v>
      </c>
      <c r="D296" s="169">
        <v>18</v>
      </c>
      <c r="E296" s="88"/>
      <c r="F296" s="85">
        <f t="shared" si="24"/>
        <v>0</v>
      </c>
      <c r="G296" s="163" t="e">
        <f t="shared" si="25"/>
        <v>#DIV/0!</v>
      </c>
    </row>
    <row r="297" spans="1:7" ht="15" x14ac:dyDescent="0.25">
      <c r="A297" s="135" t="s">
        <v>577</v>
      </c>
      <c r="B297" s="222" t="s">
        <v>578</v>
      </c>
      <c r="C297" s="219" t="s">
        <v>523</v>
      </c>
      <c r="D297" s="169">
        <v>22</v>
      </c>
      <c r="E297" s="88"/>
      <c r="F297" s="85">
        <f t="shared" si="24"/>
        <v>0</v>
      </c>
      <c r="G297" s="163" t="e">
        <f t="shared" si="25"/>
        <v>#DIV/0!</v>
      </c>
    </row>
    <row r="298" spans="1:7" ht="15" x14ac:dyDescent="0.25">
      <c r="A298" s="135" t="s">
        <v>579</v>
      </c>
      <c r="B298" s="222" t="s">
        <v>580</v>
      </c>
      <c r="C298" s="219" t="s">
        <v>523</v>
      </c>
      <c r="D298" s="169">
        <v>5</v>
      </c>
      <c r="E298" s="88"/>
      <c r="F298" s="85">
        <f t="shared" si="24"/>
        <v>0</v>
      </c>
      <c r="G298" s="163" t="e">
        <f t="shared" si="25"/>
        <v>#DIV/0!</v>
      </c>
    </row>
    <row r="299" spans="1:7" x14ac:dyDescent="0.2">
      <c r="A299" s="228" t="s">
        <v>581</v>
      </c>
      <c r="B299" s="230" t="s">
        <v>582</v>
      </c>
      <c r="C299" s="229"/>
      <c r="D299" s="231"/>
      <c r="E299" s="230"/>
      <c r="F299" s="232">
        <f>SUM(F300:F302)</f>
        <v>0</v>
      </c>
      <c r="G299" s="163" t="e">
        <f t="shared" si="25"/>
        <v>#DIV/0!</v>
      </c>
    </row>
    <row r="300" spans="1:7" ht="15" x14ac:dyDescent="0.25">
      <c r="A300" s="135" t="s">
        <v>583</v>
      </c>
      <c r="B300" s="233" t="s">
        <v>584</v>
      </c>
      <c r="C300" s="219" t="s">
        <v>523</v>
      </c>
      <c r="D300" s="169">
        <v>2</v>
      </c>
      <c r="E300" s="88"/>
      <c r="F300" s="85">
        <f t="shared" si="24"/>
        <v>0</v>
      </c>
      <c r="G300" s="163" t="e">
        <f t="shared" si="25"/>
        <v>#DIV/0!</v>
      </c>
    </row>
    <row r="301" spans="1:7" ht="15" x14ac:dyDescent="0.25">
      <c r="A301" s="135" t="s">
        <v>585</v>
      </c>
      <c r="B301" s="233" t="s">
        <v>586</v>
      </c>
      <c r="C301" s="219" t="s">
        <v>523</v>
      </c>
      <c r="D301" s="169">
        <v>2</v>
      </c>
      <c r="E301" s="88"/>
      <c r="F301" s="85">
        <f t="shared" si="24"/>
        <v>0</v>
      </c>
      <c r="G301" s="163" t="e">
        <f t="shared" si="25"/>
        <v>#DIV/0!</v>
      </c>
    </row>
    <row r="302" spans="1:7" x14ac:dyDescent="0.2">
      <c r="A302" s="213"/>
      <c r="B302" s="222"/>
      <c r="C302" s="219"/>
      <c r="D302" s="169"/>
      <c r="E302" s="215"/>
      <c r="F302" s="215"/>
      <c r="G302" s="163" t="e">
        <f t="shared" si="25"/>
        <v>#DIV/0!</v>
      </c>
    </row>
    <row r="303" spans="1:7" x14ac:dyDescent="0.2">
      <c r="A303" s="228" t="s">
        <v>587</v>
      </c>
      <c r="B303" s="230" t="s">
        <v>588</v>
      </c>
      <c r="C303" s="229"/>
      <c r="D303" s="231"/>
      <c r="E303" s="230"/>
      <c r="F303" s="232">
        <f>SUM(F304:F308)</f>
        <v>0</v>
      </c>
      <c r="G303" s="163" t="e">
        <f t="shared" si="25"/>
        <v>#DIV/0!</v>
      </c>
    </row>
    <row r="304" spans="1:7" ht="15" x14ac:dyDescent="0.25">
      <c r="A304" s="135" t="s">
        <v>589</v>
      </c>
      <c r="B304" s="233" t="s">
        <v>590</v>
      </c>
      <c r="C304" s="219" t="s">
        <v>325</v>
      </c>
      <c r="D304" s="169">
        <v>1</v>
      </c>
      <c r="E304" s="88"/>
      <c r="F304" s="85">
        <f t="shared" ref="F304:F308" si="26">+ROUND((E304*D304),0)</f>
        <v>0</v>
      </c>
      <c r="G304" s="163" t="e">
        <f t="shared" si="25"/>
        <v>#DIV/0!</v>
      </c>
    </row>
    <row r="305" spans="1:7" ht="15" x14ac:dyDescent="0.25">
      <c r="A305" s="135" t="s">
        <v>591</v>
      </c>
      <c r="B305" s="233" t="s">
        <v>592</v>
      </c>
      <c r="C305" s="219" t="s">
        <v>325</v>
      </c>
      <c r="D305" s="169">
        <v>1</v>
      </c>
      <c r="E305" s="88"/>
      <c r="F305" s="85">
        <f t="shared" si="26"/>
        <v>0</v>
      </c>
      <c r="G305" s="163" t="e">
        <f t="shared" si="25"/>
        <v>#DIV/0!</v>
      </c>
    </row>
    <row r="306" spans="1:7" ht="15" x14ac:dyDescent="0.25">
      <c r="A306" s="135" t="s">
        <v>593</v>
      </c>
      <c r="B306" s="233" t="s">
        <v>594</v>
      </c>
      <c r="C306" s="219" t="s">
        <v>325</v>
      </c>
      <c r="D306" s="169">
        <v>1</v>
      </c>
      <c r="E306" s="88"/>
      <c r="F306" s="85">
        <f t="shared" si="26"/>
        <v>0</v>
      </c>
      <c r="G306" s="163" t="e">
        <f t="shared" si="25"/>
        <v>#DIV/0!</v>
      </c>
    </row>
    <row r="307" spans="1:7" ht="15" x14ac:dyDescent="0.25">
      <c r="A307" s="135" t="s">
        <v>595</v>
      </c>
      <c r="B307" s="233" t="s">
        <v>596</v>
      </c>
      <c r="C307" s="219" t="s">
        <v>325</v>
      </c>
      <c r="D307" s="169">
        <v>1</v>
      </c>
      <c r="E307" s="88"/>
      <c r="F307" s="85">
        <f t="shared" si="26"/>
        <v>0</v>
      </c>
      <c r="G307" s="163" t="e">
        <f t="shared" si="25"/>
        <v>#DIV/0!</v>
      </c>
    </row>
    <row r="308" spans="1:7" ht="15" x14ac:dyDescent="0.25">
      <c r="A308" s="135" t="s">
        <v>597</v>
      </c>
      <c r="B308" s="233" t="s">
        <v>598</v>
      </c>
      <c r="C308" s="219" t="s">
        <v>325</v>
      </c>
      <c r="D308" s="169">
        <v>1</v>
      </c>
      <c r="E308" s="88"/>
      <c r="F308" s="85">
        <f t="shared" si="26"/>
        <v>0</v>
      </c>
      <c r="G308" s="163" t="e">
        <f t="shared" si="25"/>
        <v>#DIV/0!</v>
      </c>
    </row>
    <row r="309" spans="1:7" x14ac:dyDescent="0.2">
      <c r="A309" s="213"/>
      <c r="B309" s="222"/>
      <c r="C309" s="219"/>
      <c r="D309" s="169"/>
      <c r="E309" s="215"/>
      <c r="F309" s="215"/>
      <c r="G309" s="163" t="e">
        <f t="shared" si="25"/>
        <v>#DIV/0!</v>
      </c>
    </row>
    <row r="310" spans="1:7" x14ac:dyDescent="0.2">
      <c r="A310" s="228" t="s">
        <v>599</v>
      </c>
      <c r="B310" s="230" t="s">
        <v>600</v>
      </c>
      <c r="C310" s="229"/>
      <c r="D310" s="231"/>
      <c r="E310" s="230"/>
      <c r="F310" s="232">
        <f>SUM(F311)</f>
        <v>0</v>
      </c>
      <c r="G310" s="163" t="e">
        <f t="shared" si="25"/>
        <v>#DIV/0!</v>
      </c>
    </row>
    <row r="311" spans="1:7" ht="76.5" x14ac:dyDescent="0.2">
      <c r="A311" s="24" t="s">
        <v>601</v>
      </c>
      <c r="B311" s="234" t="s">
        <v>602</v>
      </c>
      <c r="C311" s="25" t="s">
        <v>325</v>
      </c>
      <c r="D311" s="137">
        <v>4</v>
      </c>
      <c r="E311" s="91"/>
      <c r="F311" s="85">
        <f t="shared" ref="F311" si="27">+ROUND((E311*D311),0)</f>
        <v>0</v>
      </c>
      <c r="G311" s="163" t="e">
        <f t="shared" si="25"/>
        <v>#DIV/0!</v>
      </c>
    </row>
    <row r="312" spans="1:7" x14ac:dyDescent="0.2">
      <c r="A312" s="213"/>
      <c r="B312" s="222"/>
      <c r="C312" s="219"/>
      <c r="D312" s="169"/>
      <c r="E312" s="222"/>
      <c r="F312" s="215"/>
      <c r="G312" s="163" t="e">
        <f t="shared" si="25"/>
        <v>#DIV/0!</v>
      </c>
    </row>
    <row r="313" spans="1:7" x14ac:dyDescent="0.2">
      <c r="A313" s="235" t="s">
        <v>603</v>
      </c>
      <c r="B313" s="237" t="s">
        <v>604</v>
      </c>
      <c r="C313" s="236"/>
      <c r="D313" s="238"/>
      <c r="E313" s="239"/>
      <c r="F313" s="240">
        <f>SUM(F314:F315)</f>
        <v>0</v>
      </c>
      <c r="G313" s="163" t="e">
        <f t="shared" si="25"/>
        <v>#DIV/0!</v>
      </c>
    </row>
    <row r="314" spans="1:7" ht="15" x14ac:dyDescent="0.25">
      <c r="A314" s="135" t="s">
        <v>605</v>
      </c>
      <c r="B314" s="234" t="s">
        <v>606</v>
      </c>
      <c r="C314" s="219" t="s">
        <v>325</v>
      </c>
      <c r="D314" s="169">
        <v>51</v>
      </c>
      <c r="E314" s="88"/>
      <c r="F314" s="85">
        <f t="shared" ref="F314" si="28">+ROUND((E314*D314),0)</f>
        <v>0</v>
      </c>
      <c r="G314" s="163" t="e">
        <f t="shared" si="25"/>
        <v>#DIV/0!</v>
      </c>
    </row>
    <row r="315" spans="1:7" ht="15" x14ac:dyDescent="0.25">
      <c r="A315" s="213"/>
      <c r="B315" s="222"/>
      <c r="C315" s="219"/>
      <c r="D315" s="169"/>
      <c r="E315" s="87"/>
      <c r="F315" s="215"/>
      <c r="G315" s="163" t="e">
        <f t="shared" ref="G315:G346" si="29">+ROUND((F315/$F$378),4)</f>
        <v>#DIV/0!</v>
      </c>
    </row>
    <row r="316" spans="1:7" ht="15" x14ac:dyDescent="0.25">
      <c r="A316" s="228" t="s">
        <v>607</v>
      </c>
      <c r="B316" s="230" t="s">
        <v>608</v>
      </c>
      <c r="C316" s="229"/>
      <c r="D316" s="231"/>
      <c r="E316" s="92"/>
      <c r="F316" s="232">
        <f>SUM(F317:F318)</f>
        <v>0</v>
      </c>
      <c r="G316" s="163" t="e">
        <f t="shared" si="29"/>
        <v>#DIV/0!</v>
      </c>
    </row>
    <row r="317" spans="1:7" ht="25.5" x14ac:dyDescent="0.2">
      <c r="A317" s="135" t="s">
        <v>609</v>
      </c>
      <c r="B317" s="234" t="s">
        <v>610</v>
      </c>
      <c r="C317" s="219" t="s">
        <v>325</v>
      </c>
      <c r="D317" s="169">
        <v>51</v>
      </c>
      <c r="E317" s="91"/>
      <c r="F317" s="85">
        <f t="shared" ref="F317" si="30">+ROUND((E317*D317),0)</f>
        <v>0</v>
      </c>
      <c r="G317" s="163" t="e">
        <f t="shared" si="29"/>
        <v>#DIV/0!</v>
      </c>
    </row>
    <row r="318" spans="1:7" x14ac:dyDescent="0.2">
      <c r="A318" s="213"/>
      <c r="B318" s="222"/>
      <c r="C318" s="219"/>
      <c r="D318" s="169"/>
      <c r="E318" s="222"/>
      <c r="F318" s="215"/>
      <c r="G318" s="163" t="e">
        <f t="shared" si="29"/>
        <v>#DIV/0!</v>
      </c>
    </row>
    <row r="319" spans="1:7" x14ac:dyDescent="0.2">
      <c r="A319" s="228" t="s">
        <v>611</v>
      </c>
      <c r="B319" s="230" t="s">
        <v>612</v>
      </c>
      <c r="C319" s="229"/>
      <c r="D319" s="231"/>
      <c r="E319" s="241"/>
      <c r="F319" s="232">
        <f>SUM(F320:F328)</f>
        <v>0</v>
      </c>
      <c r="G319" s="163" t="e">
        <f t="shared" si="29"/>
        <v>#DIV/0!</v>
      </c>
    </row>
    <row r="320" spans="1:7" ht="15" x14ac:dyDescent="0.25">
      <c r="A320" s="135" t="s">
        <v>613</v>
      </c>
      <c r="B320" s="233" t="s">
        <v>614</v>
      </c>
      <c r="C320" s="219" t="s">
        <v>325</v>
      </c>
      <c r="D320" s="169">
        <v>2</v>
      </c>
      <c r="E320" s="88"/>
      <c r="F320" s="85">
        <f t="shared" ref="F320:F327" si="31">+ROUND((E320*D320),0)</f>
        <v>0</v>
      </c>
      <c r="G320" s="163" t="e">
        <f t="shared" si="29"/>
        <v>#DIV/0!</v>
      </c>
    </row>
    <row r="321" spans="1:7" ht="15" x14ac:dyDescent="0.25">
      <c r="A321" s="135" t="s">
        <v>615</v>
      </c>
      <c r="B321" s="233" t="s">
        <v>616</v>
      </c>
      <c r="C321" s="219" t="s">
        <v>325</v>
      </c>
      <c r="D321" s="169">
        <v>6</v>
      </c>
      <c r="E321" s="88"/>
      <c r="F321" s="85">
        <f t="shared" si="31"/>
        <v>0</v>
      </c>
      <c r="G321" s="163" t="e">
        <f t="shared" si="29"/>
        <v>#DIV/0!</v>
      </c>
    </row>
    <row r="322" spans="1:7" ht="15" x14ac:dyDescent="0.25">
      <c r="A322" s="135" t="s">
        <v>617</v>
      </c>
      <c r="B322" s="233" t="s">
        <v>618</v>
      </c>
      <c r="C322" s="219" t="s">
        <v>325</v>
      </c>
      <c r="D322" s="169">
        <v>14</v>
      </c>
      <c r="E322" s="88"/>
      <c r="F322" s="85">
        <f t="shared" si="31"/>
        <v>0</v>
      </c>
      <c r="G322" s="163" t="e">
        <f t="shared" si="29"/>
        <v>#DIV/0!</v>
      </c>
    </row>
    <row r="323" spans="1:7" ht="15" x14ac:dyDescent="0.25">
      <c r="A323" s="135" t="s">
        <v>619</v>
      </c>
      <c r="B323" s="233" t="s">
        <v>620</v>
      </c>
      <c r="C323" s="219" t="s">
        <v>325</v>
      </c>
      <c r="D323" s="169">
        <v>17</v>
      </c>
      <c r="E323" s="88"/>
      <c r="F323" s="85">
        <f t="shared" si="31"/>
        <v>0</v>
      </c>
      <c r="G323" s="163" t="e">
        <f t="shared" si="29"/>
        <v>#DIV/0!</v>
      </c>
    </row>
    <row r="324" spans="1:7" ht="15" x14ac:dyDescent="0.25">
      <c r="A324" s="135" t="s">
        <v>621</v>
      </c>
      <c r="B324" s="233" t="s">
        <v>622</v>
      </c>
      <c r="C324" s="219" t="s">
        <v>325</v>
      </c>
      <c r="D324" s="169">
        <v>25</v>
      </c>
      <c r="E324" s="88"/>
      <c r="F324" s="85">
        <f t="shared" si="31"/>
        <v>0</v>
      </c>
      <c r="G324" s="163" t="e">
        <f t="shared" si="29"/>
        <v>#DIV/0!</v>
      </c>
    </row>
    <row r="325" spans="1:7" ht="15" x14ac:dyDescent="0.25">
      <c r="A325" s="135" t="s">
        <v>623</v>
      </c>
      <c r="B325" s="233" t="s">
        <v>624</v>
      </c>
      <c r="C325" s="219" t="s">
        <v>325</v>
      </c>
      <c r="D325" s="169">
        <v>30</v>
      </c>
      <c r="E325" s="88"/>
      <c r="F325" s="85">
        <f t="shared" si="31"/>
        <v>0</v>
      </c>
      <c r="G325" s="163" t="e">
        <f t="shared" si="29"/>
        <v>#DIV/0!</v>
      </c>
    </row>
    <row r="326" spans="1:7" ht="15" x14ac:dyDescent="0.25">
      <c r="A326" s="135" t="s">
        <v>625</v>
      </c>
      <c r="B326" s="233" t="s">
        <v>626</v>
      </c>
      <c r="C326" s="219" t="s">
        <v>325</v>
      </c>
      <c r="D326" s="169">
        <v>1</v>
      </c>
      <c r="E326" s="88"/>
      <c r="F326" s="85">
        <f t="shared" si="31"/>
        <v>0</v>
      </c>
      <c r="G326" s="163" t="e">
        <f t="shared" si="29"/>
        <v>#DIV/0!</v>
      </c>
    </row>
    <row r="327" spans="1:7" ht="15" x14ac:dyDescent="0.25">
      <c r="A327" s="135" t="s">
        <v>627</v>
      </c>
      <c r="B327" s="233" t="s">
        <v>628</v>
      </c>
      <c r="C327" s="219" t="s">
        <v>325</v>
      </c>
      <c r="D327" s="169">
        <v>7</v>
      </c>
      <c r="E327" s="88"/>
      <c r="F327" s="85">
        <f t="shared" si="31"/>
        <v>0</v>
      </c>
      <c r="G327" s="163" t="e">
        <f t="shared" si="29"/>
        <v>#DIV/0!</v>
      </c>
    </row>
    <row r="328" spans="1:7" x14ac:dyDescent="0.2">
      <c r="A328" s="213"/>
      <c r="B328" s="222"/>
      <c r="C328" s="219"/>
      <c r="D328" s="169"/>
      <c r="E328" s="215"/>
      <c r="F328" s="215"/>
      <c r="G328" s="163" t="e">
        <f t="shared" si="29"/>
        <v>#DIV/0!</v>
      </c>
    </row>
    <row r="329" spans="1:7" x14ac:dyDescent="0.2">
      <c r="A329" s="228" t="s">
        <v>629</v>
      </c>
      <c r="B329" s="230" t="s">
        <v>630</v>
      </c>
      <c r="C329" s="229"/>
      <c r="D329" s="231"/>
      <c r="E329" s="230"/>
      <c r="F329" s="232">
        <f>SUM(F330:F332)</f>
        <v>0</v>
      </c>
      <c r="G329" s="163" t="e">
        <f t="shared" si="29"/>
        <v>#DIV/0!</v>
      </c>
    </row>
    <row r="330" spans="1:7" ht="15" x14ac:dyDescent="0.25">
      <c r="A330" s="135" t="s">
        <v>631</v>
      </c>
      <c r="B330" s="233" t="s">
        <v>632</v>
      </c>
      <c r="C330" s="219" t="s">
        <v>158</v>
      </c>
      <c r="D330" s="169">
        <f>120+100+68</f>
        <v>288</v>
      </c>
      <c r="E330" s="88"/>
      <c r="F330" s="85">
        <f t="shared" ref="F330:F331" si="32">+ROUND((E330*D330),0)</f>
        <v>0</v>
      </c>
      <c r="G330" s="163" t="e">
        <f t="shared" si="29"/>
        <v>#DIV/0!</v>
      </c>
    </row>
    <row r="331" spans="1:7" ht="25.5" x14ac:dyDescent="0.25">
      <c r="A331" s="135" t="s">
        <v>633</v>
      </c>
      <c r="B331" s="234" t="s">
        <v>634</v>
      </c>
      <c r="C331" s="219" t="s">
        <v>158</v>
      </c>
      <c r="D331" s="169">
        <f>21+53+8</f>
        <v>82</v>
      </c>
      <c r="E331" s="88"/>
      <c r="F331" s="85">
        <f t="shared" si="32"/>
        <v>0</v>
      </c>
      <c r="G331" s="163" t="e">
        <f t="shared" si="29"/>
        <v>#DIV/0!</v>
      </c>
    </row>
    <row r="332" spans="1:7" ht="15" x14ac:dyDescent="0.25">
      <c r="A332" s="213"/>
      <c r="B332" s="222"/>
      <c r="C332" s="219"/>
      <c r="D332" s="169"/>
      <c r="E332" s="90"/>
      <c r="F332" s="215"/>
      <c r="G332" s="163" t="e">
        <f t="shared" si="29"/>
        <v>#DIV/0!</v>
      </c>
    </row>
    <row r="333" spans="1:7" ht="15" x14ac:dyDescent="0.25">
      <c r="A333" s="228" t="s">
        <v>635</v>
      </c>
      <c r="B333" s="230" t="s">
        <v>636</v>
      </c>
      <c r="C333" s="229"/>
      <c r="D333" s="231"/>
      <c r="E333" s="89"/>
      <c r="F333" s="232">
        <f>SUM(F334:F335)</f>
        <v>0</v>
      </c>
      <c r="G333" s="163" t="e">
        <f t="shared" si="29"/>
        <v>#DIV/0!</v>
      </c>
    </row>
    <row r="334" spans="1:7" ht="15" x14ac:dyDescent="0.25">
      <c r="A334" s="135" t="s">
        <v>637</v>
      </c>
      <c r="B334" s="233" t="s">
        <v>638</v>
      </c>
      <c r="C334" s="219" t="s">
        <v>325</v>
      </c>
      <c r="D334" s="169">
        <v>1</v>
      </c>
      <c r="E334" s="88"/>
      <c r="F334" s="85">
        <f t="shared" ref="F334:F344" si="33">+ROUND((E334*D334),0)</f>
        <v>0</v>
      </c>
      <c r="G334" s="163" t="e">
        <f t="shared" si="29"/>
        <v>#DIV/0!</v>
      </c>
    </row>
    <row r="335" spans="1:7" s="145" customFormat="1" ht="66.75" customHeight="1" x14ac:dyDescent="0.25">
      <c r="A335" s="24" t="s">
        <v>639</v>
      </c>
      <c r="B335" s="234" t="s">
        <v>640</v>
      </c>
      <c r="C335" s="25" t="s">
        <v>641</v>
      </c>
      <c r="D335" s="137">
        <v>1</v>
      </c>
      <c r="E335" s="91"/>
      <c r="F335" s="85">
        <f t="shared" si="33"/>
        <v>0</v>
      </c>
      <c r="G335" s="163" t="e">
        <f t="shared" si="29"/>
        <v>#DIV/0!</v>
      </c>
    </row>
    <row r="336" spans="1:7" x14ac:dyDescent="0.2">
      <c r="A336" s="199">
        <v>11</v>
      </c>
      <c r="B336" s="200" t="s">
        <v>642</v>
      </c>
      <c r="C336" s="200"/>
      <c r="D336" s="200"/>
      <c r="E336" s="200"/>
      <c r="F336" s="242">
        <f>SUM(F337:F344)</f>
        <v>0</v>
      </c>
      <c r="G336" s="167" t="e">
        <f t="shared" si="29"/>
        <v>#DIV/0!</v>
      </c>
    </row>
    <row r="337" spans="1:9" ht="38.25" x14ac:dyDescent="0.2">
      <c r="A337" s="189" t="s">
        <v>643</v>
      </c>
      <c r="B337" s="243" t="s">
        <v>644</v>
      </c>
      <c r="C337" s="191" t="s">
        <v>85</v>
      </c>
      <c r="D337" s="192">
        <v>51</v>
      </c>
      <c r="E337" s="192"/>
      <c r="F337" s="85">
        <f t="shared" si="33"/>
        <v>0</v>
      </c>
      <c r="G337" s="163" t="e">
        <f t="shared" si="29"/>
        <v>#DIV/0!</v>
      </c>
    </row>
    <row r="338" spans="1:9" ht="38.25" x14ac:dyDescent="0.2">
      <c r="A338" s="189" t="s">
        <v>645</v>
      </c>
      <c r="B338" s="243" t="s">
        <v>646</v>
      </c>
      <c r="C338" s="191" t="s">
        <v>85</v>
      </c>
      <c r="D338" s="192">
        <v>7</v>
      </c>
      <c r="E338" s="192"/>
      <c r="F338" s="85">
        <f t="shared" si="33"/>
        <v>0</v>
      </c>
      <c r="G338" s="163" t="e">
        <f t="shared" si="29"/>
        <v>#DIV/0!</v>
      </c>
    </row>
    <row r="339" spans="1:9" ht="38.25" x14ac:dyDescent="0.2">
      <c r="A339" s="189" t="s">
        <v>647</v>
      </c>
      <c r="B339" s="243" t="s">
        <v>648</v>
      </c>
      <c r="C339" s="191" t="s">
        <v>85</v>
      </c>
      <c r="D339" s="192">
        <v>7</v>
      </c>
      <c r="E339" s="192"/>
      <c r="F339" s="85">
        <f t="shared" si="33"/>
        <v>0</v>
      </c>
      <c r="G339" s="163" t="e">
        <f t="shared" si="29"/>
        <v>#DIV/0!</v>
      </c>
    </row>
    <row r="340" spans="1:9" ht="25.5" x14ac:dyDescent="0.2">
      <c r="A340" s="189" t="s">
        <v>649</v>
      </c>
      <c r="B340" s="243" t="s">
        <v>650</v>
      </c>
      <c r="C340" s="191" t="s">
        <v>85</v>
      </c>
      <c r="D340" s="192">
        <v>50</v>
      </c>
      <c r="E340" s="192"/>
      <c r="F340" s="85">
        <f t="shared" si="33"/>
        <v>0</v>
      </c>
      <c r="G340" s="163" t="e">
        <f t="shared" si="29"/>
        <v>#DIV/0!</v>
      </c>
    </row>
    <row r="341" spans="1:9" x14ac:dyDescent="0.2">
      <c r="A341" s="189" t="s">
        <v>651</v>
      </c>
      <c r="B341" s="243" t="s">
        <v>652</v>
      </c>
      <c r="C341" s="191" t="s">
        <v>85</v>
      </c>
      <c r="D341" s="192">
        <v>1</v>
      </c>
      <c r="E341" s="192"/>
      <c r="F341" s="85">
        <f t="shared" si="33"/>
        <v>0</v>
      </c>
      <c r="G341" s="163" t="e">
        <f t="shared" si="29"/>
        <v>#DIV/0!</v>
      </c>
    </row>
    <row r="342" spans="1:9" x14ac:dyDescent="0.2">
      <c r="A342" s="189" t="s">
        <v>653</v>
      </c>
      <c r="B342" s="243" t="s">
        <v>654</v>
      </c>
      <c r="C342" s="191" t="s">
        <v>85</v>
      </c>
      <c r="D342" s="192">
        <v>7</v>
      </c>
      <c r="E342" s="192"/>
      <c r="F342" s="85">
        <f t="shared" si="33"/>
        <v>0</v>
      </c>
      <c r="G342" s="163" t="e">
        <f t="shared" si="29"/>
        <v>#DIV/0!</v>
      </c>
    </row>
    <row r="343" spans="1:9" x14ac:dyDescent="0.2">
      <c r="A343" s="189" t="s">
        <v>655</v>
      </c>
      <c r="B343" s="243" t="s">
        <v>656</v>
      </c>
      <c r="C343" s="191" t="s">
        <v>85</v>
      </c>
      <c r="D343" s="192">
        <v>7</v>
      </c>
      <c r="E343" s="192"/>
      <c r="F343" s="85">
        <f t="shared" si="33"/>
        <v>0</v>
      </c>
      <c r="G343" s="163" t="e">
        <f t="shared" si="29"/>
        <v>#DIV/0!</v>
      </c>
    </row>
    <row r="344" spans="1:9" ht="38.25" x14ac:dyDescent="0.2">
      <c r="A344" s="189" t="s">
        <v>657</v>
      </c>
      <c r="B344" s="243" t="s">
        <v>658</v>
      </c>
      <c r="C344" s="191" t="s">
        <v>85</v>
      </c>
      <c r="D344" s="192">
        <v>1</v>
      </c>
      <c r="E344" s="192"/>
      <c r="F344" s="85">
        <f t="shared" si="33"/>
        <v>0</v>
      </c>
      <c r="G344" s="163" t="e">
        <f t="shared" si="29"/>
        <v>#DIV/0!</v>
      </c>
    </row>
    <row r="345" spans="1:9" x14ac:dyDescent="0.2">
      <c r="A345" s="16"/>
      <c r="B345" s="18"/>
      <c r="C345" s="17"/>
      <c r="D345" s="169"/>
      <c r="E345" s="18"/>
      <c r="F345" s="18"/>
      <c r="G345" s="163" t="e">
        <f t="shared" si="29"/>
        <v>#DIV/0!</v>
      </c>
    </row>
    <row r="346" spans="1:9" x14ac:dyDescent="0.2">
      <c r="A346" s="16"/>
      <c r="B346" s="18"/>
      <c r="C346" s="17"/>
      <c r="D346" s="169"/>
      <c r="E346" s="18"/>
      <c r="F346" s="18"/>
      <c r="G346" s="163" t="e">
        <f t="shared" si="29"/>
        <v>#DIV/0!</v>
      </c>
    </row>
    <row r="347" spans="1:9" x14ac:dyDescent="0.2">
      <c r="A347" s="99">
        <v>12</v>
      </c>
      <c r="B347" s="101" t="s">
        <v>659</v>
      </c>
      <c r="C347" s="100"/>
      <c r="D347" s="184"/>
      <c r="E347" s="102"/>
      <c r="F347" s="136">
        <f>SUM(F348:F355)</f>
        <v>0</v>
      </c>
      <c r="G347" s="167" t="e">
        <f t="shared" ref="G347:G368" si="34">+ROUND((F347/$F$378),4)</f>
        <v>#DIV/0!</v>
      </c>
      <c r="I347" s="162"/>
    </row>
    <row r="348" spans="1:9" ht="68.25" customHeight="1" x14ac:dyDescent="0.2">
      <c r="A348" s="22">
        <v>12.1</v>
      </c>
      <c r="B348" s="21" t="s">
        <v>660</v>
      </c>
      <c r="C348" s="23" t="s">
        <v>23</v>
      </c>
      <c r="D348" s="70">
        <v>12.2</v>
      </c>
      <c r="E348" s="71"/>
      <c r="F348" s="137">
        <f t="shared" ref="F348:F354" si="35">+ROUND((E348*D348),0)</f>
        <v>0</v>
      </c>
      <c r="G348" s="163" t="e">
        <f t="shared" si="34"/>
        <v>#DIV/0!</v>
      </c>
    </row>
    <row r="349" spans="1:9" ht="85.5" x14ac:dyDescent="0.2">
      <c r="A349" s="22">
        <v>12.3</v>
      </c>
      <c r="B349" s="21" t="s">
        <v>661</v>
      </c>
      <c r="C349" s="23" t="s">
        <v>23</v>
      </c>
      <c r="D349" s="70">
        <v>275.49</v>
      </c>
      <c r="E349" s="71"/>
      <c r="F349" s="137">
        <f t="shared" si="35"/>
        <v>0</v>
      </c>
      <c r="G349" s="163" t="e">
        <f t="shared" si="34"/>
        <v>#DIV/0!</v>
      </c>
    </row>
    <row r="350" spans="1:9" ht="42.75" x14ac:dyDescent="0.2">
      <c r="A350" s="22">
        <v>12.5</v>
      </c>
      <c r="B350" s="21" t="s">
        <v>663</v>
      </c>
      <c r="C350" s="23" t="s">
        <v>23</v>
      </c>
      <c r="D350" s="70">
        <v>34.270000000000003</v>
      </c>
      <c r="E350" s="71"/>
      <c r="F350" s="137">
        <f t="shared" si="35"/>
        <v>0</v>
      </c>
      <c r="G350" s="163" t="e">
        <f t="shared" si="34"/>
        <v>#DIV/0!</v>
      </c>
    </row>
    <row r="351" spans="1:9" ht="85.5" x14ac:dyDescent="0.2">
      <c r="A351" s="22">
        <v>12.6</v>
      </c>
      <c r="B351" s="21" t="s">
        <v>664</v>
      </c>
      <c r="C351" s="23" t="s">
        <v>23</v>
      </c>
      <c r="D351" s="70">
        <v>1.98</v>
      </c>
      <c r="E351" s="71"/>
      <c r="F351" s="137">
        <f t="shared" si="35"/>
        <v>0</v>
      </c>
      <c r="G351" s="163" t="e">
        <f t="shared" si="34"/>
        <v>#DIV/0!</v>
      </c>
    </row>
    <row r="352" spans="1:9" ht="42.75" x14ac:dyDescent="0.2">
      <c r="A352" s="22">
        <v>12.8</v>
      </c>
      <c r="B352" s="21" t="s">
        <v>667</v>
      </c>
      <c r="C352" s="23" t="s">
        <v>10</v>
      </c>
      <c r="D352" s="70">
        <v>69.349999999999994</v>
      </c>
      <c r="E352" s="71"/>
      <c r="F352" s="137">
        <f t="shared" si="35"/>
        <v>0</v>
      </c>
      <c r="G352" s="163" t="e">
        <f t="shared" si="34"/>
        <v>#DIV/0!</v>
      </c>
    </row>
    <row r="353" spans="1:9" ht="14.25" x14ac:dyDescent="0.2">
      <c r="A353" s="22">
        <v>12.9</v>
      </c>
      <c r="B353" s="96" t="s">
        <v>668</v>
      </c>
      <c r="C353" s="23" t="s">
        <v>666</v>
      </c>
      <c r="D353" s="70">
        <v>14</v>
      </c>
      <c r="E353" s="71"/>
      <c r="F353" s="137">
        <f t="shared" si="35"/>
        <v>0</v>
      </c>
      <c r="G353" s="163" t="e">
        <f t="shared" si="34"/>
        <v>#DIV/0!</v>
      </c>
    </row>
    <row r="354" spans="1:9" ht="42.75" x14ac:dyDescent="0.2">
      <c r="A354" s="97">
        <v>12.1</v>
      </c>
      <c r="B354" s="21" t="s">
        <v>669</v>
      </c>
      <c r="C354" s="23" t="s">
        <v>666</v>
      </c>
      <c r="D354" s="70">
        <v>3</v>
      </c>
      <c r="E354" s="71"/>
      <c r="F354" s="137">
        <f t="shared" si="35"/>
        <v>0</v>
      </c>
      <c r="G354" s="163" t="e">
        <f t="shared" si="34"/>
        <v>#DIV/0!</v>
      </c>
    </row>
    <row r="355" spans="1:9" x14ac:dyDescent="0.2">
      <c r="A355" s="244"/>
      <c r="B355" s="18"/>
      <c r="C355" s="17"/>
      <c r="D355" s="169"/>
      <c r="E355" s="18"/>
      <c r="F355" s="18"/>
      <c r="G355" s="163" t="e">
        <f t="shared" si="34"/>
        <v>#DIV/0!</v>
      </c>
    </row>
    <row r="356" spans="1:9" x14ac:dyDescent="0.2">
      <c r="A356" s="99">
        <v>13</v>
      </c>
      <c r="B356" s="101" t="s">
        <v>670</v>
      </c>
      <c r="C356" s="100"/>
      <c r="D356" s="184"/>
      <c r="E356" s="102"/>
      <c r="F356" s="136">
        <f>SUM(F357:F362)</f>
        <v>0</v>
      </c>
      <c r="G356" s="167" t="e">
        <f t="shared" si="34"/>
        <v>#DIV/0!</v>
      </c>
      <c r="I356" s="162"/>
    </row>
    <row r="357" spans="1:9" ht="14.25" x14ac:dyDescent="0.2">
      <c r="A357" s="72">
        <v>13.1</v>
      </c>
      <c r="B357" s="98" t="s">
        <v>727</v>
      </c>
      <c r="C357" s="73" t="s">
        <v>23</v>
      </c>
      <c r="D357" s="80">
        <v>919.66</v>
      </c>
      <c r="E357" s="75"/>
      <c r="F357" s="137">
        <f t="shared" ref="F357:F362" si="36">+ROUND((E357*D357),0)</f>
        <v>0</v>
      </c>
      <c r="G357" s="163" t="e">
        <f t="shared" si="34"/>
        <v>#DIV/0!</v>
      </c>
    </row>
    <row r="358" spans="1:9" ht="14.25" x14ac:dyDescent="0.2">
      <c r="A358" s="72">
        <v>13.2</v>
      </c>
      <c r="B358" s="98" t="s">
        <v>728</v>
      </c>
      <c r="C358" s="73" t="s">
        <v>23</v>
      </c>
      <c r="D358" s="80">
        <v>226</v>
      </c>
      <c r="E358" s="75"/>
      <c r="F358" s="137">
        <f t="shared" si="36"/>
        <v>0</v>
      </c>
      <c r="G358" s="163" t="e">
        <f t="shared" si="34"/>
        <v>#DIV/0!</v>
      </c>
    </row>
    <row r="359" spans="1:9" ht="14.25" x14ac:dyDescent="0.2">
      <c r="A359" s="72">
        <v>13.3</v>
      </c>
      <c r="B359" s="98" t="s">
        <v>673</v>
      </c>
      <c r="C359" s="73" t="s">
        <v>23</v>
      </c>
      <c r="D359" s="80">
        <v>991.46</v>
      </c>
      <c r="E359" s="75"/>
      <c r="F359" s="137">
        <f t="shared" si="36"/>
        <v>0</v>
      </c>
      <c r="G359" s="163" t="e">
        <f t="shared" si="34"/>
        <v>#DIV/0!</v>
      </c>
      <c r="H359" s="162"/>
      <c r="I359" s="162"/>
    </row>
    <row r="360" spans="1:9" ht="14.25" x14ac:dyDescent="0.2">
      <c r="A360" s="72">
        <v>13.4</v>
      </c>
      <c r="B360" s="98" t="s">
        <v>674</v>
      </c>
      <c r="C360" s="73" t="s">
        <v>23</v>
      </c>
      <c r="D360" s="80">
        <v>991.46</v>
      </c>
      <c r="E360" s="75"/>
      <c r="F360" s="137">
        <f t="shared" si="36"/>
        <v>0</v>
      </c>
      <c r="G360" s="163" t="e">
        <f t="shared" si="34"/>
        <v>#DIV/0!</v>
      </c>
      <c r="I360" s="162"/>
    </row>
    <row r="361" spans="1:9" ht="14.25" x14ac:dyDescent="0.2">
      <c r="A361" s="72">
        <v>13.6</v>
      </c>
      <c r="B361" s="98" t="s">
        <v>675</v>
      </c>
      <c r="C361" s="73" t="s">
        <v>23</v>
      </c>
      <c r="D361" s="80">
        <v>109</v>
      </c>
      <c r="E361" s="75"/>
      <c r="F361" s="137">
        <f t="shared" si="36"/>
        <v>0</v>
      </c>
      <c r="G361" s="163" t="e">
        <f t="shared" si="34"/>
        <v>#DIV/0!</v>
      </c>
    </row>
    <row r="362" spans="1:9" ht="14.25" x14ac:dyDescent="0.2">
      <c r="A362" s="72">
        <v>13.7</v>
      </c>
      <c r="B362" s="98" t="s">
        <v>676</v>
      </c>
      <c r="C362" s="73" t="s">
        <v>23</v>
      </c>
      <c r="D362" s="80">
        <v>719</v>
      </c>
      <c r="E362" s="75"/>
      <c r="F362" s="137">
        <f t="shared" si="36"/>
        <v>0</v>
      </c>
      <c r="G362" s="163" t="e">
        <f t="shared" si="34"/>
        <v>#DIV/0!</v>
      </c>
    </row>
    <row r="363" spans="1:9" x14ac:dyDescent="0.2">
      <c r="A363" s="244"/>
      <c r="B363" s="18"/>
      <c r="C363" s="17"/>
      <c r="D363" s="169"/>
      <c r="E363" s="18"/>
      <c r="F363" s="18"/>
      <c r="G363" s="163" t="e">
        <f t="shared" si="34"/>
        <v>#DIV/0!</v>
      </c>
    </row>
    <row r="364" spans="1:9" x14ac:dyDescent="0.2">
      <c r="A364" s="245">
        <v>14</v>
      </c>
      <c r="B364" s="247" t="s">
        <v>677</v>
      </c>
      <c r="C364" s="246"/>
      <c r="D364" s="231"/>
      <c r="E364" s="248"/>
      <c r="F364" s="231">
        <f>SUM(F365:F366)</f>
        <v>0</v>
      </c>
      <c r="G364" s="167" t="e">
        <f t="shared" si="34"/>
        <v>#DIV/0!</v>
      </c>
      <c r="I364" s="162"/>
    </row>
    <row r="365" spans="1:9" ht="14.25" x14ac:dyDescent="0.2">
      <c r="A365" s="16">
        <v>14.1</v>
      </c>
      <c r="B365" s="18" t="s">
        <v>729</v>
      </c>
      <c r="C365" s="17" t="s">
        <v>13</v>
      </c>
      <c r="D365" s="169">
        <v>1588.61</v>
      </c>
      <c r="E365" s="75"/>
      <c r="F365" s="137">
        <f>+E365*D365</f>
        <v>0</v>
      </c>
      <c r="G365" s="163" t="e">
        <f t="shared" si="34"/>
        <v>#DIV/0!</v>
      </c>
    </row>
    <row r="366" spans="1:9" ht="14.25" x14ac:dyDescent="0.2">
      <c r="A366" s="16">
        <v>14.5</v>
      </c>
      <c r="B366" s="18" t="s">
        <v>730</v>
      </c>
      <c r="C366" s="17" t="s">
        <v>23</v>
      </c>
      <c r="D366" s="169">
        <v>27.46</v>
      </c>
      <c r="E366" s="75"/>
      <c r="F366" s="137">
        <f>+E366*D366</f>
        <v>0</v>
      </c>
      <c r="G366" s="163" t="e">
        <f t="shared" si="34"/>
        <v>#DIV/0!</v>
      </c>
    </row>
    <row r="367" spans="1:9" x14ac:dyDescent="0.2">
      <c r="A367" s="99">
        <v>15</v>
      </c>
      <c r="B367" s="101" t="s">
        <v>679</v>
      </c>
      <c r="C367" s="100"/>
      <c r="D367" s="184"/>
      <c r="E367" s="102"/>
      <c r="F367" s="136">
        <f>SUM(F368)</f>
        <v>0</v>
      </c>
      <c r="G367" s="167" t="e">
        <f t="shared" si="34"/>
        <v>#DIV/0!</v>
      </c>
    </row>
    <row r="368" spans="1:9" ht="39" thickBot="1" x14ac:dyDescent="0.25">
      <c r="A368" s="105">
        <v>15.1</v>
      </c>
      <c r="B368" s="139" t="s">
        <v>681</v>
      </c>
      <c r="C368" s="140" t="s">
        <v>666</v>
      </c>
      <c r="D368" s="106">
        <v>1</v>
      </c>
      <c r="E368" s="249"/>
      <c r="F368" s="106">
        <f t="shared" ref="F368" si="37">+ROUND((E368*D368),0)</f>
        <v>0</v>
      </c>
      <c r="G368" s="250" t="e">
        <f t="shared" si="34"/>
        <v>#DIV/0!</v>
      </c>
    </row>
    <row r="369" spans="1:8" ht="13.5" thickBot="1" x14ac:dyDescent="0.25">
      <c r="A369" s="181"/>
      <c r="B369" s="251"/>
      <c r="C369" s="181"/>
      <c r="D369" s="146"/>
      <c r="E369" s="252"/>
      <c r="F369" s="146"/>
      <c r="G369" s="253"/>
    </row>
    <row r="370" spans="1:8" x14ac:dyDescent="0.2">
      <c r="A370" s="254">
        <v>17</v>
      </c>
      <c r="B370" s="256" t="s">
        <v>684</v>
      </c>
      <c r="C370" s="255"/>
      <c r="D370" s="257"/>
      <c r="E370" s="258"/>
      <c r="F370" s="259">
        <f>SUM(F371:F375)</f>
        <v>0</v>
      </c>
      <c r="G370" s="161" t="e">
        <f t="shared" ref="G370:G375" si="38">+ROUND((F370/$F$378),4)</f>
        <v>#DIV/0!</v>
      </c>
    </row>
    <row r="371" spans="1:8" x14ac:dyDescent="0.2">
      <c r="A371" s="103" t="s">
        <v>731</v>
      </c>
      <c r="B371" s="104" t="s">
        <v>732</v>
      </c>
      <c r="C371" s="5" t="s">
        <v>666</v>
      </c>
      <c r="D371" s="137">
        <v>3</v>
      </c>
      <c r="E371" s="138"/>
      <c r="F371" s="137">
        <f t="shared" ref="F371:F375" si="39">+ROUND((E371*D371),0)</f>
        <v>0</v>
      </c>
      <c r="G371" s="163" t="e">
        <f t="shared" si="38"/>
        <v>#DIV/0!</v>
      </c>
    </row>
    <row r="372" spans="1:8" x14ac:dyDescent="0.2">
      <c r="A372" s="103" t="s">
        <v>733</v>
      </c>
      <c r="B372" s="104" t="s">
        <v>734</v>
      </c>
      <c r="C372" s="5" t="s">
        <v>666</v>
      </c>
      <c r="D372" s="137">
        <v>1</v>
      </c>
      <c r="E372" s="138"/>
      <c r="F372" s="137">
        <f t="shared" si="39"/>
        <v>0</v>
      </c>
      <c r="G372" s="163" t="e">
        <f t="shared" si="38"/>
        <v>#DIV/0!</v>
      </c>
    </row>
    <row r="373" spans="1:8" x14ac:dyDescent="0.2">
      <c r="A373" s="103" t="s">
        <v>735</v>
      </c>
      <c r="B373" s="104" t="s">
        <v>736</v>
      </c>
      <c r="C373" s="5" t="s">
        <v>666</v>
      </c>
      <c r="D373" s="137">
        <v>1</v>
      </c>
      <c r="E373" s="138"/>
      <c r="F373" s="137">
        <f t="shared" si="39"/>
        <v>0</v>
      </c>
      <c r="G373" s="163" t="e">
        <f t="shared" si="38"/>
        <v>#DIV/0!</v>
      </c>
    </row>
    <row r="374" spans="1:8" x14ac:dyDescent="0.2">
      <c r="A374" s="103" t="s">
        <v>737</v>
      </c>
      <c r="B374" s="104" t="s">
        <v>738</v>
      </c>
      <c r="C374" s="5" t="s">
        <v>666</v>
      </c>
      <c r="D374" s="137">
        <v>1</v>
      </c>
      <c r="E374" s="138"/>
      <c r="F374" s="137">
        <f t="shared" si="39"/>
        <v>0</v>
      </c>
      <c r="G374" s="163" t="e">
        <f t="shared" si="38"/>
        <v>#DIV/0!</v>
      </c>
    </row>
    <row r="375" spans="1:8" ht="13.5" thickBot="1" x14ac:dyDescent="0.25">
      <c r="A375" s="103" t="s">
        <v>739</v>
      </c>
      <c r="B375" s="139" t="s">
        <v>740</v>
      </c>
      <c r="C375" s="140" t="s">
        <v>666</v>
      </c>
      <c r="D375" s="106">
        <v>2</v>
      </c>
      <c r="E375" s="249"/>
      <c r="F375" s="106">
        <f t="shared" si="39"/>
        <v>0</v>
      </c>
      <c r="G375" s="250" t="e">
        <f t="shared" si="38"/>
        <v>#DIV/0!</v>
      </c>
    </row>
    <row r="376" spans="1:8" x14ac:dyDescent="0.2">
      <c r="A376" s="181"/>
      <c r="B376" s="251"/>
      <c r="C376" s="181"/>
      <c r="D376" s="146"/>
      <c r="E376" s="252"/>
      <c r="F376" s="146"/>
      <c r="G376" s="253"/>
    </row>
    <row r="377" spans="1:8" ht="18.75" thickBot="1" x14ac:dyDescent="0.3">
      <c r="A377" s="260"/>
      <c r="B377" s="260"/>
      <c r="C377" s="261"/>
      <c r="D377" s="262"/>
      <c r="E377" s="260"/>
      <c r="F377" s="260"/>
    </row>
    <row r="378" spans="1:8" ht="18.75" thickBot="1" x14ac:dyDescent="0.3">
      <c r="A378" s="370" t="s">
        <v>685</v>
      </c>
      <c r="B378" s="371"/>
      <c r="C378" s="371"/>
      <c r="D378" s="371"/>
      <c r="E378" s="372"/>
      <c r="F378" s="263">
        <f>ROUND((F364+F356+F347+F60+F52+F40+F34+F24+F16+F8+F158+F137+F176+F336+F367+F370),0)</f>
        <v>0</v>
      </c>
      <c r="G378" s="264"/>
      <c r="H378" s="162"/>
    </row>
    <row r="379" spans="1:8" ht="18" x14ac:dyDescent="0.25">
      <c r="C379" s="350" t="s">
        <v>686</v>
      </c>
      <c r="D379" s="351"/>
      <c r="E379" s="107"/>
      <c r="F379" s="141">
        <f>+ROUND((E379*F378),0)</f>
        <v>0</v>
      </c>
    </row>
    <row r="380" spans="1:8" ht="18" x14ac:dyDescent="0.25">
      <c r="C380" s="350" t="s">
        <v>687</v>
      </c>
      <c r="D380" s="351"/>
      <c r="E380" s="108"/>
      <c r="F380" s="141">
        <f>+ROUND((E380*F378),0)</f>
        <v>0</v>
      </c>
    </row>
    <row r="381" spans="1:8" ht="18.75" thickBot="1" x14ac:dyDescent="0.3">
      <c r="C381" s="352" t="s">
        <v>688</v>
      </c>
      <c r="D381" s="353"/>
      <c r="E381" s="109"/>
      <c r="F381" s="141">
        <f>+ROUND((E381*F378),0)</f>
        <v>0</v>
      </c>
    </row>
    <row r="382" spans="1:8" ht="18.75" thickBot="1" x14ac:dyDescent="0.3">
      <c r="C382" s="352" t="s">
        <v>767</v>
      </c>
      <c r="D382" s="353"/>
      <c r="E382" s="109">
        <v>0.19</v>
      </c>
      <c r="F382" s="349">
        <f>+ROUND(F381*0.19,0)</f>
        <v>0</v>
      </c>
    </row>
    <row r="383" spans="1:8" ht="18.75" thickBot="1" x14ac:dyDescent="0.3">
      <c r="C383" s="354" t="s">
        <v>689</v>
      </c>
      <c r="D383" s="355"/>
      <c r="E383" s="356"/>
      <c r="F383" s="142">
        <f>SUM(F378:F382)</f>
        <v>0</v>
      </c>
    </row>
    <row r="384" spans="1:8" x14ac:dyDescent="0.2">
      <c r="C384" s="143"/>
    </row>
    <row r="385" spans="3:6" x14ac:dyDescent="0.2">
      <c r="C385" s="143"/>
    </row>
    <row r="386" spans="3:6" x14ac:dyDescent="0.2">
      <c r="C386" s="143"/>
    </row>
    <row r="387" spans="3:6" x14ac:dyDescent="0.2">
      <c r="C387" s="143"/>
      <c r="F387" s="162"/>
    </row>
    <row r="388" spans="3:6" x14ac:dyDescent="0.2">
      <c r="F388" s="265"/>
    </row>
    <row r="390" spans="3:6" x14ac:dyDescent="0.2">
      <c r="F390" s="162"/>
    </row>
    <row r="391" spans="3:6" x14ac:dyDescent="0.2">
      <c r="F391" s="162"/>
    </row>
  </sheetData>
  <autoFilter ref="A7:G375"/>
  <mergeCells count="10">
    <mergeCell ref="C383:E383"/>
    <mergeCell ref="A3:E3"/>
    <mergeCell ref="B156:C156"/>
    <mergeCell ref="A378:E378"/>
    <mergeCell ref="C379:D379"/>
    <mergeCell ref="C380:D380"/>
    <mergeCell ref="C381:D381"/>
    <mergeCell ref="C382:D382"/>
    <mergeCell ref="A1:F2"/>
    <mergeCell ref="A5:F5"/>
  </mergeCells>
  <pageMargins left="0.7" right="0.7" top="0.75" bottom="0.75" header="0.3" footer="0.3"/>
  <pageSetup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9"/>
  <sheetViews>
    <sheetView tabSelected="1" view="pageBreakPreview" topLeftCell="A226" zoomScaleNormal="110" zoomScaleSheetLayoutView="100" workbookViewId="0">
      <selection activeCell="E246" sqref="E246"/>
    </sheetView>
  </sheetViews>
  <sheetFormatPr baseColWidth="10" defaultRowHeight="15" customHeight="1" x14ac:dyDescent="0.2"/>
  <cols>
    <col min="1" max="1" width="9.42578125" style="127" customWidth="1"/>
    <col min="2" max="2" width="65.28515625" style="127" customWidth="1"/>
    <col min="3" max="3" width="11.5703125" style="284" customWidth="1"/>
    <col min="4" max="4" width="14.5703125" style="336" customWidth="1"/>
    <col min="5" max="5" width="20.85546875" style="127" customWidth="1"/>
    <col min="6" max="6" width="33.85546875" style="127" customWidth="1"/>
    <col min="7" max="7" width="14.28515625" style="127" customWidth="1"/>
    <col min="8" max="16384" width="11.42578125" style="127"/>
  </cols>
  <sheetData>
    <row r="1" spans="1:8" ht="15" customHeight="1" x14ac:dyDescent="0.2">
      <c r="A1" s="357" t="s">
        <v>766</v>
      </c>
      <c r="B1" s="358"/>
      <c r="C1" s="358"/>
      <c r="D1" s="358"/>
      <c r="E1" s="358"/>
      <c r="F1" s="358"/>
      <c r="G1" s="629"/>
    </row>
    <row r="2" spans="1:8" ht="28.5" customHeight="1" x14ac:dyDescent="0.2">
      <c r="A2" s="360"/>
      <c r="B2" s="630"/>
      <c r="C2" s="630"/>
      <c r="D2" s="630"/>
      <c r="E2" s="630"/>
      <c r="F2" s="630"/>
      <c r="G2" s="629"/>
    </row>
    <row r="3" spans="1:8" ht="15" customHeight="1" x14ac:dyDescent="0.2">
      <c r="A3" s="359"/>
      <c r="B3" s="640"/>
      <c r="C3" s="640"/>
      <c r="D3" s="640"/>
      <c r="E3" s="640"/>
      <c r="F3" s="641"/>
    </row>
    <row r="4" spans="1:8" ht="15" customHeight="1" x14ac:dyDescent="0.2">
      <c r="A4" s="642"/>
      <c r="B4" s="643"/>
      <c r="C4" s="643"/>
      <c r="D4" s="644"/>
      <c r="E4" s="643"/>
      <c r="F4" s="643"/>
    </row>
    <row r="5" spans="1:8" ht="15" customHeight="1" x14ac:dyDescent="0.2">
      <c r="A5" s="631" t="s">
        <v>741</v>
      </c>
      <c r="B5" s="632"/>
      <c r="C5" s="632"/>
      <c r="D5" s="632"/>
      <c r="E5" s="632"/>
      <c r="F5" s="632"/>
    </row>
    <row r="6" spans="1:8" ht="15" customHeight="1" thickBot="1" x14ac:dyDescent="0.25">
      <c r="A6" s="1"/>
      <c r="B6" s="645"/>
      <c r="C6" s="645"/>
      <c r="D6" s="646"/>
      <c r="E6" s="645"/>
      <c r="F6" s="641"/>
    </row>
    <row r="7" spans="1:8" s="129" customFormat="1" ht="35.25" customHeight="1" x14ac:dyDescent="0.25">
      <c r="A7" s="266" t="s">
        <v>1</v>
      </c>
      <c r="B7" s="267" t="s">
        <v>2</v>
      </c>
      <c r="C7" s="268" t="s">
        <v>3</v>
      </c>
      <c r="D7" s="269" t="s">
        <v>4</v>
      </c>
      <c r="E7" s="268" t="s">
        <v>5</v>
      </c>
      <c r="F7" s="268" t="s">
        <v>6</v>
      </c>
      <c r="G7" s="633" t="s">
        <v>7</v>
      </c>
    </row>
    <row r="8" spans="1:8" ht="15" customHeight="1" x14ac:dyDescent="0.25">
      <c r="A8" s="270">
        <v>1</v>
      </c>
      <c r="B8" s="272" t="s">
        <v>742</v>
      </c>
      <c r="C8" s="271"/>
      <c r="D8" s="273"/>
      <c r="E8" s="271"/>
      <c r="F8" s="77">
        <f>SUM(F9:F15)</f>
        <v>0</v>
      </c>
      <c r="G8" s="634" t="e">
        <f t="shared" ref="G8:G71" si="0">+ROUND((F8/$F$244),4)</f>
        <v>#DIV/0!</v>
      </c>
    </row>
    <row r="9" spans="1:8" ht="15" customHeight="1" x14ac:dyDescent="0.2">
      <c r="A9" s="274">
        <v>1.1000000000000001</v>
      </c>
      <c r="B9" s="68" t="s">
        <v>9</v>
      </c>
      <c r="C9" s="23" t="s">
        <v>10</v>
      </c>
      <c r="D9" s="275">
        <v>100</v>
      </c>
      <c r="E9" s="75"/>
      <c r="F9" s="75">
        <f>+ROUND((E9*D9),0)</f>
        <v>0</v>
      </c>
      <c r="G9" s="635" t="e">
        <f t="shared" si="0"/>
        <v>#DIV/0!</v>
      </c>
    </row>
    <row r="10" spans="1:8" ht="15" customHeight="1" x14ac:dyDescent="0.2">
      <c r="A10" s="274">
        <v>1.2</v>
      </c>
      <c r="B10" s="68" t="s">
        <v>11</v>
      </c>
      <c r="C10" s="23" t="s">
        <v>10</v>
      </c>
      <c r="D10" s="275">
        <v>50</v>
      </c>
      <c r="E10" s="75"/>
      <c r="F10" s="75">
        <f t="shared" ref="F10:F15" si="1">+ROUND((E10*D10),0)</f>
        <v>0</v>
      </c>
      <c r="G10" s="635" t="e">
        <f t="shared" si="0"/>
        <v>#DIV/0!</v>
      </c>
    </row>
    <row r="11" spans="1:8" ht="15" customHeight="1" x14ac:dyDescent="0.2">
      <c r="A11" s="274">
        <v>1.6</v>
      </c>
      <c r="B11" s="68" t="s">
        <v>743</v>
      </c>
      <c r="C11" s="23" t="s">
        <v>13</v>
      </c>
      <c r="D11" s="275">
        <v>452.952</v>
      </c>
      <c r="E11" s="75"/>
      <c r="F11" s="75">
        <f t="shared" si="1"/>
        <v>0</v>
      </c>
      <c r="G11" s="635" t="e">
        <f t="shared" si="0"/>
        <v>#DIV/0!</v>
      </c>
    </row>
    <row r="12" spans="1:8" ht="15" customHeight="1" x14ac:dyDescent="0.2">
      <c r="A12" s="274">
        <v>1.1100000000000001</v>
      </c>
      <c r="B12" s="68" t="s">
        <v>18</v>
      </c>
      <c r="C12" s="23" t="s">
        <v>13</v>
      </c>
      <c r="D12" s="275">
        <v>113.238</v>
      </c>
      <c r="E12" s="75"/>
      <c r="F12" s="75">
        <f t="shared" si="1"/>
        <v>0</v>
      </c>
      <c r="G12" s="635" t="e">
        <f t="shared" si="0"/>
        <v>#DIV/0!</v>
      </c>
      <c r="H12" s="128"/>
    </row>
    <row r="13" spans="1:8" ht="15" customHeight="1" x14ac:dyDescent="0.2">
      <c r="A13" s="274">
        <v>1.1299999999999999</v>
      </c>
      <c r="B13" s="68" t="s">
        <v>20</v>
      </c>
      <c r="C13" s="23" t="s">
        <v>13</v>
      </c>
      <c r="D13" s="275">
        <v>163.38999999999999</v>
      </c>
      <c r="E13" s="75"/>
      <c r="F13" s="75">
        <f t="shared" si="1"/>
        <v>0</v>
      </c>
      <c r="G13" s="635" t="e">
        <f t="shared" si="0"/>
        <v>#DIV/0!</v>
      </c>
      <c r="H13" s="128"/>
    </row>
    <row r="14" spans="1:8" ht="15" customHeight="1" x14ac:dyDescent="0.2">
      <c r="A14" s="274">
        <v>1.1399999999999999</v>
      </c>
      <c r="B14" s="68" t="s">
        <v>21</v>
      </c>
      <c r="C14" s="23" t="s">
        <v>13</v>
      </c>
      <c r="D14" s="275">
        <v>54.46</v>
      </c>
      <c r="E14" s="75"/>
      <c r="F14" s="75">
        <f t="shared" si="1"/>
        <v>0</v>
      </c>
      <c r="G14" s="635" t="e">
        <f t="shared" si="0"/>
        <v>#DIV/0!</v>
      </c>
      <c r="H14" s="128"/>
    </row>
    <row r="15" spans="1:8" ht="15" customHeight="1" x14ac:dyDescent="0.2">
      <c r="A15" s="274">
        <v>1.1599999999999999</v>
      </c>
      <c r="B15" s="68" t="s">
        <v>744</v>
      </c>
      <c r="C15" s="23" t="s">
        <v>23</v>
      </c>
      <c r="D15" s="275">
        <v>181.54500000000002</v>
      </c>
      <c r="E15" s="75"/>
      <c r="F15" s="75">
        <f t="shared" si="1"/>
        <v>0</v>
      </c>
      <c r="G15" s="635" t="e">
        <f t="shared" si="0"/>
        <v>#DIV/0!</v>
      </c>
    </row>
    <row r="16" spans="1:8" ht="15" customHeight="1" x14ac:dyDescent="0.25">
      <c r="A16" s="270">
        <v>2</v>
      </c>
      <c r="B16" s="272" t="s">
        <v>745</v>
      </c>
      <c r="C16" s="272"/>
      <c r="D16" s="273"/>
      <c r="E16" s="272"/>
      <c r="F16" s="77">
        <f>SUM(F17:F23)</f>
        <v>0</v>
      </c>
      <c r="G16" s="634" t="e">
        <f t="shared" si="0"/>
        <v>#DIV/0!</v>
      </c>
    </row>
    <row r="17" spans="1:9" ht="15" customHeight="1" x14ac:dyDescent="0.2">
      <c r="A17" s="276">
        <v>2.2000000000000002</v>
      </c>
      <c r="B17" s="277" t="s">
        <v>29</v>
      </c>
      <c r="C17" s="23" t="s">
        <v>23</v>
      </c>
      <c r="D17" s="275">
        <v>265.45</v>
      </c>
      <c r="E17" s="75"/>
      <c r="F17" s="278">
        <f t="shared" ref="F17:F23" si="2">+ROUND((E17*D17),0)</f>
        <v>0</v>
      </c>
      <c r="G17" s="635" t="e">
        <f t="shared" si="0"/>
        <v>#DIV/0!</v>
      </c>
    </row>
    <row r="18" spans="1:9" ht="15" customHeight="1" x14ac:dyDescent="0.2">
      <c r="A18" s="276" t="s">
        <v>746</v>
      </c>
      <c r="B18" s="98" t="s">
        <v>747</v>
      </c>
      <c r="C18" s="23" t="s">
        <v>13</v>
      </c>
      <c r="D18" s="275">
        <v>34.549999999999997</v>
      </c>
      <c r="E18" s="75"/>
      <c r="F18" s="278">
        <f t="shared" si="2"/>
        <v>0</v>
      </c>
      <c r="G18" s="635" t="e">
        <f t="shared" si="0"/>
        <v>#DIV/0!</v>
      </c>
    </row>
    <row r="19" spans="1:9" ht="15" customHeight="1" x14ac:dyDescent="0.2">
      <c r="A19" s="276" t="s">
        <v>748</v>
      </c>
      <c r="B19" s="279" t="s">
        <v>749</v>
      </c>
      <c r="C19" s="23" t="s">
        <v>13</v>
      </c>
      <c r="D19" s="275">
        <v>13.1</v>
      </c>
      <c r="E19" s="75"/>
      <c r="F19" s="278">
        <f t="shared" si="2"/>
        <v>0</v>
      </c>
      <c r="G19" s="635" t="e">
        <f t="shared" si="0"/>
        <v>#DIV/0!</v>
      </c>
    </row>
    <row r="20" spans="1:9" ht="15" customHeight="1" x14ac:dyDescent="0.2">
      <c r="A20" s="276" t="s">
        <v>750</v>
      </c>
      <c r="B20" s="280" t="s">
        <v>751</v>
      </c>
      <c r="C20" s="23" t="s">
        <v>13</v>
      </c>
      <c r="D20" s="275">
        <v>85.97</v>
      </c>
      <c r="E20" s="15"/>
      <c r="F20" s="278">
        <f t="shared" si="2"/>
        <v>0</v>
      </c>
      <c r="G20" s="635" t="e">
        <f t="shared" si="0"/>
        <v>#DIV/0!</v>
      </c>
    </row>
    <row r="21" spans="1:9" ht="15" customHeight="1" x14ac:dyDescent="0.2">
      <c r="A21" s="276" t="s">
        <v>752</v>
      </c>
      <c r="B21" s="280" t="s">
        <v>753</v>
      </c>
      <c r="C21" s="23" t="s">
        <v>13</v>
      </c>
      <c r="D21" s="275">
        <v>3.21</v>
      </c>
      <c r="E21" s="15"/>
      <c r="F21" s="278">
        <f t="shared" si="2"/>
        <v>0</v>
      </c>
      <c r="G21" s="635" t="e">
        <f t="shared" si="0"/>
        <v>#DIV/0!</v>
      </c>
    </row>
    <row r="22" spans="1:9" s="129" customFormat="1" ht="28.5" customHeight="1" x14ac:dyDescent="0.2">
      <c r="A22" s="276">
        <v>2.7</v>
      </c>
      <c r="B22" s="68" t="s">
        <v>40</v>
      </c>
      <c r="C22" s="23" t="s">
        <v>41</v>
      </c>
      <c r="D22" s="275">
        <v>14876.53</v>
      </c>
      <c r="E22" s="15"/>
      <c r="F22" s="14">
        <f t="shared" si="2"/>
        <v>0</v>
      </c>
      <c r="G22" s="635" t="e">
        <f t="shared" si="0"/>
        <v>#DIV/0!</v>
      </c>
    </row>
    <row r="23" spans="1:9" ht="15" customHeight="1" x14ac:dyDescent="0.2">
      <c r="A23" s="276">
        <v>2.8</v>
      </c>
      <c r="B23" s="277" t="s">
        <v>43</v>
      </c>
      <c r="C23" s="23" t="s">
        <v>41</v>
      </c>
      <c r="D23" s="275">
        <v>1125.01</v>
      </c>
      <c r="E23" s="15"/>
      <c r="F23" s="278">
        <f t="shared" si="2"/>
        <v>0</v>
      </c>
      <c r="G23" s="635" t="e">
        <f t="shared" si="0"/>
        <v>#DIV/0!</v>
      </c>
    </row>
    <row r="24" spans="1:9" ht="15" customHeight="1" x14ac:dyDescent="0.2">
      <c r="A24" s="276"/>
      <c r="B24" s="277"/>
      <c r="C24" s="281"/>
      <c r="D24" s="275"/>
      <c r="E24" s="15"/>
      <c r="F24" s="278"/>
      <c r="G24" s="635" t="e">
        <f t="shared" si="0"/>
        <v>#DIV/0!</v>
      </c>
    </row>
    <row r="25" spans="1:9" ht="15" customHeight="1" x14ac:dyDescent="0.25">
      <c r="A25" s="270">
        <v>3</v>
      </c>
      <c r="B25" s="272" t="s">
        <v>44</v>
      </c>
      <c r="C25" s="271"/>
      <c r="D25" s="273"/>
      <c r="E25" s="271"/>
      <c r="F25" s="77">
        <f>SUM(F26:F33)</f>
        <v>0</v>
      </c>
      <c r="G25" s="634" t="e">
        <f t="shared" si="0"/>
        <v>#DIV/0!</v>
      </c>
    </row>
    <row r="26" spans="1:9" ht="15" customHeight="1" x14ac:dyDescent="0.2">
      <c r="A26" s="282"/>
      <c r="B26" s="68"/>
      <c r="C26" s="281"/>
      <c r="D26" s="283"/>
      <c r="E26" s="281"/>
      <c r="F26" s="278">
        <f t="shared" ref="F26:F33" si="3">+ROUND((E26*D26),0)</f>
        <v>0</v>
      </c>
      <c r="G26" s="635" t="e">
        <f t="shared" si="0"/>
        <v>#DIV/0!</v>
      </c>
    </row>
    <row r="27" spans="1:9" ht="21" customHeight="1" x14ac:dyDescent="0.2">
      <c r="A27" s="276">
        <v>3.1</v>
      </c>
      <c r="B27" s="68" t="s">
        <v>45</v>
      </c>
      <c r="C27" s="23" t="s">
        <v>13</v>
      </c>
      <c r="D27" s="275">
        <v>21.31</v>
      </c>
      <c r="E27" s="15"/>
      <c r="F27" s="14">
        <f t="shared" si="3"/>
        <v>0</v>
      </c>
      <c r="G27" s="635" t="e">
        <f t="shared" si="0"/>
        <v>#DIV/0!</v>
      </c>
      <c r="H27" s="284"/>
      <c r="I27" s="284"/>
    </row>
    <row r="28" spans="1:9" ht="21.75" customHeight="1" x14ac:dyDescent="0.2">
      <c r="A28" s="276">
        <v>3.2</v>
      </c>
      <c r="B28" s="68" t="s">
        <v>719</v>
      </c>
      <c r="C28" s="23" t="s">
        <v>13</v>
      </c>
      <c r="D28" s="275">
        <v>24.64</v>
      </c>
      <c r="E28" s="15"/>
      <c r="F28" s="14">
        <f t="shared" si="3"/>
        <v>0</v>
      </c>
      <c r="G28" s="635" t="e">
        <f t="shared" si="0"/>
        <v>#DIV/0!</v>
      </c>
      <c r="H28" s="284"/>
      <c r="I28" s="284"/>
    </row>
    <row r="29" spans="1:9" ht="15" customHeight="1" x14ac:dyDescent="0.2">
      <c r="A29" s="285" t="s">
        <v>754</v>
      </c>
      <c r="B29" s="68" t="s">
        <v>755</v>
      </c>
      <c r="C29" s="23" t="s">
        <v>13</v>
      </c>
      <c r="D29" s="275">
        <v>1.38</v>
      </c>
      <c r="E29" s="15"/>
      <c r="F29" s="14">
        <f t="shared" si="3"/>
        <v>0</v>
      </c>
      <c r="G29" s="635" t="e">
        <f t="shared" si="0"/>
        <v>#DIV/0!</v>
      </c>
    </row>
    <row r="30" spans="1:9" ht="15" customHeight="1" x14ac:dyDescent="0.2">
      <c r="A30" s="276" t="s">
        <v>720</v>
      </c>
      <c r="B30" s="68" t="s">
        <v>51</v>
      </c>
      <c r="C30" s="23" t="s">
        <v>13</v>
      </c>
      <c r="D30" s="275">
        <v>8.23</v>
      </c>
      <c r="E30" s="15"/>
      <c r="F30" s="14">
        <f t="shared" si="3"/>
        <v>0</v>
      </c>
      <c r="G30" s="635" t="e">
        <f t="shared" si="0"/>
        <v>#DIV/0!</v>
      </c>
    </row>
    <row r="31" spans="1:9" ht="15" customHeight="1" x14ac:dyDescent="0.2">
      <c r="A31" s="276">
        <v>3.5</v>
      </c>
      <c r="B31" s="68" t="s">
        <v>52</v>
      </c>
      <c r="C31" s="23" t="s">
        <v>13</v>
      </c>
      <c r="D31" s="275">
        <v>41.019999999999996</v>
      </c>
      <c r="E31" s="15"/>
      <c r="F31" s="14">
        <f t="shared" si="3"/>
        <v>0</v>
      </c>
      <c r="G31" s="635" t="e">
        <f t="shared" si="0"/>
        <v>#DIV/0!</v>
      </c>
    </row>
    <row r="32" spans="1:9" s="129" customFormat="1" ht="30" customHeight="1" x14ac:dyDescent="0.2">
      <c r="A32" s="276">
        <v>3.7</v>
      </c>
      <c r="B32" s="68" t="s">
        <v>40</v>
      </c>
      <c r="C32" s="12" t="s">
        <v>41</v>
      </c>
      <c r="D32" s="275">
        <v>4921</v>
      </c>
      <c r="E32" s="15"/>
      <c r="F32" s="14">
        <f t="shared" si="3"/>
        <v>0</v>
      </c>
      <c r="G32" s="635" t="e">
        <f t="shared" si="0"/>
        <v>#DIV/0!</v>
      </c>
    </row>
    <row r="33" spans="1:7" ht="17.25" customHeight="1" x14ac:dyDescent="0.2">
      <c r="A33" s="276">
        <v>3.8</v>
      </c>
      <c r="B33" s="277" t="s">
        <v>43</v>
      </c>
      <c r="C33" s="12" t="s">
        <v>41</v>
      </c>
      <c r="D33" s="275">
        <v>402</v>
      </c>
      <c r="E33" s="15"/>
      <c r="F33" s="14">
        <f t="shared" si="3"/>
        <v>0</v>
      </c>
      <c r="G33" s="635" t="e">
        <f t="shared" si="0"/>
        <v>#DIV/0!</v>
      </c>
    </row>
    <row r="34" spans="1:7" ht="15" customHeight="1" x14ac:dyDescent="0.2">
      <c r="A34" s="282"/>
      <c r="B34" s="286"/>
      <c r="C34" s="281"/>
      <c r="D34" s="283"/>
      <c r="E34" s="281"/>
      <c r="F34" s="281"/>
      <c r="G34" s="635" t="e">
        <f t="shared" si="0"/>
        <v>#DIV/0!</v>
      </c>
    </row>
    <row r="35" spans="1:7" ht="15" customHeight="1" x14ac:dyDescent="0.25">
      <c r="A35" s="270">
        <v>4</v>
      </c>
      <c r="B35" s="272" t="s">
        <v>756</v>
      </c>
      <c r="C35" s="58"/>
      <c r="D35" s="287"/>
      <c r="E35" s="60"/>
      <c r="F35" s="61">
        <f>SUM(F36:F39)</f>
        <v>0</v>
      </c>
      <c r="G35" s="634" t="e">
        <f t="shared" si="0"/>
        <v>#DIV/0!</v>
      </c>
    </row>
    <row r="36" spans="1:7" ht="48" customHeight="1" x14ac:dyDescent="0.2">
      <c r="A36" s="282">
        <v>4.0999999999999996</v>
      </c>
      <c r="B36" s="11" t="s">
        <v>54</v>
      </c>
      <c r="C36" s="12" t="s">
        <v>55</v>
      </c>
      <c r="D36" s="275">
        <v>7.3</v>
      </c>
      <c r="E36" s="13"/>
      <c r="F36" s="14">
        <f t="shared" ref="F36:F38" si="4">+ROUND((E36*D36),0)</f>
        <v>0</v>
      </c>
      <c r="G36" s="635" t="e">
        <f t="shared" si="0"/>
        <v>#DIV/0!</v>
      </c>
    </row>
    <row r="37" spans="1:7" ht="27" customHeight="1" x14ac:dyDescent="0.2">
      <c r="A37" s="282">
        <v>4.2</v>
      </c>
      <c r="B37" s="11" t="s">
        <v>56</v>
      </c>
      <c r="C37" s="12" t="s">
        <v>55</v>
      </c>
      <c r="D37" s="275">
        <v>36.729999999999997</v>
      </c>
      <c r="E37" s="15"/>
      <c r="F37" s="14">
        <f t="shared" si="4"/>
        <v>0</v>
      </c>
      <c r="G37" s="635" t="e">
        <f t="shared" si="0"/>
        <v>#DIV/0!</v>
      </c>
    </row>
    <row r="38" spans="1:7" ht="27" customHeight="1" x14ac:dyDescent="0.2">
      <c r="A38" s="282">
        <v>4.3</v>
      </c>
      <c r="B38" s="11" t="s">
        <v>57</v>
      </c>
      <c r="C38" s="12" t="s">
        <v>55</v>
      </c>
      <c r="D38" s="275">
        <v>162.06</v>
      </c>
      <c r="E38" s="15"/>
      <c r="F38" s="14">
        <f t="shared" si="4"/>
        <v>0</v>
      </c>
      <c r="G38" s="635" t="e">
        <f t="shared" si="0"/>
        <v>#DIV/0!</v>
      </c>
    </row>
    <row r="39" spans="1:7" ht="15" customHeight="1" x14ac:dyDescent="0.2">
      <c r="A39" s="282"/>
      <c r="B39" s="286"/>
      <c r="C39" s="281"/>
      <c r="D39" s="283"/>
      <c r="E39" s="281"/>
      <c r="F39" s="281"/>
      <c r="G39" s="635" t="e">
        <f t="shared" si="0"/>
        <v>#DIV/0!</v>
      </c>
    </row>
    <row r="40" spans="1:7" ht="15" customHeight="1" x14ac:dyDescent="0.25">
      <c r="A40" s="57">
        <v>5</v>
      </c>
      <c r="B40" s="59" t="s">
        <v>59</v>
      </c>
      <c r="C40" s="58"/>
      <c r="D40" s="287"/>
      <c r="E40" s="60"/>
      <c r="F40" s="61">
        <f>SUM(F41:F47)</f>
        <v>0</v>
      </c>
      <c r="G40" s="634" t="e">
        <f t="shared" si="0"/>
        <v>#DIV/0!</v>
      </c>
    </row>
    <row r="41" spans="1:7" ht="15" customHeight="1" x14ac:dyDescent="0.2">
      <c r="A41" s="72">
        <v>5.0999999999999996</v>
      </c>
      <c r="B41" s="98" t="s">
        <v>60</v>
      </c>
      <c r="C41" s="73" t="s">
        <v>23</v>
      </c>
      <c r="D41" s="288">
        <v>365.85</v>
      </c>
      <c r="E41" s="75"/>
      <c r="F41" s="14">
        <f t="shared" ref="F41:F47" si="5">+ROUND((E41*D41),0)</f>
        <v>0</v>
      </c>
      <c r="G41" s="635" t="e">
        <f t="shared" si="0"/>
        <v>#DIV/0!</v>
      </c>
    </row>
    <row r="42" spans="1:7" ht="15" customHeight="1" x14ac:dyDescent="0.2">
      <c r="A42" s="72">
        <v>5.2</v>
      </c>
      <c r="B42" s="98" t="s">
        <v>61</v>
      </c>
      <c r="C42" s="73" t="s">
        <v>10</v>
      </c>
      <c r="D42" s="288">
        <v>102.77</v>
      </c>
      <c r="E42" s="75"/>
      <c r="F42" s="14">
        <f t="shared" si="5"/>
        <v>0</v>
      </c>
      <c r="G42" s="635" t="e">
        <f t="shared" si="0"/>
        <v>#DIV/0!</v>
      </c>
    </row>
    <row r="43" spans="1:7" ht="15" customHeight="1" x14ac:dyDescent="0.2">
      <c r="A43" s="72">
        <v>5.3</v>
      </c>
      <c r="B43" s="98" t="s">
        <v>62</v>
      </c>
      <c r="C43" s="73" t="s">
        <v>23</v>
      </c>
      <c r="D43" s="288">
        <v>49.800000000000004</v>
      </c>
      <c r="E43" s="75"/>
      <c r="F43" s="14">
        <f t="shared" si="5"/>
        <v>0</v>
      </c>
      <c r="G43" s="635" t="e">
        <f t="shared" si="0"/>
        <v>#DIV/0!</v>
      </c>
    </row>
    <row r="44" spans="1:7" ht="15" customHeight="1" x14ac:dyDescent="0.2">
      <c r="A44" s="72">
        <v>5.8</v>
      </c>
      <c r="B44" s="98" t="s">
        <v>67</v>
      </c>
      <c r="C44" s="73" t="s">
        <v>23</v>
      </c>
      <c r="D44" s="288">
        <v>16.66</v>
      </c>
      <c r="E44" s="75"/>
      <c r="F44" s="14">
        <f t="shared" si="5"/>
        <v>0</v>
      </c>
      <c r="G44" s="635" t="e">
        <f t="shared" si="0"/>
        <v>#DIV/0!</v>
      </c>
    </row>
    <row r="45" spans="1:7" ht="15" customHeight="1" x14ac:dyDescent="0.2">
      <c r="A45" s="72">
        <v>5.9</v>
      </c>
      <c r="B45" s="98" t="s">
        <v>68</v>
      </c>
      <c r="C45" s="73" t="s">
        <v>10</v>
      </c>
      <c r="D45" s="288">
        <v>33.06</v>
      </c>
      <c r="E45" s="75"/>
      <c r="F45" s="14">
        <f t="shared" si="5"/>
        <v>0</v>
      </c>
      <c r="G45" s="635" t="e">
        <f t="shared" si="0"/>
        <v>#DIV/0!</v>
      </c>
    </row>
    <row r="46" spans="1:7" s="129" customFormat="1" ht="15" customHeight="1" x14ac:dyDescent="0.2">
      <c r="A46" s="97">
        <v>5.0999999999999996</v>
      </c>
      <c r="B46" s="21" t="s">
        <v>69</v>
      </c>
      <c r="C46" s="23" t="s">
        <v>23</v>
      </c>
      <c r="D46" s="275">
        <v>195.63000000000002</v>
      </c>
      <c r="E46" s="15"/>
      <c r="F46" s="14">
        <f t="shared" si="5"/>
        <v>0</v>
      </c>
      <c r="G46" s="635" t="e">
        <f t="shared" si="0"/>
        <v>#DIV/0!</v>
      </c>
    </row>
    <row r="47" spans="1:7" s="129" customFormat="1" ht="21.75" customHeight="1" x14ac:dyDescent="0.2">
      <c r="A47" s="97">
        <v>5.1100000000000003</v>
      </c>
      <c r="B47" s="21" t="s">
        <v>70</v>
      </c>
      <c r="C47" s="23" t="s">
        <v>23</v>
      </c>
      <c r="D47" s="275">
        <v>362.88</v>
      </c>
      <c r="E47" s="15"/>
      <c r="F47" s="14">
        <f t="shared" si="5"/>
        <v>0</v>
      </c>
      <c r="G47" s="635" t="e">
        <f t="shared" si="0"/>
        <v>#DIV/0!</v>
      </c>
    </row>
    <row r="48" spans="1:7" s="129" customFormat="1" ht="15" customHeight="1" x14ac:dyDescent="0.2">
      <c r="A48" s="97"/>
      <c r="B48" s="21"/>
      <c r="C48" s="23"/>
      <c r="D48" s="275"/>
      <c r="E48" s="96"/>
      <c r="F48" s="96"/>
      <c r="G48" s="635" t="e">
        <f t="shared" si="0"/>
        <v>#DIV/0!</v>
      </c>
    </row>
    <row r="49" spans="1:7" ht="15" customHeight="1" x14ac:dyDescent="0.25">
      <c r="A49" s="57">
        <v>6</v>
      </c>
      <c r="B49" s="59" t="s">
        <v>73</v>
      </c>
      <c r="C49" s="58"/>
      <c r="D49" s="287"/>
      <c r="E49" s="60"/>
      <c r="F49" s="61">
        <f>SUM(F50:F54)</f>
        <v>0</v>
      </c>
      <c r="G49" s="634" t="e">
        <f t="shared" si="0"/>
        <v>#DIV/0!</v>
      </c>
    </row>
    <row r="50" spans="1:7" ht="15" customHeight="1" x14ac:dyDescent="0.2">
      <c r="A50" s="72">
        <v>6.1</v>
      </c>
      <c r="B50" s="98" t="s">
        <v>757</v>
      </c>
      <c r="C50" s="73" t="s">
        <v>23</v>
      </c>
      <c r="D50" s="288">
        <f>+'[12]CANT ARQ'!Q214</f>
        <v>59.508000000000003</v>
      </c>
      <c r="E50" s="221"/>
      <c r="F50" s="14">
        <f t="shared" ref="F50:F54" si="6">+ROUND((E50*D50),0)</f>
        <v>0</v>
      </c>
      <c r="G50" s="635" t="e">
        <f t="shared" si="0"/>
        <v>#DIV/0!</v>
      </c>
    </row>
    <row r="51" spans="1:7" ht="15" customHeight="1" x14ac:dyDescent="0.2">
      <c r="A51" s="72">
        <v>6.2</v>
      </c>
      <c r="B51" s="98" t="s">
        <v>758</v>
      </c>
      <c r="C51" s="73" t="s">
        <v>23</v>
      </c>
      <c r="D51" s="288">
        <v>276.08</v>
      </c>
      <c r="E51" s="221"/>
      <c r="F51" s="14">
        <f t="shared" si="6"/>
        <v>0</v>
      </c>
      <c r="G51" s="635" t="e">
        <f t="shared" si="0"/>
        <v>#DIV/0!</v>
      </c>
    </row>
    <row r="52" spans="1:7" s="129" customFormat="1" ht="21" customHeight="1" x14ac:dyDescent="0.2">
      <c r="A52" s="22">
        <v>6.3</v>
      </c>
      <c r="B52" s="96" t="s">
        <v>76</v>
      </c>
      <c r="C52" s="23" t="s">
        <v>23</v>
      </c>
      <c r="D52" s="275">
        <v>255.19</v>
      </c>
      <c r="E52" s="221"/>
      <c r="F52" s="14">
        <f t="shared" si="6"/>
        <v>0</v>
      </c>
      <c r="G52" s="635" t="e">
        <f t="shared" si="0"/>
        <v>#DIV/0!</v>
      </c>
    </row>
    <row r="53" spans="1:7" s="129" customFormat="1" ht="21" customHeight="1" x14ac:dyDescent="0.2">
      <c r="A53" s="22">
        <v>6.4</v>
      </c>
      <c r="B53" s="96" t="s">
        <v>77</v>
      </c>
      <c r="C53" s="23" t="s">
        <v>23</v>
      </c>
      <c r="D53" s="275">
        <v>42.5</v>
      </c>
      <c r="E53" s="221"/>
      <c r="F53" s="14">
        <f t="shared" si="6"/>
        <v>0</v>
      </c>
      <c r="G53" s="635" t="e">
        <f t="shared" si="0"/>
        <v>#DIV/0!</v>
      </c>
    </row>
    <row r="54" spans="1:7" s="129" customFormat="1" ht="21" customHeight="1" x14ac:dyDescent="0.2">
      <c r="A54" s="22">
        <v>6.6</v>
      </c>
      <c r="B54" s="96" t="s">
        <v>78</v>
      </c>
      <c r="C54" s="23" t="s">
        <v>23</v>
      </c>
      <c r="D54" s="275">
        <v>127.5</v>
      </c>
      <c r="E54" s="27"/>
      <c r="F54" s="14">
        <f t="shared" si="6"/>
        <v>0</v>
      </c>
      <c r="G54" s="635" t="e">
        <f t="shared" si="0"/>
        <v>#DIV/0!</v>
      </c>
    </row>
    <row r="55" spans="1:7" s="129" customFormat="1" ht="21" customHeight="1" x14ac:dyDescent="0.2">
      <c r="A55" s="22"/>
      <c r="B55" s="96"/>
      <c r="C55" s="23"/>
      <c r="D55" s="275"/>
      <c r="E55" s="96"/>
      <c r="F55" s="14"/>
      <c r="G55" s="635" t="e">
        <f t="shared" si="0"/>
        <v>#DIV/0!</v>
      </c>
    </row>
    <row r="56" spans="1:7" ht="15" customHeight="1" x14ac:dyDescent="0.25">
      <c r="A56" s="57">
        <v>7</v>
      </c>
      <c r="B56" s="59" t="s">
        <v>723</v>
      </c>
      <c r="C56" s="62"/>
      <c r="D56" s="289"/>
      <c r="E56" s="63"/>
      <c r="F56" s="61">
        <f>+F57+F65+F79+F89+F93+F98</f>
        <v>0</v>
      </c>
      <c r="G56" s="635" t="e">
        <f t="shared" si="0"/>
        <v>#DIV/0!</v>
      </c>
    </row>
    <row r="57" spans="1:7" ht="15" customHeight="1" x14ac:dyDescent="0.25">
      <c r="A57" s="290" t="s">
        <v>81</v>
      </c>
      <c r="B57" s="291" t="s">
        <v>82</v>
      </c>
      <c r="C57" s="292"/>
      <c r="D57" s="293"/>
      <c r="E57" s="294"/>
      <c r="F57" s="295">
        <f>SUM(F58:F64)</f>
        <v>0</v>
      </c>
      <c r="G57" s="634" t="e">
        <f t="shared" si="0"/>
        <v>#DIV/0!</v>
      </c>
    </row>
    <row r="58" spans="1:7" s="300" customFormat="1" ht="67.5" customHeight="1" x14ac:dyDescent="0.2">
      <c r="A58" s="296" t="s">
        <v>83</v>
      </c>
      <c r="B58" s="297" t="s">
        <v>84</v>
      </c>
      <c r="C58" s="298" t="s">
        <v>85</v>
      </c>
      <c r="D58" s="299">
        <v>89</v>
      </c>
      <c r="E58" s="299"/>
      <c r="F58" s="14">
        <f t="shared" ref="F58:F64" si="7">+ROUND((E58*D58),0)</f>
        <v>0</v>
      </c>
      <c r="G58" s="635" t="e">
        <f t="shared" si="0"/>
        <v>#DIV/0!</v>
      </c>
    </row>
    <row r="59" spans="1:7" ht="63.75" customHeight="1" x14ac:dyDescent="0.2">
      <c r="A59" s="301" t="s">
        <v>88</v>
      </c>
      <c r="B59" s="302" t="s">
        <v>89</v>
      </c>
      <c r="C59" s="303" t="s">
        <v>85</v>
      </c>
      <c r="D59" s="304">
        <v>20</v>
      </c>
      <c r="E59" s="304"/>
      <c r="F59" s="14">
        <f t="shared" si="7"/>
        <v>0</v>
      </c>
      <c r="G59" s="635" t="e">
        <f t="shared" si="0"/>
        <v>#DIV/0!</v>
      </c>
    </row>
    <row r="60" spans="1:7" ht="51" customHeight="1" x14ac:dyDescent="0.2">
      <c r="A60" s="301" t="s">
        <v>90</v>
      </c>
      <c r="B60" s="302" t="s">
        <v>91</v>
      </c>
      <c r="C60" s="303" t="s">
        <v>85</v>
      </c>
      <c r="D60" s="304">
        <v>109</v>
      </c>
      <c r="E60" s="304"/>
      <c r="F60" s="14">
        <f t="shared" si="7"/>
        <v>0</v>
      </c>
      <c r="G60" s="635" t="e">
        <f t="shared" si="0"/>
        <v>#DIV/0!</v>
      </c>
    </row>
    <row r="61" spans="1:7" ht="45" customHeight="1" x14ac:dyDescent="0.2">
      <c r="A61" s="301" t="s">
        <v>92</v>
      </c>
      <c r="B61" s="302" t="s">
        <v>93</v>
      </c>
      <c r="C61" s="303" t="s">
        <v>85</v>
      </c>
      <c r="D61" s="304">
        <v>10</v>
      </c>
      <c r="E61" s="304"/>
      <c r="F61" s="14">
        <f t="shared" si="7"/>
        <v>0</v>
      </c>
      <c r="G61" s="635" t="e">
        <f t="shared" si="0"/>
        <v>#DIV/0!</v>
      </c>
    </row>
    <row r="62" spans="1:7" ht="45" customHeight="1" x14ac:dyDescent="0.2">
      <c r="A62" s="301" t="s">
        <v>94</v>
      </c>
      <c r="B62" s="302" t="s">
        <v>95</v>
      </c>
      <c r="C62" s="303" t="s">
        <v>85</v>
      </c>
      <c r="D62" s="304">
        <v>2</v>
      </c>
      <c r="E62" s="304"/>
      <c r="F62" s="14">
        <f t="shared" si="7"/>
        <v>0</v>
      </c>
      <c r="G62" s="635" t="e">
        <f t="shared" si="0"/>
        <v>#DIV/0!</v>
      </c>
    </row>
    <row r="63" spans="1:7" s="129" customFormat="1" ht="60" customHeight="1" x14ac:dyDescent="0.2">
      <c r="A63" s="301" t="s">
        <v>100</v>
      </c>
      <c r="B63" s="302" t="s">
        <v>101</v>
      </c>
      <c r="C63" s="303" t="s">
        <v>85</v>
      </c>
      <c r="D63" s="304">
        <v>16</v>
      </c>
      <c r="E63" s="304"/>
      <c r="F63" s="14">
        <f t="shared" si="7"/>
        <v>0</v>
      </c>
      <c r="G63" s="635" t="e">
        <f t="shared" si="0"/>
        <v>#DIV/0!</v>
      </c>
    </row>
    <row r="64" spans="1:7" ht="89.25" customHeight="1" x14ac:dyDescent="0.2">
      <c r="A64" s="301" t="s">
        <v>104</v>
      </c>
      <c r="B64" s="302" t="s">
        <v>105</v>
      </c>
      <c r="C64" s="303" t="s">
        <v>85</v>
      </c>
      <c r="D64" s="304">
        <v>2</v>
      </c>
      <c r="E64" s="304"/>
      <c r="F64" s="14">
        <f t="shared" si="7"/>
        <v>0</v>
      </c>
      <c r="G64" s="635" t="e">
        <f t="shared" si="0"/>
        <v>#DIV/0!</v>
      </c>
    </row>
    <row r="65" spans="1:7" ht="35.1" customHeight="1" x14ac:dyDescent="0.25">
      <c r="A65" s="306" t="s">
        <v>112</v>
      </c>
      <c r="B65" s="307" t="s">
        <v>113</v>
      </c>
      <c r="C65" s="308"/>
      <c r="D65" s="309"/>
      <c r="E65" s="309"/>
      <c r="F65" s="310">
        <f>SUM(F66:F78)</f>
        <v>0</v>
      </c>
      <c r="G65" s="634" t="e">
        <f t="shared" si="0"/>
        <v>#DIV/0!</v>
      </c>
    </row>
    <row r="66" spans="1:7" ht="30.75" customHeight="1" x14ac:dyDescent="0.2">
      <c r="A66" s="301" t="s">
        <v>114</v>
      </c>
      <c r="B66" s="302" t="s">
        <v>115</v>
      </c>
      <c r="C66" s="303" t="s">
        <v>85</v>
      </c>
      <c r="D66" s="304">
        <v>12</v>
      </c>
      <c r="E66" s="304"/>
      <c r="F66" s="14">
        <f t="shared" ref="F66:F78" si="8">+ROUND((E66*D66),0)</f>
        <v>0</v>
      </c>
      <c r="G66" s="635" t="e">
        <f t="shared" si="0"/>
        <v>#DIV/0!</v>
      </c>
    </row>
    <row r="67" spans="1:7" ht="20.100000000000001" customHeight="1" x14ac:dyDescent="0.2">
      <c r="A67" s="301" t="s">
        <v>116</v>
      </c>
      <c r="B67" s="302" t="s">
        <v>117</v>
      </c>
      <c r="C67" s="303" t="s">
        <v>85</v>
      </c>
      <c r="D67" s="304">
        <v>10</v>
      </c>
      <c r="E67" s="304"/>
      <c r="F67" s="14">
        <f t="shared" si="8"/>
        <v>0</v>
      </c>
      <c r="G67" s="635" t="e">
        <f t="shared" si="0"/>
        <v>#DIV/0!</v>
      </c>
    </row>
    <row r="68" spans="1:7" ht="20.100000000000001" customHeight="1" x14ac:dyDescent="0.2">
      <c r="A68" s="301" t="s">
        <v>122</v>
      </c>
      <c r="B68" s="302" t="s">
        <v>123</v>
      </c>
      <c r="C68" s="303" t="s">
        <v>85</v>
      </c>
      <c r="D68" s="304">
        <v>3</v>
      </c>
      <c r="E68" s="304"/>
      <c r="F68" s="14">
        <f t="shared" si="8"/>
        <v>0</v>
      </c>
      <c r="G68" s="635" t="e">
        <f t="shared" si="0"/>
        <v>#DIV/0!</v>
      </c>
    </row>
    <row r="69" spans="1:7" ht="20.100000000000001" customHeight="1" x14ac:dyDescent="0.2">
      <c r="A69" s="301" t="s">
        <v>124</v>
      </c>
      <c r="B69" s="302" t="s">
        <v>125</v>
      </c>
      <c r="C69" s="303" t="s">
        <v>85</v>
      </c>
      <c r="D69" s="304">
        <v>2</v>
      </c>
      <c r="E69" s="304"/>
      <c r="F69" s="14">
        <f t="shared" si="8"/>
        <v>0</v>
      </c>
      <c r="G69" s="635" t="e">
        <f t="shared" si="0"/>
        <v>#DIV/0!</v>
      </c>
    </row>
    <row r="70" spans="1:7" ht="20.100000000000001" customHeight="1" x14ac:dyDescent="0.2">
      <c r="A70" s="301" t="s">
        <v>126</v>
      </c>
      <c r="B70" s="302" t="s">
        <v>127</v>
      </c>
      <c r="C70" s="303" t="s">
        <v>85</v>
      </c>
      <c r="D70" s="304">
        <v>3</v>
      </c>
      <c r="E70" s="304"/>
      <c r="F70" s="14">
        <f t="shared" si="8"/>
        <v>0</v>
      </c>
      <c r="G70" s="635" t="e">
        <f t="shared" si="0"/>
        <v>#DIV/0!</v>
      </c>
    </row>
    <row r="71" spans="1:7" ht="54.75" customHeight="1" x14ac:dyDescent="0.2">
      <c r="A71" s="301" t="s">
        <v>128</v>
      </c>
      <c r="B71" s="302" t="s">
        <v>129</v>
      </c>
      <c r="C71" s="303" t="s">
        <v>85</v>
      </c>
      <c r="D71" s="304">
        <v>1</v>
      </c>
      <c r="E71" s="304"/>
      <c r="F71" s="14">
        <f t="shared" si="8"/>
        <v>0</v>
      </c>
      <c r="G71" s="635" t="e">
        <f t="shared" si="0"/>
        <v>#DIV/0!</v>
      </c>
    </row>
    <row r="72" spans="1:7" ht="45" customHeight="1" x14ac:dyDescent="0.2">
      <c r="A72" s="301" t="s">
        <v>759</v>
      </c>
      <c r="B72" s="302" t="s">
        <v>137</v>
      </c>
      <c r="C72" s="303" t="s">
        <v>85</v>
      </c>
      <c r="D72" s="304">
        <v>1</v>
      </c>
      <c r="E72" s="304"/>
      <c r="F72" s="14">
        <f t="shared" si="8"/>
        <v>0</v>
      </c>
      <c r="G72" s="635" t="e">
        <f t="shared" ref="G72:G135" si="9">+ROUND((F72/$F$244),4)</f>
        <v>#DIV/0!</v>
      </c>
    </row>
    <row r="73" spans="1:7" ht="45" customHeight="1" x14ac:dyDescent="0.2">
      <c r="A73" s="301" t="s">
        <v>142</v>
      </c>
      <c r="B73" s="302" t="s">
        <v>143</v>
      </c>
      <c r="C73" s="303" t="s">
        <v>85</v>
      </c>
      <c r="D73" s="304">
        <v>1</v>
      </c>
      <c r="E73" s="304"/>
      <c r="F73" s="14">
        <f t="shared" si="8"/>
        <v>0</v>
      </c>
      <c r="G73" s="635" t="e">
        <f t="shared" si="9"/>
        <v>#DIV/0!</v>
      </c>
    </row>
    <row r="74" spans="1:7" ht="45" customHeight="1" x14ac:dyDescent="0.2">
      <c r="A74" s="301" t="s">
        <v>144</v>
      </c>
      <c r="B74" s="302" t="s">
        <v>145</v>
      </c>
      <c r="C74" s="303" t="s">
        <v>85</v>
      </c>
      <c r="D74" s="304">
        <v>1</v>
      </c>
      <c r="E74" s="304"/>
      <c r="F74" s="14">
        <f t="shared" si="8"/>
        <v>0</v>
      </c>
      <c r="G74" s="635" t="e">
        <f t="shared" si="9"/>
        <v>#DIV/0!</v>
      </c>
    </row>
    <row r="75" spans="1:7" ht="45" customHeight="1" x14ac:dyDescent="0.2">
      <c r="A75" s="301" t="s">
        <v>146</v>
      </c>
      <c r="B75" s="302" t="s">
        <v>147</v>
      </c>
      <c r="C75" s="303" t="s">
        <v>85</v>
      </c>
      <c r="D75" s="304">
        <v>1</v>
      </c>
      <c r="E75" s="304"/>
      <c r="F75" s="14">
        <f t="shared" si="8"/>
        <v>0</v>
      </c>
      <c r="G75" s="635" t="e">
        <f t="shared" si="9"/>
        <v>#DIV/0!</v>
      </c>
    </row>
    <row r="76" spans="1:7" ht="45" customHeight="1" x14ac:dyDescent="0.2">
      <c r="A76" s="301" t="s">
        <v>148</v>
      </c>
      <c r="B76" s="302" t="s">
        <v>149</v>
      </c>
      <c r="C76" s="303" t="s">
        <v>85</v>
      </c>
      <c r="D76" s="304">
        <v>1</v>
      </c>
      <c r="E76" s="304"/>
      <c r="F76" s="14">
        <f t="shared" si="8"/>
        <v>0</v>
      </c>
      <c r="G76" s="635" t="e">
        <f t="shared" si="9"/>
        <v>#DIV/0!</v>
      </c>
    </row>
    <row r="77" spans="1:7" ht="45" customHeight="1" x14ac:dyDescent="0.2">
      <c r="A77" s="301" t="s">
        <v>150</v>
      </c>
      <c r="B77" s="302" t="s">
        <v>151</v>
      </c>
      <c r="C77" s="303" t="s">
        <v>85</v>
      </c>
      <c r="D77" s="304">
        <v>1</v>
      </c>
      <c r="E77" s="304"/>
      <c r="F77" s="14">
        <f t="shared" si="8"/>
        <v>0</v>
      </c>
      <c r="G77" s="635" t="e">
        <f t="shared" si="9"/>
        <v>#DIV/0!</v>
      </c>
    </row>
    <row r="78" spans="1:7" ht="45" customHeight="1" x14ac:dyDescent="0.2">
      <c r="A78" s="301" t="s">
        <v>152</v>
      </c>
      <c r="B78" s="302" t="s">
        <v>153</v>
      </c>
      <c r="C78" s="303" t="s">
        <v>85</v>
      </c>
      <c r="D78" s="304">
        <v>1</v>
      </c>
      <c r="E78" s="304"/>
      <c r="F78" s="14">
        <f t="shared" si="8"/>
        <v>0</v>
      </c>
      <c r="G78" s="635" t="e">
        <f t="shared" si="9"/>
        <v>#DIV/0!</v>
      </c>
    </row>
    <row r="79" spans="1:7" ht="45" customHeight="1" x14ac:dyDescent="0.25">
      <c r="A79" s="306" t="s">
        <v>154</v>
      </c>
      <c r="B79" s="307" t="s">
        <v>155</v>
      </c>
      <c r="C79" s="308"/>
      <c r="D79" s="309"/>
      <c r="E79" s="309"/>
      <c r="F79" s="310">
        <f>SUM(F80:F88)</f>
        <v>0</v>
      </c>
      <c r="G79" s="634" t="e">
        <f t="shared" si="9"/>
        <v>#DIV/0!</v>
      </c>
    </row>
    <row r="80" spans="1:7" ht="45" customHeight="1" x14ac:dyDescent="0.2">
      <c r="A80" s="301" t="s">
        <v>701</v>
      </c>
      <c r="B80" s="302" t="s">
        <v>160</v>
      </c>
      <c r="C80" s="303" t="s">
        <v>158</v>
      </c>
      <c r="D80" s="304">
        <v>40</v>
      </c>
      <c r="E80" s="304"/>
      <c r="F80" s="14">
        <f t="shared" ref="F80:F99" si="10">+ROUND((E80*D80),0)</f>
        <v>0</v>
      </c>
      <c r="G80" s="635" t="e">
        <f t="shared" si="9"/>
        <v>#DIV/0!</v>
      </c>
    </row>
    <row r="81" spans="1:7" ht="45" customHeight="1" x14ac:dyDescent="0.2">
      <c r="A81" s="301" t="s">
        <v>161</v>
      </c>
      <c r="B81" s="302" t="s">
        <v>162</v>
      </c>
      <c r="C81" s="303" t="s">
        <v>158</v>
      </c>
      <c r="D81" s="304">
        <v>20</v>
      </c>
      <c r="E81" s="304"/>
      <c r="F81" s="14">
        <f t="shared" si="10"/>
        <v>0</v>
      </c>
      <c r="G81" s="635" t="e">
        <f t="shared" si="9"/>
        <v>#DIV/0!</v>
      </c>
    </row>
    <row r="82" spans="1:7" ht="45" customHeight="1" x14ac:dyDescent="0.2">
      <c r="A82" s="301" t="s">
        <v>163</v>
      </c>
      <c r="B82" s="302" t="s">
        <v>164</v>
      </c>
      <c r="C82" s="303" t="s">
        <v>158</v>
      </c>
      <c r="D82" s="304">
        <v>10</v>
      </c>
      <c r="E82" s="304"/>
      <c r="F82" s="14">
        <f t="shared" si="10"/>
        <v>0</v>
      </c>
      <c r="G82" s="635" t="e">
        <f t="shared" si="9"/>
        <v>#DIV/0!</v>
      </c>
    </row>
    <row r="83" spans="1:7" ht="56.25" customHeight="1" x14ac:dyDescent="0.2">
      <c r="A83" s="301" t="s">
        <v>167</v>
      </c>
      <c r="B83" s="302" t="s">
        <v>168</v>
      </c>
      <c r="C83" s="303" t="s">
        <v>158</v>
      </c>
      <c r="D83" s="304">
        <v>25</v>
      </c>
      <c r="E83" s="304"/>
      <c r="F83" s="14">
        <f t="shared" si="10"/>
        <v>0</v>
      </c>
      <c r="G83" s="635" t="e">
        <f t="shared" si="9"/>
        <v>#DIV/0!</v>
      </c>
    </row>
    <row r="84" spans="1:7" ht="39" customHeight="1" x14ac:dyDescent="0.2">
      <c r="A84" s="301" t="s">
        <v>169</v>
      </c>
      <c r="B84" s="302" t="s">
        <v>170</v>
      </c>
      <c r="C84" s="303" t="s">
        <v>158</v>
      </c>
      <c r="D84" s="304">
        <v>130</v>
      </c>
      <c r="E84" s="304"/>
      <c r="F84" s="14">
        <f t="shared" si="10"/>
        <v>0</v>
      </c>
      <c r="G84" s="635" t="e">
        <f t="shared" si="9"/>
        <v>#DIV/0!</v>
      </c>
    </row>
    <row r="85" spans="1:7" ht="36" customHeight="1" x14ac:dyDescent="0.2">
      <c r="A85" s="301" t="s">
        <v>171</v>
      </c>
      <c r="B85" s="302" t="s">
        <v>172</v>
      </c>
      <c r="C85" s="303" t="s">
        <v>158</v>
      </c>
      <c r="D85" s="304">
        <v>25</v>
      </c>
      <c r="E85" s="304"/>
      <c r="F85" s="14">
        <f t="shared" si="10"/>
        <v>0</v>
      </c>
      <c r="G85" s="635" t="e">
        <f t="shared" si="9"/>
        <v>#DIV/0!</v>
      </c>
    </row>
    <row r="86" spans="1:7" ht="45" customHeight="1" x14ac:dyDescent="0.2">
      <c r="A86" s="301" t="s">
        <v>173</v>
      </c>
      <c r="B86" s="302" t="s">
        <v>174</v>
      </c>
      <c r="C86" s="303" t="s">
        <v>158</v>
      </c>
      <c r="D86" s="304">
        <v>30</v>
      </c>
      <c r="E86" s="304"/>
      <c r="F86" s="14">
        <f t="shared" si="10"/>
        <v>0</v>
      </c>
      <c r="G86" s="635" t="e">
        <f t="shared" si="9"/>
        <v>#DIV/0!</v>
      </c>
    </row>
    <row r="87" spans="1:7" ht="51.75" customHeight="1" x14ac:dyDescent="0.2">
      <c r="A87" s="301" t="s">
        <v>177</v>
      </c>
      <c r="B87" s="302" t="s">
        <v>178</v>
      </c>
      <c r="C87" s="303" t="s">
        <v>158</v>
      </c>
      <c r="D87" s="304">
        <v>50</v>
      </c>
      <c r="E87" s="304"/>
      <c r="F87" s="14">
        <f t="shared" si="10"/>
        <v>0</v>
      </c>
      <c r="G87" s="635" t="e">
        <f t="shared" si="9"/>
        <v>#DIV/0!</v>
      </c>
    </row>
    <row r="88" spans="1:7" ht="45" customHeight="1" x14ac:dyDescent="0.2">
      <c r="A88" s="301" t="s">
        <v>181</v>
      </c>
      <c r="B88" s="302" t="s">
        <v>182</v>
      </c>
      <c r="C88" s="303" t="s">
        <v>85</v>
      </c>
      <c r="D88" s="304">
        <v>3</v>
      </c>
      <c r="E88" s="304"/>
      <c r="F88" s="14">
        <f t="shared" si="10"/>
        <v>0</v>
      </c>
      <c r="G88" s="635" t="e">
        <f t="shared" si="9"/>
        <v>#DIV/0!</v>
      </c>
    </row>
    <row r="89" spans="1:7" ht="45" customHeight="1" x14ac:dyDescent="0.2">
      <c r="A89" s="306" t="s">
        <v>187</v>
      </c>
      <c r="B89" s="307" t="s">
        <v>188</v>
      </c>
      <c r="C89" s="308"/>
      <c r="D89" s="309"/>
      <c r="E89" s="309"/>
      <c r="F89" s="310">
        <f>SUM(F90:F92)</f>
        <v>0</v>
      </c>
      <c r="G89" s="636" t="e">
        <f t="shared" si="9"/>
        <v>#DIV/0!</v>
      </c>
    </row>
    <row r="90" spans="1:7" ht="69.75" customHeight="1" x14ac:dyDescent="0.2">
      <c r="A90" s="301" t="s">
        <v>189</v>
      </c>
      <c r="B90" s="302" t="s">
        <v>190</v>
      </c>
      <c r="C90" s="303" t="s">
        <v>85</v>
      </c>
      <c r="D90" s="304">
        <v>77</v>
      </c>
      <c r="E90" s="304"/>
      <c r="F90" s="14">
        <f t="shared" si="10"/>
        <v>0</v>
      </c>
      <c r="G90" s="635" t="e">
        <f t="shared" si="9"/>
        <v>#DIV/0!</v>
      </c>
    </row>
    <row r="91" spans="1:7" ht="87" customHeight="1" x14ac:dyDescent="0.2">
      <c r="A91" s="301" t="s">
        <v>195</v>
      </c>
      <c r="B91" s="302" t="s">
        <v>196</v>
      </c>
      <c r="C91" s="303" t="s">
        <v>85</v>
      </c>
      <c r="D91" s="304">
        <v>8</v>
      </c>
      <c r="E91" s="304"/>
      <c r="F91" s="14">
        <f t="shared" si="10"/>
        <v>0</v>
      </c>
      <c r="G91" s="635" t="e">
        <f t="shared" si="9"/>
        <v>#DIV/0!</v>
      </c>
    </row>
    <row r="92" spans="1:7" ht="78.75" customHeight="1" x14ac:dyDescent="0.2">
      <c r="A92" s="301" t="s">
        <v>197</v>
      </c>
      <c r="B92" s="302" t="s">
        <v>198</v>
      </c>
      <c r="C92" s="303" t="s">
        <v>85</v>
      </c>
      <c r="D92" s="304">
        <v>18</v>
      </c>
      <c r="E92" s="304"/>
      <c r="F92" s="14">
        <f t="shared" si="10"/>
        <v>0</v>
      </c>
      <c r="G92" s="635" t="e">
        <f t="shared" si="9"/>
        <v>#DIV/0!</v>
      </c>
    </row>
    <row r="93" spans="1:7" ht="45" customHeight="1" x14ac:dyDescent="0.2">
      <c r="A93" s="311" t="s">
        <v>201</v>
      </c>
      <c r="B93" s="307" t="s">
        <v>202</v>
      </c>
      <c r="C93" s="308"/>
      <c r="D93" s="309"/>
      <c r="E93" s="309"/>
      <c r="F93" s="310">
        <f>SUM(F94:F97)</f>
        <v>0</v>
      </c>
      <c r="G93" s="636" t="e">
        <f t="shared" si="9"/>
        <v>#DIV/0!</v>
      </c>
    </row>
    <row r="94" spans="1:7" ht="45" customHeight="1" x14ac:dyDescent="0.2">
      <c r="A94" s="301" t="s">
        <v>203</v>
      </c>
      <c r="B94" s="302" t="s">
        <v>204</v>
      </c>
      <c r="C94" s="303" t="s">
        <v>85</v>
      </c>
      <c r="D94" s="304">
        <v>1</v>
      </c>
      <c r="E94" s="304"/>
      <c r="F94" s="14">
        <f t="shared" si="10"/>
        <v>0</v>
      </c>
      <c r="G94" s="635" t="e">
        <f t="shared" si="9"/>
        <v>#DIV/0!</v>
      </c>
    </row>
    <row r="95" spans="1:7" ht="45" customHeight="1" x14ac:dyDescent="0.2">
      <c r="A95" s="301" t="s">
        <v>205</v>
      </c>
      <c r="B95" s="302" t="s">
        <v>206</v>
      </c>
      <c r="C95" s="303" t="s">
        <v>85</v>
      </c>
      <c r="D95" s="304">
        <v>1</v>
      </c>
      <c r="E95" s="304"/>
      <c r="F95" s="14">
        <f t="shared" si="10"/>
        <v>0</v>
      </c>
      <c r="G95" s="635" t="e">
        <f t="shared" si="9"/>
        <v>#DIV/0!</v>
      </c>
    </row>
    <row r="96" spans="1:7" ht="47.25" customHeight="1" x14ac:dyDescent="0.2">
      <c r="A96" s="301" t="s">
        <v>207</v>
      </c>
      <c r="B96" s="302" t="s">
        <v>208</v>
      </c>
      <c r="C96" s="303" t="s">
        <v>158</v>
      </c>
      <c r="D96" s="304">
        <v>10</v>
      </c>
      <c r="E96" s="304"/>
      <c r="F96" s="14">
        <f t="shared" si="10"/>
        <v>0</v>
      </c>
      <c r="G96" s="635" t="e">
        <f t="shared" si="9"/>
        <v>#DIV/0!</v>
      </c>
    </row>
    <row r="97" spans="1:7" ht="69" customHeight="1" x14ac:dyDescent="0.2">
      <c r="A97" s="301" t="s">
        <v>209</v>
      </c>
      <c r="B97" s="302" t="s">
        <v>210</v>
      </c>
      <c r="C97" s="303" t="s">
        <v>85</v>
      </c>
      <c r="D97" s="304">
        <v>1</v>
      </c>
      <c r="E97" s="304"/>
      <c r="F97" s="14">
        <f t="shared" si="10"/>
        <v>0</v>
      </c>
      <c r="G97" s="635" t="e">
        <f t="shared" si="9"/>
        <v>#DIV/0!</v>
      </c>
    </row>
    <row r="98" spans="1:7" ht="45" customHeight="1" x14ac:dyDescent="0.2">
      <c r="A98" s="290" t="s">
        <v>221</v>
      </c>
      <c r="B98" s="291" t="s">
        <v>222</v>
      </c>
      <c r="C98" s="292"/>
      <c r="D98" s="293"/>
      <c r="E98" s="294"/>
      <c r="F98" s="295">
        <f>SUM(F99:F103)</f>
        <v>0</v>
      </c>
      <c r="G98" s="637" t="e">
        <f t="shared" si="9"/>
        <v>#DIV/0!</v>
      </c>
    </row>
    <row r="99" spans="1:7" ht="75" customHeight="1" x14ac:dyDescent="0.2">
      <c r="A99" s="301" t="s">
        <v>223</v>
      </c>
      <c r="B99" s="302" t="s">
        <v>760</v>
      </c>
      <c r="C99" s="303" t="s">
        <v>85</v>
      </c>
      <c r="D99" s="304">
        <v>1</v>
      </c>
      <c r="E99" s="304"/>
      <c r="F99" s="14">
        <f t="shared" si="10"/>
        <v>0</v>
      </c>
      <c r="G99" s="635" t="e">
        <f t="shared" si="9"/>
        <v>#DIV/0!</v>
      </c>
    </row>
    <row r="100" spans="1:7" ht="33.75" customHeight="1" x14ac:dyDescent="0.2">
      <c r="A100" s="301" t="s">
        <v>252</v>
      </c>
      <c r="B100" s="302" t="s">
        <v>253</v>
      </c>
      <c r="C100" s="303" t="s">
        <v>85</v>
      </c>
      <c r="D100" s="304">
        <v>1</v>
      </c>
      <c r="E100" s="304"/>
      <c r="F100" s="14">
        <f t="shared" ref="F100:F102" si="11">+ROUND((E100*D100),0)</f>
        <v>0</v>
      </c>
      <c r="G100" s="635" t="e">
        <f t="shared" si="9"/>
        <v>#DIV/0!</v>
      </c>
    </row>
    <row r="101" spans="1:7" ht="45" customHeight="1" x14ac:dyDescent="0.2">
      <c r="A101" s="301" t="s">
        <v>254</v>
      </c>
      <c r="B101" s="302" t="s">
        <v>255</v>
      </c>
      <c r="C101" s="303" t="s">
        <v>85</v>
      </c>
      <c r="D101" s="304">
        <v>1</v>
      </c>
      <c r="E101" s="304"/>
      <c r="F101" s="14">
        <f t="shared" si="11"/>
        <v>0</v>
      </c>
      <c r="G101" s="635" t="e">
        <f t="shared" si="9"/>
        <v>#DIV/0!</v>
      </c>
    </row>
    <row r="102" spans="1:7" ht="52.5" customHeight="1" x14ac:dyDescent="0.2">
      <c r="A102" s="301" t="s">
        <v>724</v>
      </c>
      <c r="B102" s="302" t="s">
        <v>725</v>
      </c>
      <c r="C102" s="303" t="s">
        <v>85</v>
      </c>
      <c r="D102" s="304">
        <v>1</v>
      </c>
      <c r="E102" s="304"/>
      <c r="F102" s="14">
        <f t="shared" si="11"/>
        <v>0</v>
      </c>
      <c r="G102" s="635" t="e">
        <f t="shared" si="9"/>
        <v>#DIV/0!</v>
      </c>
    </row>
    <row r="103" spans="1:7" ht="23.25" customHeight="1" x14ac:dyDescent="0.2">
      <c r="A103" s="312"/>
      <c r="B103" s="81"/>
      <c r="C103" s="313"/>
      <c r="D103" s="304"/>
      <c r="E103" s="314"/>
      <c r="F103" s="315"/>
      <c r="G103" s="635" t="e">
        <f t="shared" si="9"/>
        <v>#DIV/0!</v>
      </c>
    </row>
    <row r="104" spans="1:7" ht="34.5" customHeight="1" x14ac:dyDescent="0.2">
      <c r="A104" s="316">
        <v>8</v>
      </c>
      <c r="B104" s="291" t="s">
        <v>256</v>
      </c>
      <c r="C104" s="292"/>
      <c r="D104" s="309"/>
      <c r="E104" s="317"/>
      <c r="F104" s="317"/>
      <c r="G104" s="638" t="e">
        <f t="shared" si="9"/>
        <v>#DIV/0!</v>
      </c>
    </row>
    <row r="105" spans="1:7" ht="45" customHeight="1" x14ac:dyDescent="0.2">
      <c r="A105" s="290" t="s">
        <v>257</v>
      </c>
      <c r="B105" s="291" t="s">
        <v>258</v>
      </c>
      <c r="C105" s="292"/>
      <c r="D105" s="293"/>
      <c r="E105" s="294"/>
      <c r="F105" s="295">
        <f>SUM(F106:F117)</f>
        <v>0</v>
      </c>
      <c r="G105" s="637" t="e">
        <f t="shared" si="9"/>
        <v>#DIV/0!</v>
      </c>
    </row>
    <row r="106" spans="1:7" ht="52.5" customHeight="1" x14ac:dyDescent="0.2">
      <c r="A106" s="301" t="s">
        <v>259</v>
      </c>
      <c r="B106" s="302" t="s">
        <v>260</v>
      </c>
      <c r="C106" s="303" t="s">
        <v>85</v>
      </c>
      <c r="D106" s="304">
        <v>1</v>
      </c>
      <c r="E106" s="304"/>
      <c r="F106" s="14">
        <f t="shared" ref="F106:F116" si="12">+ROUND((E106*D106),0)</f>
        <v>0</v>
      </c>
      <c r="G106" s="635" t="e">
        <f t="shared" si="9"/>
        <v>#DIV/0!</v>
      </c>
    </row>
    <row r="107" spans="1:7" ht="57.75" customHeight="1" x14ac:dyDescent="0.2">
      <c r="A107" s="301" t="s">
        <v>261</v>
      </c>
      <c r="B107" s="302" t="s">
        <v>262</v>
      </c>
      <c r="C107" s="303" t="s">
        <v>85</v>
      </c>
      <c r="D107" s="304">
        <v>1</v>
      </c>
      <c r="E107" s="304"/>
      <c r="F107" s="14">
        <f t="shared" si="12"/>
        <v>0</v>
      </c>
      <c r="G107" s="635" t="e">
        <f t="shared" si="9"/>
        <v>#DIV/0!</v>
      </c>
    </row>
    <row r="108" spans="1:7" ht="45" customHeight="1" x14ac:dyDescent="0.2">
      <c r="A108" s="301" t="s">
        <v>263</v>
      </c>
      <c r="B108" s="302" t="s">
        <v>264</v>
      </c>
      <c r="C108" s="303" t="s">
        <v>85</v>
      </c>
      <c r="D108" s="304">
        <v>2</v>
      </c>
      <c r="E108" s="304"/>
      <c r="F108" s="14">
        <f t="shared" si="12"/>
        <v>0</v>
      </c>
      <c r="G108" s="635" t="e">
        <f t="shared" si="9"/>
        <v>#DIV/0!</v>
      </c>
    </row>
    <row r="109" spans="1:7" ht="41.25" customHeight="1" x14ac:dyDescent="0.2">
      <c r="A109" s="301" t="s">
        <v>265</v>
      </c>
      <c r="B109" s="302" t="s">
        <v>266</v>
      </c>
      <c r="C109" s="303" t="s">
        <v>85</v>
      </c>
      <c r="D109" s="304">
        <v>2</v>
      </c>
      <c r="E109" s="304"/>
      <c r="F109" s="14">
        <f t="shared" si="12"/>
        <v>0</v>
      </c>
      <c r="G109" s="635" t="e">
        <f t="shared" si="9"/>
        <v>#DIV/0!</v>
      </c>
    </row>
    <row r="110" spans="1:7" ht="94.5" customHeight="1" x14ac:dyDescent="0.2">
      <c r="A110" s="301" t="s">
        <v>267</v>
      </c>
      <c r="B110" s="302" t="s">
        <v>268</v>
      </c>
      <c r="C110" s="303" t="s">
        <v>85</v>
      </c>
      <c r="D110" s="304">
        <v>1</v>
      </c>
      <c r="E110" s="304"/>
      <c r="F110" s="14">
        <f t="shared" si="12"/>
        <v>0</v>
      </c>
      <c r="G110" s="635" t="e">
        <f t="shared" si="9"/>
        <v>#DIV/0!</v>
      </c>
    </row>
    <row r="111" spans="1:7" ht="45" customHeight="1" x14ac:dyDescent="0.2">
      <c r="A111" s="301" t="s">
        <v>269</v>
      </c>
      <c r="B111" s="302" t="s">
        <v>270</v>
      </c>
      <c r="C111" s="303" t="s">
        <v>85</v>
      </c>
      <c r="D111" s="304">
        <v>1</v>
      </c>
      <c r="E111" s="304"/>
      <c r="F111" s="14">
        <f t="shared" si="12"/>
        <v>0</v>
      </c>
      <c r="G111" s="635" t="e">
        <f t="shared" si="9"/>
        <v>#DIV/0!</v>
      </c>
    </row>
    <row r="112" spans="1:7" ht="34.5" customHeight="1" x14ac:dyDescent="0.2">
      <c r="A112" s="301" t="s">
        <v>275</v>
      </c>
      <c r="B112" s="302" t="s">
        <v>276</v>
      </c>
      <c r="C112" s="303" t="s">
        <v>85</v>
      </c>
      <c r="D112" s="304">
        <v>2</v>
      </c>
      <c r="E112" s="304"/>
      <c r="F112" s="14">
        <f t="shared" si="12"/>
        <v>0</v>
      </c>
      <c r="G112" s="635" t="e">
        <f t="shared" si="9"/>
        <v>#DIV/0!</v>
      </c>
    </row>
    <row r="113" spans="1:7" ht="67.5" customHeight="1" x14ac:dyDescent="0.2">
      <c r="A113" s="301" t="s">
        <v>279</v>
      </c>
      <c r="B113" s="302" t="s">
        <v>280</v>
      </c>
      <c r="C113" s="303" t="s">
        <v>85</v>
      </c>
      <c r="D113" s="304">
        <v>1</v>
      </c>
      <c r="E113" s="304"/>
      <c r="F113" s="14">
        <f t="shared" si="12"/>
        <v>0</v>
      </c>
      <c r="G113" s="635" t="e">
        <f t="shared" si="9"/>
        <v>#DIV/0!</v>
      </c>
    </row>
    <row r="114" spans="1:7" ht="45" customHeight="1" x14ac:dyDescent="0.2">
      <c r="A114" s="301" t="s">
        <v>281</v>
      </c>
      <c r="B114" s="302" t="s">
        <v>282</v>
      </c>
      <c r="C114" s="303" t="s">
        <v>158</v>
      </c>
      <c r="D114" s="304">
        <v>30</v>
      </c>
      <c r="E114" s="304"/>
      <c r="F114" s="14">
        <f t="shared" si="12"/>
        <v>0</v>
      </c>
      <c r="G114" s="635" t="e">
        <f t="shared" si="9"/>
        <v>#DIV/0!</v>
      </c>
    </row>
    <row r="115" spans="1:7" ht="53.25" customHeight="1" x14ac:dyDescent="0.2">
      <c r="A115" s="301" t="s">
        <v>283</v>
      </c>
      <c r="B115" s="302" t="s">
        <v>284</v>
      </c>
      <c r="C115" s="303" t="s">
        <v>158</v>
      </c>
      <c r="D115" s="304">
        <v>30</v>
      </c>
      <c r="E115" s="304"/>
      <c r="F115" s="14">
        <f t="shared" si="12"/>
        <v>0</v>
      </c>
      <c r="G115" s="635" t="e">
        <f t="shared" si="9"/>
        <v>#DIV/0!</v>
      </c>
    </row>
    <row r="116" spans="1:7" ht="80.25" customHeight="1" x14ac:dyDescent="0.2">
      <c r="A116" s="301" t="s">
        <v>289</v>
      </c>
      <c r="B116" s="302" t="s">
        <v>290</v>
      </c>
      <c r="C116" s="303" t="s">
        <v>85</v>
      </c>
      <c r="D116" s="304">
        <v>1</v>
      </c>
      <c r="E116" s="304"/>
      <c r="F116" s="14">
        <f t="shared" si="12"/>
        <v>0</v>
      </c>
      <c r="G116" s="635" t="e">
        <f t="shared" si="9"/>
        <v>#DIV/0!</v>
      </c>
    </row>
    <row r="117" spans="1:7" ht="25.5" customHeight="1" x14ac:dyDescent="0.2">
      <c r="A117" s="305" t="s">
        <v>291</v>
      </c>
      <c r="B117" s="318" t="s">
        <v>292</v>
      </c>
      <c r="C117" s="303"/>
      <c r="D117" s="304"/>
      <c r="E117" s="304"/>
      <c r="F117" s="319"/>
      <c r="G117" s="635" t="e">
        <f t="shared" si="9"/>
        <v>#DIV/0!</v>
      </c>
    </row>
    <row r="118" spans="1:7" ht="28.5" customHeight="1" x14ac:dyDescent="0.2">
      <c r="A118" s="305" t="s">
        <v>293</v>
      </c>
      <c r="B118" s="318" t="s">
        <v>294</v>
      </c>
      <c r="C118" s="303"/>
      <c r="D118" s="304"/>
      <c r="E118" s="304"/>
      <c r="F118" s="319"/>
      <c r="G118" s="635" t="e">
        <f t="shared" si="9"/>
        <v>#DIV/0!</v>
      </c>
    </row>
    <row r="119" spans="1:7" ht="24.75" customHeight="1" x14ac:dyDescent="0.2">
      <c r="A119" s="312"/>
      <c r="B119" s="81"/>
      <c r="C119" s="313"/>
      <c r="D119" s="304"/>
      <c r="E119" s="314"/>
      <c r="F119" s="315"/>
      <c r="G119" s="635" t="e">
        <f t="shared" si="9"/>
        <v>#DIV/0!</v>
      </c>
    </row>
    <row r="120" spans="1:7" ht="34.5" customHeight="1" x14ac:dyDescent="0.2">
      <c r="A120" s="316">
        <v>9</v>
      </c>
      <c r="B120" s="291" t="s">
        <v>295</v>
      </c>
      <c r="C120" s="292"/>
      <c r="D120" s="293"/>
      <c r="E120" s="317"/>
      <c r="F120" s="317">
        <f>SUM(F121:F135)</f>
        <v>0</v>
      </c>
      <c r="G120" s="637" t="e">
        <f t="shared" si="9"/>
        <v>#DIV/0!</v>
      </c>
    </row>
    <row r="121" spans="1:7" ht="45" customHeight="1" x14ac:dyDescent="0.2">
      <c r="A121" s="320" t="s">
        <v>296</v>
      </c>
      <c r="B121" s="321" t="s">
        <v>297</v>
      </c>
      <c r="C121" s="313"/>
      <c r="D121" s="304"/>
      <c r="E121" s="314"/>
      <c r="F121" s="315"/>
      <c r="G121" s="635" t="e">
        <f t="shared" si="9"/>
        <v>#DIV/0!</v>
      </c>
    </row>
    <row r="122" spans="1:7" ht="48" customHeight="1" x14ac:dyDescent="0.2">
      <c r="A122" s="301" t="s">
        <v>298</v>
      </c>
      <c r="B122" s="302" t="s">
        <v>299</v>
      </c>
      <c r="C122" s="303" t="s">
        <v>85</v>
      </c>
      <c r="D122" s="304">
        <v>8</v>
      </c>
      <c r="E122" s="304"/>
      <c r="F122" s="14">
        <f t="shared" ref="F122:F135" si="13">+ROUND((E122*D122),0)</f>
        <v>0</v>
      </c>
      <c r="G122" s="635" t="e">
        <f t="shared" si="9"/>
        <v>#DIV/0!</v>
      </c>
    </row>
    <row r="123" spans="1:7" ht="54" customHeight="1" x14ac:dyDescent="0.2">
      <c r="A123" s="301" t="s">
        <v>300</v>
      </c>
      <c r="B123" s="302" t="s">
        <v>262</v>
      </c>
      <c r="C123" s="303" t="s">
        <v>85</v>
      </c>
      <c r="D123" s="304">
        <v>1</v>
      </c>
      <c r="E123" s="304"/>
      <c r="F123" s="14">
        <f t="shared" si="13"/>
        <v>0</v>
      </c>
      <c r="G123" s="635" t="e">
        <f t="shared" si="9"/>
        <v>#DIV/0!</v>
      </c>
    </row>
    <row r="124" spans="1:7" ht="35.25" customHeight="1" x14ac:dyDescent="0.2">
      <c r="A124" s="301" t="s">
        <v>301</v>
      </c>
      <c r="B124" s="302" t="s">
        <v>266</v>
      </c>
      <c r="C124" s="303" t="s">
        <v>85</v>
      </c>
      <c r="D124" s="304">
        <v>8</v>
      </c>
      <c r="E124" s="304"/>
      <c r="F124" s="14">
        <f t="shared" si="13"/>
        <v>0</v>
      </c>
      <c r="G124" s="635" t="e">
        <f t="shared" si="9"/>
        <v>#DIV/0!</v>
      </c>
    </row>
    <row r="125" spans="1:7" ht="18.75" customHeight="1" x14ac:dyDescent="0.2">
      <c r="A125" s="301" t="s">
        <v>302</v>
      </c>
      <c r="B125" s="302" t="s">
        <v>270</v>
      </c>
      <c r="C125" s="303" t="s">
        <v>85</v>
      </c>
      <c r="D125" s="304">
        <v>2</v>
      </c>
      <c r="E125" s="304"/>
      <c r="F125" s="14">
        <f t="shared" si="13"/>
        <v>0</v>
      </c>
      <c r="G125" s="635" t="e">
        <f t="shared" si="9"/>
        <v>#DIV/0!</v>
      </c>
    </row>
    <row r="126" spans="1:7" ht="21" customHeight="1" x14ac:dyDescent="0.2">
      <c r="A126" s="301" t="s">
        <v>305</v>
      </c>
      <c r="B126" s="302" t="s">
        <v>276</v>
      </c>
      <c r="C126" s="303" t="s">
        <v>85</v>
      </c>
      <c r="D126" s="304">
        <v>8</v>
      </c>
      <c r="E126" s="304"/>
      <c r="F126" s="14">
        <f t="shared" si="13"/>
        <v>0</v>
      </c>
      <c r="G126" s="635" t="e">
        <f t="shared" si="9"/>
        <v>#DIV/0!</v>
      </c>
    </row>
    <row r="127" spans="1:7" ht="45" customHeight="1" x14ac:dyDescent="0.2">
      <c r="A127" s="301" t="s">
        <v>306</v>
      </c>
      <c r="B127" s="302" t="s">
        <v>280</v>
      </c>
      <c r="C127" s="303" t="s">
        <v>85</v>
      </c>
      <c r="D127" s="304">
        <v>1</v>
      </c>
      <c r="E127" s="304"/>
      <c r="F127" s="14">
        <f t="shared" si="13"/>
        <v>0</v>
      </c>
      <c r="G127" s="635" t="e">
        <f t="shared" si="9"/>
        <v>#DIV/0!</v>
      </c>
    </row>
    <row r="128" spans="1:7" ht="45" customHeight="1" x14ac:dyDescent="0.2">
      <c r="A128" s="301" t="s">
        <v>307</v>
      </c>
      <c r="B128" s="302" t="s">
        <v>282</v>
      </c>
      <c r="C128" s="303" t="s">
        <v>158</v>
      </c>
      <c r="D128" s="304">
        <v>100</v>
      </c>
      <c r="E128" s="304"/>
      <c r="F128" s="14">
        <f t="shared" si="13"/>
        <v>0</v>
      </c>
      <c r="G128" s="635" t="e">
        <f t="shared" si="9"/>
        <v>#DIV/0!</v>
      </c>
    </row>
    <row r="129" spans="1:7" ht="45" customHeight="1" x14ac:dyDescent="0.2">
      <c r="A129" s="301" t="s">
        <v>308</v>
      </c>
      <c r="B129" s="302" t="s">
        <v>288</v>
      </c>
      <c r="C129" s="303" t="s">
        <v>158</v>
      </c>
      <c r="D129" s="304">
        <v>1</v>
      </c>
      <c r="E129" s="304"/>
      <c r="F129" s="14">
        <f t="shared" si="13"/>
        <v>0</v>
      </c>
      <c r="G129" s="635" t="e">
        <f t="shared" si="9"/>
        <v>#DIV/0!</v>
      </c>
    </row>
    <row r="130" spans="1:7" ht="64.5" customHeight="1" x14ac:dyDescent="0.2">
      <c r="A130" s="301" t="s">
        <v>309</v>
      </c>
      <c r="B130" s="302" t="s">
        <v>310</v>
      </c>
      <c r="C130" s="303" t="s">
        <v>85</v>
      </c>
      <c r="D130" s="304">
        <v>8</v>
      </c>
      <c r="E130" s="304"/>
      <c r="F130" s="14">
        <f t="shared" si="13"/>
        <v>0</v>
      </c>
      <c r="G130" s="635" t="e">
        <f t="shared" si="9"/>
        <v>#DIV/0!</v>
      </c>
    </row>
    <row r="131" spans="1:7" ht="61.5" customHeight="1" x14ac:dyDescent="0.2">
      <c r="A131" s="301" t="s">
        <v>311</v>
      </c>
      <c r="B131" s="302" t="s">
        <v>312</v>
      </c>
      <c r="C131" s="303" t="s">
        <v>85</v>
      </c>
      <c r="D131" s="304">
        <v>1</v>
      </c>
      <c r="E131" s="304"/>
      <c r="F131" s="14">
        <f t="shared" si="13"/>
        <v>0</v>
      </c>
      <c r="G131" s="635" t="e">
        <f t="shared" si="9"/>
        <v>#DIV/0!</v>
      </c>
    </row>
    <row r="132" spans="1:7" ht="66.75" customHeight="1" x14ac:dyDescent="0.2">
      <c r="A132" s="301" t="s">
        <v>313</v>
      </c>
      <c r="B132" s="302" t="s">
        <v>314</v>
      </c>
      <c r="C132" s="303" t="s">
        <v>85</v>
      </c>
      <c r="D132" s="304">
        <v>1</v>
      </c>
      <c r="E132" s="304"/>
      <c r="F132" s="14">
        <f t="shared" si="13"/>
        <v>0</v>
      </c>
      <c r="G132" s="635" t="e">
        <f t="shared" si="9"/>
        <v>#DIV/0!</v>
      </c>
    </row>
    <row r="133" spans="1:7" ht="60.75" customHeight="1" x14ac:dyDescent="0.2">
      <c r="A133" s="301" t="s">
        <v>315</v>
      </c>
      <c r="B133" s="302" t="s">
        <v>316</v>
      </c>
      <c r="C133" s="303" t="s">
        <v>85</v>
      </c>
      <c r="D133" s="304">
        <v>1</v>
      </c>
      <c r="E133" s="304"/>
      <c r="F133" s="14">
        <f t="shared" si="13"/>
        <v>0</v>
      </c>
      <c r="G133" s="635" t="e">
        <f t="shared" si="9"/>
        <v>#DIV/0!</v>
      </c>
    </row>
    <row r="134" spans="1:7" ht="67.5" customHeight="1" x14ac:dyDescent="0.2">
      <c r="A134" s="301" t="s">
        <v>317</v>
      </c>
      <c r="B134" s="302" t="s">
        <v>318</v>
      </c>
      <c r="C134" s="303" t="s">
        <v>85</v>
      </c>
      <c r="D134" s="304">
        <v>1</v>
      </c>
      <c r="E134" s="304"/>
      <c r="F134" s="14">
        <f t="shared" si="13"/>
        <v>0</v>
      </c>
      <c r="G134" s="635" t="e">
        <f t="shared" si="9"/>
        <v>#DIV/0!</v>
      </c>
    </row>
    <row r="135" spans="1:7" ht="38.25" customHeight="1" x14ac:dyDescent="0.2">
      <c r="A135" s="301" t="s">
        <v>319</v>
      </c>
      <c r="B135" s="302" t="s">
        <v>320</v>
      </c>
      <c r="C135" s="303" t="s">
        <v>85</v>
      </c>
      <c r="D135" s="304">
        <v>1</v>
      </c>
      <c r="E135" s="304"/>
      <c r="F135" s="14">
        <f t="shared" si="13"/>
        <v>0</v>
      </c>
      <c r="G135" s="635" t="e">
        <f t="shared" si="9"/>
        <v>#DIV/0!</v>
      </c>
    </row>
    <row r="136" spans="1:7" ht="15" customHeight="1" x14ac:dyDescent="0.25">
      <c r="A136" s="57">
        <v>10</v>
      </c>
      <c r="B136" s="59" t="s">
        <v>321</v>
      </c>
      <c r="C136" s="58"/>
      <c r="D136" s="287"/>
      <c r="E136" s="60"/>
      <c r="F136" s="61">
        <f>+F137+F147+F164+F174+F179+F184+F189+F193+F202</f>
        <v>0</v>
      </c>
      <c r="G136" s="634" t="e">
        <f t="shared" ref="G136:G199" si="14">+ROUND((F136/$F$244),4)</f>
        <v>#DIV/0!</v>
      </c>
    </row>
    <row r="137" spans="1:7" x14ac:dyDescent="0.25">
      <c r="A137" s="57">
        <v>10.1</v>
      </c>
      <c r="B137" s="60" t="s">
        <v>322</v>
      </c>
      <c r="C137" s="62"/>
      <c r="D137" s="289"/>
      <c r="E137" s="63"/>
      <c r="F137" s="61">
        <f>SUM(F138:F146)</f>
        <v>0</v>
      </c>
      <c r="G137" s="635" t="e">
        <f t="shared" si="14"/>
        <v>#DIV/0!</v>
      </c>
    </row>
    <row r="138" spans="1:7" x14ac:dyDescent="0.25">
      <c r="A138" s="64" t="s">
        <v>323</v>
      </c>
      <c r="B138" s="66" t="s">
        <v>324</v>
      </c>
      <c r="C138" s="65"/>
      <c r="D138" s="322"/>
      <c r="E138" s="66"/>
      <c r="F138" s="67">
        <f t="shared" ref="F138:F146" si="15">+ROUND((E138*D138),0)</f>
        <v>0</v>
      </c>
      <c r="G138" s="635" t="e">
        <f t="shared" si="14"/>
        <v>#DIV/0!</v>
      </c>
    </row>
    <row r="139" spans="1:7" ht="28.5" x14ac:dyDescent="0.2">
      <c r="A139" s="22" t="s">
        <v>326</v>
      </c>
      <c r="B139" s="68" t="s">
        <v>327</v>
      </c>
      <c r="C139" s="69" t="s">
        <v>158</v>
      </c>
      <c r="D139" s="275">
        <v>34</v>
      </c>
      <c r="E139" s="304"/>
      <c r="F139" s="14">
        <f t="shared" si="15"/>
        <v>0</v>
      </c>
      <c r="G139" s="635" t="e">
        <f t="shared" si="14"/>
        <v>#DIV/0!</v>
      </c>
    </row>
    <row r="140" spans="1:7" ht="28.5" x14ac:dyDescent="0.2">
      <c r="A140" s="22" t="s">
        <v>328</v>
      </c>
      <c r="B140" s="68" t="s">
        <v>329</v>
      </c>
      <c r="C140" s="69" t="s">
        <v>158</v>
      </c>
      <c r="D140" s="275">
        <v>3</v>
      </c>
      <c r="E140" s="304"/>
      <c r="F140" s="14">
        <f t="shared" si="15"/>
        <v>0</v>
      </c>
      <c r="G140" s="635" t="e">
        <f t="shared" si="14"/>
        <v>#DIV/0!</v>
      </c>
    </row>
    <row r="141" spans="1:7" ht="14.25" x14ac:dyDescent="0.2">
      <c r="A141" s="22" t="s">
        <v>330</v>
      </c>
      <c r="B141" s="68" t="s">
        <v>331</v>
      </c>
      <c r="C141" s="69" t="s">
        <v>325</v>
      </c>
      <c r="D141" s="275">
        <v>2</v>
      </c>
      <c r="E141" s="304"/>
      <c r="F141" s="14">
        <f t="shared" si="15"/>
        <v>0</v>
      </c>
      <c r="G141" s="635" t="e">
        <f t="shared" si="14"/>
        <v>#DIV/0!</v>
      </c>
    </row>
    <row r="142" spans="1:7" ht="14.25" x14ac:dyDescent="0.2">
      <c r="A142" s="22" t="s">
        <v>332</v>
      </c>
      <c r="B142" s="68" t="s">
        <v>333</v>
      </c>
      <c r="C142" s="69" t="s">
        <v>325</v>
      </c>
      <c r="D142" s="275">
        <v>1</v>
      </c>
      <c r="E142" s="304"/>
      <c r="F142" s="14">
        <f t="shared" si="15"/>
        <v>0</v>
      </c>
      <c r="G142" s="635" t="e">
        <f t="shared" si="14"/>
        <v>#DIV/0!</v>
      </c>
    </row>
    <row r="143" spans="1:7" ht="14.25" x14ac:dyDescent="0.2">
      <c r="A143" s="22" t="s">
        <v>334</v>
      </c>
      <c r="B143" s="68" t="s">
        <v>335</v>
      </c>
      <c r="C143" s="69" t="s">
        <v>325</v>
      </c>
      <c r="D143" s="275">
        <v>1</v>
      </c>
      <c r="E143" s="304"/>
      <c r="F143" s="14">
        <f t="shared" si="15"/>
        <v>0</v>
      </c>
      <c r="G143" s="635" t="e">
        <f t="shared" si="14"/>
        <v>#DIV/0!</v>
      </c>
    </row>
    <row r="144" spans="1:7" ht="14.25" x14ac:dyDescent="0.2">
      <c r="A144" s="22" t="s">
        <v>336</v>
      </c>
      <c r="B144" s="68" t="s">
        <v>337</v>
      </c>
      <c r="C144" s="69" t="s">
        <v>325</v>
      </c>
      <c r="D144" s="275">
        <v>2</v>
      </c>
      <c r="E144" s="304"/>
      <c r="F144" s="14">
        <f t="shared" si="15"/>
        <v>0</v>
      </c>
      <c r="G144" s="635" t="e">
        <f t="shared" si="14"/>
        <v>#DIV/0!</v>
      </c>
    </row>
    <row r="145" spans="1:7" ht="30.75" customHeight="1" x14ac:dyDescent="0.2">
      <c r="A145" s="22" t="s">
        <v>338</v>
      </c>
      <c r="B145" s="74" t="s">
        <v>339</v>
      </c>
      <c r="C145" s="69" t="s">
        <v>325</v>
      </c>
      <c r="D145" s="275">
        <v>1</v>
      </c>
      <c r="E145" s="304"/>
      <c r="F145" s="14">
        <f t="shared" si="15"/>
        <v>0</v>
      </c>
      <c r="G145" s="635" t="e">
        <f t="shared" si="14"/>
        <v>#DIV/0!</v>
      </c>
    </row>
    <row r="146" spans="1:7" ht="14.25" x14ac:dyDescent="0.2">
      <c r="A146" s="22"/>
      <c r="B146" s="74"/>
      <c r="C146" s="69"/>
      <c r="D146" s="275"/>
      <c r="E146" s="304"/>
      <c r="F146" s="14">
        <f t="shared" si="15"/>
        <v>0</v>
      </c>
      <c r="G146" s="635" t="e">
        <f t="shared" si="14"/>
        <v>#DIV/0!</v>
      </c>
    </row>
    <row r="147" spans="1:7" x14ac:dyDescent="0.25">
      <c r="A147" s="57" t="s">
        <v>358</v>
      </c>
      <c r="B147" s="60" t="s">
        <v>359</v>
      </c>
      <c r="C147" s="58"/>
      <c r="D147" s="287"/>
      <c r="E147" s="60"/>
      <c r="F147" s="61">
        <f>SUM(F148:F163)</f>
        <v>0</v>
      </c>
      <c r="G147" s="635" t="e">
        <f t="shared" si="14"/>
        <v>#DIV/0!</v>
      </c>
    </row>
    <row r="148" spans="1:7" ht="28.5" x14ac:dyDescent="0.2">
      <c r="A148" s="22" t="s">
        <v>360</v>
      </c>
      <c r="B148" s="74" t="s">
        <v>361</v>
      </c>
      <c r="C148" s="69" t="s">
        <v>158</v>
      </c>
      <c r="D148" s="275">
        <v>4</v>
      </c>
      <c r="E148" s="15"/>
      <c r="F148" s="14">
        <f t="shared" ref="F148:F187" si="16">+ROUND((E148*D148),0)</f>
        <v>0</v>
      </c>
      <c r="G148" s="635" t="e">
        <f t="shared" si="14"/>
        <v>#DIV/0!</v>
      </c>
    </row>
    <row r="149" spans="1:7" ht="28.5" x14ac:dyDescent="0.2">
      <c r="A149" s="22" t="s">
        <v>362</v>
      </c>
      <c r="B149" s="74" t="s">
        <v>363</v>
      </c>
      <c r="C149" s="69" t="s">
        <v>158</v>
      </c>
      <c r="D149" s="275">
        <v>5</v>
      </c>
      <c r="E149" s="15"/>
      <c r="F149" s="14">
        <f t="shared" si="16"/>
        <v>0</v>
      </c>
      <c r="G149" s="635" t="e">
        <f t="shared" si="14"/>
        <v>#DIV/0!</v>
      </c>
    </row>
    <row r="150" spans="1:7" ht="28.5" x14ac:dyDescent="0.2">
      <c r="A150" s="72" t="s">
        <v>364</v>
      </c>
      <c r="B150" s="74" t="s">
        <v>365</v>
      </c>
      <c r="C150" s="69" t="s">
        <v>158</v>
      </c>
      <c r="D150" s="275">
        <v>3</v>
      </c>
      <c r="E150" s="15"/>
      <c r="F150" s="14">
        <f t="shared" si="16"/>
        <v>0</v>
      </c>
      <c r="G150" s="635" t="e">
        <f t="shared" si="14"/>
        <v>#DIV/0!</v>
      </c>
    </row>
    <row r="151" spans="1:7" ht="14.25" x14ac:dyDescent="0.2">
      <c r="A151" s="72" t="s">
        <v>366</v>
      </c>
      <c r="B151" s="74" t="s">
        <v>367</v>
      </c>
      <c r="C151" s="69" t="s">
        <v>325</v>
      </c>
      <c r="D151" s="275">
        <v>5</v>
      </c>
      <c r="E151" s="15"/>
      <c r="F151" s="14">
        <f t="shared" si="16"/>
        <v>0</v>
      </c>
      <c r="G151" s="635" t="e">
        <f t="shared" si="14"/>
        <v>#DIV/0!</v>
      </c>
    </row>
    <row r="152" spans="1:7" ht="14.25" x14ac:dyDescent="0.2">
      <c r="A152" s="72" t="s">
        <v>368</v>
      </c>
      <c r="B152" s="74" t="s">
        <v>369</v>
      </c>
      <c r="C152" s="69" t="s">
        <v>325</v>
      </c>
      <c r="D152" s="275">
        <v>3</v>
      </c>
      <c r="E152" s="15"/>
      <c r="F152" s="14">
        <f t="shared" si="16"/>
        <v>0</v>
      </c>
      <c r="G152" s="635" t="e">
        <f t="shared" si="14"/>
        <v>#DIV/0!</v>
      </c>
    </row>
    <row r="153" spans="1:7" ht="14.25" x14ac:dyDescent="0.2">
      <c r="A153" s="72" t="s">
        <v>370</v>
      </c>
      <c r="B153" s="74" t="s">
        <v>371</v>
      </c>
      <c r="C153" s="69" t="s">
        <v>325</v>
      </c>
      <c r="D153" s="275">
        <v>15</v>
      </c>
      <c r="E153" s="15"/>
      <c r="F153" s="14">
        <f t="shared" si="16"/>
        <v>0</v>
      </c>
      <c r="G153" s="635" t="e">
        <f t="shared" si="14"/>
        <v>#DIV/0!</v>
      </c>
    </row>
    <row r="154" spans="1:7" ht="14.25" x14ac:dyDescent="0.2">
      <c r="A154" s="72" t="s">
        <v>372</v>
      </c>
      <c r="B154" s="74" t="s">
        <v>373</v>
      </c>
      <c r="C154" s="69" t="s">
        <v>325</v>
      </c>
      <c r="D154" s="275">
        <v>9</v>
      </c>
      <c r="E154" s="15"/>
      <c r="F154" s="14">
        <f t="shared" si="16"/>
        <v>0</v>
      </c>
      <c r="G154" s="635" t="e">
        <f t="shared" si="14"/>
        <v>#DIV/0!</v>
      </c>
    </row>
    <row r="155" spans="1:7" ht="14.25" x14ac:dyDescent="0.2">
      <c r="A155" s="72" t="s">
        <v>374</v>
      </c>
      <c r="B155" s="74" t="s">
        <v>375</v>
      </c>
      <c r="C155" s="69" t="s">
        <v>325</v>
      </c>
      <c r="D155" s="275">
        <v>2</v>
      </c>
      <c r="E155" s="15"/>
      <c r="F155" s="14">
        <f t="shared" si="16"/>
        <v>0</v>
      </c>
      <c r="G155" s="635" t="e">
        <f t="shared" si="14"/>
        <v>#DIV/0!</v>
      </c>
    </row>
    <row r="156" spans="1:7" ht="14.25" x14ac:dyDescent="0.2">
      <c r="A156" s="72" t="s">
        <v>376</v>
      </c>
      <c r="B156" s="74" t="s">
        <v>377</v>
      </c>
      <c r="C156" s="69" t="s">
        <v>325</v>
      </c>
      <c r="D156" s="275">
        <v>2</v>
      </c>
      <c r="E156" s="15"/>
      <c r="F156" s="14">
        <f t="shared" si="16"/>
        <v>0</v>
      </c>
      <c r="G156" s="635" t="e">
        <f t="shared" si="14"/>
        <v>#DIV/0!</v>
      </c>
    </row>
    <row r="157" spans="1:7" ht="14.25" x14ac:dyDescent="0.2">
      <c r="A157" s="72" t="s">
        <v>378</v>
      </c>
      <c r="B157" s="74" t="s">
        <v>379</v>
      </c>
      <c r="C157" s="69" t="s">
        <v>325</v>
      </c>
      <c r="D157" s="275">
        <v>1</v>
      </c>
      <c r="E157" s="75"/>
      <c r="F157" s="14">
        <f t="shared" si="16"/>
        <v>0</v>
      </c>
      <c r="G157" s="635" t="e">
        <f t="shared" si="14"/>
        <v>#DIV/0!</v>
      </c>
    </row>
    <row r="158" spans="1:7" ht="14.25" x14ac:dyDescent="0.2">
      <c r="A158" s="72" t="s">
        <v>380</v>
      </c>
      <c r="B158" s="74" t="s">
        <v>381</v>
      </c>
      <c r="C158" s="69" t="s">
        <v>325</v>
      </c>
      <c r="D158" s="275">
        <v>2</v>
      </c>
      <c r="E158" s="15"/>
      <c r="F158" s="14">
        <f t="shared" si="16"/>
        <v>0</v>
      </c>
      <c r="G158" s="635" t="e">
        <f t="shared" si="14"/>
        <v>#DIV/0!</v>
      </c>
    </row>
    <row r="159" spans="1:7" ht="14.25" x14ac:dyDescent="0.2">
      <c r="A159" s="72" t="s">
        <v>382</v>
      </c>
      <c r="B159" s="74" t="s">
        <v>383</v>
      </c>
      <c r="C159" s="69" t="s">
        <v>325</v>
      </c>
      <c r="D159" s="275">
        <v>2</v>
      </c>
      <c r="E159" s="15"/>
      <c r="F159" s="14">
        <f t="shared" si="16"/>
        <v>0</v>
      </c>
      <c r="G159" s="635" t="e">
        <f t="shared" si="14"/>
        <v>#DIV/0!</v>
      </c>
    </row>
    <row r="160" spans="1:7" ht="14.25" x14ac:dyDescent="0.2">
      <c r="A160" s="72" t="s">
        <v>384</v>
      </c>
      <c r="B160" s="74" t="s">
        <v>385</v>
      </c>
      <c r="C160" s="69" t="s">
        <v>325</v>
      </c>
      <c r="D160" s="275">
        <v>2</v>
      </c>
      <c r="E160" s="15"/>
      <c r="F160" s="14">
        <f t="shared" si="16"/>
        <v>0</v>
      </c>
      <c r="G160" s="635" t="e">
        <f t="shared" si="14"/>
        <v>#DIV/0!</v>
      </c>
    </row>
    <row r="161" spans="1:7" ht="14.25" x14ac:dyDescent="0.2">
      <c r="A161" s="72" t="s">
        <v>386</v>
      </c>
      <c r="B161" s="74" t="s">
        <v>387</v>
      </c>
      <c r="C161" s="69" t="s">
        <v>325</v>
      </c>
      <c r="D161" s="275">
        <v>2</v>
      </c>
      <c r="E161" s="15"/>
      <c r="F161" s="14">
        <f t="shared" si="16"/>
        <v>0</v>
      </c>
      <c r="G161" s="635" t="e">
        <f t="shared" si="14"/>
        <v>#DIV/0!</v>
      </c>
    </row>
    <row r="162" spans="1:7" ht="15" customHeight="1" x14ac:dyDescent="0.25">
      <c r="A162" s="72" t="s">
        <v>388</v>
      </c>
      <c r="B162" s="76" t="s">
        <v>389</v>
      </c>
      <c r="C162" s="69" t="s">
        <v>325</v>
      </c>
      <c r="D162" s="275">
        <v>1</v>
      </c>
      <c r="E162" s="15"/>
      <c r="F162" s="14">
        <f t="shared" si="16"/>
        <v>0</v>
      </c>
      <c r="G162" s="635" t="e">
        <f t="shared" si="14"/>
        <v>#DIV/0!</v>
      </c>
    </row>
    <row r="163" spans="1:7" ht="42.75" x14ac:dyDescent="0.2">
      <c r="A163" s="22" t="s">
        <v>390</v>
      </c>
      <c r="B163" s="74" t="s">
        <v>391</v>
      </c>
      <c r="C163" s="69" t="s">
        <v>325</v>
      </c>
      <c r="D163" s="275">
        <v>1</v>
      </c>
      <c r="E163" s="15"/>
      <c r="F163" s="14">
        <f t="shared" si="16"/>
        <v>0</v>
      </c>
      <c r="G163" s="635" t="e">
        <f t="shared" si="14"/>
        <v>#DIV/0!</v>
      </c>
    </row>
    <row r="164" spans="1:7" x14ac:dyDescent="0.25">
      <c r="A164" s="57" t="s">
        <v>398</v>
      </c>
      <c r="B164" s="60" t="s">
        <v>399</v>
      </c>
      <c r="C164" s="58"/>
      <c r="D164" s="287"/>
      <c r="E164" s="60"/>
      <c r="F164" s="77">
        <f>SUM(F165:F173)</f>
        <v>0</v>
      </c>
      <c r="G164" s="635" t="e">
        <f t="shared" si="14"/>
        <v>#DIV/0!</v>
      </c>
    </row>
    <row r="165" spans="1:7" ht="28.5" x14ac:dyDescent="0.2">
      <c r="A165" s="22" t="s">
        <v>402</v>
      </c>
      <c r="B165" s="74" t="s">
        <v>403</v>
      </c>
      <c r="C165" s="69" t="s">
        <v>158</v>
      </c>
      <c r="D165" s="304">
        <v>10</v>
      </c>
      <c r="E165" s="15"/>
      <c r="F165" s="14">
        <f t="shared" si="16"/>
        <v>0</v>
      </c>
      <c r="G165" s="635" t="e">
        <f t="shared" si="14"/>
        <v>#DIV/0!</v>
      </c>
    </row>
    <row r="166" spans="1:7" ht="28.5" x14ac:dyDescent="0.2">
      <c r="A166" s="22" t="s">
        <v>406</v>
      </c>
      <c r="B166" s="74" t="s">
        <v>407</v>
      </c>
      <c r="C166" s="69" t="s">
        <v>158</v>
      </c>
      <c r="D166" s="304">
        <v>39</v>
      </c>
      <c r="E166" s="15"/>
      <c r="F166" s="14">
        <f t="shared" si="16"/>
        <v>0</v>
      </c>
      <c r="G166" s="635" t="e">
        <f t="shared" si="14"/>
        <v>#DIV/0!</v>
      </c>
    </row>
    <row r="167" spans="1:7" ht="28.5" x14ac:dyDescent="0.2">
      <c r="A167" s="22" t="s">
        <v>408</v>
      </c>
      <c r="B167" s="74" t="s">
        <v>409</v>
      </c>
      <c r="C167" s="69" t="s">
        <v>158</v>
      </c>
      <c r="D167" s="304">
        <v>39</v>
      </c>
      <c r="E167" s="15"/>
      <c r="F167" s="14">
        <f t="shared" si="16"/>
        <v>0</v>
      </c>
      <c r="G167" s="635" t="e">
        <f t="shared" si="14"/>
        <v>#DIV/0!</v>
      </c>
    </row>
    <row r="168" spans="1:7" ht="14.25" x14ac:dyDescent="0.2">
      <c r="A168" s="22" t="s">
        <v>410</v>
      </c>
      <c r="B168" s="74" t="s">
        <v>411</v>
      </c>
      <c r="C168" s="69" t="s">
        <v>325</v>
      </c>
      <c r="D168" s="275">
        <v>1</v>
      </c>
      <c r="E168" s="75"/>
      <c r="F168" s="14">
        <f t="shared" si="16"/>
        <v>0</v>
      </c>
      <c r="G168" s="635" t="e">
        <f t="shared" si="14"/>
        <v>#DIV/0!</v>
      </c>
    </row>
    <row r="169" spans="1:7" ht="14.25" x14ac:dyDescent="0.2">
      <c r="A169" s="22" t="s">
        <v>412</v>
      </c>
      <c r="B169" s="74" t="s">
        <v>413</v>
      </c>
      <c r="C169" s="69" t="s">
        <v>325</v>
      </c>
      <c r="D169" s="275">
        <v>1</v>
      </c>
      <c r="E169" s="75"/>
      <c r="F169" s="14">
        <f t="shared" si="16"/>
        <v>0</v>
      </c>
      <c r="G169" s="635" t="e">
        <f t="shared" si="14"/>
        <v>#DIV/0!</v>
      </c>
    </row>
    <row r="170" spans="1:7" ht="14.25" x14ac:dyDescent="0.2">
      <c r="A170" s="72" t="s">
        <v>414</v>
      </c>
      <c r="B170" s="74" t="s">
        <v>387</v>
      </c>
      <c r="C170" s="69" t="s">
        <v>325</v>
      </c>
      <c r="D170" s="275">
        <v>1</v>
      </c>
      <c r="E170" s="75"/>
      <c r="F170" s="14">
        <f t="shared" si="16"/>
        <v>0</v>
      </c>
      <c r="G170" s="635" t="e">
        <f t="shared" si="14"/>
        <v>#DIV/0!</v>
      </c>
    </row>
    <row r="171" spans="1:7" ht="14.25" x14ac:dyDescent="0.2">
      <c r="A171" s="22" t="s">
        <v>415</v>
      </c>
      <c r="B171" s="74" t="s">
        <v>416</v>
      </c>
      <c r="C171" s="69" t="s">
        <v>325</v>
      </c>
      <c r="D171" s="304">
        <v>2</v>
      </c>
      <c r="E171" s="75"/>
      <c r="F171" s="14">
        <f t="shared" si="16"/>
        <v>0</v>
      </c>
      <c r="G171" s="635" t="e">
        <f t="shared" si="14"/>
        <v>#DIV/0!</v>
      </c>
    </row>
    <row r="172" spans="1:7" ht="15" customHeight="1" x14ac:dyDescent="0.2">
      <c r="A172" s="72" t="s">
        <v>417</v>
      </c>
      <c r="B172" s="74" t="s">
        <v>418</v>
      </c>
      <c r="C172" s="69" t="s">
        <v>325</v>
      </c>
      <c r="D172" s="275">
        <v>2</v>
      </c>
      <c r="E172" s="221"/>
      <c r="F172" s="14">
        <f t="shared" si="16"/>
        <v>0</v>
      </c>
      <c r="G172" s="635" t="e">
        <f t="shared" si="14"/>
        <v>#DIV/0!</v>
      </c>
    </row>
    <row r="173" spans="1:7" ht="15" customHeight="1" x14ac:dyDescent="0.2">
      <c r="A173" s="22" t="s">
        <v>419</v>
      </c>
      <c r="B173" s="74" t="s">
        <v>420</v>
      </c>
      <c r="C173" s="69" t="s">
        <v>325</v>
      </c>
      <c r="D173" s="304">
        <v>3</v>
      </c>
      <c r="E173" s="75"/>
      <c r="F173" s="14">
        <f t="shared" si="16"/>
        <v>0</v>
      </c>
      <c r="G173" s="635" t="e">
        <f t="shared" si="14"/>
        <v>#DIV/0!</v>
      </c>
    </row>
    <row r="174" spans="1:7" ht="15" customHeight="1" x14ac:dyDescent="0.25">
      <c r="A174" s="57" t="s">
        <v>421</v>
      </c>
      <c r="B174" s="60" t="s">
        <v>422</v>
      </c>
      <c r="C174" s="58"/>
      <c r="D174" s="287"/>
      <c r="E174" s="60"/>
      <c r="F174" s="77">
        <f>SUM(F175:F177)</f>
        <v>0</v>
      </c>
      <c r="G174" s="635" t="e">
        <f t="shared" si="14"/>
        <v>#DIV/0!</v>
      </c>
    </row>
    <row r="175" spans="1:7" ht="15" customHeight="1" x14ac:dyDescent="0.2">
      <c r="A175" s="72" t="s">
        <v>423</v>
      </c>
      <c r="B175" s="78" t="s">
        <v>424</v>
      </c>
      <c r="C175" s="79" t="s">
        <v>325</v>
      </c>
      <c r="D175" s="275">
        <f>1+2+2</f>
        <v>5</v>
      </c>
      <c r="E175" s="15"/>
      <c r="F175" s="14">
        <f t="shared" si="16"/>
        <v>0</v>
      </c>
      <c r="G175" s="635" t="e">
        <f t="shared" si="14"/>
        <v>#DIV/0!</v>
      </c>
    </row>
    <row r="176" spans="1:7" ht="15" customHeight="1" x14ac:dyDescent="0.2">
      <c r="A176" s="72" t="s">
        <v>425</v>
      </c>
      <c r="B176" s="78" t="s">
        <v>426</v>
      </c>
      <c r="C176" s="79" t="s">
        <v>325</v>
      </c>
      <c r="D176" s="275">
        <v>3</v>
      </c>
      <c r="E176" s="15"/>
      <c r="F176" s="14">
        <f t="shared" si="16"/>
        <v>0</v>
      </c>
      <c r="G176" s="635" t="e">
        <f t="shared" si="14"/>
        <v>#DIV/0!</v>
      </c>
    </row>
    <row r="177" spans="1:7" ht="15" customHeight="1" x14ac:dyDescent="0.2">
      <c r="A177" s="72" t="s">
        <v>431</v>
      </c>
      <c r="B177" s="78" t="s">
        <v>432</v>
      </c>
      <c r="C177" s="79" t="s">
        <v>325</v>
      </c>
      <c r="D177" s="275">
        <v>2</v>
      </c>
      <c r="E177" s="288"/>
      <c r="F177" s="14">
        <f t="shared" si="16"/>
        <v>0</v>
      </c>
      <c r="G177" s="635" t="e">
        <f t="shared" si="14"/>
        <v>#DIV/0!</v>
      </c>
    </row>
    <row r="178" spans="1:7" ht="14.25" x14ac:dyDescent="0.2">
      <c r="A178" s="72"/>
      <c r="B178" s="78"/>
      <c r="C178" s="79"/>
      <c r="D178" s="275"/>
      <c r="E178" s="288"/>
      <c r="F178" s="14"/>
      <c r="G178" s="635" t="e">
        <f t="shared" si="14"/>
        <v>#DIV/0!</v>
      </c>
    </row>
    <row r="179" spans="1:7" x14ac:dyDescent="0.25">
      <c r="A179" s="57" t="s">
        <v>433</v>
      </c>
      <c r="B179" s="60" t="s">
        <v>434</v>
      </c>
      <c r="C179" s="58"/>
      <c r="D179" s="287"/>
      <c r="E179" s="60"/>
      <c r="F179" s="77">
        <f>SUM(F180:F183)</f>
        <v>0</v>
      </c>
      <c r="G179" s="635" t="e">
        <f t="shared" si="14"/>
        <v>#DIV/0!</v>
      </c>
    </row>
    <row r="180" spans="1:7" ht="28.5" x14ac:dyDescent="0.2">
      <c r="A180" s="22" t="s">
        <v>435</v>
      </c>
      <c r="B180" s="74" t="s">
        <v>436</v>
      </c>
      <c r="C180" s="79" t="s">
        <v>158</v>
      </c>
      <c r="D180" s="275">
        <v>21</v>
      </c>
      <c r="E180" s="15"/>
      <c r="F180" s="14">
        <f t="shared" si="16"/>
        <v>0</v>
      </c>
      <c r="G180" s="635" t="e">
        <f t="shared" si="14"/>
        <v>#DIV/0!</v>
      </c>
    </row>
    <row r="181" spans="1:7" ht="28.5" x14ac:dyDescent="0.2">
      <c r="A181" s="22" t="s">
        <v>441</v>
      </c>
      <c r="B181" s="74" t="s">
        <v>442</v>
      </c>
      <c r="C181" s="79" t="s">
        <v>158</v>
      </c>
      <c r="D181" s="275">
        <v>21</v>
      </c>
      <c r="E181" s="15"/>
      <c r="F181" s="14">
        <f t="shared" si="16"/>
        <v>0</v>
      </c>
      <c r="G181" s="635" t="e">
        <f t="shared" si="14"/>
        <v>#DIV/0!</v>
      </c>
    </row>
    <row r="182" spans="1:7" ht="15" customHeight="1" x14ac:dyDescent="0.2">
      <c r="A182" s="22" t="s">
        <v>447</v>
      </c>
      <c r="B182" s="81" t="s">
        <v>448</v>
      </c>
      <c r="C182" s="69" t="s">
        <v>158</v>
      </c>
      <c r="D182" s="275">
        <v>18</v>
      </c>
      <c r="E182" s="75"/>
      <c r="F182" s="14">
        <f t="shared" si="16"/>
        <v>0</v>
      </c>
      <c r="G182" s="635" t="e">
        <f t="shared" si="14"/>
        <v>#DIV/0!</v>
      </c>
    </row>
    <row r="183" spans="1:7" ht="32.25" customHeight="1" x14ac:dyDescent="0.2">
      <c r="A183" s="22" t="s">
        <v>449</v>
      </c>
      <c r="B183" s="74" t="s">
        <v>450</v>
      </c>
      <c r="C183" s="69" t="s">
        <v>158</v>
      </c>
      <c r="D183" s="275">
        <v>6</v>
      </c>
      <c r="E183" s="15"/>
      <c r="F183" s="14">
        <f t="shared" si="16"/>
        <v>0</v>
      </c>
      <c r="G183" s="635" t="e">
        <f t="shared" si="14"/>
        <v>#DIV/0!</v>
      </c>
    </row>
    <row r="184" spans="1:7" ht="15" customHeight="1" x14ac:dyDescent="0.25">
      <c r="A184" s="57" t="s">
        <v>451</v>
      </c>
      <c r="B184" s="60" t="s">
        <v>452</v>
      </c>
      <c r="C184" s="58"/>
      <c r="D184" s="287"/>
      <c r="E184" s="60"/>
      <c r="F184" s="61">
        <f>SUM(F185:F188)</f>
        <v>0</v>
      </c>
      <c r="G184" s="635" t="e">
        <f t="shared" si="14"/>
        <v>#DIV/0!</v>
      </c>
    </row>
    <row r="185" spans="1:7" ht="15" customHeight="1" x14ac:dyDescent="0.2">
      <c r="A185" s="22" t="s">
        <v>453</v>
      </c>
      <c r="B185" s="78" t="s">
        <v>454</v>
      </c>
      <c r="C185" s="79" t="s">
        <v>325</v>
      </c>
      <c r="D185" s="275">
        <v>5</v>
      </c>
      <c r="E185" s="15"/>
      <c r="F185" s="14">
        <f t="shared" si="16"/>
        <v>0</v>
      </c>
      <c r="G185" s="635" t="e">
        <f t="shared" si="14"/>
        <v>#DIV/0!</v>
      </c>
    </row>
    <row r="186" spans="1:7" ht="15" customHeight="1" x14ac:dyDescent="0.2">
      <c r="A186" s="22" t="s">
        <v>455</v>
      </c>
      <c r="B186" s="78" t="s">
        <v>456</v>
      </c>
      <c r="C186" s="79" t="s">
        <v>325</v>
      </c>
      <c r="D186" s="275">
        <v>3</v>
      </c>
      <c r="E186" s="15"/>
      <c r="F186" s="14">
        <f t="shared" si="16"/>
        <v>0</v>
      </c>
      <c r="G186" s="635" t="e">
        <f t="shared" si="14"/>
        <v>#DIV/0!</v>
      </c>
    </row>
    <row r="187" spans="1:7" ht="15" customHeight="1" x14ac:dyDescent="0.2">
      <c r="A187" s="22" t="s">
        <v>761</v>
      </c>
      <c r="B187" s="78" t="s">
        <v>460</v>
      </c>
      <c r="C187" s="79" t="s">
        <v>325</v>
      </c>
      <c r="D187" s="275">
        <v>3</v>
      </c>
      <c r="E187" s="15"/>
      <c r="F187" s="14">
        <f t="shared" si="16"/>
        <v>0</v>
      </c>
      <c r="G187" s="635" t="e">
        <f t="shared" si="14"/>
        <v>#DIV/0!</v>
      </c>
    </row>
    <row r="188" spans="1:7" ht="14.25" x14ac:dyDescent="0.2">
      <c r="A188" s="22"/>
      <c r="B188" s="78"/>
      <c r="C188" s="79"/>
      <c r="D188" s="275"/>
      <c r="E188" s="15"/>
      <c r="F188" s="14"/>
      <c r="G188" s="635" t="e">
        <f t="shared" si="14"/>
        <v>#DIV/0!</v>
      </c>
    </row>
    <row r="189" spans="1:7" x14ac:dyDescent="0.25">
      <c r="A189" s="57" t="s">
        <v>461</v>
      </c>
      <c r="B189" s="60" t="s">
        <v>462</v>
      </c>
      <c r="C189" s="58"/>
      <c r="D189" s="287"/>
      <c r="E189" s="60"/>
      <c r="F189" s="61">
        <f>SUM(F190:F192)</f>
        <v>0</v>
      </c>
      <c r="G189" s="635" t="e">
        <f t="shared" si="14"/>
        <v>#DIV/0!</v>
      </c>
    </row>
    <row r="190" spans="1:7" ht="33.75" customHeight="1" x14ac:dyDescent="0.2">
      <c r="A190" s="22" t="s">
        <v>463</v>
      </c>
      <c r="B190" s="74" t="s">
        <v>442</v>
      </c>
      <c r="C190" s="79" t="s">
        <v>158</v>
      </c>
      <c r="D190" s="275">
        <v>52</v>
      </c>
      <c r="E190" s="15"/>
      <c r="F190" s="14">
        <f t="shared" ref="F190:F192" si="17">+ROUND((E190*D190),0)</f>
        <v>0</v>
      </c>
      <c r="G190" s="635" t="e">
        <f t="shared" si="14"/>
        <v>#DIV/0!</v>
      </c>
    </row>
    <row r="191" spans="1:7" ht="15" customHeight="1" x14ac:dyDescent="0.2">
      <c r="A191" s="22" t="s">
        <v>464</v>
      </c>
      <c r="B191" s="78" t="s">
        <v>465</v>
      </c>
      <c r="C191" s="79" t="s">
        <v>325</v>
      </c>
      <c r="D191" s="275">
        <v>4</v>
      </c>
      <c r="E191" s="15"/>
      <c r="F191" s="14">
        <f t="shared" si="17"/>
        <v>0</v>
      </c>
      <c r="G191" s="635" t="e">
        <f t="shared" si="14"/>
        <v>#DIV/0!</v>
      </c>
    </row>
    <row r="192" spans="1:7" ht="14.25" x14ac:dyDescent="0.2">
      <c r="A192" s="22"/>
      <c r="B192" s="78"/>
      <c r="C192" s="79"/>
      <c r="D192" s="275"/>
      <c r="E192" s="15"/>
      <c r="F192" s="14">
        <f t="shared" si="17"/>
        <v>0</v>
      </c>
      <c r="G192" s="635" t="e">
        <f t="shared" si="14"/>
        <v>#DIV/0!</v>
      </c>
    </row>
    <row r="193" spans="1:7" ht="28.5" customHeight="1" x14ac:dyDescent="0.25">
      <c r="A193" s="57" t="s">
        <v>469</v>
      </c>
      <c r="B193" s="60" t="s">
        <v>470</v>
      </c>
      <c r="C193" s="58"/>
      <c r="D193" s="287"/>
      <c r="E193" s="60"/>
      <c r="F193" s="61">
        <f>SUM(F194:F200)</f>
        <v>0</v>
      </c>
      <c r="G193" s="635" t="e">
        <f t="shared" si="14"/>
        <v>#DIV/0!</v>
      </c>
    </row>
    <row r="194" spans="1:7" ht="42.75" x14ac:dyDescent="0.2">
      <c r="A194" s="22" t="s">
        <v>471</v>
      </c>
      <c r="B194" s="74" t="s">
        <v>472</v>
      </c>
      <c r="C194" s="83" t="s">
        <v>325</v>
      </c>
      <c r="D194" s="323">
        <v>3</v>
      </c>
      <c r="E194" s="27"/>
      <c r="F194" s="14">
        <f t="shared" ref="F194:F201" si="18">+ROUND((E194*D194),0)</f>
        <v>0</v>
      </c>
      <c r="G194" s="635" t="e">
        <f t="shared" si="14"/>
        <v>#DIV/0!</v>
      </c>
    </row>
    <row r="195" spans="1:7" ht="28.5" x14ac:dyDescent="0.2">
      <c r="A195" s="22" t="s">
        <v>473</v>
      </c>
      <c r="B195" s="78" t="s">
        <v>474</v>
      </c>
      <c r="C195" s="83" t="s">
        <v>325</v>
      </c>
      <c r="D195" s="323">
        <v>3</v>
      </c>
      <c r="E195" s="27"/>
      <c r="F195" s="14">
        <f t="shared" si="18"/>
        <v>0</v>
      </c>
      <c r="G195" s="635" t="e">
        <f t="shared" si="14"/>
        <v>#DIV/0!</v>
      </c>
    </row>
    <row r="196" spans="1:7" x14ac:dyDescent="0.2">
      <c r="A196" s="22" t="s">
        <v>479</v>
      </c>
      <c r="B196" s="78" t="s">
        <v>480</v>
      </c>
      <c r="C196" s="83" t="s">
        <v>325</v>
      </c>
      <c r="D196" s="323">
        <v>3</v>
      </c>
      <c r="E196" s="27"/>
      <c r="F196" s="14">
        <f t="shared" si="18"/>
        <v>0</v>
      </c>
      <c r="G196" s="635" t="e">
        <f t="shared" si="14"/>
        <v>#DIV/0!</v>
      </c>
    </row>
    <row r="197" spans="1:7" ht="28.5" x14ac:dyDescent="0.2">
      <c r="A197" s="22" t="s">
        <v>481</v>
      </c>
      <c r="B197" s="78" t="s">
        <v>482</v>
      </c>
      <c r="C197" s="83" t="s">
        <v>325</v>
      </c>
      <c r="D197" s="323">
        <v>3</v>
      </c>
      <c r="E197" s="27"/>
      <c r="F197" s="14">
        <f t="shared" si="18"/>
        <v>0</v>
      </c>
      <c r="G197" s="635" t="e">
        <f t="shared" si="14"/>
        <v>#DIV/0!</v>
      </c>
    </row>
    <row r="198" spans="1:7" x14ac:dyDescent="0.2">
      <c r="A198" s="22" t="s">
        <v>483</v>
      </c>
      <c r="B198" s="78" t="s">
        <v>484</v>
      </c>
      <c r="C198" s="83" t="s">
        <v>325</v>
      </c>
      <c r="D198" s="323">
        <v>3</v>
      </c>
      <c r="E198" s="27"/>
      <c r="F198" s="14">
        <f t="shared" si="18"/>
        <v>0</v>
      </c>
      <c r="G198" s="635" t="e">
        <f t="shared" si="14"/>
        <v>#DIV/0!</v>
      </c>
    </row>
    <row r="199" spans="1:7" ht="15" customHeight="1" x14ac:dyDescent="0.2">
      <c r="A199" s="22" t="s">
        <v>485</v>
      </c>
      <c r="B199" s="78" t="s">
        <v>486</v>
      </c>
      <c r="C199" s="83" t="s">
        <v>325</v>
      </c>
      <c r="D199" s="323">
        <v>3</v>
      </c>
      <c r="E199" s="27"/>
      <c r="F199" s="14">
        <f t="shared" si="18"/>
        <v>0</v>
      </c>
      <c r="G199" s="635" t="e">
        <f t="shared" si="14"/>
        <v>#DIV/0!</v>
      </c>
    </row>
    <row r="200" spans="1:7" ht="25.5" customHeight="1" x14ac:dyDescent="0.2">
      <c r="A200" s="22" t="s">
        <v>487</v>
      </c>
      <c r="B200" s="78" t="s">
        <v>488</v>
      </c>
      <c r="C200" s="83" t="s">
        <v>325</v>
      </c>
      <c r="D200" s="323">
        <v>1</v>
      </c>
      <c r="E200" s="27"/>
      <c r="F200" s="14">
        <f t="shared" si="18"/>
        <v>0</v>
      </c>
      <c r="G200" s="635" t="e">
        <f t="shared" ref="G200:G240" si="19">+ROUND((F200/$F$244),4)</f>
        <v>#DIV/0!</v>
      </c>
    </row>
    <row r="201" spans="1:7" ht="15" customHeight="1" x14ac:dyDescent="0.2">
      <c r="A201" s="22"/>
      <c r="B201" s="78"/>
      <c r="C201" s="83"/>
      <c r="D201" s="323"/>
      <c r="E201" s="15"/>
      <c r="F201" s="14">
        <f t="shared" si="18"/>
        <v>0</v>
      </c>
      <c r="G201" s="635" t="e">
        <f t="shared" si="19"/>
        <v>#DIV/0!</v>
      </c>
    </row>
    <row r="202" spans="1:7" ht="15" customHeight="1" x14ac:dyDescent="0.25">
      <c r="A202" s="57" t="s">
        <v>489</v>
      </c>
      <c r="B202" s="60" t="s">
        <v>490</v>
      </c>
      <c r="C202" s="58"/>
      <c r="D202" s="287"/>
      <c r="E202" s="60"/>
      <c r="F202" s="61">
        <f>SUM(F203:F210)</f>
        <v>0</v>
      </c>
      <c r="G202" s="635" t="e">
        <f t="shared" si="19"/>
        <v>#DIV/0!</v>
      </c>
    </row>
    <row r="203" spans="1:7" ht="15" customHeight="1" x14ac:dyDescent="0.2">
      <c r="A203" s="22" t="s">
        <v>491</v>
      </c>
      <c r="B203" s="78" t="s">
        <v>492</v>
      </c>
      <c r="C203" s="79" t="s">
        <v>325</v>
      </c>
      <c r="D203" s="275">
        <v>1</v>
      </c>
      <c r="E203" s="15"/>
      <c r="F203" s="14">
        <f t="shared" ref="F203:F209" si="20">+ROUND((E203*D203),0)</f>
        <v>0</v>
      </c>
      <c r="G203" s="635" t="e">
        <f t="shared" si="19"/>
        <v>#DIV/0!</v>
      </c>
    </row>
    <row r="204" spans="1:7" ht="15" customHeight="1" x14ac:dyDescent="0.2">
      <c r="A204" s="22" t="s">
        <v>493</v>
      </c>
      <c r="B204" s="78" t="s">
        <v>494</v>
      </c>
      <c r="C204" s="79" t="s">
        <v>325</v>
      </c>
      <c r="D204" s="275">
        <v>2</v>
      </c>
      <c r="E204" s="15"/>
      <c r="F204" s="14">
        <f t="shared" si="20"/>
        <v>0</v>
      </c>
      <c r="G204" s="635" t="e">
        <f t="shared" si="19"/>
        <v>#DIV/0!</v>
      </c>
    </row>
    <row r="205" spans="1:7" ht="15" customHeight="1" x14ac:dyDescent="0.2">
      <c r="A205" s="22" t="s">
        <v>495</v>
      </c>
      <c r="B205" s="78" t="s">
        <v>496</v>
      </c>
      <c r="C205" s="79" t="s">
        <v>325</v>
      </c>
      <c r="D205" s="275">
        <v>2</v>
      </c>
      <c r="E205" s="15"/>
      <c r="F205" s="14">
        <f t="shared" si="20"/>
        <v>0</v>
      </c>
      <c r="G205" s="635" t="e">
        <f t="shared" si="19"/>
        <v>#DIV/0!</v>
      </c>
    </row>
    <row r="206" spans="1:7" ht="15" customHeight="1" x14ac:dyDescent="0.2">
      <c r="A206" s="22" t="s">
        <v>497</v>
      </c>
      <c r="B206" s="78" t="s">
        <v>498</v>
      </c>
      <c r="C206" s="79" t="s">
        <v>499</v>
      </c>
      <c r="D206" s="275">
        <v>26.4</v>
      </c>
      <c r="E206" s="15"/>
      <c r="F206" s="14">
        <f t="shared" si="20"/>
        <v>0</v>
      </c>
      <c r="G206" s="635" t="e">
        <f t="shared" si="19"/>
        <v>#DIV/0!</v>
      </c>
    </row>
    <row r="207" spans="1:7" ht="15" customHeight="1" x14ac:dyDescent="0.2">
      <c r="A207" s="22" t="s">
        <v>500</v>
      </c>
      <c r="B207" s="78" t="s">
        <v>501</v>
      </c>
      <c r="C207" s="79" t="s">
        <v>499</v>
      </c>
      <c r="D207" s="275">
        <v>1.65</v>
      </c>
      <c r="E207" s="15"/>
      <c r="F207" s="14">
        <f t="shared" si="20"/>
        <v>0</v>
      </c>
      <c r="G207" s="635" t="e">
        <f t="shared" si="19"/>
        <v>#DIV/0!</v>
      </c>
    </row>
    <row r="208" spans="1:7" ht="15" customHeight="1" x14ac:dyDescent="0.2">
      <c r="A208" s="22" t="s">
        <v>502</v>
      </c>
      <c r="B208" s="78" t="s">
        <v>503</v>
      </c>
      <c r="C208" s="79" t="s">
        <v>499</v>
      </c>
      <c r="D208" s="275">
        <v>13.2</v>
      </c>
      <c r="E208" s="15"/>
      <c r="F208" s="14">
        <f t="shared" si="20"/>
        <v>0</v>
      </c>
      <c r="G208" s="635" t="e">
        <f t="shared" si="19"/>
        <v>#DIV/0!</v>
      </c>
    </row>
    <row r="209" spans="1:7" ht="15" customHeight="1" x14ac:dyDescent="0.2">
      <c r="A209" s="22" t="s">
        <v>504</v>
      </c>
      <c r="B209" s="78" t="s">
        <v>505</v>
      </c>
      <c r="C209" s="79" t="s">
        <v>499</v>
      </c>
      <c r="D209" s="275">
        <v>11.55</v>
      </c>
      <c r="E209" s="15"/>
      <c r="F209" s="14">
        <f t="shared" si="20"/>
        <v>0</v>
      </c>
      <c r="G209" s="635" t="e">
        <f t="shared" si="19"/>
        <v>#DIV/0!</v>
      </c>
    </row>
    <row r="210" spans="1:7" ht="14.25" x14ac:dyDescent="0.2">
      <c r="A210" s="22"/>
      <c r="B210" s="78"/>
      <c r="C210" s="79"/>
      <c r="D210" s="275"/>
      <c r="E210" s="15"/>
      <c r="F210" s="14"/>
      <c r="G210" s="635" t="e">
        <f t="shared" si="19"/>
        <v>#DIV/0!</v>
      </c>
    </row>
    <row r="211" spans="1:7" x14ac:dyDescent="0.25">
      <c r="A211" s="316">
        <v>11</v>
      </c>
      <c r="B211" s="291" t="s">
        <v>642</v>
      </c>
      <c r="C211" s="292"/>
      <c r="D211" s="293"/>
      <c r="E211" s="317"/>
      <c r="F211" s="324">
        <f>SUM(F212:F219)</f>
        <v>0</v>
      </c>
      <c r="G211" s="634" t="e">
        <f t="shared" si="19"/>
        <v>#DIV/0!</v>
      </c>
    </row>
    <row r="212" spans="1:7" ht="42.75" x14ac:dyDescent="0.2">
      <c r="A212" s="301" t="s">
        <v>643</v>
      </c>
      <c r="B212" s="325" t="s">
        <v>644</v>
      </c>
      <c r="C212" s="303" t="s">
        <v>85</v>
      </c>
      <c r="D212" s="304">
        <v>11</v>
      </c>
      <c r="E212" s="304"/>
      <c r="F212" s="14">
        <f t="shared" ref="F212:F219" si="21">+ROUND((E212*D212),0)</f>
        <v>0</v>
      </c>
      <c r="G212" s="635" t="e">
        <f t="shared" si="19"/>
        <v>#DIV/0!</v>
      </c>
    </row>
    <row r="213" spans="1:7" ht="42.75" x14ac:dyDescent="0.2">
      <c r="A213" s="301" t="s">
        <v>645</v>
      </c>
      <c r="B213" s="325" t="s">
        <v>646</v>
      </c>
      <c r="C213" s="303" t="s">
        <v>85</v>
      </c>
      <c r="D213" s="304">
        <v>2</v>
      </c>
      <c r="E213" s="304"/>
      <c r="F213" s="14">
        <f t="shared" si="21"/>
        <v>0</v>
      </c>
      <c r="G213" s="635" t="e">
        <f t="shared" si="19"/>
        <v>#DIV/0!</v>
      </c>
    </row>
    <row r="214" spans="1:7" ht="42.75" x14ac:dyDescent="0.2">
      <c r="A214" s="301" t="s">
        <v>647</v>
      </c>
      <c r="B214" s="325" t="s">
        <v>648</v>
      </c>
      <c r="C214" s="303" t="s">
        <v>85</v>
      </c>
      <c r="D214" s="304">
        <v>2</v>
      </c>
      <c r="E214" s="304"/>
      <c r="F214" s="14">
        <f t="shared" si="21"/>
        <v>0</v>
      </c>
      <c r="G214" s="635" t="e">
        <f t="shared" si="19"/>
        <v>#DIV/0!</v>
      </c>
    </row>
    <row r="215" spans="1:7" ht="28.5" x14ac:dyDescent="0.2">
      <c r="A215" s="301" t="s">
        <v>649</v>
      </c>
      <c r="B215" s="325" t="s">
        <v>650</v>
      </c>
      <c r="C215" s="303" t="s">
        <v>85</v>
      </c>
      <c r="D215" s="304">
        <v>9</v>
      </c>
      <c r="E215" s="304"/>
      <c r="F215" s="14">
        <f t="shared" si="21"/>
        <v>0</v>
      </c>
      <c r="G215" s="635" t="e">
        <f t="shared" si="19"/>
        <v>#DIV/0!</v>
      </c>
    </row>
    <row r="216" spans="1:7" ht="14.25" x14ac:dyDescent="0.2">
      <c r="A216" s="301" t="s">
        <v>651</v>
      </c>
      <c r="B216" s="325" t="s">
        <v>652</v>
      </c>
      <c r="C216" s="303" t="s">
        <v>85</v>
      </c>
      <c r="D216" s="304">
        <v>2</v>
      </c>
      <c r="E216" s="304"/>
      <c r="F216" s="14">
        <f t="shared" si="21"/>
        <v>0</v>
      </c>
      <c r="G216" s="635" t="e">
        <f t="shared" si="19"/>
        <v>#DIV/0!</v>
      </c>
    </row>
    <row r="217" spans="1:7" ht="14.25" x14ac:dyDescent="0.2">
      <c r="A217" s="301" t="s">
        <v>653</v>
      </c>
      <c r="B217" s="325" t="s">
        <v>654</v>
      </c>
      <c r="C217" s="303" t="s">
        <v>85</v>
      </c>
      <c r="D217" s="304">
        <v>2</v>
      </c>
      <c r="E217" s="304"/>
      <c r="F217" s="14">
        <f t="shared" si="21"/>
        <v>0</v>
      </c>
      <c r="G217" s="635" t="e">
        <f t="shared" si="19"/>
        <v>#DIV/0!</v>
      </c>
    </row>
    <row r="218" spans="1:7" ht="15" customHeight="1" x14ac:dyDescent="0.2">
      <c r="A218" s="301" t="s">
        <v>655</v>
      </c>
      <c r="B218" s="325" t="s">
        <v>656</v>
      </c>
      <c r="C218" s="303" t="s">
        <v>85</v>
      </c>
      <c r="D218" s="304">
        <v>2</v>
      </c>
      <c r="E218" s="304"/>
      <c r="F218" s="14">
        <f t="shared" si="21"/>
        <v>0</v>
      </c>
      <c r="G218" s="635" t="e">
        <f t="shared" si="19"/>
        <v>#DIV/0!</v>
      </c>
    </row>
    <row r="219" spans="1:7" s="129" customFormat="1" ht="51" customHeight="1" x14ac:dyDescent="0.2">
      <c r="A219" s="301" t="s">
        <v>657</v>
      </c>
      <c r="B219" s="325" t="s">
        <v>658</v>
      </c>
      <c r="C219" s="303" t="s">
        <v>85</v>
      </c>
      <c r="D219" s="304">
        <v>1</v>
      </c>
      <c r="E219" s="304"/>
      <c r="F219" s="14">
        <f t="shared" si="21"/>
        <v>0</v>
      </c>
      <c r="G219" s="635" t="e">
        <f t="shared" si="19"/>
        <v>#DIV/0!</v>
      </c>
    </row>
    <row r="220" spans="1:7" s="129" customFormat="1" ht="26.25" customHeight="1" x14ac:dyDescent="0.25">
      <c r="A220" s="57">
        <v>12</v>
      </c>
      <c r="B220" s="59" t="s">
        <v>659</v>
      </c>
      <c r="C220" s="58"/>
      <c r="D220" s="287"/>
      <c r="E220" s="60"/>
      <c r="F220" s="61">
        <f>SUM(F221:F229)</f>
        <v>0</v>
      </c>
      <c r="G220" s="634" t="e">
        <f t="shared" si="19"/>
        <v>#DIV/0!</v>
      </c>
    </row>
    <row r="221" spans="1:7" ht="50.25" customHeight="1" x14ac:dyDescent="0.2">
      <c r="A221" s="22">
        <v>12.1</v>
      </c>
      <c r="B221" s="21" t="s">
        <v>660</v>
      </c>
      <c r="C221" s="23" t="s">
        <v>23</v>
      </c>
      <c r="D221" s="275">
        <v>15</v>
      </c>
      <c r="E221" s="304"/>
      <c r="F221" s="14">
        <f t="shared" ref="F221:F228" si="22">+ROUND((E221*D221),0)</f>
        <v>0</v>
      </c>
      <c r="G221" s="635" t="e">
        <f t="shared" si="19"/>
        <v>#DIV/0!</v>
      </c>
    </row>
    <row r="222" spans="1:7" s="129" customFormat="1" ht="78" customHeight="1" x14ac:dyDescent="0.25">
      <c r="A222" s="22">
        <v>12.3</v>
      </c>
      <c r="B222" s="21" t="s">
        <v>762</v>
      </c>
      <c r="C222" s="23" t="s">
        <v>23</v>
      </c>
      <c r="D222" s="275">
        <v>110.95</v>
      </c>
      <c r="E222" s="304"/>
      <c r="F222" s="14">
        <f t="shared" si="22"/>
        <v>0</v>
      </c>
      <c r="G222" s="638" t="e">
        <f t="shared" si="19"/>
        <v>#DIV/0!</v>
      </c>
    </row>
    <row r="223" spans="1:7" s="129" customFormat="1" ht="58.5" customHeight="1" x14ac:dyDescent="0.2">
      <c r="A223" s="22">
        <v>12.4</v>
      </c>
      <c r="B223" s="21" t="s">
        <v>662</v>
      </c>
      <c r="C223" s="23" t="s">
        <v>23</v>
      </c>
      <c r="D223" s="275">
        <v>12</v>
      </c>
      <c r="E223" s="304"/>
      <c r="F223" s="14">
        <f t="shared" si="22"/>
        <v>0</v>
      </c>
      <c r="G223" s="635" t="e">
        <f t="shared" si="19"/>
        <v>#DIV/0!</v>
      </c>
    </row>
    <row r="224" spans="1:7" ht="45.75" customHeight="1" x14ac:dyDescent="0.2">
      <c r="A224" s="22">
        <v>12.5</v>
      </c>
      <c r="B224" s="21" t="s">
        <v>663</v>
      </c>
      <c r="C224" s="23" t="s">
        <v>23</v>
      </c>
      <c r="D224" s="275">
        <v>12.48</v>
      </c>
      <c r="E224" s="304"/>
      <c r="F224" s="14">
        <f t="shared" si="22"/>
        <v>0</v>
      </c>
      <c r="G224" s="638" t="e">
        <f t="shared" si="19"/>
        <v>#DIV/0!</v>
      </c>
    </row>
    <row r="225" spans="1:7" s="129" customFormat="1" ht="42" customHeight="1" x14ac:dyDescent="0.25">
      <c r="A225" s="22">
        <v>12.6</v>
      </c>
      <c r="B225" s="21" t="s">
        <v>664</v>
      </c>
      <c r="C225" s="23" t="s">
        <v>23</v>
      </c>
      <c r="D225" s="275">
        <v>2.6</v>
      </c>
      <c r="E225" s="304"/>
      <c r="F225" s="14">
        <f t="shared" si="22"/>
        <v>0</v>
      </c>
      <c r="G225" s="638" t="e">
        <f t="shared" si="19"/>
        <v>#DIV/0!</v>
      </c>
    </row>
    <row r="226" spans="1:7" ht="42.75" customHeight="1" x14ac:dyDescent="0.2">
      <c r="A226" s="22">
        <v>12.7</v>
      </c>
      <c r="B226" s="21" t="s">
        <v>665</v>
      </c>
      <c r="C226" s="23" t="s">
        <v>666</v>
      </c>
      <c r="D226" s="275">
        <v>2</v>
      </c>
      <c r="E226" s="95"/>
      <c r="F226" s="14">
        <f t="shared" si="22"/>
        <v>0</v>
      </c>
      <c r="G226" s="635" t="e">
        <f t="shared" si="19"/>
        <v>#DIV/0!</v>
      </c>
    </row>
    <row r="227" spans="1:7" ht="31.5" customHeight="1" x14ac:dyDescent="0.2">
      <c r="A227" s="22">
        <v>12.8</v>
      </c>
      <c r="B227" s="21" t="s">
        <v>667</v>
      </c>
      <c r="C227" s="23" t="s">
        <v>10</v>
      </c>
      <c r="D227" s="275">
        <v>96.2</v>
      </c>
      <c r="E227" s="304"/>
      <c r="F227" s="14">
        <f t="shared" si="22"/>
        <v>0</v>
      </c>
      <c r="G227" s="638" t="e">
        <f t="shared" si="19"/>
        <v>#DIV/0!</v>
      </c>
    </row>
    <row r="228" spans="1:7" ht="15" customHeight="1" x14ac:dyDescent="0.2">
      <c r="A228" s="22">
        <v>12.9</v>
      </c>
      <c r="B228" s="96" t="s">
        <v>668</v>
      </c>
      <c r="C228" s="23" t="s">
        <v>666</v>
      </c>
      <c r="D228" s="275">
        <v>6</v>
      </c>
      <c r="E228" s="304"/>
      <c r="F228" s="14">
        <f t="shared" si="22"/>
        <v>0</v>
      </c>
      <c r="G228" s="635" t="e">
        <f t="shared" si="19"/>
        <v>#DIV/0!</v>
      </c>
    </row>
    <row r="229" spans="1:7" ht="15" customHeight="1" x14ac:dyDescent="0.2">
      <c r="A229" s="326"/>
      <c r="B229" s="327"/>
      <c r="C229" s="328"/>
      <c r="D229" s="329"/>
      <c r="E229" s="327"/>
      <c r="F229" s="327"/>
      <c r="G229" s="635" t="e">
        <f t="shared" si="19"/>
        <v>#DIV/0!</v>
      </c>
    </row>
    <row r="230" spans="1:7" ht="18.75" customHeight="1" x14ac:dyDescent="0.25">
      <c r="A230" s="57">
        <v>13</v>
      </c>
      <c r="B230" s="59" t="s">
        <v>763</v>
      </c>
      <c r="C230" s="58"/>
      <c r="D230" s="287"/>
      <c r="E230" s="60"/>
      <c r="F230" s="61">
        <f>SUM(F231:F236)</f>
        <v>0</v>
      </c>
      <c r="G230" s="635" t="e">
        <f t="shared" si="19"/>
        <v>#DIV/0!</v>
      </c>
    </row>
    <row r="231" spans="1:7" ht="15" customHeight="1" x14ac:dyDescent="0.2">
      <c r="A231" s="72">
        <v>13.1</v>
      </c>
      <c r="B231" s="98" t="s">
        <v>727</v>
      </c>
      <c r="C231" s="73" t="s">
        <v>23</v>
      </c>
      <c r="D231" s="288">
        <v>285.17</v>
      </c>
      <c r="E231" s="75"/>
      <c r="F231" s="14">
        <f t="shared" ref="F231:F236" si="23">+ROUND((E231*D231),0)</f>
        <v>0</v>
      </c>
      <c r="G231" s="635" t="e">
        <f t="shared" si="19"/>
        <v>#DIV/0!</v>
      </c>
    </row>
    <row r="232" spans="1:7" ht="15" customHeight="1" x14ac:dyDescent="0.2">
      <c r="A232" s="72">
        <v>13.2</v>
      </c>
      <c r="B232" s="98" t="s">
        <v>728</v>
      </c>
      <c r="C232" s="73" t="s">
        <v>23</v>
      </c>
      <c r="D232" s="288">
        <v>100.06</v>
      </c>
      <c r="E232" s="75"/>
      <c r="F232" s="14">
        <f t="shared" si="23"/>
        <v>0</v>
      </c>
      <c r="G232" s="635" t="e">
        <f t="shared" si="19"/>
        <v>#DIV/0!</v>
      </c>
    </row>
    <row r="233" spans="1:7" ht="15" customHeight="1" x14ac:dyDescent="0.2">
      <c r="A233" s="72">
        <v>13.3</v>
      </c>
      <c r="B233" s="98" t="s">
        <v>673</v>
      </c>
      <c r="C233" s="73" t="s">
        <v>23</v>
      </c>
      <c r="D233" s="288">
        <v>325.72000000000003</v>
      </c>
      <c r="E233" s="75"/>
      <c r="F233" s="14">
        <f t="shared" si="23"/>
        <v>0</v>
      </c>
      <c r="G233" s="635" t="e">
        <f t="shared" si="19"/>
        <v>#DIV/0!</v>
      </c>
    </row>
    <row r="234" spans="1:7" ht="15" customHeight="1" x14ac:dyDescent="0.2">
      <c r="A234" s="72">
        <v>13.4</v>
      </c>
      <c r="B234" s="98" t="s">
        <v>674</v>
      </c>
      <c r="C234" s="73" t="s">
        <v>23</v>
      </c>
      <c r="D234" s="288">
        <v>325.72000000000003</v>
      </c>
      <c r="E234" s="75"/>
      <c r="F234" s="14">
        <f t="shared" si="23"/>
        <v>0</v>
      </c>
      <c r="G234" s="635" t="e">
        <f t="shared" si="19"/>
        <v>#DIV/0!</v>
      </c>
    </row>
    <row r="235" spans="1:7" ht="15" customHeight="1" x14ac:dyDescent="0.2">
      <c r="A235" s="72">
        <v>13.6</v>
      </c>
      <c r="B235" s="98" t="s">
        <v>675</v>
      </c>
      <c r="C235" s="73" t="s">
        <v>23</v>
      </c>
      <c r="D235" s="288">
        <v>49.8</v>
      </c>
      <c r="E235" s="75"/>
      <c r="F235" s="14">
        <f t="shared" si="23"/>
        <v>0</v>
      </c>
      <c r="G235" s="635" t="e">
        <f t="shared" si="19"/>
        <v>#DIV/0!</v>
      </c>
    </row>
    <row r="236" spans="1:7" ht="15" customHeight="1" x14ac:dyDescent="0.2">
      <c r="A236" s="72">
        <v>13.7</v>
      </c>
      <c r="B236" s="98" t="s">
        <v>764</v>
      </c>
      <c r="C236" s="73" t="s">
        <v>23</v>
      </c>
      <c r="D236" s="288">
        <v>210.81</v>
      </c>
      <c r="E236" s="75"/>
      <c r="F236" s="14">
        <f t="shared" si="23"/>
        <v>0</v>
      </c>
      <c r="G236" s="635" t="e">
        <f t="shared" si="19"/>
        <v>#DIV/0!</v>
      </c>
    </row>
    <row r="237" spans="1:7" ht="15" customHeight="1" x14ac:dyDescent="0.2">
      <c r="A237" s="330"/>
      <c r="B237" s="98"/>
      <c r="C237" s="73"/>
      <c r="D237" s="288"/>
      <c r="E237" s="98"/>
      <c r="F237" s="98"/>
      <c r="G237" s="635" t="e">
        <f t="shared" si="19"/>
        <v>#DIV/0!</v>
      </c>
    </row>
    <row r="238" spans="1:7" ht="15" customHeight="1" x14ac:dyDescent="0.25">
      <c r="A238" s="57">
        <v>14</v>
      </c>
      <c r="B238" s="59" t="s">
        <v>765</v>
      </c>
      <c r="C238" s="58"/>
      <c r="D238" s="287"/>
      <c r="E238" s="60"/>
      <c r="F238" s="61">
        <f>SUM(F239:F240)</f>
        <v>0</v>
      </c>
      <c r="G238" s="635" t="e">
        <f t="shared" si="19"/>
        <v>#DIV/0!</v>
      </c>
    </row>
    <row r="239" spans="1:7" ht="15" customHeight="1" x14ac:dyDescent="0.2">
      <c r="A239" s="72">
        <v>14.1</v>
      </c>
      <c r="B239" s="98" t="s">
        <v>678</v>
      </c>
      <c r="C239" s="73" t="s">
        <v>13</v>
      </c>
      <c r="D239" s="288">
        <f>+D11+D12</f>
        <v>566.19000000000005</v>
      </c>
      <c r="E239" s="288"/>
      <c r="F239" s="14">
        <f>+E239*D239</f>
        <v>0</v>
      </c>
      <c r="G239" s="635" t="e">
        <f t="shared" si="19"/>
        <v>#DIV/0!</v>
      </c>
    </row>
    <row r="240" spans="1:7" ht="15" customHeight="1" thickBot="1" x14ac:dyDescent="0.25">
      <c r="A240" s="331">
        <v>14.2</v>
      </c>
      <c r="B240" s="332" t="s">
        <v>717</v>
      </c>
      <c r="C240" s="333" t="s">
        <v>13</v>
      </c>
      <c r="D240" s="334">
        <v>176</v>
      </c>
      <c r="E240" s="334"/>
      <c r="F240" s="335">
        <f>+E240*D240</f>
        <v>0</v>
      </c>
      <c r="G240" s="639" t="e">
        <f t="shared" si="19"/>
        <v>#DIV/0!</v>
      </c>
    </row>
    <row r="241" spans="1:7" ht="15" customHeight="1" x14ac:dyDescent="0.2">
      <c r="A241" s="284"/>
      <c r="F241" s="337"/>
      <c r="G241" s="338"/>
    </row>
    <row r="242" spans="1:7" ht="27" customHeight="1" x14ac:dyDescent="0.2">
      <c r="A242" s="284"/>
      <c r="F242" s="337"/>
      <c r="G242" s="338"/>
    </row>
    <row r="243" spans="1:7" ht="15" customHeight="1" thickBot="1" x14ac:dyDescent="0.25"/>
    <row r="244" spans="1:7" ht="18" customHeight="1" thickBot="1" x14ac:dyDescent="0.35">
      <c r="A244" s="380" t="s">
        <v>685</v>
      </c>
      <c r="B244" s="381"/>
      <c r="C244" s="381"/>
      <c r="D244" s="381"/>
      <c r="E244" s="382"/>
      <c r="F244" s="339">
        <f>+ROUND((F238+F230+F220+F56+F49+F40+F35+F25+F16+F8+F120+F105+F136+F211),0)</f>
        <v>0</v>
      </c>
      <c r="G244" s="340" t="e">
        <f>+ROUND((G238+G230+G220+G57+G49+G40+G35+G25+G16+G8+G120+G105+G136+G211),0)</f>
        <v>#DIV/0!</v>
      </c>
    </row>
    <row r="246" spans="1:7" ht="21" customHeight="1" x14ac:dyDescent="0.25">
      <c r="C246" s="373" t="s">
        <v>686</v>
      </c>
      <c r="D246" s="374"/>
      <c r="E246" s="341"/>
      <c r="F246" s="342">
        <f>+ROUND((E246*F244),0)</f>
        <v>0</v>
      </c>
    </row>
    <row r="247" spans="1:7" s="129" customFormat="1" ht="24" customHeight="1" x14ac:dyDescent="0.25">
      <c r="A247" s="127"/>
      <c r="B247" s="127"/>
      <c r="C247" s="373" t="s">
        <v>687</v>
      </c>
      <c r="D247" s="374"/>
      <c r="E247" s="343"/>
      <c r="F247" s="342">
        <f>+ROUND((E247*F244),0)</f>
        <v>0</v>
      </c>
      <c r="G247" s="127"/>
    </row>
    <row r="248" spans="1:7" ht="18.75" customHeight="1" thickBot="1" x14ac:dyDescent="0.3">
      <c r="C248" s="375" t="s">
        <v>688</v>
      </c>
      <c r="D248" s="376"/>
      <c r="E248" s="344"/>
      <c r="F248" s="345">
        <f>+ROUND((E248*F244),0)</f>
        <v>0</v>
      </c>
    </row>
    <row r="249" spans="1:7" ht="18.75" customHeight="1" thickBot="1" x14ac:dyDescent="0.3">
      <c r="C249" s="352" t="s">
        <v>767</v>
      </c>
      <c r="D249" s="353"/>
      <c r="E249" s="109">
        <v>0.19</v>
      </c>
      <c r="F249" s="349">
        <f>+ROUND(F248*0.19,0)</f>
        <v>0</v>
      </c>
    </row>
    <row r="250" spans="1:7" ht="30" customHeight="1" thickBot="1" x14ac:dyDescent="0.25">
      <c r="A250" s="129"/>
      <c r="B250" s="129"/>
      <c r="C250" s="377" t="s">
        <v>689</v>
      </c>
      <c r="D250" s="378"/>
      <c r="E250" s="379"/>
      <c r="F250" s="346">
        <f>SUM(F244:F249)</f>
        <v>0</v>
      </c>
      <c r="G250" s="129"/>
    </row>
    <row r="252" spans="1:7" ht="20.25" customHeight="1" x14ac:dyDescent="0.2"/>
    <row r="253" spans="1:7" ht="15" customHeight="1" x14ac:dyDescent="0.2">
      <c r="F253" s="347"/>
    </row>
    <row r="254" spans="1:7" ht="15" customHeight="1" x14ac:dyDescent="0.3">
      <c r="F254" s="348"/>
    </row>
    <row r="255" spans="1:7" ht="15" customHeight="1" x14ac:dyDescent="0.2">
      <c r="F255" s="128"/>
    </row>
    <row r="259" spans="6:6" ht="15" customHeight="1" x14ac:dyDescent="0.2">
      <c r="F259" s="128"/>
    </row>
  </sheetData>
  <autoFilter ref="A7:G240"/>
  <mergeCells count="9">
    <mergeCell ref="C246:D246"/>
    <mergeCell ref="C247:D247"/>
    <mergeCell ref="C248:D248"/>
    <mergeCell ref="C250:E250"/>
    <mergeCell ref="A3:E3"/>
    <mergeCell ref="A244:E244"/>
    <mergeCell ref="C249:D249"/>
    <mergeCell ref="A1:F2"/>
    <mergeCell ref="A5:F5"/>
  </mergeCells>
  <pageMargins left="0.7" right="0.7" top="0.75" bottom="0.75" header="0.3" footer="0.3"/>
  <pageSetup paperSize="9"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8E6E7C7-C53E-4AE8-8F43-32778D4755AB}"/>
</file>

<file path=customXml/itemProps2.xml><?xml version="1.0" encoding="utf-8"?>
<ds:datastoreItem xmlns:ds="http://schemas.openxmlformats.org/officeDocument/2006/customXml" ds:itemID="{DC47FBA5-AB8F-4195-B247-5720C68FBAC1}"/>
</file>

<file path=customXml/itemProps3.xml><?xml version="1.0" encoding="utf-8"?>
<ds:datastoreItem xmlns:ds="http://schemas.openxmlformats.org/officeDocument/2006/customXml" ds:itemID="{D1AC9F44-B3D2-474E-83FB-B516ECB8BB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PTO PILONA 10</vt:lpstr>
      <vt:lpstr>PTO PILONA 20</vt:lpstr>
      <vt:lpstr>PTO MUSEO</vt:lpstr>
      <vt:lpstr>PTO GALERIA</vt:lpstr>
      <vt:lpstr>'PTO GALERIA'!Área_de_impresión</vt:lpstr>
      <vt:lpstr>'PTO MUSEO'!Área_de_impresión</vt:lpstr>
      <vt:lpstr>'PTO PILONA 10'!Área_de_impresión</vt:lpstr>
      <vt:lpstr>'PTO PILONA 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FORMATOPROPUESTAECONOMICA2(ADENDA2)</dc:title>
  <dc:creator>ANDRES LOZADA HERRERA</dc:creator>
  <cp:lastModifiedBy>ANDRES LOZADA HERRERA</cp:lastModifiedBy>
  <cp:lastPrinted>2019-05-29T21:26:54Z</cp:lastPrinted>
  <dcterms:created xsi:type="dcterms:W3CDTF">2019-04-17T16:51:42Z</dcterms:created>
  <dcterms:modified xsi:type="dcterms:W3CDTF">2019-05-29T21:31:18Z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