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20" yWindow="-90" windowWidth="12210" windowHeight="9915"/>
  </bookViews>
  <sheets>
    <sheet name="HOJA RESUMEN" sheetId="4" r:id="rId1"/>
    <sheet name="PARQUE 1" sheetId="3" r:id="rId2"/>
    <sheet name="PARQUE 2" sheetId="1" r:id="rId3"/>
    <sheet name="PARQUE 3" sheetId="2" r:id="rId4"/>
  </sheets>
  <definedNames>
    <definedName name="_xlnm.Print_Area" localSheetId="0">'HOJA RESUMEN'!$A$1:$E$10</definedName>
  </definedNames>
  <calcPr calcId="145621"/>
</workbook>
</file>

<file path=xl/calcChain.xml><?xml version="1.0" encoding="utf-8"?>
<calcChain xmlns="http://schemas.openxmlformats.org/spreadsheetml/2006/main">
  <c r="F82" i="2" l="1"/>
  <c r="F83" i="2"/>
  <c r="F81" i="3" l="1"/>
  <c r="F61" i="2"/>
  <c r="F12" i="2"/>
  <c r="F56" i="1"/>
  <c r="F12" i="1"/>
  <c r="F61" i="3"/>
  <c r="F12" i="3"/>
  <c r="D7" i="4" l="1"/>
  <c r="D5" i="4"/>
  <c r="F80" i="3" l="1"/>
  <c r="F8" i="3"/>
  <c r="F9" i="3"/>
  <c r="F11" i="3"/>
  <c r="F13" i="3"/>
  <c r="F14" i="3"/>
  <c r="F15" i="3"/>
  <c r="F16" i="3"/>
  <c r="F18" i="3"/>
  <c r="F19" i="3"/>
  <c r="F20" i="3"/>
  <c r="F21" i="3"/>
  <c r="F22" i="3"/>
  <c r="F23" i="3"/>
  <c r="F24" i="3"/>
  <c r="F25" i="3"/>
  <c r="F26" i="3"/>
  <c r="F28" i="3"/>
  <c r="F29" i="3"/>
  <c r="F30" i="3"/>
  <c r="F31" i="3"/>
  <c r="F32" i="3"/>
  <c r="F33" i="3"/>
  <c r="F34" i="3"/>
  <c r="F35" i="3"/>
  <c r="F36" i="3"/>
  <c r="F37" i="3"/>
  <c r="F38" i="3"/>
  <c r="F40" i="3"/>
  <c r="F41" i="3"/>
  <c r="F42" i="3"/>
  <c r="F43" i="3"/>
  <c r="F44" i="3"/>
  <c r="F45" i="3"/>
  <c r="F46" i="3"/>
  <c r="F47" i="3"/>
  <c r="F48" i="3"/>
  <c r="F49" i="3"/>
  <c r="F50" i="3"/>
  <c r="F52" i="3"/>
  <c r="F53" i="3"/>
  <c r="F54" i="3"/>
  <c r="F55" i="3"/>
  <c r="F56" i="3"/>
  <c r="F57" i="3"/>
  <c r="F58" i="3"/>
  <c r="F59" i="3"/>
  <c r="F60" i="3"/>
  <c r="F62" i="3"/>
  <c r="F63" i="3"/>
  <c r="F65" i="3"/>
  <c r="F66" i="3"/>
  <c r="F67" i="3"/>
  <c r="F68" i="3"/>
  <c r="F69" i="3"/>
  <c r="F71" i="3"/>
  <c r="F72" i="3"/>
  <c r="F73" i="3"/>
  <c r="F74" i="3"/>
  <c r="F75" i="3"/>
  <c r="F76" i="3"/>
  <c r="F77" i="3"/>
  <c r="F78" i="3"/>
  <c r="F79" i="3"/>
  <c r="F10" i="3" l="1"/>
  <c r="F17" i="3"/>
  <c r="F51" i="3"/>
  <c r="F64" i="3"/>
  <c r="F27" i="3"/>
  <c r="F70" i="3"/>
  <c r="F39" i="3"/>
  <c r="F7" i="3"/>
  <c r="F83" i="3" l="1"/>
  <c r="B5" i="4" s="1"/>
  <c r="F8" i="2"/>
  <c r="F9" i="2"/>
  <c r="F11" i="2"/>
  <c r="F13" i="2"/>
  <c r="F14" i="2"/>
  <c r="F15" i="2"/>
  <c r="F16" i="2"/>
  <c r="F17" i="2"/>
  <c r="F19" i="2"/>
  <c r="F20" i="2"/>
  <c r="F21" i="2"/>
  <c r="F22" i="2"/>
  <c r="F23" i="2"/>
  <c r="F24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5" i="2"/>
  <c r="F46" i="2"/>
  <c r="F47" i="2"/>
  <c r="F48" i="2"/>
  <c r="F49" i="2"/>
  <c r="F50" i="2"/>
  <c r="F51" i="2"/>
  <c r="F53" i="2"/>
  <c r="F54" i="2"/>
  <c r="F55" i="2"/>
  <c r="F56" i="2"/>
  <c r="F57" i="2"/>
  <c r="F58" i="2"/>
  <c r="F59" i="2"/>
  <c r="F60" i="2"/>
  <c r="F62" i="2"/>
  <c r="F63" i="2"/>
  <c r="F65" i="2"/>
  <c r="F66" i="2"/>
  <c r="F67" i="2"/>
  <c r="F68" i="2"/>
  <c r="F69" i="2"/>
  <c r="F70" i="2"/>
  <c r="F71" i="2"/>
  <c r="F73" i="2"/>
  <c r="F74" i="2"/>
  <c r="F75" i="2"/>
  <c r="F76" i="2"/>
  <c r="F77" i="2"/>
  <c r="F78" i="2"/>
  <c r="F79" i="2"/>
  <c r="F80" i="2"/>
  <c r="F81" i="2"/>
  <c r="F52" i="2" l="1"/>
  <c r="F10" i="2"/>
  <c r="F86" i="3"/>
  <c r="F85" i="3"/>
  <c r="F87" i="3"/>
  <c r="F88" i="3" s="1"/>
  <c r="F64" i="2"/>
  <c r="F72" i="2"/>
  <c r="F44" i="2"/>
  <c r="F25" i="2"/>
  <c r="F18" i="2"/>
  <c r="F7" i="2"/>
  <c r="F89" i="3" l="1"/>
  <c r="F94" i="3" s="1"/>
  <c r="F85" i="2"/>
  <c r="B7" i="4" s="1"/>
  <c r="C5" i="4" l="1"/>
  <c r="E5" i="4" s="1"/>
  <c r="F88" i="2"/>
  <c r="F87" i="2"/>
  <c r="F89" i="2"/>
  <c r="F90" i="2" s="1"/>
  <c r="F91" i="2" l="1"/>
  <c r="F96" i="2" l="1"/>
  <c r="C7" i="4"/>
  <c r="E7" i="4" s="1"/>
  <c r="F92" i="1"/>
  <c r="F91" i="1" s="1"/>
  <c r="D6" i="4" s="1"/>
  <c r="F81" i="1" l="1"/>
  <c r="F80" i="1" s="1"/>
  <c r="F11" i="1"/>
  <c r="F13" i="1"/>
  <c r="F14" i="1"/>
  <c r="F15" i="1"/>
  <c r="F16" i="1"/>
  <c r="F18" i="1"/>
  <c r="F19" i="1"/>
  <c r="F20" i="1"/>
  <c r="F21" i="1"/>
  <c r="F22" i="1"/>
  <c r="F23" i="1"/>
  <c r="F24" i="1"/>
  <c r="F25" i="1"/>
  <c r="F26" i="1"/>
  <c r="F28" i="1"/>
  <c r="F29" i="1"/>
  <c r="F30" i="1"/>
  <c r="F31" i="1"/>
  <c r="F32" i="1"/>
  <c r="F33" i="1"/>
  <c r="F34" i="1"/>
  <c r="F36" i="1"/>
  <c r="F37" i="1"/>
  <c r="F38" i="1"/>
  <c r="F39" i="1"/>
  <c r="F40" i="1"/>
  <c r="F41" i="1"/>
  <c r="F42" i="1"/>
  <c r="F43" i="1"/>
  <c r="F44" i="1"/>
  <c r="F45" i="1"/>
  <c r="F47" i="1"/>
  <c r="F48" i="1"/>
  <c r="F49" i="1"/>
  <c r="F50" i="1"/>
  <c r="F51" i="1"/>
  <c r="F52" i="1"/>
  <c r="F53" i="1"/>
  <c r="F54" i="1"/>
  <c r="F55" i="1"/>
  <c r="F57" i="1"/>
  <c r="F58" i="1"/>
  <c r="F60" i="1"/>
  <c r="F61" i="1"/>
  <c r="F62" i="1"/>
  <c r="F63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" i="1"/>
  <c r="F9" i="1"/>
  <c r="F46" i="1" l="1"/>
  <c r="F10" i="1"/>
  <c r="F64" i="1"/>
  <c r="F59" i="1"/>
  <c r="F35" i="1"/>
  <c r="F27" i="1"/>
  <c r="F7" i="1"/>
  <c r="F17" i="1"/>
  <c r="F83" i="1" l="1"/>
  <c r="B6" i="4" l="1"/>
  <c r="F87" i="1"/>
  <c r="F88" i="1" s="1"/>
  <c r="F86" i="1"/>
  <c r="F85" i="1"/>
  <c r="F89" i="1" l="1"/>
  <c r="C6" i="4" s="1"/>
  <c r="E6" i="4" s="1"/>
  <c r="C8" i="4" s="1"/>
  <c r="F94" i="1" l="1"/>
</calcChain>
</file>

<file path=xl/sharedStrings.xml><?xml version="1.0" encoding="utf-8"?>
<sst xmlns="http://schemas.openxmlformats.org/spreadsheetml/2006/main" count="722" uniqueCount="248">
  <si>
    <t>CODIGO</t>
  </si>
  <si>
    <t>ITEM</t>
  </si>
  <si>
    <t>UNIDAD</t>
  </si>
  <si>
    <t>CANTIDAD</t>
  </si>
  <si>
    <t>VR UNITARIO</t>
  </si>
  <si>
    <t>VR PARCIAL</t>
  </si>
  <si>
    <t>1</t>
  </si>
  <si>
    <t>OBRAS PRELIMINARES</t>
  </si>
  <si>
    <t/>
  </si>
  <si>
    <t>ML</t>
  </si>
  <si>
    <t>1.2</t>
  </si>
  <si>
    <t>LOCALIZACIÓN HORIZONTAL, VERTICAL, REPLANTEO DE EJES Y NIVELES CON EQUIPO DE PRECISIÓN (Incluye suministro y transporte de cuadrilla de topografía, equipos, materiales para materializar puntos de referencia y todos lo demás necesario para su correcta ejecución y recibo a satisfacción)</t>
  </si>
  <si>
    <t>M2</t>
  </si>
  <si>
    <t>1.3</t>
  </si>
  <si>
    <t>DESCAPOTE MANUAL MATERIAL VEGETAL Emax=0.20m (Incluye excavación, trasiego, cargue y todo lo requerido para la correcta ejecución y recibo a satisfacción no incluye retiro y disposición de sobrantes a sitio autorizado)</t>
  </si>
  <si>
    <t>2</t>
  </si>
  <si>
    <t>EXCAVACIONES Y RELLENOS</t>
  </si>
  <si>
    <t>M3</t>
  </si>
  <si>
    <t>2.2</t>
  </si>
  <si>
    <t>2.3</t>
  </si>
  <si>
    <t>SUB-BASE GRANULAR INVIAS SBG-1 (Incluye suministro, cargue, trasiego, instalación, compactación 95% Próctor modificado y todo lo requerido para la correcta ejecución y recibo a satisfacción)</t>
  </si>
  <si>
    <t>2.4</t>
  </si>
  <si>
    <t>RELLENO SELECCIONADO INVIAS COMPACTADO (Incluye suministro, cargue, trasiego, instalación, compactación 95% proctor modificado y todo lo requerido para la correcta ejecución y recibo a satisfacción)</t>
  </si>
  <si>
    <t>2.7</t>
  </si>
  <si>
    <t>GEOTEXTIL TEJIDO T-1700 (Incluye suministro, instalación, y todo lo requerido para la correcta ejecución y recibo a satisfacción)</t>
  </si>
  <si>
    <t>2.9</t>
  </si>
  <si>
    <t>CONCRETO CICLÓPEO (Incluye suministro y transporte de concreto 3000 PSI 60%, rajón 40%, instalación, y todo lo requerido para la correcta ejecución y recibo a satisfacción)</t>
  </si>
  <si>
    <t>2.10</t>
  </si>
  <si>
    <t>RELLENO EN GRAVA 3/4" &lt; ∅ Grava &lt; 1"  (Incluye suministro, cargue, trasiego, instalación, compactación 95% proctor modificado y todo lo requerido para la correcta ejecución y recibo a satisfacción)</t>
  </si>
  <si>
    <t>3</t>
  </si>
  <si>
    <t>EXTERIORES</t>
  </si>
  <si>
    <t>3.1</t>
  </si>
  <si>
    <t>LOSETA CUADRADA TÁCTIL ALERTA EN CONCRETO DE 0.40X0.40X0.06M COLOR GRIS (Incluye suministro, transporte e instalación de  loseta cuadrada táctil alerta, capa de arena de nivelación de e=4 cm, arena de sello, cortes a máquina y todo lo demás necesario para su correcta ejecución y funcionamiento)</t>
  </si>
  <si>
    <t>3.1a</t>
  </si>
  <si>
    <t>LOSETA CUADRADA TÁCTIL GUIA EN CONCRETO DE 0.40X0.40X0.06M COLOR GRIS (Incluye suministro, transporte e instalación de  loseta cuadrada táctil alerta, capa de arena de nivelación de e=4 cm, arena de sello, cortes a máquina y todo lo demás necesario para su correcta ejecución y funcionamiento)</t>
  </si>
  <si>
    <t>3.2</t>
  </si>
  <si>
    <t>LOSETA GRIS BASALTO 40x40cm  (Incluye suministro, transporte e instalación de  loseta cuadrada táctil alerta, capa de arena de nivelación de e=4 cm, arena de sello, cortes a máquina y todo lo demás necesario para su correcta ejecución y funcionamiento)</t>
  </si>
  <si>
    <t>3.3</t>
  </si>
  <si>
    <t>ADOQUÍN EN CONCRETO TRÁFICO LIVIANO 10x20x6 cm COLOR GRIS/BLANCO/NEGRO según diseño (Incluye suministro, transporte e instalación de adoquín, capa de arena de nivelación de e=4 cm, arena de sello, cortes a máquina y todo lo demás necesario para su correcta ejecución y funcionamiento)</t>
  </si>
  <si>
    <t>3.4</t>
  </si>
  <si>
    <t>PISO EN CAUCHO RECICLADO PIGMENTADO Y AGLOMERADO CON POLIURETANO E=0.01m Ref: HULEX COLOR, CAUCHO EN LLANTA RECICLADA E=0.03m, GRAVA N°3 AGLOMERADA CON POLIMERO E=0.03m, BASE EN GRAVA GRUESA COMPACTADA E=0.10m (Incluye suministro, cargue, trasiego, instalación y todo lo requerido para la correcta ejecución y recibo a satisfacción)</t>
  </si>
  <si>
    <t>3.5</t>
  </si>
  <si>
    <t>CANCHA EN CARPETA DE ASFALTO E=5 cm. (Incluye suministro, transporte e instalación asfalto MDC-3, asfalto de liga y todo lo demás requerido para su correcta ejecución y funcionamiento)</t>
  </si>
  <si>
    <t>3.6</t>
  </si>
  <si>
    <t>ACABADO CANCHA EN RECUBRIMIENTO ACRÍLICO A BASE DE AGUA COLOR (Incluye suministro, transporte e instalación de pintura, plantillas, base, reamtes, acabados y todo lo demás necesario para su correcta ejecución y funcionamiento)</t>
  </si>
  <si>
    <t>3.7</t>
  </si>
  <si>
    <t>ARENA (CALCIFICADA) E=20 cm (Incluye suministro, transporte e instalación de arena de mar, y todo lo demás requerido para su correcta ejecución y funcionamiento)</t>
  </si>
  <si>
    <t>3.8</t>
  </si>
  <si>
    <t>BORDILLO PREFABRICADO EN CONCRETO TIPO A80 DE 0.80 X0.20 0.35 M (Incluye suministro, transporte, refuerzo, formaleta, excavación, instalación de  bordillo, arena de sello, cortes a máquina,  y todo lo demás necesario para su correcta ejecución y funcionamiento)</t>
  </si>
  <si>
    <t>4</t>
  </si>
  <si>
    <t>PAISAJISMO</t>
  </si>
  <si>
    <t>4.1</t>
  </si>
  <si>
    <t>UN</t>
  </si>
  <si>
    <t>4.2</t>
  </si>
  <si>
    <t>4.3</t>
  </si>
  <si>
    <t>4.4</t>
  </si>
  <si>
    <t>4.5</t>
  </si>
  <si>
    <t>4.6</t>
  </si>
  <si>
    <t>4.7</t>
  </si>
  <si>
    <t>4.8</t>
  </si>
  <si>
    <t>4.9</t>
  </si>
  <si>
    <t>JARDINES EN MANI FORRAJERO (Incluye suministro, tierra negra 0.05m, salado, fertilizantes, sistemas de fijacion instalación, cortes, riego y todo lo requerido para la correcta ejecución y recibo a satisfacción)</t>
  </si>
  <si>
    <t>4.10</t>
  </si>
  <si>
    <t>JARDINES EN COLEOS (Incluye suministro, tierra negra 0.05m, salado, fertilizantes, sistemas de fijacion instalación, cortes, riego y todo lo requerido para la correcta ejecución y recibo a satisfacción)</t>
  </si>
  <si>
    <t>4.11</t>
  </si>
  <si>
    <t>JARDINES EN VERANERAS, (Incluye suministro, tierra negra 0.05m, salado, fertilizantes, sistemas de fijacion instalación, cortes, riego y todo lo requerido para la correcta ejecución y recibo a satisfacción)</t>
  </si>
  <si>
    <t>4.12</t>
  </si>
  <si>
    <t>EMPRADIZACION EN ZOYSIA, (Incluye suministro, tierra negra 0.05m, salado, fertilizantes, sistemas de fijacion instalación, cortes, riego y todo lo requerido para la correcta ejecución y recibo a satisfacción)</t>
  </si>
  <si>
    <t>5</t>
  </si>
  <si>
    <t>MOBILIARIO</t>
  </si>
  <si>
    <t>5.1</t>
  </si>
  <si>
    <t>BARANDA CERRAMIENTO TUBULAR 2" ANCLADO A DADO EN CONCRETO  (Incluye suministro, tubería y perfilería de acuerdo a planos, accesorios de fijación pintura, instalación, y todo lo requerido para la correcta ejecución y recibo a satisfacción)</t>
  </si>
  <si>
    <t>5.2</t>
  </si>
  <si>
    <t>CANECAS  ACERO INOXIDABLE (Incluye suministro, transporte e instalación de caneca, materiales y accesorios para fijación y todo lo demás necesario para su correcta ejecución y funcionamiento)</t>
  </si>
  <si>
    <t>5.3</t>
  </si>
  <si>
    <t>PARQUE INFANTIL MULTIPARQUES REF: MPM 340 O SIMILAR (Incluye suministro, transporte e instalación de módulo, materiales y accesorios para fijación y todo lo demás necesario para su correcta ejecución y funcionamiento)</t>
  </si>
  <si>
    <t>5.4</t>
  </si>
  <si>
    <t>EQUIPOS BIOSALUDABLES TABLERO INSTRUCTIVO+TIMON+VOLANTE+CINTURA+SKY DE FONDO+PATINES+SURF+BARRAS+ASCENSOR+COLUMPIO+PONY+BANCO DE ABDOMINALES+MASAJE (Incluye suministro, transporte e instalación de módulo, materiales y accesorios para fijación y todo lo demás necesario para su correcta ejecución y funcionamiento)</t>
  </si>
  <si>
    <t>5.5</t>
  </si>
  <si>
    <t xml:space="preserve">ARCOS DE CANCHA DE FÚTBOL (Incluye malla 100% Nylon Color Negra Entrelazada, excavación, cimentación concreto reforzado 3000 PSI, pintura en esmalte tres manos y todo lo demás necesario para correcta ejecución y funcionamiento) </t>
  </si>
  <si>
    <t>JG</t>
  </si>
  <si>
    <t>5.6</t>
  </si>
  <si>
    <t xml:space="preserve">ARCOS DE CANCHAS DE MICROFÚTBOL (Incluye malla 100% Nylon Color Negra Entrelazada, excavación, cimentación concreto reforzado 3000 PSI, pintura en esmalte tres manos y todo lo demás necesario para correcta ejecución y funcionamiento) </t>
  </si>
  <si>
    <t>5.7</t>
  </si>
  <si>
    <t>ESTRUCTURA BALONCESTO CON TABLERO ANTIVANDÁLICA (Incluye pintura en esmalte, malla de las canasta, estructura antivandálica, cimentación en concreto reforzado 3000PSI y todo lo demás necesario para correcta ejecución y funcionamiento)</t>
  </si>
  <si>
    <t>5.8</t>
  </si>
  <si>
    <t>DEMARCACION PINTURA COLOR ROJO TRAFICO MICROFUTBOL  (Incluye suministro, transporte e instalación de pintura para demarcación, plantillas, base, reamtes, acabados y todo lo demás necesario para su correcta ejecución y funcionamiento)</t>
  </si>
  <si>
    <t>5.9</t>
  </si>
  <si>
    <t>DEMARCACION PINTURA COLOR BLANCO TRAFICO VOLEYBOL (Incluye suministro, transporte e instalación de pintura para demarcación, plantillas, base, reamtes, acabados y todo lo demás necesario para su correcta ejecución y funcionamiento)</t>
  </si>
  <si>
    <t>5.10</t>
  </si>
  <si>
    <t>DEMARCACION PINTURA COLOR BLANCO TRAFICO BASQUETBOL (Incluye suministro, transporte e instalación de pintura para demarcación, plantillas, base, reamtes, acabados y todo lo demás necesario para su correcta ejecución y funcionamiento)</t>
  </si>
  <si>
    <t>5.11</t>
  </si>
  <si>
    <t>ALCORQUE EN CONCRETO 1,2x1,2x1,3 (Incluye excavación, lecho filtrante en gravilla, suministro, transporte e instalación de  bloques en concreto 0,12x0,20x0,40m de resistencia media con acabado liso + mortero de pega + mortero de inyección + refuerzos y fundación en concreto de 0,20x0,20m según diseño y todo lo demás necesario para su correcta ejecución y funcionamiento)</t>
  </si>
  <si>
    <t>6</t>
  </si>
  <si>
    <t>RED GENERAL DE AGUAS LLUVIAS</t>
  </si>
  <si>
    <t>6.1</t>
  </si>
  <si>
    <t>TUBERÍA ALCANTARILLADO NOVAFORT 8” (incluye suministro, transporte e instalación de tubería y todo lo demás requerido para su correcta ejecución y funcionamiento)</t>
  </si>
  <si>
    <t>6.2</t>
  </si>
  <si>
    <t>GEODREN CIRCULAR PARA FILTROS 4" (incluye suministro, transporte e instalación de tubería y todo lo demás requerido para su correcta ejecución y funcionamiento)</t>
  </si>
  <si>
    <t>6.3</t>
  </si>
  <si>
    <t>CAÑUELA PREFABRICADA TIPO B 0.30m X 0.18m (IDRD) (incluye suministro, transporte e instalación de la cañuela y todo lo demás requerido para su correcta ejecución y funcionamiento)</t>
  </si>
  <si>
    <t>6.4</t>
  </si>
  <si>
    <t>ANDEN CUNETA 0.10 PREFABRICADA DE 1.0 M DE ANCHO (incluye suministro, transporte e instalación del andén cuneta y todo lo demás requerido para su correcta ejecución y funcionamiento)</t>
  </si>
  <si>
    <t>6.5</t>
  </si>
  <si>
    <t>CABEZAL DE DESCARGA 4000 PSI 2.4m X 1.4m (incluye excavación, suministro, transporte e instalación de concreto 4000 psi, acero, alambre, y todo lo demás requerido para su correcta ejecución y funcionamiento)</t>
  </si>
  <si>
    <t>6.6</t>
  </si>
  <si>
    <t>CAJA DE INSPECCIÓN 0.60 X 0.60 HMAX=0.80M (incluye excavación, suministro, transporte e instalación de ladrillo, mci 1:3, acero, alambre, tapa en concreto reforzado, y todo lo demás requerido para su correcta ejecución y funcionamiento)</t>
  </si>
  <si>
    <t>6.7</t>
  </si>
  <si>
    <t>CAJA DE INSPECCIÓN 0.80 X 0.80 HMAX=1.00M (incluye excavación, suministro, transporte e instalación de ladrillo, mci 1:3, acero, alambre, tapa en concreto reforzado, y todo lo demás requerido para su correcta ejecución y funcionamiento)</t>
  </si>
  <si>
    <t>6.8</t>
  </si>
  <si>
    <t>POZO DE INSPECCIÓN DE 1.20 DIÁMETRO HMAX=1 80M (incluye excavación, suministro, transporte e instalación de ladrillo, mci 1:3, acero, alambre, tapa en concreto reforzado, y todo lo demás requerido para su correcta ejecución y funcionamiento)</t>
  </si>
  <si>
    <t>6.9</t>
  </si>
  <si>
    <t>6.10</t>
  </si>
  <si>
    <t>RELLENO DE ARENA (incluye suministro, cargue, trasiego, instalación ce arena y todo lo requerido para ia correcta ejecución)</t>
  </si>
  <si>
    <t>6.11</t>
  </si>
  <si>
    <t>BASE RECEBO COMPACTADO B200 (incluye suministro, cargue, trasiego, instalación, compactación 95% proctor modificado y todo lo requerido para la correcta ejecución)</t>
  </si>
  <si>
    <t>7</t>
  </si>
  <si>
    <t>ELEMENTOS ESTRUCTURALES</t>
  </si>
  <si>
    <t>7.1</t>
  </si>
  <si>
    <t>PERGOLA DOBLE EN ESTRUCTURA METALICA DE 60,000 PSI, CIMENTACION EN CONCRETO REFORZADO DE 3000 PSI LISTONES DE MADERA LISTON EN MADERA 40 mm x 60 mm, COLOR TEKA, REF H 40, ARKOS O SIMILAR.
 (Incluye suministro, transporte e instalación de pérgola metalicas, zapatas en concreto reforzado 3000 PSI, pedestales en concreto reforzado 3000 PSI, platinas de anclaje, pernos, aceros de refuerzo, excavaciones, formaletas y todo lo demás necesario para su correcta ejecución y funcionamiento)</t>
  </si>
  <si>
    <t>7.2</t>
  </si>
  <si>
    <t>PERGOLA SENCILLA EN ESTRUCTURA METALICA DE 60,000 PSI, CIMENTACION EN CONCRETO REFORZADO DE 3000 PSI LISTONES DE MADERA LISTON EN MADERA 40 mm x 60 mm, COLOR TEKA, REF H 40, ARKOS O SIMILAR.
 (Incluye suministro, transporte e instalación de pérgola metalicas, zapatas en concreto reforzado 3000 PSI, pedestales en concreto reforzado 3000 PSI, platinas de anclaje, pernos, aceros de refuerzo, excavaciones, formaletas y todo lo demás necesario para su correcta ejecución y funcionamiento)</t>
  </si>
  <si>
    <t>7.3</t>
  </si>
  <si>
    <t>ESCALERAS/GRADAS EN CONCRETO REFORZADO DE 3000 PSI (Incluye suministro, transporte e instalación de escalera  en concreto reforzado 3000 PSI, aceros de refuerzo, excavaciones, formaletas y todo lo demás necesario para su correcta ejecución y funcionamiento)</t>
  </si>
  <si>
    <t>7.4</t>
  </si>
  <si>
    <t>MALLA CONTRAIMPACTO EN ESTRUCTURA METALICA DE 60,000 PSI, CIMENTACION EN CONCRETO REFORZADO DE 3000 PSI  (Incluye suministro, transporte e instalación de cerramiento en perfil metalico, zapata y pedestal en concreto reforzado 3000 PSI, aceros de refuerzo, , excavaciones, formaletas y todo lo demás necesario para su correcta ejecución y funcionamiento)</t>
  </si>
  <si>
    <t>7.5</t>
  </si>
  <si>
    <t>BANCAS EN CONCRETO 3000 PSI 2,00 X 0,60 BASE EN LADRILLO PORTANTE 0,09 X 0,12 X 0,29 (Incluye suministro, transporte e instalación banca y muro en concreto reforzado 3000 PSI, aceros de refuerzo, excavaciones, formaletas y todo lo demás necesario para su correcta ejecución y funcionamiento)</t>
  </si>
  <si>
    <t>9</t>
  </si>
  <si>
    <t>INSTALACIONES ELECTRICAS</t>
  </si>
  <si>
    <t>9.1</t>
  </si>
  <si>
    <t>Poste  Metálico 6 mts según Especificaciones Eléctricas. Incluye Brazo Metálico</t>
  </si>
  <si>
    <t>UND</t>
  </si>
  <si>
    <t>9.2</t>
  </si>
  <si>
    <t xml:space="preserve">Poste  Metálico 12 mts según Especificaciones Eléctricas. </t>
  </si>
  <si>
    <t>9.3</t>
  </si>
  <si>
    <t>Luminaria ORION 20 w LED SYLVANIA. 220 V</t>
  </si>
  <si>
    <t>9.4</t>
  </si>
  <si>
    <t>Luminaria SOPT 100 w LED OSRAM CREE . 220 V</t>
  </si>
  <si>
    <t>9.5</t>
  </si>
  <si>
    <t>Sylveo 2 HSI-TSX 400 W</t>
  </si>
  <si>
    <t>9.6</t>
  </si>
  <si>
    <t>Empalmes en resina para BT</t>
  </si>
  <si>
    <t>JGO</t>
  </si>
  <si>
    <t>9.7</t>
  </si>
  <si>
    <t>Caja de paso AP 280</t>
  </si>
  <si>
    <t>9.8</t>
  </si>
  <si>
    <t>Canaización  en Tuberia PVC DE 1"</t>
  </si>
  <si>
    <t>9.9</t>
  </si>
  <si>
    <t>Canaización  en Tuberia PVC DE 1_1/2"</t>
  </si>
  <si>
    <t>9.10</t>
  </si>
  <si>
    <t>Canaización  en Tuberia PVC DE 2"</t>
  </si>
  <si>
    <t>9.11</t>
  </si>
  <si>
    <t xml:space="preserve">Alimentadores Secundarios en Cable cobre 2No 6+ 12 T  AWG THHN </t>
  </si>
  <si>
    <t>9.12</t>
  </si>
  <si>
    <t>Fotocelda para Luminaria Multivoltaje 220 V</t>
  </si>
  <si>
    <t>9.13</t>
  </si>
  <si>
    <t>Certificacion RETIE Instalaciones Eléctricas</t>
  </si>
  <si>
    <t>GL</t>
  </si>
  <si>
    <t>9.14</t>
  </si>
  <si>
    <t>Certificacion RETILAP Iluminación Parque</t>
  </si>
  <si>
    <t>9.15</t>
  </si>
  <si>
    <t>Gestiones Operador de Red Entrega Proyecto Iluminación Parque, incluye planos AS Built y entrega final al operador.</t>
  </si>
  <si>
    <t>SUBTOTAL COSTOS DIRECTOS</t>
  </si>
  <si>
    <t>ADMINISTRACION</t>
  </si>
  <si>
    <t>IMPREVISTOS</t>
  </si>
  <si>
    <t>UTILIDAD</t>
  </si>
  <si>
    <t>TOTAL PRESUPUESTO</t>
  </si>
  <si>
    <r>
      <rPr>
        <b/>
        <sz val="11"/>
        <rFont val="Arial Narrow"/>
        <family val="2"/>
      </rPr>
      <t>CONVOCATORIA N° PAF-PRD-O-025-2015</t>
    </r>
    <r>
      <rPr>
        <b/>
        <sz val="11"/>
        <color theme="1"/>
        <rFont val="Arial Narrow"/>
        <family val="2"/>
      </rPr>
      <t xml:space="preserve">
FORMATO No.4</t>
    </r>
  </si>
  <si>
    <t>CONSTRUCCIÓN DE PARQUES RECREO - DEPORTIVOS EN URBANIZACIONES DONDE SE DESARROLLA EL PROGRAMA DE 100.000 VIVIENDAS – ZONA NORTE, GRUPO 6.</t>
  </si>
  <si>
    <t>IMPLEMENTACION DE PLANES</t>
  </si>
  <si>
    <t>Implementación de planes</t>
  </si>
  <si>
    <t>gl</t>
  </si>
  <si>
    <t>IVA SOBRE LA UTILIDAD</t>
  </si>
  <si>
    <t>SUBTOTAL COSTOS INDIRECTOS</t>
  </si>
  <si>
    <t>3.9</t>
  </si>
  <si>
    <t>BORDILLO PREFABRICADO EN CONCRETO TIPO A DE 0.80 X0.10 0.35 M (Incluye suministro, transporte, refuerzo, formaleta, excavación, instalación de  bordillo, arena de sello, cortes a máquina,  y todo lo demás necesario para su correcta ejecución y funcionamiento)</t>
  </si>
  <si>
    <t>4.13</t>
  </si>
  <si>
    <t>4.14</t>
  </si>
  <si>
    <t>4.15</t>
  </si>
  <si>
    <t>4.16</t>
  </si>
  <si>
    <t>4.17</t>
  </si>
  <si>
    <t>4.18</t>
  </si>
  <si>
    <t>JARDINES EN AMARANTO, (Incluye suministro, tierra negra 0.05m, salado, fertilizantes, sistemas de fijacion instalación, cortes, riego y todo lo requerido para la correcta ejecución y recibo a satisfacción)</t>
  </si>
  <si>
    <t>4.19</t>
  </si>
  <si>
    <t>JARDINES EN CROTOS, (Incluye suministro, tierra negra 0.05m, salado, fertilizantes, sistemas de fijacion instalación, cortes, riego y todo lo requerido para la correcta ejecución y recibo a satisfacción)</t>
  </si>
  <si>
    <t>5.3a</t>
  </si>
  <si>
    <t>PARQUE INFANTIL TIPO IDRD M3A O SIMILAR (Incluye suministro, transporte e instalación de módulo, materiales y accesorios para fijación y todo lo demás necesario para su correcta ejecución y funcionamiento)</t>
  </si>
  <si>
    <t>6.1a</t>
  </si>
  <si>
    <t>TUBERÍA ALCANTARILLADO NOVAFORT 12” (incluye suministro, transporte e instalación de tubería y todo lo demás requerido para su correcta ejecución y funcionamiento)</t>
  </si>
  <si>
    <t>7.6</t>
  </si>
  <si>
    <t>PERGOLA DE ACCESO EN ESTRUCTURA METALICA DE 60,000 PSI, CIMENTACION EN CONCRETO REFORZADO DE 3000 PSI CUBIERTA THERMOACUSTICA TIPO SANDWICH TIPO AJOVER O SIMILAR. (Incluye suministro, transporte e instalación de pérgola metalicas, zapatas en concreto reforzado 3000 PSI, pedestales en concreto reforzado 3000 PSI, platinas de anclaje, pernos, aceros de refuerzo, excavaciones, formaletas y todo lo demás necesario para su correcta ejecución y funcionamiento)</t>
  </si>
  <si>
    <t>7.7</t>
  </si>
  <si>
    <t>MUROS DE CONTENCION Y CONCRETO DE 4000 PSI (Incluye suministro concreto 4000 PSI, formaleta, instalación, y todo lo requerido para la correcta ejecución y funcionamiento)</t>
  </si>
  <si>
    <t>7.8</t>
  </si>
  <si>
    <t>PLACAS DE CONTRAPISO SKATE CURVA E=0.10m EN CONCRETO DE 4000 PSI (Incluye suministro concreto 4000 PSI, formaleta, instalación, y todo lo requerido para la correcta ejecución y funcionamiento)</t>
  </si>
  <si>
    <t>SUMINISTRO E INSTALACIÓN DE SALIDAS PARA LAMPARAS DE ALUMBRADO EXTERIOR  ORION 20 W EN CABLE THWN 6 AWG Y TUBERÍA PVC DE  1 1/2".</t>
  </si>
  <si>
    <t>SUMINISTRO E INSTALACIÓN DE SALIDAS PARA LAMPARAS PROYECTORES DE ALUMBRADO EXTERIOR  SOPT-100 W EN CABLE THWN 6 AWG Y TUBERÍA PVC DE  1 1/2".</t>
  </si>
  <si>
    <t>SUMINISTRO E INSTALACIÓN DE POSTES DE METÁLICO DE 7 Mts, INCLUYE TRANSPORTE, APERTURA DE HUECOS, HINCADA, APLOMADA Y CIMENTACIÓN.</t>
  </si>
  <si>
    <t>SUMINISTRO E INSTALACIÓN DE POSTES DE METÁLICO DE 6 Mts, INCLUYE TRANSPORTE, APERTURA DE HUECOS, HINCADA, APLOMADA Y CIMENTACIÓN.</t>
  </si>
  <si>
    <t>CAJA EN MAMPOSTERÍA TIPO ALUMBRADO PÚBLICO</t>
  </si>
  <si>
    <t>SUMINISTRO DE BREAKER BIPOLAR AUTOMÁTICO TIPO RIEL 2X20-4,5kA</t>
  </si>
  <si>
    <t>SUMINISTRO DEL BREAKER TRIPOLAR AUTOMÁTICO TIPO RIEL 3X30-4,5kA</t>
  </si>
  <si>
    <t>SUMINISTRO DE LÁMPARA DE ILUMINACIÓN EXTERIOR ORION 20W</t>
  </si>
  <si>
    <t>SUMINISTRO DE LÁMPARA EXTERIOR PROYECTOR SPOT 100W</t>
  </si>
  <si>
    <r>
      <t xml:space="preserve">CONSTRUCCION DE LAS OBRAS DE ESPACIO PUBICO Y PAISAJISMO PARA EL PARQUE URBANIZACION  </t>
    </r>
    <r>
      <rPr>
        <b/>
        <u/>
        <sz val="11"/>
        <color theme="1"/>
        <rFont val="Arial Narrow"/>
        <family val="2"/>
      </rPr>
      <t>CIUDAD EQUIDAD PARQUE 2</t>
    </r>
  </si>
  <si>
    <r>
      <rPr>
        <b/>
        <sz val="8"/>
        <rFont val="Arial Narrow"/>
        <family val="2"/>
      </rPr>
      <t>CONVOCATORIA N° PAF-PRD-O-025-2015</t>
    </r>
    <r>
      <rPr>
        <b/>
        <sz val="8"/>
        <color theme="1"/>
        <rFont val="Arial Narrow"/>
        <family val="2"/>
      </rPr>
      <t xml:space="preserve">
FORMATO No.4</t>
    </r>
  </si>
  <si>
    <r>
      <t xml:space="preserve">CONSTRUCCION DE LAS OBRAS DE ESPACIO PUBICO Y PAISAJISMO PARA EL PARQUE URBANIZACION  </t>
    </r>
    <r>
      <rPr>
        <b/>
        <u/>
        <sz val="8"/>
        <color theme="1"/>
        <rFont val="Arial Narrow"/>
        <family val="2"/>
      </rPr>
      <t>CIUDAD EQUIDAD PARQUE 3</t>
    </r>
  </si>
  <si>
    <t>ACOMETIDA</t>
  </si>
  <si>
    <t>ACOMETIDA ELECTRICA (COSTO REEMBOLSABLE)</t>
  </si>
  <si>
    <t>PARQUE RECREO DEPORTIVO</t>
  </si>
  <si>
    <t>COSTO DIRECTO</t>
  </si>
  <si>
    <t>COSTO INDIRECTO</t>
  </si>
  <si>
    <t>COSTOS REEMBOLSABLES</t>
  </si>
  <si>
    <t>VALOR TOTAL</t>
  </si>
  <si>
    <t>TOTAL PROPUESTA</t>
  </si>
  <si>
    <t>CONVOCATORIA N° PAF-PRD-O-025-2015
FORMATO No.4</t>
  </si>
  <si>
    <t>PARQUE CIUDAD EQUIDAD 1</t>
  </si>
  <si>
    <t>PARQUE CIUDAD EQUIDAD 2</t>
  </si>
  <si>
    <t>PARQUE CIUDAD EQUIDAD 3</t>
  </si>
  <si>
    <t>AP-4 NÍSPERO COSTEÑO h=1.5 - 2.0 m (Incluye suministro y siembra según especificaciones de la entidad ambiental, tierra abonada y tutor de 3m instalación, y todo lo requerido para la correcta ejecución y recibo a satisfacción)</t>
  </si>
  <si>
    <t>AP-5 SAMÁN  h=1.5 - 2.0 m (Incluye suministro y siembra según especificaciones de la entidad ambiental, tierra abonada y tutor de 3m instalación, y todo lo requerido para la correcta ejecución y recibo a satisfacción)</t>
  </si>
  <si>
    <t>AP-6 LLUVIA DE ORO  h=1.5 - 2.0 m (Incluye suministro y siembra según especificaciones de la entidad ambiental, tierra abonada y tutor de 3m instalación, y todo lo requerido para la correcta ejecución y recibo a satisfacción)</t>
  </si>
  <si>
    <t>AP-9 GUAYCÁN TRÉBOL h=1.5 - 2.0 m (Incluye suministro y siembra según especificaciones de la entidad ambiental, tierra abonada y tutor de 3m instalación, y todo lo requerido para la correcta ejecución y recibo a satisfacción)</t>
  </si>
  <si>
    <t>AP-15 PALMA ARECA h=1.5 - 2.0 m (Incluye suministro y siembra según especificaciones de la entidad ambiental, tierra abonada y tutor de 3m instalación, y todo lo requerido para la correcta ejecución y recibo a satisfacción)</t>
  </si>
  <si>
    <t>AP-1 PALMA REAL  h=1.5 - 2.0 m (Incluye suministro y siembra según especificaciones de la entidad ambiental, tierra abonada y tutor de 3m instalación, y todo lo requerido para la correcta ejecución y recibo a satisfacción)</t>
  </si>
  <si>
    <t>AP-2 GUAYACÁN ROSADO  h=1.5 - 2.0 m (Incluye suministro y siembra según especificaciones de la entidad ambiental, tierra abonada y tutor de 3m instalación, y todo lo requerido para la correcta ejecución y recibo a satisfacción)</t>
  </si>
  <si>
    <t>AP-3 UVITA  h=1.5 - 2.0 m (Incluye suministro y siembra según especificaciones de la entidad ambiental, tierra abonada y tutor de 3m instalación, y todo lo requerido para la correcta ejecución y recibo a satisfacción)</t>
  </si>
  <si>
    <t>AP-3 UVITA h=1.5 - 2.0 m (Incluye suministro y siembra según especificaciones de la entidad ambiental, tierra abonada y tutor de 3m instalación, y todo lo requerido para la correcta ejecución y recibo a satisfacción)</t>
  </si>
  <si>
    <t>AP-4 NÍSPERO COSTEÑO  h=1.5 - 2.0 m (Incluye suministro y siembra según especificaciones de la entidad ambiental, tierra abonada y tutor de 3m instalación, y todo lo requerido para la correcta ejecución y recibo a satisfacción)</t>
  </si>
  <si>
    <t>AP-15 PALMA ARECA  h=1.5 - 2.0 m (Incluye suministro y siembra según especificaciones de la entidad ambiental, tierra abonada y tutor de 3m instalación, y todo lo requerido para la correcta ejecución y recibo a satisfacción)</t>
  </si>
  <si>
    <t>AP-7 TECA  h=1.5 - 2.0 m (Incluye suministro y siembra según especificaciones de la entidad ambiental, tierra abonada y tutor de 3m instalación, y todo lo requerido para la correcta ejecución y recibo a satisfacción)</t>
  </si>
  <si>
    <t>AP-11 PAYANDE h=1.5 - 2.0 m (Incluye suministro y siembra según especificaciones de la entidad ambiental, tierra abonada y tutor de 3m instalación, y todo lo requerido para la correcta ejecución y recibo a satisfacción)</t>
  </si>
  <si>
    <t>AP-12 PALO MULATO  h=1.5 - 2.0 m (Incluye suministro y siembra según especificaciones de la entidad ambiental, tierra abonada y tutor de 3m instalación, y todo lo requerido para la correcta ejecución y recibo a satisfacción)</t>
  </si>
  <si>
    <t>AP-13 BALSO  h=1.5 - 2.0 m (Incluye suministro y siembra según especificaciones de la entidad ambiental, tierra abonada y tutor de 3m instalación, y todo lo requerido para la correcta ejecución y recibo a satisfacción)</t>
  </si>
  <si>
    <t>AP-14 RESUCITADO  h=1.5 - 2.0 m (Incluye suministro y siembra según especificaciones de la entidad ambiental, tierra abonada y tutor de 3m instalación, y todo lo requerido para la correcta ejecución y recibo a satisfacción)</t>
  </si>
  <si>
    <t>2.2a</t>
  </si>
  <si>
    <t>m3/km</t>
  </si>
  <si>
    <t>Transporte excavación a sitio autorizado y todo lo requerido para la correcta ejecución y recibo a satisfacción.</t>
  </si>
  <si>
    <t>6.9.a</t>
  </si>
  <si>
    <t>EXCAVACIÓN MANUAL EN MATERIAL COMÚN (Incluye excavación, trasiego, herramientas y todo lo necesario para su correcta ejecución. Incluye cargue, retiro y disposición de escombros a sitio autorizado) en un radio menor igual a 10 Km</t>
  </si>
  <si>
    <t>EXCAVACIÓN MECÁNICA EN MATERIAL COMÚN (Incluye excavación, trasiego, cargue, retiro y disposición de sobrantes a sitio autorizado y todo lo requerido para la correcta ejecución y recibo a satisfacción) en un radio menor igual a 10 Km</t>
  </si>
  <si>
    <t>2.2.a</t>
  </si>
  <si>
    <t>EXCAVACIÓN MANUAL EN MATERIAL COMÚN (incluye excavación, trasiego, herramientas y todo lo necesario para su correcta ejecución. Incluye cargue, retiro y disposición de escombros a sitio autorizado)</t>
  </si>
  <si>
    <t>EXCAVACIÓN MANUAL EN MATERIAL COMÚN (incluye excavación, trasiego, herramientas y todo lo necesario para su correcta ejecución. no incluye cargue, retiro y disposición de escombros a sitio autorizado) ) en un radio menor igual a 10 Km</t>
  </si>
  <si>
    <r>
      <t xml:space="preserve">CONSTRUCCION DE LAS OBRAS DE ESPACIO PUBICO Y PAISAJISMO PARA EL PARQUE URBANIZACION  </t>
    </r>
    <r>
      <rPr>
        <b/>
        <u/>
        <sz val="9"/>
        <rFont val="Arial Narrow"/>
        <family val="2"/>
      </rPr>
      <t>CIUDAD EQUIDAD PARQUE 1</t>
    </r>
  </si>
  <si>
    <t>AP-1 PALMA REAL h=1.5 - 2.0 m (Incluye suministro y siembra según especificaciones de la entidad ambiental, tierra abonada y tutor de 3m instalación, y todo lo requerido para la correcta ejecución y recibo a satisfacción)</t>
  </si>
  <si>
    <t>AP-1 PALMA REALh=1.5 - 2.0 m (Incluye suministro y siembra según especificaciones de la entidad ambiental, tierra abonada y tutor de 3m instalación, y todo lo requerido para la correcta ejecución y recibo a satisfacción)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</si>
</sst>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b/>
      <u/>
      <sz val="8"/>
      <color theme="1"/>
      <name val="Arial Narrow"/>
      <family val="2"/>
    </font>
    <font>
      <b/>
      <sz val="13"/>
      <color theme="1"/>
      <name val="Arial Narrow"/>
      <family val="2"/>
    </font>
    <font>
      <sz val="9"/>
      <name val="Arial Narrow"/>
      <family val="2"/>
    </font>
    <font>
      <b/>
      <u/>
      <sz val="9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/>
    <xf numFmtId="44" fontId="6" fillId="0" borderId="1" xfId="2" applyFont="1" applyBorder="1"/>
    <xf numFmtId="0" fontId="9" fillId="0" borderId="1" xfId="0" applyFont="1" applyBorder="1"/>
    <xf numFmtId="0" fontId="11" fillId="0" borderId="0" xfId="0" applyFont="1"/>
    <xf numFmtId="0" fontId="11" fillId="0" borderId="0" xfId="0" applyFont="1" applyAlignment="1">
      <alignment horizontal="center" vertical="center"/>
    </xf>
    <xf numFmtId="44" fontId="11" fillId="0" borderId="0" xfId="2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43" fontId="11" fillId="0" borderId="1" xfId="1" applyFont="1" applyBorder="1" applyAlignment="1">
      <alignment horizontal="center" vertical="center"/>
    </xf>
    <xf numFmtId="44" fontId="11" fillId="0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3" fontId="9" fillId="0" borderId="1" xfId="1" applyFont="1" applyBorder="1" applyAlignment="1">
      <alignment horizontal="center" vertical="center"/>
    </xf>
    <xf numFmtId="44" fontId="9" fillId="0" borderId="1" xfId="2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/>
    <xf numFmtId="43" fontId="9" fillId="2" borderId="1" xfId="1" applyFont="1" applyFill="1" applyBorder="1" applyAlignment="1">
      <alignment horizontal="center" vertical="center"/>
    </xf>
    <xf numFmtId="44" fontId="9" fillId="2" borderId="1" xfId="2" applyFont="1" applyFill="1" applyBorder="1" applyAlignment="1">
      <alignment horizontal="center" vertical="center"/>
    </xf>
    <xf numFmtId="0" fontId="9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vertical="center"/>
    </xf>
    <xf numFmtId="43" fontId="11" fillId="2" borderId="1" xfId="1" applyFont="1" applyFill="1" applyBorder="1" applyAlignment="1">
      <alignment horizontal="center" vertical="center"/>
    </xf>
    <xf numFmtId="44" fontId="11" fillId="2" borderId="1" xfId="2" applyFont="1" applyFill="1" applyBorder="1" applyAlignment="1">
      <alignment horizontal="center" vertical="center"/>
    </xf>
    <xf numFmtId="9" fontId="11" fillId="0" borderId="1" xfId="3" applyFont="1" applyBorder="1" applyAlignment="1">
      <alignment horizontal="center" vertical="center"/>
    </xf>
    <xf numFmtId="0" fontId="13" fillId="0" borderId="0" xfId="0" applyFont="1"/>
    <xf numFmtId="43" fontId="13" fillId="0" borderId="0" xfId="1" applyFont="1"/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43" fontId="3" fillId="3" borderId="1" xfId="1" applyFont="1" applyFill="1" applyBorder="1" applyAlignment="1">
      <alignment horizontal="center" vertical="center"/>
    </xf>
    <xf numFmtId="44" fontId="3" fillId="3" borderId="1" xfId="2" applyFont="1" applyFill="1" applyBorder="1" applyAlignment="1">
      <alignment horizontal="center" vertical="center"/>
    </xf>
    <xf numFmtId="44" fontId="2" fillId="3" borderId="1" xfId="2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3" fillId="0" borderId="1" xfId="0" applyFont="1" applyBorder="1"/>
    <xf numFmtId="43" fontId="13" fillId="0" borderId="1" xfId="1" applyFont="1" applyBorder="1"/>
    <xf numFmtId="0" fontId="12" fillId="0" borderId="1" xfId="0" applyFont="1" applyBorder="1"/>
    <xf numFmtId="43" fontId="12" fillId="0" borderId="1" xfId="1" applyFont="1" applyBorder="1"/>
    <xf numFmtId="0" fontId="12" fillId="2" borderId="1" xfId="0" applyFont="1" applyFill="1" applyBorder="1"/>
    <xf numFmtId="43" fontId="12" fillId="2" borderId="1" xfId="1" applyFont="1" applyFill="1" applyBorder="1"/>
    <xf numFmtId="0" fontId="13" fillId="0" borderId="1" xfId="0" applyFont="1" applyBorder="1" applyAlignment="1">
      <alignment horizontal="left"/>
    </xf>
    <xf numFmtId="9" fontId="13" fillId="0" borderId="1" xfId="3" applyFont="1" applyBorder="1" applyAlignment="1">
      <alignment horizontal="center"/>
    </xf>
    <xf numFmtId="43" fontId="2" fillId="3" borderId="1" xfId="1" applyFont="1" applyFill="1" applyBorder="1"/>
    <xf numFmtId="43" fontId="11" fillId="0" borderId="1" xfId="1" applyFont="1" applyBorder="1"/>
    <xf numFmtId="0" fontId="12" fillId="2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6" fillId="0" borderId="11" xfId="0" applyFont="1" applyBorder="1"/>
    <xf numFmtId="0" fontId="6" fillId="0" borderId="0" xfId="0" applyFont="1" applyBorder="1"/>
    <xf numFmtId="0" fontId="6" fillId="0" borderId="12" xfId="0" applyFont="1" applyBorder="1"/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6" fillId="0" borderId="13" xfId="0" applyFont="1" applyBorder="1"/>
    <xf numFmtId="44" fontId="6" fillId="0" borderId="14" xfId="2" applyFont="1" applyBorder="1"/>
    <xf numFmtId="44" fontId="0" fillId="0" borderId="0" xfId="0" applyNumberFormat="1"/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7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43" fontId="10" fillId="0" borderId="1" xfId="1" applyFont="1" applyBorder="1"/>
    <xf numFmtId="44" fontId="10" fillId="0" borderId="1" xfId="2" applyFont="1" applyBorder="1"/>
    <xf numFmtId="0" fontId="10" fillId="2" borderId="1" xfId="0" applyFont="1" applyFill="1" applyBorder="1"/>
    <xf numFmtId="0" fontId="10" fillId="2" borderId="1" xfId="0" applyFont="1" applyFill="1" applyBorder="1" applyAlignment="1">
      <alignment wrapText="1"/>
    </xf>
    <xf numFmtId="43" fontId="10" fillId="2" borderId="1" xfId="1" applyFont="1" applyFill="1" applyBorder="1"/>
    <xf numFmtId="44" fontId="10" fillId="2" borderId="1" xfId="2" applyFont="1" applyFill="1" applyBorder="1"/>
    <xf numFmtId="0" fontId="17" fillId="0" borderId="1" xfId="0" applyFont="1" applyBorder="1"/>
    <xf numFmtId="0" fontId="17" fillId="0" borderId="1" xfId="0" applyFont="1" applyBorder="1" applyAlignment="1">
      <alignment wrapText="1"/>
    </xf>
    <xf numFmtId="43" fontId="17" fillId="0" borderId="1" xfId="1" applyFont="1" applyBorder="1"/>
    <xf numFmtId="44" fontId="17" fillId="0" borderId="1" xfId="2" applyFont="1" applyBorder="1"/>
    <xf numFmtId="0" fontId="14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/>
    <xf numFmtId="43" fontId="14" fillId="2" borderId="1" xfId="1" applyFont="1" applyFill="1" applyBorder="1"/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wrapText="1"/>
    </xf>
    <xf numFmtId="0" fontId="19" fillId="0" borderId="1" xfId="0" applyFont="1" applyBorder="1"/>
    <xf numFmtId="43" fontId="19" fillId="0" borderId="1" xfId="1" applyFont="1" applyBorder="1"/>
    <xf numFmtId="0" fontId="10" fillId="0" borderId="1" xfId="0" applyFont="1" applyBorder="1" applyAlignment="1">
      <alignment wrapText="1"/>
    </xf>
    <xf numFmtId="9" fontId="17" fillId="0" borderId="1" xfId="3" applyFont="1" applyBorder="1" applyAlignment="1">
      <alignment horizontal="center"/>
    </xf>
    <xf numFmtId="0" fontId="20" fillId="3" borderId="1" xfId="0" applyFont="1" applyFill="1" applyBorder="1" applyAlignment="1">
      <alignment wrapText="1"/>
    </xf>
    <xf numFmtId="0" fontId="20" fillId="3" borderId="1" xfId="0" applyFont="1" applyFill="1" applyBorder="1"/>
    <xf numFmtId="43" fontId="20" fillId="3" borderId="1" xfId="1" applyFont="1" applyFill="1" applyBorder="1"/>
    <xf numFmtId="0" fontId="17" fillId="0" borderId="0" xfId="0" applyFont="1" applyAlignment="1">
      <alignment wrapText="1"/>
    </xf>
    <xf numFmtId="43" fontId="17" fillId="0" borderId="0" xfId="1" applyFont="1"/>
    <xf numFmtId="44" fontId="17" fillId="0" borderId="0" xfId="2" applyFont="1"/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/>
    <xf numFmtId="43" fontId="17" fillId="0" borderId="1" xfId="1" applyFont="1" applyFill="1" applyBorder="1"/>
    <xf numFmtId="44" fontId="17" fillId="0" borderId="1" xfId="2" applyFont="1" applyBorder="1" applyProtection="1">
      <protection locked="0"/>
    </xf>
    <xf numFmtId="44" fontId="10" fillId="2" borderId="1" xfId="2" applyFont="1" applyFill="1" applyBorder="1" applyProtection="1">
      <protection locked="0"/>
    </xf>
    <xf numFmtId="44" fontId="17" fillId="0" borderId="1" xfId="2" applyFont="1" applyFill="1" applyBorder="1" applyProtection="1">
      <protection locked="0"/>
    </xf>
    <xf numFmtId="43" fontId="14" fillId="2" borderId="1" xfId="1" applyFont="1" applyFill="1" applyBorder="1" applyProtection="1">
      <protection locked="0"/>
    </xf>
    <xf numFmtId="43" fontId="19" fillId="0" borderId="1" xfId="1" applyFont="1" applyBorder="1" applyProtection="1">
      <protection locked="0"/>
    </xf>
    <xf numFmtId="9" fontId="17" fillId="0" borderId="1" xfId="3" applyFont="1" applyBorder="1" applyAlignment="1" applyProtection="1">
      <alignment horizontal="center"/>
      <protection locked="0"/>
    </xf>
    <xf numFmtId="44" fontId="11" fillId="0" borderId="1" xfId="2" applyFont="1" applyBorder="1" applyAlignment="1" applyProtection="1">
      <alignment horizontal="center" vertical="center"/>
      <protection locked="0"/>
    </xf>
    <xf numFmtId="44" fontId="11" fillId="2" borderId="1" xfId="2" applyFont="1" applyFill="1" applyBorder="1" applyAlignment="1" applyProtection="1">
      <alignment horizontal="center" vertical="center"/>
      <protection locked="0"/>
    </xf>
    <xf numFmtId="9" fontId="11" fillId="0" borderId="1" xfId="3" applyFont="1" applyBorder="1" applyAlignment="1" applyProtection="1">
      <alignment horizontal="center" vertical="center"/>
      <protection locked="0"/>
    </xf>
    <xf numFmtId="43" fontId="13" fillId="0" borderId="1" xfId="1" applyFont="1" applyBorder="1" applyProtection="1">
      <protection locked="0"/>
    </xf>
    <xf numFmtId="43" fontId="12" fillId="2" borderId="1" xfId="1" applyFont="1" applyFill="1" applyBorder="1" applyProtection="1">
      <protection locked="0"/>
    </xf>
    <xf numFmtId="9" fontId="13" fillId="0" borderId="1" xfId="3" applyFont="1" applyBorder="1" applyAlignment="1" applyProtection="1">
      <alignment horizontal="center"/>
      <protection locked="0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2" fillId="0" borderId="16" xfId="0" applyNumberFormat="1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view="pageBreakPreview" zoomScale="80" zoomScaleNormal="100" zoomScaleSheetLayoutView="80" workbookViewId="0">
      <selection activeCell="G23" sqref="G23"/>
    </sheetView>
  </sheetViews>
  <sheetFormatPr baseColWidth="10" defaultRowHeight="15" x14ac:dyDescent="0.25"/>
  <cols>
    <col min="1" max="1" width="33.42578125" bestFit="1" customWidth="1"/>
    <col min="2" max="2" width="20.28515625" customWidth="1"/>
    <col min="3" max="3" width="18" bestFit="1" customWidth="1"/>
    <col min="4" max="4" width="17.7109375" customWidth="1"/>
    <col min="5" max="5" width="19.5703125" customWidth="1"/>
  </cols>
  <sheetData>
    <row r="1" spans="1:5" ht="52.5" customHeight="1" x14ac:dyDescent="0.25">
      <c r="A1" s="103" t="s">
        <v>169</v>
      </c>
      <c r="B1" s="104"/>
      <c r="C1" s="104"/>
      <c r="D1" s="104"/>
      <c r="E1" s="105"/>
    </row>
    <row r="2" spans="1:5" ht="33" customHeight="1" x14ac:dyDescent="0.25">
      <c r="A2" s="106" t="s">
        <v>216</v>
      </c>
      <c r="B2" s="107"/>
      <c r="C2" s="107"/>
      <c r="D2" s="107"/>
      <c r="E2" s="108"/>
    </row>
    <row r="3" spans="1:5" ht="16.5" x14ac:dyDescent="0.3">
      <c r="A3" s="47"/>
      <c r="B3" s="48"/>
      <c r="C3" s="48"/>
      <c r="D3" s="48"/>
      <c r="E3" s="49"/>
    </row>
    <row r="4" spans="1:5" ht="31.5" customHeight="1" x14ac:dyDescent="0.3">
      <c r="A4" s="50" t="s">
        <v>210</v>
      </c>
      <c r="B4" s="51" t="s">
        <v>211</v>
      </c>
      <c r="C4" s="51" t="s">
        <v>212</v>
      </c>
      <c r="D4" s="52" t="s">
        <v>213</v>
      </c>
      <c r="E4" s="53" t="s">
        <v>214</v>
      </c>
    </row>
    <row r="5" spans="1:5" ht="16.5" x14ac:dyDescent="0.3">
      <c r="A5" s="54" t="s">
        <v>217</v>
      </c>
      <c r="B5" s="1">
        <f>+'PARQUE 1'!F83</f>
        <v>0</v>
      </c>
      <c r="C5" s="1">
        <f>+'PARQUE 1'!F89</f>
        <v>0</v>
      </c>
      <c r="D5" s="1">
        <f>+'PARQUE 1'!F91</f>
        <v>10000000</v>
      </c>
      <c r="E5" s="55">
        <f>+B5+C5+D5</f>
        <v>10000000</v>
      </c>
    </row>
    <row r="6" spans="1:5" ht="16.5" x14ac:dyDescent="0.3">
      <c r="A6" s="54" t="s">
        <v>218</v>
      </c>
      <c r="B6" s="1">
        <f>+'PARQUE 2'!F83</f>
        <v>0</v>
      </c>
      <c r="C6" s="1">
        <f>+'PARQUE 2'!F89</f>
        <v>0</v>
      </c>
      <c r="D6" s="1">
        <f>+'PARQUE 2'!F91</f>
        <v>10000000</v>
      </c>
      <c r="E6" s="55">
        <f>+B6+C6+D6</f>
        <v>10000000</v>
      </c>
    </row>
    <row r="7" spans="1:5" ht="16.5" x14ac:dyDescent="0.3">
      <c r="A7" s="54" t="s">
        <v>219</v>
      </c>
      <c r="B7" s="1">
        <f>+'PARQUE 3'!F85</f>
        <v>0</v>
      </c>
      <c r="C7" s="1">
        <f>+'PARQUE 3'!F91</f>
        <v>0</v>
      </c>
      <c r="D7" s="1">
        <f>+'PARQUE 3'!F93</f>
        <v>10000000</v>
      </c>
      <c r="E7" s="55">
        <f>+B7+C7+D7</f>
        <v>10000000</v>
      </c>
    </row>
    <row r="8" spans="1:5" ht="16.5" thickBot="1" x14ac:dyDescent="0.3">
      <c r="A8" s="109" t="s">
        <v>215</v>
      </c>
      <c r="B8" s="110"/>
      <c r="C8" s="111">
        <f>+E5+E6+E7</f>
        <v>30000000</v>
      </c>
      <c r="D8" s="112"/>
      <c r="E8" s="113"/>
    </row>
    <row r="11" spans="1:5" x14ac:dyDescent="0.25">
      <c r="B11" s="56"/>
    </row>
  </sheetData>
  <sheetProtection password="CD80" sheet="1" objects="1" scenarios="1"/>
  <mergeCells count="4">
    <mergeCell ref="A1:E1"/>
    <mergeCell ref="A2:E2"/>
    <mergeCell ref="A8:B8"/>
    <mergeCell ref="C8:E8"/>
  </mergeCell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view="pageBreakPreview" zoomScaleNormal="145" zoomScaleSheetLayoutView="100" workbookViewId="0">
      <selection activeCell="E85" activeCellId="1" sqref="E8:E81 E85:E87"/>
    </sheetView>
  </sheetViews>
  <sheetFormatPr baseColWidth="10" defaultRowHeight="13.5" x14ac:dyDescent="0.25"/>
  <cols>
    <col min="1" max="1" width="7" style="59" customWidth="1"/>
    <col min="2" max="2" width="51.140625" style="85" customWidth="1"/>
    <col min="3" max="3" width="6.7109375" style="59" customWidth="1"/>
    <col min="4" max="4" width="11.42578125" style="86"/>
    <col min="5" max="5" width="11.5703125" style="87" bestFit="1" customWidth="1"/>
    <col min="6" max="6" width="16.7109375" style="87" customWidth="1"/>
    <col min="7" max="16384" width="11.42578125" style="59"/>
  </cols>
  <sheetData>
    <row r="1" spans="1:6" ht="33" customHeight="1" x14ac:dyDescent="0.25">
      <c r="A1" s="116" t="s">
        <v>169</v>
      </c>
      <c r="B1" s="116"/>
      <c r="C1" s="116"/>
      <c r="D1" s="116"/>
      <c r="E1" s="116"/>
      <c r="F1" s="116"/>
    </row>
    <row r="2" spans="1:6" ht="24" customHeight="1" x14ac:dyDescent="0.25">
      <c r="A2" s="116" t="s">
        <v>216</v>
      </c>
      <c r="B2" s="116"/>
      <c r="C2" s="116"/>
      <c r="D2" s="116"/>
      <c r="E2" s="116"/>
      <c r="F2" s="116"/>
    </row>
    <row r="3" spans="1:6" x14ac:dyDescent="0.25">
      <c r="A3" s="116"/>
      <c r="B3" s="116"/>
      <c r="C3" s="116"/>
      <c r="D3" s="116"/>
      <c r="E3" s="116"/>
      <c r="F3" s="116"/>
    </row>
    <row r="4" spans="1:6" ht="22.5" customHeight="1" x14ac:dyDescent="0.25">
      <c r="A4" s="116" t="s">
        <v>245</v>
      </c>
      <c r="B4" s="116"/>
      <c r="C4" s="116"/>
      <c r="D4" s="116"/>
      <c r="E4" s="116"/>
      <c r="F4" s="116"/>
    </row>
    <row r="6" spans="1:6" x14ac:dyDescent="0.25">
      <c r="A6" s="60" t="s">
        <v>0</v>
      </c>
      <c r="B6" s="61" t="s">
        <v>1</v>
      </c>
      <c r="C6" s="60" t="s">
        <v>2</v>
      </c>
      <c r="D6" s="62" t="s">
        <v>3</v>
      </c>
      <c r="E6" s="63" t="s">
        <v>4</v>
      </c>
      <c r="F6" s="63" t="s">
        <v>5</v>
      </c>
    </row>
    <row r="7" spans="1:6" x14ac:dyDescent="0.25">
      <c r="A7" s="64" t="s">
        <v>6</v>
      </c>
      <c r="B7" s="65" t="s">
        <v>7</v>
      </c>
      <c r="C7" s="64"/>
      <c r="D7" s="66"/>
      <c r="E7" s="67" t="s">
        <v>8</v>
      </c>
      <c r="F7" s="67">
        <f>SUM(F8:F9)</f>
        <v>0</v>
      </c>
    </row>
    <row r="8" spans="1:6" ht="54" x14ac:dyDescent="0.25">
      <c r="A8" s="68" t="s">
        <v>10</v>
      </c>
      <c r="B8" s="69" t="s">
        <v>11</v>
      </c>
      <c r="C8" s="68" t="s">
        <v>12</v>
      </c>
      <c r="D8" s="70">
        <v>8320</v>
      </c>
      <c r="E8" s="91"/>
      <c r="F8" s="71">
        <f t="shared" ref="F8:F67" si="0">+ROUND(D8*E8,0)</f>
        <v>0</v>
      </c>
    </row>
    <row r="9" spans="1:6" ht="40.5" x14ac:dyDescent="0.25">
      <c r="A9" s="68" t="s">
        <v>13</v>
      </c>
      <c r="B9" s="69" t="s">
        <v>14</v>
      </c>
      <c r="C9" s="68" t="s">
        <v>12</v>
      </c>
      <c r="D9" s="70">
        <v>8320</v>
      </c>
      <c r="E9" s="91"/>
      <c r="F9" s="71">
        <f t="shared" si="0"/>
        <v>0</v>
      </c>
    </row>
    <row r="10" spans="1:6" x14ac:dyDescent="0.25">
      <c r="A10" s="64" t="s">
        <v>15</v>
      </c>
      <c r="B10" s="65" t="s">
        <v>16</v>
      </c>
      <c r="C10" s="64"/>
      <c r="D10" s="66"/>
      <c r="E10" s="92"/>
      <c r="F10" s="67">
        <f>SUM(F11:F16)</f>
        <v>0</v>
      </c>
    </row>
    <row r="11" spans="1:6" ht="54" x14ac:dyDescent="0.25">
      <c r="A11" s="68" t="s">
        <v>18</v>
      </c>
      <c r="B11" s="69" t="s">
        <v>241</v>
      </c>
      <c r="C11" s="68" t="s">
        <v>17</v>
      </c>
      <c r="D11" s="70">
        <v>1870</v>
      </c>
      <c r="E11" s="93"/>
      <c r="F11" s="71">
        <f t="shared" si="0"/>
        <v>0</v>
      </c>
    </row>
    <row r="12" spans="1:6" ht="27" x14ac:dyDescent="0.25">
      <c r="A12" s="68" t="s">
        <v>236</v>
      </c>
      <c r="B12" s="69" t="s">
        <v>238</v>
      </c>
      <c r="C12" s="68" t="s">
        <v>237</v>
      </c>
      <c r="D12" s="70">
        <v>10000</v>
      </c>
      <c r="E12" s="93"/>
      <c r="F12" s="71">
        <f t="shared" si="0"/>
        <v>0</v>
      </c>
    </row>
    <row r="13" spans="1:6" ht="40.5" x14ac:dyDescent="0.25">
      <c r="A13" s="68" t="s">
        <v>19</v>
      </c>
      <c r="B13" s="69" t="s">
        <v>20</v>
      </c>
      <c r="C13" s="68" t="s">
        <v>17</v>
      </c>
      <c r="D13" s="70">
        <v>301</v>
      </c>
      <c r="E13" s="91"/>
      <c r="F13" s="71">
        <f t="shared" si="0"/>
        <v>0</v>
      </c>
    </row>
    <row r="14" spans="1:6" ht="40.5" x14ac:dyDescent="0.25">
      <c r="A14" s="68" t="s">
        <v>21</v>
      </c>
      <c r="B14" s="69" t="s">
        <v>22</v>
      </c>
      <c r="C14" s="68" t="s">
        <v>17</v>
      </c>
      <c r="D14" s="70">
        <v>851</v>
      </c>
      <c r="E14" s="91"/>
      <c r="F14" s="71">
        <f t="shared" si="0"/>
        <v>0</v>
      </c>
    </row>
    <row r="15" spans="1:6" ht="27" x14ac:dyDescent="0.25">
      <c r="A15" s="68" t="s">
        <v>23</v>
      </c>
      <c r="B15" s="69" t="s">
        <v>24</v>
      </c>
      <c r="C15" s="68" t="s">
        <v>12</v>
      </c>
      <c r="D15" s="70">
        <v>2850</v>
      </c>
      <c r="E15" s="91"/>
      <c r="F15" s="71">
        <f t="shared" si="0"/>
        <v>0</v>
      </c>
    </row>
    <row r="16" spans="1:6" ht="40.5" x14ac:dyDescent="0.25">
      <c r="A16" s="68" t="s">
        <v>27</v>
      </c>
      <c r="B16" s="69" t="s">
        <v>28</v>
      </c>
      <c r="C16" s="68" t="s">
        <v>17</v>
      </c>
      <c r="D16" s="70">
        <v>149</v>
      </c>
      <c r="E16" s="91"/>
      <c r="F16" s="71">
        <f t="shared" si="0"/>
        <v>0</v>
      </c>
    </row>
    <row r="17" spans="1:6" x14ac:dyDescent="0.25">
      <c r="A17" s="64" t="s">
        <v>29</v>
      </c>
      <c r="B17" s="65" t="s">
        <v>30</v>
      </c>
      <c r="C17" s="64"/>
      <c r="D17" s="66"/>
      <c r="E17" s="92"/>
      <c r="F17" s="67">
        <f>SUM(F18:F26)</f>
        <v>0</v>
      </c>
    </row>
    <row r="18" spans="1:6" ht="67.5" x14ac:dyDescent="0.25">
      <c r="A18" s="68" t="s">
        <v>31</v>
      </c>
      <c r="B18" s="69" t="s">
        <v>32</v>
      </c>
      <c r="C18" s="68" t="s">
        <v>12</v>
      </c>
      <c r="D18" s="70">
        <v>30</v>
      </c>
      <c r="E18" s="91"/>
      <c r="F18" s="71">
        <f t="shared" si="0"/>
        <v>0</v>
      </c>
    </row>
    <row r="19" spans="1:6" ht="54" x14ac:dyDescent="0.25">
      <c r="A19" s="68" t="s">
        <v>33</v>
      </c>
      <c r="B19" s="69" t="s">
        <v>34</v>
      </c>
      <c r="C19" s="68" t="s">
        <v>12</v>
      </c>
      <c r="D19" s="70">
        <v>30</v>
      </c>
      <c r="E19" s="91"/>
      <c r="F19" s="71">
        <f t="shared" si="0"/>
        <v>0</v>
      </c>
    </row>
    <row r="20" spans="1:6" ht="54" x14ac:dyDescent="0.25">
      <c r="A20" s="68" t="s">
        <v>35</v>
      </c>
      <c r="B20" s="69" t="s">
        <v>36</v>
      </c>
      <c r="C20" s="68" t="s">
        <v>12</v>
      </c>
      <c r="D20" s="70">
        <v>140</v>
      </c>
      <c r="E20" s="91"/>
      <c r="F20" s="71">
        <f t="shared" si="0"/>
        <v>0</v>
      </c>
    </row>
    <row r="21" spans="1:6" ht="67.5" x14ac:dyDescent="0.25">
      <c r="A21" s="68" t="s">
        <v>37</v>
      </c>
      <c r="B21" s="69" t="s">
        <v>38</v>
      </c>
      <c r="C21" s="68" t="s">
        <v>12</v>
      </c>
      <c r="D21" s="70">
        <v>1050</v>
      </c>
      <c r="E21" s="91"/>
      <c r="F21" s="71">
        <f t="shared" si="0"/>
        <v>0</v>
      </c>
    </row>
    <row r="22" spans="1:6" ht="81" x14ac:dyDescent="0.25">
      <c r="A22" s="68" t="s">
        <v>39</v>
      </c>
      <c r="B22" s="69" t="s">
        <v>40</v>
      </c>
      <c r="C22" s="68" t="s">
        <v>12</v>
      </c>
      <c r="D22" s="70">
        <v>61</v>
      </c>
      <c r="E22" s="91"/>
      <c r="F22" s="71">
        <f t="shared" si="0"/>
        <v>0</v>
      </c>
    </row>
    <row r="23" spans="1:6" ht="40.5" x14ac:dyDescent="0.25">
      <c r="A23" s="68" t="s">
        <v>41</v>
      </c>
      <c r="B23" s="69" t="s">
        <v>42</v>
      </c>
      <c r="C23" s="68" t="s">
        <v>12</v>
      </c>
      <c r="D23" s="70">
        <v>620</v>
      </c>
      <c r="E23" s="91"/>
      <c r="F23" s="71">
        <f t="shared" si="0"/>
        <v>0</v>
      </c>
    </row>
    <row r="24" spans="1:6" ht="54" x14ac:dyDescent="0.25">
      <c r="A24" s="68" t="s">
        <v>43</v>
      </c>
      <c r="B24" s="69" t="s">
        <v>44</v>
      </c>
      <c r="C24" s="68" t="s">
        <v>12</v>
      </c>
      <c r="D24" s="70">
        <v>215</v>
      </c>
      <c r="E24" s="91"/>
      <c r="F24" s="71">
        <f t="shared" si="0"/>
        <v>0</v>
      </c>
    </row>
    <row r="25" spans="1:6" ht="40.5" x14ac:dyDescent="0.25">
      <c r="A25" s="68" t="s">
        <v>45</v>
      </c>
      <c r="B25" s="69" t="s">
        <v>46</v>
      </c>
      <c r="C25" s="68" t="s">
        <v>12</v>
      </c>
      <c r="D25" s="70">
        <v>520</v>
      </c>
      <c r="E25" s="91"/>
      <c r="F25" s="71">
        <f t="shared" si="0"/>
        <v>0</v>
      </c>
    </row>
    <row r="26" spans="1:6" ht="54" x14ac:dyDescent="0.25">
      <c r="A26" s="68" t="s">
        <v>47</v>
      </c>
      <c r="B26" s="69" t="s">
        <v>48</v>
      </c>
      <c r="C26" s="68" t="s">
        <v>9</v>
      </c>
      <c r="D26" s="70">
        <v>1300</v>
      </c>
      <c r="E26" s="91"/>
      <c r="F26" s="71">
        <f t="shared" si="0"/>
        <v>0</v>
      </c>
    </row>
    <row r="27" spans="1:6" x14ac:dyDescent="0.25">
      <c r="A27" s="64" t="s">
        <v>49</v>
      </c>
      <c r="B27" s="65" t="s">
        <v>50</v>
      </c>
      <c r="C27" s="64"/>
      <c r="D27" s="66"/>
      <c r="E27" s="92" t="s">
        <v>8</v>
      </c>
      <c r="F27" s="67">
        <f>SUM(F28:F38)</f>
        <v>0</v>
      </c>
    </row>
    <row r="28" spans="1:6" ht="40.5" x14ac:dyDescent="0.25">
      <c r="A28" s="68" t="s">
        <v>51</v>
      </c>
      <c r="B28" s="69" t="s">
        <v>246</v>
      </c>
      <c r="C28" s="68" t="s">
        <v>52</v>
      </c>
      <c r="D28" s="70">
        <v>3</v>
      </c>
      <c r="E28" s="91"/>
      <c r="F28" s="71">
        <f t="shared" si="0"/>
        <v>0</v>
      </c>
    </row>
    <row r="29" spans="1:6" ht="40.5" x14ac:dyDescent="0.25">
      <c r="A29" s="68" t="s">
        <v>53</v>
      </c>
      <c r="B29" s="69" t="s">
        <v>226</v>
      </c>
      <c r="C29" s="68" t="s">
        <v>52</v>
      </c>
      <c r="D29" s="70">
        <v>2</v>
      </c>
      <c r="E29" s="91"/>
      <c r="F29" s="71">
        <f t="shared" si="0"/>
        <v>0</v>
      </c>
    </row>
    <row r="30" spans="1:6" ht="40.5" x14ac:dyDescent="0.25">
      <c r="A30" s="68" t="s">
        <v>54</v>
      </c>
      <c r="B30" s="69" t="s">
        <v>227</v>
      </c>
      <c r="C30" s="68" t="s">
        <v>52</v>
      </c>
      <c r="D30" s="70">
        <v>7</v>
      </c>
      <c r="E30" s="91"/>
      <c r="F30" s="71">
        <f t="shared" si="0"/>
        <v>0</v>
      </c>
    </row>
    <row r="31" spans="1:6" ht="40.5" x14ac:dyDescent="0.25">
      <c r="A31" s="68" t="s">
        <v>55</v>
      </c>
      <c r="B31" s="69" t="s">
        <v>220</v>
      </c>
      <c r="C31" s="68" t="s">
        <v>52</v>
      </c>
      <c r="D31" s="70">
        <v>12</v>
      </c>
      <c r="E31" s="91"/>
      <c r="F31" s="71">
        <f t="shared" si="0"/>
        <v>0</v>
      </c>
    </row>
    <row r="32" spans="1:6" ht="40.5" x14ac:dyDescent="0.25">
      <c r="A32" s="68" t="s">
        <v>56</v>
      </c>
      <c r="B32" s="69" t="s">
        <v>221</v>
      </c>
      <c r="C32" s="68" t="s">
        <v>52</v>
      </c>
      <c r="D32" s="70">
        <v>1</v>
      </c>
      <c r="E32" s="91"/>
      <c r="F32" s="71">
        <f t="shared" si="0"/>
        <v>0</v>
      </c>
    </row>
    <row r="33" spans="1:6" ht="40.5" x14ac:dyDescent="0.25">
      <c r="A33" s="68" t="s">
        <v>57</v>
      </c>
      <c r="B33" s="69" t="s">
        <v>222</v>
      </c>
      <c r="C33" s="68" t="s">
        <v>52</v>
      </c>
      <c r="D33" s="70">
        <v>4</v>
      </c>
      <c r="E33" s="91"/>
      <c r="F33" s="71">
        <f t="shared" si="0"/>
        <v>0</v>
      </c>
    </row>
    <row r="34" spans="1:6" ht="40.5" x14ac:dyDescent="0.25">
      <c r="A34" s="68" t="s">
        <v>58</v>
      </c>
      <c r="B34" s="69" t="s">
        <v>223</v>
      </c>
      <c r="C34" s="68" t="s">
        <v>52</v>
      </c>
      <c r="D34" s="70">
        <v>3</v>
      </c>
      <c r="E34" s="91"/>
      <c r="F34" s="71">
        <f t="shared" si="0"/>
        <v>0</v>
      </c>
    </row>
    <row r="35" spans="1:6" ht="40.5" x14ac:dyDescent="0.25">
      <c r="A35" s="68" t="s">
        <v>59</v>
      </c>
      <c r="B35" s="69" t="s">
        <v>224</v>
      </c>
      <c r="C35" s="68" t="s">
        <v>52</v>
      </c>
      <c r="D35" s="70">
        <v>12</v>
      </c>
      <c r="E35" s="91"/>
      <c r="F35" s="71">
        <f t="shared" si="0"/>
        <v>0</v>
      </c>
    </row>
    <row r="36" spans="1:6" ht="40.5" x14ac:dyDescent="0.25">
      <c r="A36" s="68" t="s">
        <v>60</v>
      </c>
      <c r="B36" s="69" t="s">
        <v>61</v>
      </c>
      <c r="C36" s="68" t="s">
        <v>12</v>
      </c>
      <c r="D36" s="70">
        <v>25</v>
      </c>
      <c r="E36" s="91"/>
      <c r="F36" s="71">
        <f t="shared" si="0"/>
        <v>0</v>
      </c>
    </row>
    <row r="37" spans="1:6" ht="40.5" x14ac:dyDescent="0.25">
      <c r="A37" s="68" t="s">
        <v>62</v>
      </c>
      <c r="B37" s="69" t="s">
        <v>63</v>
      </c>
      <c r="C37" s="68" t="s">
        <v>12</v>
      </c>
      <c r="D37" s="70">
        <v>87</v>
      </c>
      <c r="E37" s="91"/>
      <c r="F37" s="71">
        <f t="shared" si="0"/>
        <v>0</v>
      </c>
    </row>
    <row r="38" spans="1:6" ht="40.5" x14ac:dyDescent="0.25">
      <c r="A38" s="68" t="s">
        <v>64</v>
      </c>
      <c r="B38" s="69" t="s">
        <v>65</v>
      </c>
      <c r="C38" s="68" t="s">
        <v>12</v>
      </c>
      <c r="D38" s="70">
        <v>84</v>
      </c>
      <c r="E38" s="91"/>
      <c r="F38" s="71">
        <f t="shared" si="0"/>
        <v>0</v>
      </c>
    </row>
    <row r="39" spans="1:6" x14ac:dyDescent="0.25">
      <c r="A39" s="64" t="s">
        <v>68</v>
      </c>
      <c r="B39" s="65" t="s">
        <v>69</v>
      </c>
      <c r="C39" s="64"/>
      <c r="D39" s="66"/>
      <c r="E39" s="92"/>
      <c r="F39" s="67">
        <f>SUM(F40:F50)</f>
        <v>0</v>
      </c>
    </row>
    <row r="40" spans="1:6" ht="54" x14ac:dyDescent="0.25">
      <c r="A40" s="68" t="s">
        <v>70</v>
      </c>
      <c r="B40" s="69" t="s">
        <v>71</v>
      </c>
      <c r="C40" s="68" t="s">
        <v>9</v>
      </c>
      <c r="D40" s="70">
        <v>55</v>
      </c>
      <c r="E40" s="91"/>
      <c r="F40" s="71">
        <f t="shared" si="0"/>
        <v>0</v>
      </c>
    </row>
    <row r="41" spans="1:6" ht="42" customHeight="1" x14ac:dyDescent="0.25">
      <c r="A41" s="68" t="s">
        <v>72</v>
      </c>
      <c r="B41" s="69" t="s">
        <v>73</v>
      </c>
      <c r="C41" s="68" t="s">
        <v>52</v>
      </c>
      <c r="D41" s="70">
        <v>8</v>
      </c>
      <c r="E41" s="91"/>
      <c r="F41" s="71">
        <f t="shared" si="0"/>
        <v>0</v>
      </c>
    </row>
    <row r="42" spans="1:6" ht="40.5" x14ac:dyDescent="0.25">
      <c r="A42" s="68" t="s">
        <v>74</v>
      </c>
      <c r="B42" s="69" t="s">
        <v>75</v>
      </c>
      <c r="C42" s="68" t="s">
        <v>52</v>
      </c>
      <c r="D42" s="70">
        <v>1</v>
      </c>
      <c r="E42" s="91"/>
      <c r="F42" s="71">
        <f t="shared" si="0"/>
        <v>0</v>
      </c>
    </row>
    <row r="43" spans="1:6" ht="81" x14ac:dyDescent="0.25">
      <c r="A43" s="68" t="s">
        <v>76</v>
      </c>
      <c r="B43" s="69" t="s">
        <v>77</v>
      </c>
      <c r="C43" s="68" t="s">
        <v>52</v>
      </c>
      <c r="D43" s="70">
        <v>1</v>
      </c>
      <c r="E43" s="91"/>
      <c r="F43" s="71">
        <f t="shared" si="0"/>
        <v>0</v>
      </c>
    </row>
    <row r="44" spans="1:6" ht="54" x14ac:dyDescent="0.25">
      <c r="A44" s="68" t="s">
        <v>78</v>
      </c>
      <c r="B44" s="69" t="s">
        <v>79</v>
      </c>
      <c r="C44" s="68" t="s">
        <v>80</v>
      </c>
      <c r="D44" s="70">
        <v>1</v>
      </c>
      <c r="E44" s="91"/>
      <c r="F44" s="71">
        <f t="shared" si="0"/>
        <v>0</v>
      </c>
    </row>
    <row r="45" spans="1:6" ht="54" x14ac:dyDescent="0.25">
      <c r="A45" s="68" t="s">
        <v>81</v>
      </c>
      <c r="B45" s="69" t="s">
        <v>82</v>
      </c>
      <c r="C45" s="68" t="s">
        <v>80</v>
      </c>
      <c r="D45" s="70">
        <v>1</v>
      </c>
      <c r="E45" s="91"/>
      <c r="F45" s="71">
        <f t="shared" si="0"/>
        <v>0</v>
      </c>
    </row>
    <row r="46" spans="1:6" ht="54" x14ac:dyDescent="0.25">
      <c r="A46" s="68" t="s">
        <v>83</v>
      </c>
      <c r="B46" s="69" t="s">
        <v>84</v>
      </c>
      <c r="C46" s="68" t="s">
        <v>80</v>
      </c>
      <c r="D46" s="70">
        <v>1</v>
      </c>
      <c r="E46" s="91"/>
      <c r="F46" s="71">
        <f t="shared" si="0"/>
        <v>0</v>
      </c>
    </row>
    <row r="47" spans="1:6" ht="54" x14ac:dyDescent="0.25">
      <c r="A47" s="68" t="s">
        <v>85</v>
      </c>
      <c r="B47" s="69" t="s">
        <v>86</v>
      </c>
      <c r="C47" s="68" t="s">
        <v>12</v>
      </c>
      <c r="D47" s="70">
        <v>510</v>
      </c>
      <c r="E47" s="91"/>
      <c r="F47" s="71">
        <f t="shared" si="0"/>
        <v>0</v>
      </c>
    </row>
    <row r="48" spans="1:6" ht="54" x14ac:dyDescent="0.25">
      <c r="A48" s="68" t="s">
        <v>87</v>
      </c>
      <c r="B48" s="69" t="s">
        <v>88</v>
      </c>
      <c r="C48" s="68" t="s">
        <v>12</v>
      </c>
      <c r="D48" s="70">
        <v>230</v>
      </c>
      <c r="E48" s="91"/>
      <c r="F48" s="71">
        <f t="shared" si="0"/>
        <v>0</v>
      </c>
    </row>
    <row r="49" spans="1:6" ht="54" x14ac:dyDescent="0.25">
      <c r="A49" s="68" t="s">
        <v>89</v>
      </c>
      <c r="B49" s="69" t="s">
        <v>90</v>
      </c>
      <c r="C49" s="68" t="s">
        <v>12</v>
      </c>
      <c r="D49" s="70">
        <v>510</v>
      </c>
      <c r="E49" s="91"/>
      <c r="F49" s="71">
        <f t="shared" si="0"/>
        <v>0</v>
      </c>
    </row>
    <row r="50" spans="1:6" ht="67.5" x14ac:dyDescent="0.25">
      <c r="A50" s="68" t="s">
        <v>91</v>
      </c>
      <c r="B50" s="69" t="s">
        <v>92</v>
      </c>
      <c r="C50" s="68" t="s">
        <v>52</v>
      </c>
      <c r="D50" s="70">
        <v>5</v>
      </c>
      <c r="E50" s="91"/>
      <c r="F50" s="71">
        <f t="shared" si="0"/>
        <v>0</v>
      </c>
    </row>
    <row r="51" spans="1:6" x14ac:dyDescent="0.25">
      <c r="A51" s="64" t="s">
        <v>93</v>
      </c>
      <c r="B51" s="65" t="s">
        <v>94</v>
      </c>
      <c r="C51" s="64"/>
      <c r="D51" s="66"/>
      <c r="E51" s="92"/>
      <c r="F51" s="67">
        <f>SUM(F52:F63)</f>
        <v>0</v>
      </c>
    </row>
    <row r="52" spans="1:6" ht="40.5" x14ac:dyDescent="0.25">
      <c r="A52" s="68" t="s">
        <v>95</v>
      </c>
      <c r="B52" s="69" t="s">
        <v>96</v>
      </c>
      <c r="C52" s="68" t="s">
        <v>9</v>
      </c>
      <c r="D52" s="70">
        <v>160</v>
      </c>
      <c r="E52" s="91"/>
      <c r="F52" s="71">
        <f t="shared" si="0"/>
        <v>0</v>
      </c>
    </row>
    <row r="53" spans="1:6" ht="40.5" x14ac:dyDescent="0.25">
      <c r="A53" s="68" t="s">
        <v>97</v>
      </c>
      <c r="B53" s="69" t="s">
        <v>98</v>
      </c>
      <c r="C53" s="68" t="s">
        <v>9</v>
      </c>
      <c r="D53" s="70">
        <v>75</v>
      </c>
      <c r="E53" s="91"/>
      <c r="F53" s="71">
        <f t="shared" si="0"/>
        <v>0</v>
      </c>
    </row>
    <row r="54" spans="1:6" ht="40.5" x14ac:dyDescent="0.25">
      <c r="A54" s="68" t="s">
        <v>99</v>
      </c>
      <c r="B54" s="69" t="s">
        <v>100</v>
      </c>
      <c r="C54" s="68" t="s">
        <v>9</v>
      </c>
      <c r="D54" s="70">
        <v>251</v>
      </c>
      <c r="E54" s="91"/>
      <c r="F54" s="71">
        <f t="shared" si="0"/>
        <v>0</v>
      </c>
    </row>
    <row r="55" spans="1:6" ht="40.5" x14ac:dyDescent="0.25">
      <c r="A55" s="68" t="s">
        <v>101</v>
      </c>
      <c r="B55" s="69" t="s">
        <v>102</v>
      </c>
      <c r="C55" s="68" t="s">
        <v>9</v>
      </c>
      <c r="D55" s="70">
        <v>61</v>
      </c>
      <c r="E55" s="91"/>
      <c r="F55" s="71">
        <f t="shared" si="0"/>
        <v>0</v>
      </c>
    </row>
    <row r="56" spans="1:6" ht="40.5" x14ac:dyDescent="0.25">
      <c r="A56" s="68" t="s">
        <v>103</v>
      </c>
      <c r="B56" s="69" t="s">
        <v>104</v>
      </c>
      <c r="C56" s="68" t="s">
        <v>52</v>
      </c>
      <c r="D56" s="70">
        <v>4</v>
      </c>
      <c r="E56" s="91"/>
      <c r="F56" s="71">
        <f t="shared" si="0"/>
        <v>0</v>
      </c>
    </row>
    <row r="57" spans="1:6" ht="54" x14ac:dyDescent="0.25">
      <c r="A57" s="68" t="s">
        <v>105</v>
      </c>
      <c r="B57" s="69" t="s">
        <v>106</v>
      </c>
      <c r="C57" s="68" t="s">
        <v>52</v>
      </c>
      <c r="D57" s="70">
        <v>8</v>
      </c>
      <c r="E57" s="91"/>
      <c r="F57" s="71">
        <f t="shared" si="0"/>
        <v>0</v>
      </c>
    </row>
    <row r="58" spans="1:6" ht="54" x14ac:dyDescent="0.25">
      <c r="A58" s="68" t="s">
        <v>107</v>
      </c>
      <c r="B58" s="69" t="s">
        <v>108</v>
      </c>
      <c r="C58" s="68" t="s">
        <v>52</v>
      </c>
      <c r="D58" s="70">
        <v>6</v>
      </c>
      <c r="E58" s="91"/>
      <c r="F58" s="71">
        <f t="shared" si="0"/>
        <v>0</v>
      </c>
    </row>
    <row r="59" spans="1:6" ht="54" x14ac:dyDescent="0.25">
      <c r="A59" s="68" t="s">
        <v>109</v>
      </c>
      <c r="B59" s="69" t="s">
        <v>110</v>
      </c>
      <c r="C59" s="68" t="s">
        <v>52</v>
      </c>
      <c r="D59" s="70">
        <v>2</v>
      </c>
      <c r="E59" s="91"/>
      <c r="F59" s="71">
        <f t="shared" si="0"/>
        <v>0</v>
      </c>
    </row>
    <row r="60" spans="1:6" ht="54" x14ac:dyDescent="0.25">
      <c r="A60" s="68" t="s">
        <v>111</v>
      </c>
      <c r="B60" s="88" t="s">
        <v>240</v>
      </c>
      <c r="C60" s="89" t="s">
        <v>17</v>
      </c>
      <c r="D60" s="90">
        <v>258</v>
      </c>
      <c r="E60" s="93"/>
      <c r="F60" s="71">
        <f t="shared" si="0"/>
        <v>0</v>
      </c>
    </row>
    <row r="61" spans="1:6" ht="27" x14ac:dyDescent="0.25">
      <c r="A61" s="68" t="s">
        <v>239</v>
      </c>
      <c r="B61" s="88" t="s">
        <v>238</v>
      </c>
      <c r="C61" s="89" t="s">
        <v>237</v>
      </c>
      <c r="D61" s="90">
        <v>10000</v>
      </c>
      <c r="E61" s="93"/>
      <c r="F61" s="71">
        <f t="shared" si="0"/>
        <v>0</v>
      </c>
    </row>
    <row r="62" spans="1:6" ht="27" x14ac:dyDescent="0.25">
      <c r="A62" s="68" t="s">
        <v>112</v>
      </c>
      <c r="B62" s="88" t="s">
        <v>113</v>
      </c>
      <c r="C62" s="89" t="s">
        <v>17</v>
      </c>
      <c r="D62" s="90">
        <v>26</v>
      </c>
      <c r="E62" s="93"/>
      <c r="F62" s="71">
        <f t="shared" si="0"/>
        <v>0</v>
      </c>
    </row>
    <row r="63" spans="1:6" ht="40.5" x14ac:dyDescent="0.25">
      <c r="A63" s="68" t="s">
        <v>114</v>
      </c>
      <c r="B63" s="69" t="s">
        <v>115</v>
      </c>
      <c r="C63" s="68" t="s">
        <v>17</v>
      </c>
      <c r="D63" s="70">
        <v>103</v>
      </c>
      <c r="E63" s="91"/>
      <c r="F63" s="71">
        <f t="shared" si="0"/>
        <v>0</v>
      </c>
    </row>
    <row r="64" spans="1:6" x14ac:dyDescent="0.25">
      <c r="A64" s="64" t="s">
        <v>116</v>
      </c>
      <c r="B64" s="65" t="s">
        <v>117</v>
      </c>
      <c r="C64" s="64"/>
      <c r="D64" s="66"/>
      <c r="E64" s="92"/>
      <c r="F64" s="67">
        <f>SUM(F65:F69)</f>
        <v>0</v>
      </c>
    </row>
    <row r="65" spans="1:6" ht="108" x14ac:dyDescent="0.25">
      <c r="A65" s="68" t="s">
        <v>118</v>
      </c>
      <c r="B65" s="69" t="s">
        <v>119</v>
      </c>
      <c r="C65" s="68" t="s">
        <v>52</v>
      </c>
      <c r="D65" s="70">
        <v>3</v>
      </c>
      <c r="E65" s="91"/>
      <c r="F65" s="71">
        <f t="shared" si="0"/>
        <v>0</v>
      </c>
    </row>
    <row r="66" spans="1:6" ht="108" x14ac:dyDescent="0.25">
      <c r="A66" s="68" t="s">
        <v>120</v>
      </c>
      <c r="B66" s="69" t="s">
        <v>121</v>
      </c>
      <c r="C66" s="68" t="s">
        <v>52</v>
      </c>
      <c r="D66" s="70">
        <v>1</v>
      </c>
      <c r="E66" s="91"/>
      <c r="F66" s="71">
        <f t="shared" si="0"/>
        <v>0</v>
      </c>
    </row>
    <row r="67" spans="1:6" ht="54" x14ac:dyDescent="0.25">
      <c r="A67" s="68" t="s">
        <v>122</v>
      </c>
      <c r="B67" s="69" t="s">
        <v>123</v>
      </c>
      <c r="C67" s="68" t="s">
        <v>17</v>
      </c>
      <c r="D67" s="70">
        <v>25</v>
      </c>
      <c r="E67" s="91"/>
      <c r="F67" s="71">
        <f t="shared" si="0"/>
        <v>0</v>
      </c>
    </row>
    <row r="68" spans="1:6" ht="67.5" x14ac:dyDescent="0.25">
      <c r="A68" s="68" t="s">
        <v>124</v>
      </c>
      <c r="B68" s="69" t="s">
        <v>125</v>
      </c>
      <c r="C68" s="68" t="s">
        <v>9</v>
      </c>
      <c r="D68" s="70">
        <v>70</v>
      </c>
      <c r="E68" s="91"/>
      <c r="F68" s="71">
        <f t="shared" ref="F68:F79" si="1">+ROUND(D68*E68,0)</f>
        <v>0</v>
      </c>
    </row>
    <row r="69" spans="1:6" ht="54" x14ac:dyDescent="0.25">
      <c r="A69" s="68" t="s">
        <v>126</v>
      </c>
      <c r="B69" s="69" t="s">
        <v>127</v>
      </c>
      <c r="C69" s="68" t="s">
        <v>52</v>
      </c>
      <c r="D69" s="70">
        <v>24</v>
      </c>
      <c r="E69" s="91"/>
      <c r="F69" s="71">
        <f t="shared" si="1"/>
        <v>0</v>
      </c>
    </row>
    <row r="70" spans="1:6" x14ac:dyDescent="0.25">
      <c r="A70" s="64" t="s">
        <v>128</v>
      </c>
      <c r="B70" s="65" t="s">
        <v>129</v>
      </c>
      <c r="C70" s="64"/>
      <c r="D70" s="66"/>
      <c r="E70" s="92"/>
      <c r="F70" s="67">
        <f>SUM(F71:F79)</f>
        <v>0</v>
      </c>
    </row>
    <row r="71" spans="1:6" ht="40.5" x14ac:dyDescent="0.25">
      <c r="A71" s="68" t="s">
        <v>130</v>
      </c>
      <c r="B71" s="69" t="s">
        <v>196</v>
      </c>
      <c r="C71" s="68" t="s">
        <v>52</v>
      </c>
      <c r="D71" s="70">
        <v>128</v>
      </c>
      <c r="E71" s="91"/>
      <c r="F71" s="71">
        <f t="shared" si="1"/>
        <v>0</v>
      </c>
    </row>
    <row r="72" spans="1:6" ht="40.5" x14ac:dyDescent="0.25">
      <c r="A72" s="68" t="s">
        <v>133</v>
      </c>
      <c r="B72" s="69" t="s">
        <v>197</v>
      </c>
      <c r="C72" s="68" t="s">
        <v>52</v>
      </c>
      <c r="D72" s="70">
        <v>9</v>
      </c>
      <c r="E72" s="91"/>
      <c r="F72" s="71">
        <f t="shared" si="1"/>
        <v>0</v>
      </c>
    </row>
    <row r="73" spans="1:6" ht="40.5" x14ac:dyDescent="0.25">
      <c r="A73" s="68" t="s">
        <v>135</v>
      </c>
      <c r="B73" s="69" t="s">
        <v>198</v>
      </c>
      <c r="C73" s="68" t="s">
        <v>52</v>
      </c>
      <c r="D73" s="70">
        <v>128</v>
      </c>
      <c r="E73" s="91"/>
      <c r="F73" s="71">
        <f t="shared" si="1"/>
        <v>0</v>
      </c>
    </row>
    <row r="74" spans="1:6" ht="40.5" x14ac:dyDescent="0.25">
      <c r="A74" s="68" t="s">
        <v>137</v>
      </c>
      <c r="B74" s="69" t="s">
        <v>199</v>
      </c>
      <c r="C74" s="68" t="s">
        <v>52</v>
      </c>
      <c r="D74" s="70">
        <v>9</v>
      </c>
      <c r="E74" s="91"/>
      <c r="F74" s="71">
        <f t="shared" si="1"/>
        <v>0</v>
      </c>
    </row>
    <row r="75" spans="1:6" x14ac:dyDescent="0.25">
      <c r="A75" s="68" t="s">
        <v>139</v>
      </c>
      <c r="B75" s="69" t="s">
        <v>200</v>
      </c>
      <c r="C75" s="68" t="s">
        <v>52</v>
      </c>
      <c r="D75" s="70">
        <v>147</v>
      </c>
      <c r="E75" s="91"/>
      <c r="F75" s="71">
        <f t="shared" si="1"/>
        <v>0</v>
      </c>
    </row>
    <row r="76" spans="1:6" ht="27" x14ac:dyDescent="0.25">
      <c r="A76" s="68" t="s">
        <v>141</v>
      </c>
      <c r="B76" s="69" t="s">
        <v>201</v>
      </c>
      <c r="C76" s="68" t="s">
        <v>52</v>
      </c>
      <c r="D76" s="70">
        <v>3</v>
      </c>
      <c r="E76" s="91"/>
      <c r="F76" s="71">
        <f t="shared" si="1"/>
        <v>0</v>
      </c>
    </row>
    <row r="77" spans="1:6" ht="27" x14ac:dyDescent="0.25">
      <c r="A77" s="68" t="s">
        <v>144</v>
      </c>
      <c r="B77" s="69" t="s">
        <v>202</v>
      </c>
      <c r="C77" s="68" t="s">
        <v>52</v>
      </c>
      <c r="D77" s="70">
        <v>1</v>
      </c>
      <c r="E77" s="91"/>
      <c r="F77" s="71">
        <f t="shared" si="1"/>
        <v>0</v>
      </c>
    </row>
    <row r="78" spans="1:6" x14ac:dyDescent="0.25">
      <c r="A78" s="68" t="s">
        <v>146</v>
      </c>
      <c r="B78" s="69" t="s">
        <v>203</v>
      </c>
      <c r="C78" s="68" t="s">
        <v>52</v>
      </c>
      <c r="D78" s="70">
        <v>128</v>
      </c>
      <c r="E78" s="91"/>
      <c r="F78" s="71">
        <f t="shared" si="1"/>
        <v>0</v>
      </c>
    </row>
    <row r="79" spans="1:6" x14ac:dyDescent="0.25">
      <c r="A79" s="68" t="s">
        <v>148</v>
      </c>
      <c r="B79" s="69" t="s">
        <v>204</v>
      </c>
      <c r="C79" s="68" t="s">
        <v>52</v>
      </c>
      <c r="D79" s="70">
        <v>9</v>
      </c>
      <c r="E79" s="91"/>
      <c r="F79" s="71">
        <f t="shared" si="1"/>
        <v>0</v>
      </c>
    </row>
    <row r="80" spans="1:6" x14ac:dyDescent="0.25">
      <c r="A80" s="72">
        <v>10</v>
      </c>
      <c r="B80" s="73" t="s">
        <v>170</v>
      </c>
      <c r="C80" s="74"/>
      <c r="D80" s="75"/>
      <c r="E80" s="94"/>
      <c r="F80" s="66">
        <f>+F81</f>
        <v>0</v>
      </c>
    </row>
    <row r="81" spans="1:6" x14ac:dyDescent="0.25">
      <c r="A81" s="76"/>
      <c r="B81" s="77" t="s">
        <v>171</v>
      </c>
      <c r="C81" s="78" t="s">
        <v>172</v>
      </c>
      <c r="D81" s="79">
        <v>1</v>
      </c>
      <c r="E81" s="95"/>
      <c r="F81" s="70">
        <f>+ROUND(E81*D81,0)</f>
        <v>0</v>
      </c>
    </row>
    <row r="82" spans="1:6" x14ac:dyDescent="0.25">
      <c r="A82" s="115"/>
      <c r="B82" s="115"/>
      <c r="C82" s="115"/>
      <c r="D82" s="115"/>
      <c r="E82" s="115"/>
      <c r="F82" s="115"/>
    </row>
    <row r="83" spans="1:6" x14ac:dyDescent="0.25">
      <c r="A83" s="68"/>
      <c r="B83" s="80" t="s">
        <v>163</v>
      </c>
      <c r="C83" s="60"/>
      <c r="D83" s="62"/>
      <c r="E83" s="62"/>
      <c r="F83" s="62">
        <f>+F7+F10+F17+F27+F39+F51+F64+F70+F80</f>
        <v>0</v>
      </c>
    </row>
    <row r="84" spans="1:6" x14ac:dyDescent="0.25">
      <c r="A84" s="114"/>
      <c r="B84" s="114"/>
      <c r="C84" s="114"/>
      <c r="D84" s="114"/>
      <c r="E84" s="114"/>
      <c r="F84" s="114"/>
    </row>
    <row r="85" spans="1:6" x14ac:dyDescent="0.25">
      <c r="A85" s="68"/>
      <c r="B85" s="69" t="s">
        <v>164</v>
      </c>
      <c r="C85" s="68"/>
      <c r="D85" s="70"/>
      <c r="E85" s="96"/>
      <c r="F85" s="70">
        <f>ROUND($F$83*E85,0)</f>
        <v>0</v>
      </c>
    </row>
    <row r="86" spans="1:6" x14ac:dyDescent="0.25">
      <c r="A86" s="68"/>
      <c r="B86" s="69" t="s">
        <v>165</v>
      </c>
      <c r="C86" s="68"/>
      <c r="D86" s="70"/>
      <c r="E86" s="96"/>
      <c r="F86" s="70">
        <f>ROUND($F$83*E86,0)</f>
        <v>0</v>
      </c>
    </row>
    <row r="87" spans="1:6" x14ac:dyDescent="0.25">
      <c r="A87" s="68"/>
      <c r="B87" s="69" t="s">
        <v>166</v>
      </c>
      <c r="C87" s="68"/>
      <c r="D87" s="70"/>
      <c r="E87" s="96"/>
      <c r="F87" s="70">
        <f>ROUND($F$83*E87,0)</f>
        <v>0</v>
      </c>
    </row>
    <row r="88" spans="1:6" x14ac:dyDescent="0.25">
      <c r="A88" s="68"/>
      <c r="B88" s="69" t="s">
        <v>173</v>
      </c>
      <c r="C88" s="68"/>
      <c r="D88" s="70"/>
      <c r="E88" s="81">
        <v>0.16</v>
      </c>
      <c r="F88" s="70">
        <f>+ROUND(F87*E88,0)</f>
        <v>0</v>
      </c>
    </row>
    <row r="89" spans="1:6" x14ac:dyDescent="0.25">
      <c r="A89" s="68"/>
      <c r="B89" s="80" t="s">
        <v>174</v>
      </c>
      <c r="C89" s="60"/>
      <c r="D89" s="62"/>
      <c r="E89" s="62"/>
      <c r="F89" s="62">
        <f>+F85+F86+F87+F88</f>
        <v>0</v>
      </c>
    </row>
    <row r="90" spans="1:6" x14ac:dyDescent="0.25">
      <c r="A90" s="114"/>
      <c r="B90" s="114"/>
      <c r="C90" s="114"/>
      <c r="D90" s="114"/>
      <c r="E90" s="114"/>
      <c r="F90" s="114"/>
    </row>
    <row r="91" spans="1:6" x14ac:dyDescent="0.25">
      <c r="A91" s="64">
        <v>11</v>
      </c>
      <c r="B91" s="65" t="s">
        <v>209</v>
      </c>
      <c r="C91" s="64"/>
      <c r="D91" s="66"/>
      <c r="E91" s="66" t="s">
        <v>8</v>
      </c>
      <c r="F91" s="66">
        <v>10000000</v>
      </c>
    </row>
    <row r="92" spans="1:6" x14ac:dyDescent="0.25">
      <c r="A92" s="68">
        <v>11.1</v>
      </c>
      <c r="B92" s="69" t="s">
        <v>208</v>
      </c>
      <c r="C92" s="68" t="s">
        <v>172</v>
      </c>
      <c r="D92" s="70">
        <v>1</v>
      </c>
      <c r="E92" s="70">
        <v>10000000</v>
      </c>
      <c r="F92" s="70">
        <v>10000000</v>
      </c>
    </row>
    <row r="93" spans="1:6" x14ac:dyDescent="0.25">
      <c r="A93" s="115"/>
      <c r="B93" s="115"/>
      <c r="C93" s="115"/>
      <c r="D93" s="115"/>
      <c r="E93" s="115"/>
      <c r="F93" s="115"/>
    </row>
    <row r="94" spans="1:6" ht="15.75" x14ac:dyDescent="0.25">
      <c r="A94" s="78"/>
      <c r="B94" s="82" t="s">
        <v>167</v>
      </c>
      <c r="C94" s="83"/>
      <c r="D94" s="84"/>
      <c r="E94" s="84"/>
      <c r="F94" s="84">
        <f>+F83+F89+F91</f>
        <v>10000000</v>
      </c>
    </row>
  </sheetData>
  <sheetProtection password="CD80" sheet="1" objects="1" scenarios="1"/>
  <mergeCells count="8">
    <mergeCell ref="A90:F90"/>
    <mergeCell ref="A93:F93"/>
    <mergeCell ref="A1:F1"/>
    <mergeCell ref="A2:F2"/>
    <mergeCell ref="A3:F3"/>
    <mergeCell ref="A4:F4"/>
    <mergeCell ref="A82:F82"/>
    <mergeCell ref="A84:F84"/>
  </mergeCells>
  <pageMargins left="0.7" right="0.7" top="0.75" bottom="0.75" header="0.3" footer="0.3"/>
  <pageSetup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view="pageBreakPreview" zoomScale="115" zoomScaleNormal="85" zoomScaleSheetLayoutView="115" workbookViewId="0">
      <selection activeCell="E85" sqref="E85"/>
    </sheetView>
  </sheetViews>
  <sheetFormatPr baseColWidth="10" defaultRowHeight="13.5" x14ac:dyDescent="0.25"/>
  <cols>
    <col min="1" max="1" width="7" style="4" customWidth="1"/>
    <col min="2" max="2" width="48" style="3" customWidth="1"/>
    <col min="3" max="3" width="7" style="4" customWidth="1"/>
    <col min="4" max="4" width="10.7109375" style="6" customWidth="1"/>
    <col min="5" max="5" width="16" style="5" customWidth="1"/>
    <col min="6" max="6" width="20.28515625" style="5" customWidth="1"/>
    <col min="7" max="16384" width="11.42578125" style="3"/>
  </cols>
  <sheetData>
    <row r="1" spans="1:6" ht="35.25" customHeight="1" x14ac:dyDescent="0.25">
      <c r="A1" s="120" t="s">
        <v>169</v>
      </c>
      <c r="B1" s="120"/>
      <c r="C1" s="120"/>
      <c r="D1" s="120"/>
      <c r="E1" s="120"/>
      <c r="F1" s="120"/>
    </row>
    <row r="2" spans="1:6" ht="16.5" customHeight="1" x14ac:dyDescent="0.25">
      <c r="A2" s="120" t="s">
        <v>168</v>
      </c>
      <c r="B2" s="120"/>
      <c r="C2" s="120"/>
      <c r="D2" s="120"/>
      <c r="E2" s="120"/>
      <c r="F2" s="120"/>
    </row>
    <row r="3" spans="1:6" ht="9.75" customHeight="1" x14ac:dyDescent="0.25">
      <c r="A3" s="120"/>
      <c r="B3" s="120"/>
      <c r="C3" s="120"/>
      <c r="D3" s="120"/>
      <c r="E3" s="120"/>
      <c r="F3" s="120"/>
    </row>
    <row r="4" spans="1:6" ht="42.75" customHeight="1" x14ac:dyDescent="0.25">
      <c r="A4" s="120" t="s">
        <v>205</v>
      </c>
      <c r="B4" s="120"/>
      <c r="C4" s="120"/>
      <c r="D4" s="120"/>
      <c r="E4" s="120"/>
      <c r="F4" s="120"/>
    </row>
    <row r="5" spans="1:6" x14ac:dyDescent="0.25">
      <c r="A5" s="7"/>
      <c r="B5" s="8"/>
      <c r="C5" s="7"/>
      <c r="D5" s="9"/>
      <c r="E5" s="10"/>
      <c r="F5" s="10"/>
    </row>
    <row r="6" spans="1:6" x14ac:dyDescent="0.25">
      <c r="A6" s="11" t="s">
        <v>0</v>
      </c>
      <c r="B6" s="15" t="s">
        <v>1</v>
      </c>
      <c r="C6" s="11" t="s">
        <v>2</v>
      </c>
      <c r="D6" s="12" t="s">
        <v>3</v>
      </c>
      <c r="E6" s="13" t="s">
        <v>4</v>
      </c>
      <c r="F6" s="13" t="s">
        <v>5</v>
      </c>
    </row>
    <row r="7" spans="1:6" x14ac:dyDescent="0.25">
      <c r="A7" s="16" t="s">
        <v>6</v>
      </c>
      <c r="B7" s="17" t="s">
        <v>7</v>
      </c>
      <c r="C7" s="16"/>
      <c r="D7" s="18"/>
      <c r="E7" s="19" t="s">
        <v>8</v>
      </c>
      <c r="F7" s="19">
        <f>SUM(F8:F9)</f>
        <v>0</v>
      </c>
    </row>
    <row r="8" spans="1:6" ht="67.5" x14ac:dyDescent="0.25">
      <c r="A8" s="7" t="s">
        <v>10</v>
      </c>
      <c r="B8" s="14" t="s">
        <v>11</v>
      </c>
      <c r="C8" s="7" t="s">
        <v>12</v>
      </c>
      <c r="D8" s="9">
        <v>7000</v>
      </c>
      <c r="E8" s="97"/>
      <c r="F8" s="10">
        <f t="shared" ref="F8:F60" si="0">+ROUND(D8*E8,0)</f>
        <v>0</v>
      </c>
    </row>
    <row r="9" spans="1:6" ht="54" x14ac:dyDescent="0.25">
      <c r="A9" s="7" t="s">
        <v>13</v>
      </c>
      <c r="B9" s="14" t="s">
        <v>14</v>
      </c>
      <c r="C9" s="7" t="s">
        <v>12</v>
      </c>
      <c r="D9" s="9">
        <v>7000</v>
      </c>
      <c r="E9" s="97"/>
      <c r="F9" s="10">
        <f t="shared" si="0"/>
        <v>0</v>
      </c>
    </row>
    <row r="10" spans="1:6" x14ac:dyDescent="0.25">
      <c r="A10" s="16" t="s">
        <v>15</v>
      </c>
      <c r="B10" s="20" t="s">
        <v>16</v>
      </c>
      <c r="C10" s="21"/>
      <c r="D10" s="22"/>
      <c r="E10" s="98"/>
      <c r="F10" s="19">
        <f>SUM(F11:F16)</f>
        <v>0</v>
      </c>
    </row>
    <row r="11" spans="1:6" ht="66" customHeight="1" x14ac:dyDescent="0.25">
      <c r="A11" s="7" t="s">
        <v>18</v>
      </c>
      <c r="B11" s="14" t="s">
        <v>241</v>
      </c>
      <c r="C11" s="7" t="s">
        <v>17</v>
      </c>
      <c r="D11" s="9">
        <v>1400</v>
      </c>
      <c r="E11" s="97"/>
      <c r="F11" s="10">
        <f t="shared" si="0"/>
        <v>0</v>
      </c>
    </row>
    <row r="12" spans="1:6" ht="27" x14ac:dyDescent="0.25">
      <c r="A12" s="7" t="s">
        <v>242</v>
      </c>
      <c r="B12" s="14" t="s">
        <v>238</v>
      </c>
      <c r="C12" s="8" t="s">
        <v>237</v>
      </c>
      <c r="D12" s="42">
        <v>10000</v>
      </c>
      <c r="E12" s="97"/>
      <c r="F12" s="10">
        <f t="shared" si="0"/>
        <v>0</v>
      </c>
    </row>
    <row r="13" spans="1:6" ht="56.25" customHeight="1" x14ac:dyDescent="0.25">
      <c r="A13" s="7" t="s">
        <v>19</v>
      </c>
      <c r="B13" s="14" t="s">
        <v>20</v>
      </c>
      <c r="C13" s="7" t="s">
        <v>17</v>
      </c>
      <c r="D13" s="9">
        <v>450</v>
      </c>
      <c r="E13" s="97"/>
      <c r="F13" s="10">
        <f t="shared" si="0"/>
        <v>0</v>
      </c>
    </row>
    <row r="14" spans="1:6" ht="54" x14ac:dyDescent="0.25">
      <c r="A14" s="7" t="s">
        <v>21</v>
      </c>
      <c r="B14" s="14" t="s">
        <v>22</v>
      </c>
      <c r="C14" s="7" t="s">
        <v>17</v>
      </c>
      <c r="D14" s="9">
        <v>700</v>
      </c>
      <c r="E14" s="97"/>
      <c r="F14" s="10">
        <f t="shared" si="0"/>
        <v>0</v>
      </c>
    </row>
    <row r="15" spans="1:6" ht="40.5" customHeight="1" x14ac:dyDescent="0.25">
      <c r="A15" s="7" t="s">
        <v>23</v>
      </c>
      <c r="B15" s="14" t="s">
        <v>24</v>
      </c>
      <c r="C15" s="7" t="s">
        <v>12</v>
      </c>
      <c r="D15" s="9">
        <v>2700</v>
      </c>
      <c r="E15" s="97"/>
      <c r="F15" s="10">
        <f t="shared" si="0"/>
        <v>0</v>
      </c>
    </row>
    <row r="16" spans="1:6" ht="58.5" customHeight="1" x14ac:dyDescent="0.25">
      <c r="A16" s="7" t="s">
        <v>27</v>
      </c>
      <c r="B16" s="14" t="s">
        <v>28</v>
      </c>
      <c r="C16" s="7" t="s">
        <v>17</v>
      </c>
      <c r="D16" s="9">
        <v>110</v>
      </c>
      <c r="E16" s="97"/>
      <c r="F16" s="10">
        <f t="shared" si="0"/>
        <v>0</v>
      </c>
    </row>
    <row r="17" spans="1:6" x14ac:dyDescent="0.25">
      <c r="A17" s="16" t="s">
        <v>29</v>
      </c>
      <c r="B17" s="20" t="s">
        <v>30</v>
      </c>
      <c r="C17" s="21"/>
      <c r="D17" s="22"/>
      <c r="E17" s="98"/>
      <c r="F17" s="19">
        <f>SUM(F18:F26)</f>
        <v>0</v>
      </c>
    </row>
    <row r="18" spans="1:6" ht="82.5" customHeight="1" x14ac:dyDescent="0.25">
      <c r="A18" s="7" t="s">
        <v>31</v>
      </c>
      <c r="B18" s="14" t="s">
        <v>32</v>
      </c>
      <c r="C18" s="7" t="s">
        <v>12</v>
      </c>
      <c r="D18" s="9">
        <v>20</v>
      </c>
      <c r="E18" s="97"/>
      <c r="F18" s="10">
        <f t="shared" si="0"/>
        <v>0</v>
      </c>
    </row>
    <row r="19" spans="1:6" ht="82.5" customHeight="1" x14ac:dyDescent="0.25">
      <c r="A19" s="7" t="s">
        <v>33</v>
      </c>
      <c r="B19" s="14" t="s">
        <v>34</v>
      </c>
      <c r="C19" s="7" t="s">
        <v>12</v>
      </c>
      <c r="D19" s="9">
        <v>20</v>
      </c>
      <c r="E19" s="97"/>
      <c r="F19" s="10">
        <f t="shared" si="0"/>
        <v>0</v>
      </c>
    </row>
    <row r="20" spans="1:6" ht="68.25" customHeight="1" x14ac:dyDescent="0.25">
      <c r="A20" s="7" t="s">
        <v>35</v>
      </c>
      <c r="B20" s="14" t="s">
        <v>36</v>
      </c>
      <c r="C20" s="7" t="s">
        <v>12</v>
      </c>
      <c r="D20" s="9">
        <v>530</v>
      </c>
      <c r="E20" s="97"/>
      <c r="F20" s="10">
        <f t="shared" si="0"/>
        <v>0</v>
      </c>
    </row>
    <row r="21" spans="1:6" ht="88.5" customHeight="1" x14ac:dyDescent="0.25">
      <c r="A21" s="7" t="s">
        <v>37</v>
      </c>
      <c r="B21" s="14" t="s">
        <v>38</v>
      </c>
      <c r="C21" s="7" t="s">
        <v>12</v>
      </c>
      <c r="D21" s="9">
        <v>680</v>
      </c>
      <c r="E21" s="97"/>
      <c r="F21" s="10">
        <f t="shared" si="0"/>
        <v>0</v>
      </c>
    </row>
    <row r="22" spans="1:6" ht="98.25" customHeight="1" x14ac:dyDescent="0.25">
      <c r="A22" s="7" t="s">
        <v>39</v>
      </c>
      <c r="B22" s="14" t="s">
        <v>40</v>
      </c>
      <c r="C22" s="7" t="s">
        <v>12</v>
      </c>
      <c r="D22" s="9">
        <v>225</v>
      </c>
      <c r="E22" s="97"/>
      <c r="F22" s="10">
        <f t="shared" si="0"/>
        <v>0</v>
      </c>
    </row>
    <row r="23" spans="1:6" ht="59.25" customHeight="1" x14ac:dyDescent="0.25">
      <c r="A23" s="7" t="s">
        <v>41</v>
      </c>
      <c r="B23" s="14" t="s">
        <v>42</v>
      </c>
      <c r="C23" s="7" t="s">
        <v>12</v>
      </c>
      <c r="D23" s="9">
        <v>510</v>
      </c>
      <c r="E23" s="97"/>
      <c r="F23" s="10">
        <f t="shared" si="0"/>
        <v>0</v>
      </c>
    </row>
    <row r="24" spans="1:6" ht="73.5" customHeight="1" x14ac:dyDescent="0.25">
      <c r="A24" s="7" t="s">
        <v>43</v>
      </c>
      <c r="B24" s="14" t="s">
        <v>44</v>
      </c>
      <c r="C24" s="7" t="s">
        <v>12</v>
      </c>
      <c r="D24" s="9">
        <v>512</v>
      </c>
      <c r="E24" s="97"/>
      <c r="F24" s="10">
        <f t="shared" si="0"/>
        <v>0</v>
      </c>
    </row>
    <row r="25" spans="1:6" ht="49.5" customHeight="1" x14ac:dyDescent="0.25">
      <c r="A25" s="7" t="s">
        <v>45</v>
      </c>
      <c r="B25" s="14" t="s">
        <v>46</v>
      </c>
      <c r="C25" s="7" t="s">
        <v>12</v>
      </c>
      <c r="D25" s="9">
        <v>350</v>
      </c>
      <c r="E25" s="97"/>
      <c r="F25" s="10">
        <f t="shared" si="0"/>
        <v>0</v>
      </c>
    </row>
    <row r="26" spans="1:6" ht="76.5" customHeight="1" x14ac:dyDescent="0.25">
      <c r="A26" s="7" t="s">
        <v>47</v>
      </c>
      <c r="B26" s="14" t="s">
        <v>48</v>
      </c>
      <c r="C26" s="7" t="s">
        <v>9</v>
      </c>
      <c r="D26" s="9">
        <v>880</v>
      </c>
      <c r="E26" s="97"/>
      <c r="F26" s="10">
        <f t="shared" si="0"/>
        <v>0</v>
      </c>
    </row>
    <row r="27" spans="1:6" x14ac:dyDescent="0.25">
      <c r="A27" s="16" t="s">
        <v>49</v>
      </c>
      <c r="B27" s="20" t="s">
        <v>50</v>
      </c>
      <c r="C27" s="21"/>
      <c r="D27" s="22"/>
      <c r="E27" s="98"/>
      <c r="F27" s="19">
        <f>SUM(F28:F34)</f>
        <v>0</v>
      </c>
    </row>
    <row r="28" spans="1:6" ht="54" x14ac:dyDescent="0.25">
      <c r="A28" s="7" t="s">
        <v>51</v>
      </c>
      <c r="B28" s="14" t="s">
        <v>247</v>
      </c>
      <c r="C28" s="7" t="s">
        <v>52</v>
      </c>
      <c r="D28" s="9">
        <v>6</v>
      </c>
      <c r="E28" s="97"/>
      <c r="F28" s="10">
        <f t="shared" si="0"/>
        <v>0</v>
      </c>
    </row>
    <row r="29" spans="1:6" ht="54" x14ac:dyDescent="0.25">
      <c r="A29" s="7" t="s">
        <v>53</v>
      </c>
      <c r="B29" s="14" t="s">
        <v>226</v>
      </c>
      <c r="C29" s="7" t="s">
        <v>52</v>
      </c>
      <c r="D29" s="9">
        <v>12</v>
      </c>
      <c r="E29" s="97"/>
      <c r="F29" s="10">
        <f t="shared" si="0"/>
        <v>0</v>
      </c>
    </row>
    <row r="30" spans="1:6" ht="56.25" customHeight="1" x14ac:dyDescent="0.25">
      <c r="A30" s="7" t="s">
        <v>54</v>
      </c>
      <c r="B30" s="14" t="s">
        <v>227</v>
      </c>
      <c r="C30" s="7" t="s">
        <v>52</v>
      </c>
      <c r="D30" s="9">
        <v>21</v>
      </c>
      <c r="E30" s="97"/>
      <c r="F30" s="10">
        <f t="shared" si="0"/>
        <v>0</v>
      </c>
    </row>
    <row r="31" spans="1:6" ht="54" x14ac:dyDescent="0.25">
      <c r="A31" s="7" t="s">
        <v>55</v>
      </c>
      <c r="B31" s="14" t="s">
        <v>220</v>
      </c>
      <c r="C31" s="7" t="s">
        <v>52</v>
      </c>
      <c r="D31" s="9">
        <v>7</v>
      </c>
      <c r="E31" s="97"/>
      <c r="F31" s="10">
        <f t="shared" si="0"/>
        <v>0</v>
      </c>
    </row>
    <row r="32" spans="1:6" ht="54" x14ac:dyDescent="0.25">
      <c r="A32" s="7" t="s">
        <v>56</v>
      </c>
      <c r="B32" s="14" t="s">
        <v>221</v>
      </c>
      <c r="C32" s="7" t="s">
        <v>52</v>
      </c>
      <c r="D32" s="9">
        <v>2</v>
      </c>
      <c r="E32" s="97"/>
      <c r="F32" s="10">
        <f t="shared" si="0"/>
        <v>0</v>
      </c>
    </row>
    <row r="33" spans="1:6" ht="54" x14ac:dyDescent="0.25">
      <c r="A33" s="7" t="s">
        <v>57</v>
      </c>
      <c r="B33" s="14" t="s">
        <v>222</v>
      </c>
      <c r="C33" s="7" t="s">
        <v>52</v>
      </c>
      <c r="D33" s="9">
        <v>14</v>
      </c>
      <c r="E33" s="97"/>
      <c r="F33" s="10">
        <f t="shared" si="0"/>
        <v>0</v>
      </c>
    </row>
    <row r="34" spans="1:6" ht="54" customHeight="1" x14ac:dyDescent="0.25">
      <c r="A34" s="7" t="s">
        <v>66</v>
      </c>
      <c r="B34" s="14" t="s">
        <v>67</v>
      </c>
      <c r="C34" s="7" t="s">
        <v>12</v>
      </c>
      <c r="D34" s="9">
        <v>4350</v>
      </c>
      <c r="E34" s="97"/>
      <c r="F34" s="10">
        <f t="shared" si="0"/>
        <v>0</v>
      </c>
    </row>
    <row r="35" spans="1:6" x14ac:dyDescent="0.25">
      <c r="A35" s="16">
        <v>5</v>
      </c>
      <c r="B35" s="20" t="s">
        <v>69</v>
      </c>
      <c r="C35" s="21"/>
      <c r="D35" s="22"/>
      <c r="E35" s="98"/>
      <c r="F35" s="19">
        <f>SUM(F36:F45)</f>
        <v>0</v>
      </c>
    </row>
    <row r="36" spans="1:6" ht="70.5" customHeight="1" x14ac:dyDescent="0.25">
      <c r="A36" s="7" t="s">
        <v>70</v>
      </c>
      <c r="B36" s="14" t="s">
        <v>71</v>
      </c>
      <c r="C36" s="7" t="s">
        <v>9</v>
      </c>
      <c r="D36" s="9">
        <v>55</v>
      </c>
      <c r="E36" s="97"/>
      <c r="F36" s="10">
        <f t="shared" si="0"/>
        <v>0</v>
      </c>
    </row>
    <row r="37" spans="1:6" ht="58.5" customHeight="1" x14ac:dyDescent="0.25">
      <c r="A37" s="7" t="s">
        <v>72</v>
      </c>
      <c r="B37" s="14" t="s">
        <v>73</v>
      </c>
      <c r="C37" s="7" t="s">
        <v>52</v>
      </c>
      <c r="D37" s="9">
        <v>15</v>
      </c>
      <c r="E37" s="97"/>
      <c r="F37" s="10">
        <f t="shared" si="0"/>
        <v>0</v>
      </c>
    </row>
    <row r="38" spans="1:6" ht="54" x14ac:dyDescent="0.25">
      <c r="A38" s="7" t="s">
        <v>74</v>
      </c>
      <c r="B38" s="14" t="s">
        <v>75</v>
      </c>
      <c r="C38" s="7" t="s">
        <v>52</v>
      </c>
      <c r="D38" s="9">
        <v>1</v>
      </c>
      <c r="E38" s="97"/>
      <c r="F38" s="10">
        <f t="shared" si="0"/>
        <v>0</v>
      </c>
    </row>
    <row r="39" spans="1:6" ht="81" x14ac:dyDescent="0.25">
      <c r="A39" s="7" t="s">
        <v>76</v>
      </c>
      <c r="B39" s="14" t="s">
        <v>77</v>
      </c>
      <c r="C39" s="7" t="s">
        <v>52</v>
      </c>
      <c r="D39" s="9">
        <v>1</v>
      </c>
      <c r="E39" s="97"/>
      <c r="F39" s="10">
        <f t="shared" si="0"/>
        <v>0</v>
      </c>
    </row>
    <row r="40" spans="1:6" ht="72.75" customHeight="1" x14ac:dyDescent="0.25">
      <c r="A40" s="7" t="s">
        <v>81</v>
      </c>
      <c r="B40" s="14" t="s">
        <v>82</v>
      </c>
      <c r="C40" s="7" t="s">
        <v>80</v>
      </c>
      <c r="D40" s="9">
        <v>1</v>
      </c>
      <c r="E40" s="97"/>
      <c r="F40" s="10">
        <f t="shared" si="0"/>
        <v>0</v>
      </c>
    </row>
    <row r="41" spans="1:6" ht="69.75" customHeight="1" x14ac:dyDescent="0.25">
      <c r="A41" s="7" t="s">
        <v>83</v>
      </c>
      <c r="B41" s="14" t="s">
        <v>84</v>
      </c>
      <c r="C41" s="7" t="s">
        <v>80</v>
      </c>
      <c r="D41" s="9">
        <v>1</v>
      </c>
      <c r="E41" s="97"/>
      <c r="F41" s="10">
        <f t="shared" si="0"/>
        <v>0</v>
      </c>
    </row>
    <row r="42" spans="1:6" ht="72" customHeight="1" x14ac:dyDescent="0.25">
      <c r="A42" s="7" t="s">
        <v>85</v>
      </c>
      <c r="B42" s="14" t="s">
        <v>86</v>
      </c>
      <c r="C42" s="7" t="s">
        <v>12</v>
      </c>
      <c r="D42" s="9">
        <v>510</v>
      </c>
      <c r="E42" s="97"/>
      <c r="F42" s="10">
        <f t="shared" si="0"/>
        <v>0</v>
      </c>
    </row>
    <row r="43" spans="1:6" ht="73.5" customHeight="1" x14ac:dyDescent="0.25">
      <c r="A43" s="7" t="s">
        <v>87</v>
      </c>
      <c r="B43" s="14" t="s">
        <v>88</v>
      </c>
      <c r="C43" s="7" t="s">
        <v>12</v>
      </c>
      <c r="D43" s="9">
        <v>160</v>
      </c>
      <c r="E43" s="97"/>
      <c r="F43" s="10">
        <f t="shared" si="0"/>
        <v>0</v>
      </c>
    </row>
    <row r="44" spans="1:6" ht="70.5" customHeight="1" x14ac:dyDescent="0.25">
      <c r="A44" s="7" t="s">
        <v>89</v>
      </c>
      <c r="B44" s="14" t="s">
        <v>90</v>
      </c>
      <c r="C44" s="7" t="s">
        <v>12</v>
      </c>
      <c r="D44" s="9">
        <v>510</v>
      </c>
      <c r="E44" s="97"/>
      <c r="F44" s="10">
        <f t="shared" si="0"/>
        <v>0</v>
      </c>
    </row>
    <row r="45" spans="1:6" ht="102" customHeight="1" x14ac:dyDescent="0.25">
      <c r="A45" s="7" t="s">
        <v>91</v>
      </c>
      <c r="B45" s="14" t="s">
        <v>92</v>
      </c>
      <c r="C45" s="7" t="s">
        <v>52</v>
      </c>
      <c r="D45" s="9">
        <v>9</v>
      </c>
      <c r="E45" s="97"/>
      <c r="F45" s="10">
        <f t="shared" si="0"/>
        <v>0</v>
      </c>
    </row>
    <row r="46" spans="1:6" x14ac:dyDescent="0.25">
      <c r="A46" s="16" t="s">
        <v>93</v>
      </c>
      <c r="B46" s="20" t="s">
        <v>94</v>
      </c>
      <c r="C46" s="21"/>
      <c r="D46" s="22"/>
      <c r="E46" s="98"/>
      <c r="F46" s="19">
        <f>SUM(F47:F58)</f>
        <v>0</v>
      </c>
    </row>
    <row r="47" spans="1:6" ht="51" customHeight="1" x14ac:dyDescent="0.25">
      <c r="A47" s="7" t="s">
        <v>95</v>
      </c>
      <c r="B47" s="14" t="s">
        <v>96</v>
      </c>
      <c r="C47" s="7" t="s">
        <v>9</v>
      </c>
      <c r="D47" s="9">
        <v>200</v>
      </c>
      <c r="E47" s="97"/>
      <c r="F47" s="10">
        <f t="shared" si="0"/>
        <v>0</v>
      </c>
    </row>
    <row r="48" spans="1:6" ht="40.5" x14ac:dyDescent="0.25">
      <c r="A48" s="7" t="s">
        <v>97</v>
      </c>
      <c r="B48" s="14" t="s">
        <v>98</v>
      </c>
      <c r="C48" s="7" t="s">
        <v>9</v>
      </c>
      <c r="D48" s="9">
        <v>66</v>
      </c>
      <c r="E48" s="97"/>
      <c r="F48" s="10">
        <f t="shared" si="0"/>
        <v>0</v>
      </c>
    </row>
    <row r="49" spans="1:6" ht="55.5" customHeight="1" x14ac:dyDescent="0.25">
      <c r="A49" s="7" t="s">
        <v>99</v>
      </c>
      <c r="B49" s="14" t="s">
        <v>100</v>
      </c>
      <c r="C49" s="7" t="s">
        <v>9</v>
      </c>
      <c r="D49" s="9">
        <v>130</v>
      </c>
      <c r="E49" s="97"/>
      <c r="F49" s="10">
        <f t="shared" si="0"/>
        <v>0</v>
      </c>
    </row>
    <row r="50" spans="1:6" ht="57" customHeight="1" x14ac:dyDescent="0.25">
      <c r="A50" s="7" t="s">
        <v>101</v>
      </c>
      <c r="B50" s="14" t="s">
        <v>102</v>
      </c>
      <c r="C50" s="7" t="s">
        <v>9</v>
      </c>
      <c r="D50" s="9">
        <v>31</v>
      </c>
      <c r="E50" s="97"/>
      <c r="F50" s="10">
        <f t="shared" si="0"/>
        <v>0</v>
      </c>
    </row>
    <row r="51" spans="1:6" ht="40.5" x14ac:dyDescent="0.25">
      <c r="A51" s="7" t="s">
        <v>103</v>
      </c>
      <c r="B51" s="14" t="s">
        <v>104</v>
      </c>
      <c r="C51" s="7" t="s">
        <v>52</v>
      </c>
      <c r="D51" s="9">
        <v>1</v>
      </c>
      <c r="E51" s="97"/>
      <c r="F51" s="10">
        <f t="shared" si="0"/>
        <v>0</v>
      </c>
    </row>
    <row r="52" spans="1:6" ht="69" customHeight="1" x14ac:dyDescent="0.25">
      <c r="A52" s="7" t="s">
        <v>105</v>
      </c>
      <c r="B52" s="14" t="s">
        <v>106</v>
      </c>
      <c r="C52" s="7" t="s">
        <v>52</v>
      </c>
      <c r="D52" s="9">
        <v>3</v>
      </c>
      <c r="E52" s="97"/>
      <c r="F52" s="10">
        <f t="shared" si="0"/>
        <v>0</v>
      </c>
    </row>
    <row r="53" spans="1:6" ht="69.75" customHeight="1" x14ac:dyDescent="0.25">
      <c r="A53" s="7" t="s">
        <v>107</v>
      </c>
      <c r="B53" s="14" t="s">
        <v>108</v>
      </c>
      <c r="C53" s="7" t="s">
        <v>52</v>
      </c>
      <c r="D53" s="9">
        <v>4</v>
      </c>
      <c r="E53" s="97"/>
      <c r="F53" s="10">
        <f t="shared" si="0"/>
        <v>0</v>
      </c>
    </row>
    <row r="54" spans="1:6" ht="76.5" customHeight="1" x14ac:dyDescent="0.25">
      <c r="A54" s="7" t="s">
        <v>109</v>
      </c>
      <c r="B54" s="14" t="s">
        <v>110</v>
      </c>
      <c r="C54" s="7" t="s">
        <v>52</v>
      </c>
      <c r="D54" s="9">
        <v>4</v>
      </c>
      <c r="E54" s="97"/>
      <c r="F54" s="10">
        <f t="shared" si="0"/>
        <v>0</v>
      </c>
    </row>
    <row r="55" spans="1:6" ht="56.25" customHeight="1" x14ac:dyDescent="0.25">
      <c r="A55" s="7" t="s">
        <v>111</v>
      </c>
      <c r="B55" s="14" t="s">
        <v>243</v>
      </c>
      <c r="C55" s="7" t="s">
        <v>17</v>
      </c>
      <c r="D55" s="9">
        <v>233</v>
      </c>
      <c r="E55" s="97"/>
      <c r="F55" s="10">
        <f t="shared" si="0"/>
        <v>0</v>
      </c>
    </row>
    <row r="56" spans="1:6" ht="28.5" customHeight="1" x14ac:dyDescent="0.25">
      <c r="A56" s="7" t="s">
        <v>239</v>
      </c>
      <c r="B56" s="14" t="s">
        <v>238</v>
      </c>
      <c r="C56" s="8" t="s">
        <v>237</v>
      </c>
      <c r="D56" s="42">
        <v>8000</v>
      </c>
      <c r="E56" s="97"/>
      <c r="F56" s="10">
        <f t="shared" si="0"/>
        <v>0</v>
      </c>
    </row>
    <row r="57" spans="1:6" ht="43.5" customHeight="1" x14ac:dyDescent="0.25">
      <c r="A57" s="7" t="s">
        <v>112</v>
      </c>
      <c r="B57" s="14" t="s">
        <v>113</v>
      </c>
      <c r="C57" s="7" t="s">
        <v>17</v>
      </c>
      <c r="D57" s="9">
        <v>24</v>
      </c>
      <c r="E57" s="97"/>
      <c r="F57" s="10">
        <f t="shared" si="0"/>
        <v>0</v>
      </c>
    </row>
    <row r="58" spans="1:6" ht="40.5" x14ac:dyDescent="0.25">
      <c r="A58" s="7" t="s">
        <v>114</v>
      </c>
      <c r="B58" s="14" t="s">
        <v>115</v>
      </c>
      <c r="C58" s="7" t="s">
        <v>17</v>
      </c>
      <c r="D58" s="9">
        <v>93</v>
      </c>
      <c r="E58" s="97"/>
      <c r="F58" s="10">
        <f t="shared" si="0"/>
        <v>0</v>
      </c>
    </row>
    <row r="59" spans="1:6" x14ac:dyDescent="0.25">
      <c r="A59" s="16" t="s">
        <v>116</v>
      </c>
      <c r="B59" s="20" t="s">
        <v>117</v>
      </c>
      <c r="C59" s="21"/>
      <c r="D59" s="22"/>
      <c r="E59" s="98"/>
      <c r="F59" s="19">
        <f>SUM(F60:F63)</f>
        <v>0</v>
      </c>
    </row>
    <row r="60" spans="1:6" ht="146.25" customHeight="1" x14ac:dyDescent="0.25">
      <c r="A60" s="7" t="s">
        <v>120</v>
      </c>
      <c r="B60" s="14" t="s">
        <v>121</v>
      </c>
      <c r="C60" s="7" t="s">
        <v>52</v>
      </c>
      <c r="D60" s="9">
        <v>4</v>
      </c>
      <c r="E60" s="97"/>
      <c r="F60" s="10">
        <f t="shared" si="0"/>
        <v>0</v>
      </c>
    </row>
    <row r="61" spans="1:6" ht="90" customHeight="1" x14ac:dyDescent="0.25">
      <c r="A61" s="7" t="s">
        <v>122</v>
      </c>
      <c r="B61" s="14" t="s">
        <v>123</v>
      </c>
      <c r="C61" s="7" t="s">
        <v>17</v>
      </c>
      <c r="D61" s="9">
        <v>16.5</v>
      </c>
      <c r="E61" s="97"/>
      <c r="F61" s="10">
        <f t="shared" ref="F61:F79" si="1">+ROUND(D61*E61,0)</f>
        <v>0</v>
      </c>
    </row>
    <row r="62" spans="1:6" ht="103.5" customHeight="1" x14ac:dyDescent="0.25">
      <c r="A62" s="7" t="s">
        <v>124</v>
      </c>
      <c r="B62" s="14" t="s">
        <v>125</v>
      </c>
      <c r="C62" s="7" t="s">
        <v>9</v>
      </c>
      <c r="D62" s="9">
        <v>35</v>
      </c>
      <c r="E62" s="97"/>
      <c r="F62" s="10">
        <f t="shared" si="1"/>
        <v>0</v>
      </c>
    </row>
    <row r="63" spans="1:6" ht="88.5" customHeight="1" x14ac:dyDescent="0.25">
      <c r="A63" s="7" t="s">
        <v>126</v>
      </c>
      <c r="B63" s="14" t="s">
        <v>127</v>
      </c>
      <c r="C63" s="7" t="s">
        <v>52</v>
      </c>
      <c r="D63" s="9">
        <v>14</v>
      </c>
      <c r="E63" s="97"/>
      <c r="F63" s="10">
        <f t="shared" si="1"/>
        <v>0</v>
      </c>
    </row>
    <row r="64" spans="1:6" x14ac:dyDescent="0.25">
      <c r="A64" s="16" t="s">
        <v>128</v>
      </c>
      <c r="B64" s="20" t="s">
        <v>129</v>
      </c>
      <c r="C64" s="21"/>
      <c r="D64" s="22"/>
      <c r="E64" s="98"/>
      <c r="F64" s="19">
        <f>SUM(F65:F79)</f>
        <v>0</v>
      </c>
    </row>
    <row r="65" spans="1:6" ht="27" x14ac:dyDescent="0.25">
      <c r="A65" s="7" t="s">
        <v>130</v>
      </c>
      <c r="B65" s="14" t="s">
        <v>131</v>
      </c>
      <c r="C65" s="7" t="s">
        <v>132</v>
      </c>
      <c r="D65" s="9">
        <v>84</v>
      </c>
      <c r="E65" s="97"/>
      <c r="F65" s="10">
        <f t="shared" si="1"/>
        <v>0</v>
      </c>
    </row>
    <row r="66" spans="1:6" x14ac:dyDescent="0.25">
      <c r="A66" s="7" t="s">
        <v>133</v>
      </c>
      <c r="B66" s="14" t="s">
        <v>134</v>
      </c>
      <c r="C66" s="7" t="s">
        <v>132</v>
      </c>
      <c r="D66" s="9">
        <v>5</v>
      </c>
      <c r="E66" s="97"/>
      <c r="F66" s="10">
        <f t="shared" si="1"/>
        <v>0</v>
      </c>
    </row>
    <row r="67" spans="1:6" x14ac:dyDescent="0.25">
      <c r="A67" s="7" t="s">
        <v>135</v>
      </c>
      <c r="B67" s="14" t="s">
        <v>136</v>
      </c>
      <c r="C67" s="7" t="s">
        <v>132</v>
      </c>
      <c r="D67" s="9">
        <v>73</v>
      </c>
      <c r="E67" s="97"/>
      <c r="F67" s="10">
        <f t="shared" si="1"/>
        <v>0</v>
      </c>
    </row>
    <row r="68" spans="1:6" x14ac:dyDescent="0.25">
      <c r="A68" s="7" t="s">
        <v>137</v>
      </c>
      <c r="B68" s="14" t="s">
        <v>138</v>
      </c>
      <c r="C68" s="7" t="s">
        <v>132</v>
      </c>
      <c r="D68" s="9">
        <v>6</v>
      </c>
      <c r="E68" s="97"/>
      <c r="F68" s="10">
        <f t="shared" si="1"/>
        <v>0</v>
      </c>
    </row>
    <row r="69" spans="1:6" x14ac:dyDescent="0.25">
      <c r="A69" s="7" t="s">
        <v>139</v>
      </c>
      <c r="B69" s="14" t="s">
        <v>140</v>
      </c>
      <c r="C69" s="7" t="s">
        <v>132</v>
      </c>
      <c r="D69" s="9">
        <v>14</v>
      </c>
      <c r="E69" s="97"/>
      <c r="F69" s="10">
        <f t="shared" si="1"/>
        <v>0</v>
      </c>
    </row>
    <row r="70" spans="1:6" x14ac:dyDescent="0.25">
      <c r="A70" s="7" t="s">
        <v>141</v>
      </c>
      <c r="B70" s="14" t="s">
        <v>142</v>
      </c>
      <c r="C70" s="7" t="s">
        <v>143</v>
      </c>
      <c r="D70" s="9">
        <v>93</v>
      </c>
      <c r="E70" s="97"/>
      <c r="F70" s="10">
        <f t="shared" si="1"/>
        <v>0</v>
      </c>
    </row>
    <row r="71" spans="1:6" x14ac:dyDescent="0.25">
      <c r="A71" s="7" t="s">
        <v>144</v>
      </c>
      <c r="B71" s="14" t="s">
        <v>145</v>
      </c>
      <c r="C71" s="7" t="s">
        <v>132</v>
      </c>
      <c r="D71" s="9">
        <v>89</v>
      </c>
      <c r="E71" s="97"/>
      <c r="F71" s="10">
        <f t="shared" si="1"/>
        <v>0</v>
      </c>
    </row>
    <row r="72" spans="1:6" x14ac:dyDescent="0.25">
      <c r="A72" s="7" t="s">
        <v>146</v>
      </c>
      <c r="B72" s="14" t="s">
        <v>147</v>
      </c>
      <c r="C72" s="7" t="s">
        <v>9</v>
      </c>
      <c r="D72" s="9">
        <v>435.8300000000001</v>
      </c>
      <c r="E72" s="97"/>
      <c r="F72" s="10">
        <f t="shared" si="1"/>
        <v>0</v>
      </c>
    </row>
    <row r="73" spans="1:6" x14ac:dyDescent="0.25">
      <c r="A73" s="7" t="s">
        <v>148</v>
      </c>
      <c r="B73" s="14" t="s">
        <v>149</v>
      </c>
      <c r="C73" s="7" t="s">
        <v>9</v>
      </c>
      <c r="D73" s="9">
        <v>24</v>
      </c>
      <c r="E73" s="97"/>
      <c r="F73" s="10">
        <f t="shared" si="1"/>
        <v>0</v>
      </c>
    </row>
    <row r="74" spans="1:6" x14ac:dyDescent="0.25">
      <c r="A74" s="7" t="s">
        <v>150</v>
      </c>
      <c r="B74" s="14" t="s">
        <v>151</v>
      </c>
      <c r="C74" s="7" t="s">
        <v>9</v>
      </c>
      <c r="D74" s="9">
        <v>196</v>
      </c>
      <c r="E74" s="97"/>
      <c r="F74" s="10">
        <f t="shared" si="1"/>
        <v>0</v>
      </c>
    </row>
    <row r="75" spans="1:6" x14ac:dyDescent="0.25">
      <c r="A75" s="7" t="s">
        <v>152</v>
      </c>
      <c r="B75" s="14" t="s">
        <v>153</v>
      </c>
      <c r="C75" s="7" t="s">
        <v>9</v>
      </c>
      <c r="D75" s="9">
        <v>1383</v>
      </c>
      <c r="E75" s="97"/>
      <c r="F75" s="10">
        <f t="shared" si="1"/>
        <v>0</v>
      </c>
    </row>
    <row r="76" spans="1:6" x14ac:dyDescent="0.25">
      <c r="A76" s="7" t="s">
        <v>154</v>
      </c>
      <c r="B76" s="14" t="s">
        <v>155</v>
      </c>
      <c r="C76" s="7" t="s">
        <v>132</v>
      </c>
      <c r="D76" s="9">
        <v>93</v>
      </c>
      <c r="E76" s="97"/>
      <c r="F76" s="10">
        <f t="shared" si="1"/>
        <v>0</v>
      </c>
    </row>
    <row r="77" spans="1:6" x14ac:dyDescent="0.25">
      <c r="A77" s="7" t="s">
        <v>156</v>
      </c>
      <c r="B77" s="14" t="s">
        <v>157</v>
      </c>
      <c r="C77" s="7" t="s">
        <v>158</v>
      </c>
      <c r="D77" s="9">
        <v>1</v>
      </c>
      <c r="E77" s="97"/>
      <c r="F77" s="10">
        <f t="shared" si="1"/>
        <v>0</v>
      </c>
    </row>
    <row r="78" spans="1:6" x14ac:dyDescent="0.25">
      <c r="A78" s="7" t="s">
        <v>159</v>
      </c>
      <c r="B78" s="14" t="s">
        <v>160</v>
      </c>
      <c r="C78" s="7" t="s">
        <v>158</v>
      </c>
      <c r="D78" s="9">
        <v>1</v>
      </c>
      <c r="E78" s="97"/>
      <c r="F78" s="10">
        <f t="shared" si="1"/>
        <v>0</v>
      </c>
    </row>
    <row r="79" spans="1:6" ht="27" x14ac:dyDescent="0.25">
      <c r="A79" s="7" t="s">
        <v>161</v>
      </c>
      <c r="B79" s="14" t="s">
        <v>162</v>
      </c>
      <c r="C79" s="7" t="s">
        <v>158</v>
      </c>
      <c r="D79" s="9">
        <v>1</v>
      </c>
      <c r="E79" s="97"/>
      <c r="F79" s="10">
        <f t="shared" si="1"/>
        <v>0</v>
      </c>
    </row>
    <row r="80" spans="1:6" x14ac:dyDescent="0.25">
      <c r="A80" s="16">
        <v>10</v>
      </c>
      <c r="B80" s="20" t="s">
        <v>170</v>
      </c>
      <c r="C80" s="21"/>
      <c r="D80" s="22"/>
      <c r="E80" s="98"/>
      <c r="F80" s="19">
        <f>SUM(F81)</f>
        <v>0</v>
      </c>
    </row>
    <row r="81" spans="1:6" x14ac:dyDescent="0.25">
      <c r="A81" s="7">
        <v>10.1</v>
      </c>
      <c r="B81" s="14" t="s">
        <v>171</v>
      </c>
      <c r="C81" s="7" t="s">
        <v>172</v>
      </c>
      <c r="D81" s="9">
        <v>1</v>
      </c>
      <c r="E81" s="97"/>
      <c r="F81" s="10">
        <f t="shared" ref="F81" si="2">+ROUND(D81*E81,0)</f>
        <v>0</v>
      </c>
    </row>
    <row r="82" spans="1:6" ht="12.75" customHeight="1" x14ac:dyDescent="0.25">
      <c r="A82" s="117"/>
      <c r="B82" s="118"/>
      <c r="C82" s="118"/>
      <c r="D82" s="118"/>
      <c r="E82" s="118"/>
      <c r="F82" s="119"/>
    </row>
    <row r="83" spans="1:6" x14ac:dyDescent="0.25">
      <c r="A83" s="7"/>
      <c r="B83" s="2" t="s">
        <v>163</v>
      </c>
      <c r="C83" s="7"/>
      <c r="D83" s="9"/>
      <c r="E83" s="10"/>
      <c r="F83" s="13">
        <f>+F7+F10+F17+F27+F35+F46+F59+F64+F80</f>
        <v>0</v>
      </c>
    </row>
    <row r="84" spans="1:6" x14ac:dyDescent="0.25">
      <c r="A84" s="117"/>
      <c r="B84" s="118"/>
      <c r="C84" s="118"/>
      <c r="D84" s="118"/>
      <c r="E84" s="118"/>
      <c r="F84" s="119"/>
    </row>
    <row r="85" spans="1:6" x14ac:dyDescent="0.25">
      <c r="A85" s="7"/>
      <c r="B85" s="2" t="s">
        <v>164</v>
      </c>
      <c r="C85" s="7"/>
      <c r="D85" s="9"/>
      <c r="E85" s="99"/>
      <c r="F85" s="10">
        <f>ROUND($F$83*E85,0)</f>
        <v>0</v>
      </c>
    </row>
    <row r="86" spans="1:6" x14ac:dyDescent="0.25">
      <c r="A86" s="7"/>
      <c r="B86" s="2" t="s">
        <v>165</v>
      </c>
      <c r="C86" s="7"/>
      <c r="D86" s="9"/>
      <c r="E86" s="99"/>
      <c r="F86" s="10">
        <f>ROUND($F$83*E86,0)</f>
        <v>0</v>
      </c>
    </row>
    <row r="87" spans="1:6" x14ac:dyDescent="0.25">
      <c r="A87" s="7"/>
      <c r="B87" s="2" t="s">
        <v>166</v>
      </c>
      <c r="C87" s="7"/>
      <c r="D87" s="9"/>
      <c r="E87" s="99"/>
      <c r="F87" s="10">
        <f>ROUND($F$83*E87,0)</f>
        <v>0</v>
      </c>
    </row>
    <row r="88" spans="1:6" x14ac:dyDescent="0.25">
      <c r="A88" s="7"/>
      <c r="B88" s="2" t="s">
        <v>173</v>
      </c>
      <c r="C88" s="7"/>
      <c r="D88" s="9"/>
      <c r="E88" s="24">
        <v>0.16</v>
      </c>
      <c r="F88" s="10">
        <f>ROUND(F87*E88,0)</f>
        <v>0</v>
      </c>
    </row>
    <row r="89" spans="1:6" x14ac:dyDescent="0.25">
      <c r="A89" s="7"/>
      <c r="B89" s="2" t="s">
        <v>174</v>
      </c>
      <c r="C89" s="7"/>
      <c r="D89" s="9"/>
      <c r="E89" s="10"/>
      <c r="F89" s="13">
        <f>SUM(F85:F88)</f>
        <v>0</v>
      </c>
    </row>
    <row r="90" spans="1:6" x14ac:dyDescent="0.25">
      <c r="A90" s="117"/>
      <c r="B90" s="118"/>
      <c r="C90" s="118"/>
      <c r="D90" s="118"/>
      <c r="E90" s="118"/>
      <c r="F90" s="119"/>
    </row>
    <row r="91" spans="1:6" ht="28.5" customHeight="1" x14ac:dyDescent="0.25">
      <c r="A91" s="16">
        <v>11</v>
      </c>
      <c r="B91" s="20" t="s">
        <v>209</v>
      </c>
      <c r="C91" s="21"/>
      <c r="D91" s="22"/>
      <c r="E91" s="23" t="s">
        <v>8</v>
      </c>
      <c r="F91" s="19">
        <f>SUM(F92)</f>
        <v>10000000</v>
      </c>
    </row>
    <row r="92" spans="1:6" x14ac:dyDescent="0.25">
      <c r="A92" s="7">
        <v>11.1</v>
      </c>
      <c r="B92" s="14" t="s">
        <v>208</v>
      </c>
      <c r="C92" s="7" t="s">
        <v>172</v>
      </c>
      <c r="D92" s="9">
        <v>1</v>
      </c>
      <c r="E92" s="10">
        <v>10000000</v>
      </c>
      <c r="F92" s="10">
        <f t="shared" ref="F92" si="3">+ROUND(D92*E92,0)</f>
        <v>10000000</v>
      </c>
    </row>
    <row r="93" spans="1:6" x14ac:dyDescent="0.25">
      <c r="A93" s="117"/>
      <c r="B93" s="118"/>
      <c r="C93" s="118"/>
      <c r="D93" s="118"/>
      <c r="E93" s="118"/>
      <c r="F93" s="119"/>
    </row>
    <row r="94" spans="1:6" ht="16.5" x14ac:dyDescent="0.25">
      <c r="A94" s="32"/>
      <c r="B94" s="28" t="s">
        <v>167</v>
      </c>
      <c r="C94" s="27"/>
      <c r="D94" s="29"/>
      <c r="E94" s="30"/>
      <c r="F94" s="31">
        <f>+F83+F89+F91</f>
        <v>10000000</v>
      </c>
    </row>
  </sheetData>
  <sheetProtection password="CD80" sheet="1" objects="1" scenarios="1"/>
  <mergeCells count="8">
    <mergeCell ref="A82:F82"/>
    <mergeCell ref="A84:F84"/>
    <mergeCell ref="A90:F90"/>
    <mergeCell ref="A93:F93"/>
    <mergeCell ref="A1:F1"/>
    <mergeCell ref="A2:F2"/>
    <mergeCell ref="A4:F4"/>
    <mergeCell ref="A3:F3"/>
  </mergeCells>
  <pageMargins left="0.7" right="0.7" top="0.75" bottom="0.75" header="0.3" footer="0.3"/>
  <pageSetup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view="pageBreakPreview" topLeftCell="A73" zoomScale="90" zoomScaleNormal="115" zoomScaleSheetLayoutView="90" workbookViewId="0">
      <selection activeCell="G96" sqref="G96"/>
    </sheetView>
  </sheetViews>
  <sheetFormatPr baseColWidth="10" defaultRowHeight="12.75" x14ac:dyDescent="0.25"/>
  <cols>
    <col min="1" max="1" width="6.85546875" style="25" customWidth="1"/>
    <col min="2" max="2" width="42.5703125" style="58" customWidth="1"/>
    <col min="3" max="3" width="9.42578125" style="25" customWidth="1"/>
    <col min="4" max="4" width="11.42578125" style="26" customWidth="1"/>
    <col min="5" max="5" width="13.28515625" style="26" customWidth="1"/>
    <col min="6" max="6" width="17.42578125" style="26" customWidth="1"/>
    <col min="7" max="16384" width="11.42578125" style="25"/>
  </cols>
  <sheetData>
    <row r="1" spans="1:6" x14ac:dyDescent="0.25">
      <c r="A1" s="121" t="s">
        <v>169</v>
      </c>
      <c r="B1" s="121"/>
      <c r="C1" s="121"/>
      <c r="D1" s="121"/>
      <c r="E1" s="121"/>
      <c r="F1" s="121"/>
    </row>
    <row r="2" spans="1:6" x14ac:dyDescent="0.25">
      <c r="A2" s="121" t="s">
        <v>206</v>
      </c>
      <c r="B2" s="121"/>
      <c r="C2" s="121"/>
      <c r="D2" s="121"/>
      <c r="E2" s="121"/>
      <c r="F2" s="121"/>
    </row>
    <row r="3" spans="1:6" x14ac:dyDescent="0.25">
      <c r="A3" s="121"/>
      <c r="B3" s="121"/>
      <c r="C3" s="121"/>
      <c r="D3" s="121"/>
      <c r="E3" s="121"/>
      <c r="F3" s="121"/>
    </row>
    <row r="4" spans="1:6" ht="26.25" customHeight="1" x14ac:dyDescent="0.25">
      <c r="A4" s="121" t="s">
        <v>207</v>
      </c>
      <c r="B4" s="121"/>
      <c r="C4" s="121"/>
      <c r="D4" s="121"/>
      <c r="E4" s="121"/>
      <c r="F4" s="121"/>
    </row>
    <row r="5" spans="1:6" x14ac:dyDescent="0.25">
      <c r="A5" s="122"/>
      <c r="B5" s="123"/>
      <c r="C5" s="123"/>
      <c r="D5" s="123"/>
      <c r="E5" s="123"/>
      <c r="F5" s="124"/>
    </row>
    <row r="6" spans="1:6" x14ac:dyDescent="0.25">
      <c r="A6" s="35" t="s">
        <v>0</v>
      </c>
      <c r="B6" s="57" t="s">
        <v>1</v>
      </c>
      <c r="C6" s="35" t="s">
        <v>2</v>
      </c>
      <c r="D6" s="36" t="s">
        <v>3</v>
      </c>
      <c r="E6" s="36" t="s">
        <v>4</v>
      </c>
      <c r="F6" s="36" t="s">
        <v>5</v>
      </c>
    </row>
    <row r="7" spans="1:6" x14ac:dyDescent="0.25">
      <c r="A7" s="37" t="s">
        <v>6</v>
      </c>
      <c r="B7" s="43" t="s">
        <v>7</v>
      </c>
      <c r="C7" s="37"/>
      <c r="D7" s="38"/>
      <c r="E7" s="38" t="s">
        <v>8</v>
      </c>
      <c r="F7" s="38">
        <f>SUM(F8:F9)</f>
        <v>0</v>
      </c>
    </row>
    <row r="8" spans="1:6" ht="63.75" x14ac:dyDescent="0.25">
      <c r="A8" s="33" t="s">
        <v>10</v>
      </c>
      <c r="B8" s="44" t="s">
        <v>11</v>
      </c>
      <c r="C8" s="33" t="s">
        <v>12</v>
      </c>
      <c r="D8" s="34">
        <v>16000</v>
      </c>
      <c r="E8" s="100"/>
      <c r="F8" s="34">
        <f t="shared" ref="F8:F57" si="0">+ROUND(D8*E8,0)</f>
        <v>0</v>
      </c>
    </row>
    <row r="9" spans="1:6" ht="51" x14ac:dyDescent="0.25">
      <c r="A9" s="33" t="s">
        <v>13</v>
      </c>
      <c r="B9" s="44" t="s">
        <v>14</v>
      </c>
      <c r="C9" s="33" t="s">
        <v>12</v>
      </c>
      <c r="D9" s="34">
        <v>16000</v>
      </c>
      <c r="E9" s="100"/>
      <c r="F9" s="34">
        <f t="shared" si="0"/>
        <v>0</v>
      </c>
    </row>
    <row r="10" spans="1:6" x14ac:dyDescent="0.25">
      <c r="A10" s="37" t="s">
        <v>15</v>
      </c>
      <c r="B10" s="43" t="s">
        <v>16</v>
      </c>
      <c r="C10" s="37"/>
      <c r="D10" s="38"/>
      <c r="E10" s="101"/>
      <c r="F10" s="38">
        <f>SUM(F11:F17)</f>
        <v>0</v>
      </c>
    </row>
    <row r="11" spans="1:6" ht="51" x14ac:dyDescent="0.25">
      <c r="A11" s="33" t="s">
        <v>18</v>
      </c>
      <c r="B11" s="44" t="s">
        <v>241</v>
      </c>
      <c r="C11" s="33" t="s">
        <v>17</v>
      </c>
      <c r="D11" s="34">
        <v>5100</v>
      </c>
      <c r="E11" s="100"/>
      <c r="F11" s="34">
        <f t="shared" si="0"/>
        <v>0</v>
      </c>
    </row>
    <row r="12" spans="1:6" ht="25.5" x14ac:dyDescent="0.25">
      <c r="A12" s="33" t="s">
        <v>242</v>
      </c>
      <c r="B12" s="44" t="s">
        <v>238</v>
      </c>
      <c r="C12" s="33" t="s">
        <v>237</v>
      </c>
      <c r="D12" s="34">
        <v>10000</v>
      </c>
      <c r="E12" s="100"/>
      <c r="F12" s="34">
        <f t="shared" si="0"/>
        <v>0</v>
      </c>
    </row>
    <row r="13" spans="1:6" ht="38.25" x14ac:dyDescent="0.25">
      <c r="A13" s="33" t="s">
        <v>19</v>
      </c>
      <c r="B13" s="44" t="s">
        <v>20</v>
      </c>
      <c r="C13" s="33" t="s">
        <v>17</v>
      </c>
      <c r="D13" s="34">
        <v>515</v>
      </c>
      <c r="E13" s="100"/>
      <c r="F13" s="34">
        <f t="shared" si="0"/>
        <v>0</v>
      </c>
    </row>
    <row r="14" spans="1:6" ht="51" x14ac:dyDescent="0.25">
      <c r="A14" s="33" t="s">
        <v>21</v>
      </c>
      <c r="B14" s="44" t="s">
        <v>22</v>
      </c>
      <c r="C14" s="33" t="s">
        <v>17</v>
      </c>
      <c r="D14" s="34">
        <v>1900</v>
      </c>
      <c r="E14" s="100"/>
      <c r="F14" s="34">
        <f t="shared" si="0"/>
        <v>0</v>
      </c>
    </row>
    <row r="15" spans="1:6" ht="25.5" x14ac:dyDescent="0.25">
      <c r="A15" s="33" t="s">
        <v>23</v>
      </c>
      <c r="B15" s="44" t="s">
        <v>24</v>
      </c>
      <c r="C15" s="33" t="s">
        <v>12</v>
      </c>
      <c r="D15" s="34">
        <v>7210</v>
      </c>
      <c r="E15" s="100"/>
      <c r="F15" s="34">
        <f t="shared" si="0"/>
        <v>0</v>
      </c>
    </row>
    <row r="16" spans="1:6" ht="38.25" x14ac:dyDescent="0.25">
      <c r="A16" s="33" t="s">
        <v>25</v>
      </c>
      <c r="B16" s="44" t="s">
        <v>26</v>
      </c>
      <c r="C16" s="33" t="s">
        <v>17</v>
      </c>
      <c r="D16" s="34">
        <v>390</v>
      </c>
      <c r="E16" s="100"/>
      <c r="F16" s="34">
        <f t="shared" si="0"/>
        <v>0</v>
      </c>
    </row>
    <row r="17" spans="1:6" ht="38.25" x14ac:dyDescent="0.25">
      <c r="A17" s="33" t="s">
        <v>27</v>
      </c>
      <c r="B17" s="44" t="s">
        <v>28</v>
      </c>
      <c r="C17" s="33" t="s">
        <v>17</v>
      </c>
      <c r="D17" s="34">
        <v>790</v>
      </c>
      <c r="E17" s="100"/>
      <c r="F17" s="34">
        <f t="shared" si="0"/>
        <v>0</v>
      </c>
    </row>
    <row r="18" spans="1:6" x14ac:dyDescent="0.25">
      <c r="A18" s="37" t="s">
        <v>29</v>
      </c>
      <c r="B18" s="43" t="s">
        <v>30</v>
      </c>
      <c r="C18" s="37"/>
      <c r="D18" s="38"/>
      <c r="E18" s="101"/>
      <c r="F18" s="38">
        <f>SUM(F19:F24)</f>
        <v>0</v>
      </c>
    </row>
    <row r="19" spans="1:6" ht="63.75" x14ac:dyDescent="0.25">
      <c r="A19" s="33" t="s">
        <v>31</v>
      </c>
      <c r="B19" s="44" t="s">
        <v>32</v>
      </c>
      <c r="C19" s="33" t="s">
        <v>12</v>
      </c>
      <c r="D19" s="34">
        <v>13</v>
      </c>
      <c r="E19" s="100"/>
      <c r="F19" s="34">
        <f t="shared" si="0"/>
        <v>0</v>
      </c>
    </row>
    <row r="20" spans="1:6" ht="63.75" x14ac:dyDescent="0.25">
      <c r="A20" s="33" t="s">
        <v>37</v>
      </c>
      <c r="B20" s="44" t="s">
        <v>38</v>
      </c>
      <c r="C20" s="33" t="s">
        <v>12</v>
      </c>
      <c r="D20" s="34">
        <v>2100</v>
      </c>
      <c r="E20" s="100"/>
      <c r="F20" s="34">
        <f t="shared" si="0"/>
        <v>0</v>
      </c>
    </row>
    <row r="21" spans="1:6" ht="76.5" x14ac:dyDescent="0.25">
      <c r="A21" s="33" t="s">
        <v>39</v>
      </c>
      <c r="B21" s="44" t="s">
        <v>40</v>
      </c>
      <c r="C21" s="33" t="s">
        <v>12</v>
      </c>
      <c r="D21" s="34">
        <v>352</v>
      </c>
      <c r="E21" s="100"/>
      <c r="F21" s="34">
        <f t="shared" si="0"/>
        <v>0</v>
      </c>
    </row>
    <row r="22" spans="1:6" ht="51" x14ac:dyDescent="0.25">
      <c r="A22" s="33" t="s">
        <v>43</v>
      </c>
      <c r="B22" s="44" t="s">
        <v>44</v>
      </c>
      <c r="C22" s="33" t="s">
        <v>12</v>
      </c>
      <c r="D22" s="34">
        <v>730</v>
      </c>
      <c r="E22" s="100"/>
      <c r="F22" s="34">
        <f t="shared" si="0"/>
        <v>0</v>
      </c>
    </row>
    <row r="23" spans="1:6" ht="63.75" x14ac:dyDescent="0.25">
      <c r="A23" s="33" t="s">
        <v>47</v>
      </c>
      <c r="B23" s="44" t="s">
        <v>48</v>
      </c>
      <c r="C23" s="33" t="s">
        <v>9</v>
      </c>
      <c r="D23" s="34">
        <v>1030</v>
      </c>
      <c r="E23" s="100"/>
      <c r="F23" s="34">
        <f t="shared" si="0"/>
        <v>0</v>
      </c>
    </row>
    <row r="24" spans="1:6" ht="63.75" x14ac:dyDescent="0.25">
      <c r="A24" s="33" t="s">
        <v>175</v>
      </c>
      <c r="B24" s="44" t="s">
        <v>176</v>
      </c>
      <c r="C24" s="33" t="s">
        <v>9</v>
      </c>
      <c r="D24" s="34">
        <v>1150</v>
      </c>
      <c r="E24" s="100"/>
      <c r="F24" s="34">
        <f t="shared" si="0"/>
        <v>0</v>
      </c>
    </row>
    <row r="25" spans="1:6" x14ac:dyDescent="0.25">
      <c r="A25" s="37" t="s">
        <v>49</v>
      </c>
      <c r="B25" s="43" t="s">
        <v>50</v>
      </c>
      <c r="C25" s="37"/>
      <c r="D25" s="38"/>
      <c r="E25" s="101"/>
      <c r="F25" s="38">
        <f>SUM(F26:F43)</f>
        <v>0</v>
      </c>
    </row>
    <row r="26" spans="1:6" ht="51" x14ac:dyDescent="0.25">
      <c r="A26" s="33" t="s">
        <v>51</v>
      </c>
      <c r="B26" s="44" t="s">
        <v>225</v>
      </c>
      <c r="C26" s="33" t="s">
        <v>52</v>
      </c>
      <c r="D26" s="34">
        <v>5</v>
      </c>
      <c r="E26" s="100"/>
      <c r="F26" s="34">
        <f t="shared" si="0"/>
        <v>0</v>
      </c>
    </row>
    <row r="27" spans="1:6" ht="51" x14ac:dyDescent="0.25">
      <c r="A27" s="33" t="s">
        <v>53</v>
      </c>
      <c r="B27" s="44" t="s">
        <v>226</v>
      </c>
      <c r="C27" s="33" t="s">
        <v>52</v>
      </c>
      <c r="D27" s="34">
        <v>3</v>
      </c>
      <c r="E27" s="100"/>
      <c r="F27" s="34">
        <f t="shared" si="0"/>
        <v>0</v>
      </c>
    </row>
    <row r="28" spans="1:6" ht="51" x14ac:dyDescent="0.25">
      <c r="A28" s="33" t="s">
        <v>54</v>
      </c>
      <c r="B28" s="44" t="s">
        <v>228</v>
      </c>
      <c r="C28" s="33" t="s">
        <v>52</v>
      </c>
      <c r="D28" s="34">
        <v>10</v>
      </c>
      <c r="E28" s="100"/>
      <c r="F28" s="34">
        <f t="shared" si="0"/>
        <v>0</v>
      </c>
    </row>
    <row r="29" spans="1:6" ht="51" x14ac:dyDescent="0.25">
      <c r="A29" s="33" t="s">
        <v>55</v>
      </c>
      <c r="B29" s="44" t="s">
        <v>229</v>
      </c>
      <c r="C29" s="33" t="s">
        <v>52</v>
      </c>
      <c r="D29" s="34">
        <v>2</v>
      </c>
      <c r="E29" s="100"/>
      <c r="F29" s="34">
        <f t="shared" si="0"/>
        <v>0</v>
      </c>
    </row>
    <row r="30" spans="1:6" ht="51" x14ac:dyDescent="0.25">
      <c r="A30" s="33" t="s">
        <v>56</v>
      </c>
      <c r="B30" s="44" t="s">
        <v>221</v>
      </c>
      <c r="C30" s="33" t="s">
        <v>52</v>
      </c>
      <c r="D30" s="34">
        <v>1</v>
      </c>
      <c r="E30" s="100"/>
      <c r="F30" s="34">
        <f t="shared" si="0"/>
        <v>0</v>
      </c>
    </row>
    <row r="31" spans="1:6" ht="51" x14ac:dyDescent="0.25">
      <c r="A31" s="33" t="s">
        <v>57</v>
      </c>
      <c r="B31" s="44" t="s">
        <v>222</v>
      </c>
      <c r="C31" s="33" t="s">
        <v>52</v>
      </c>
      <c r="D31" s="34">
        <v>6</v>
      </c>
      <c r="E31" s="100"/>
      <c r="F31" s="34">
        <f t="shared" si="0"/>
        <v>0</v>
      </c>
    </row>
    <row r="32" spans="1:6" ht="51" x14ac:dyDescent="0.25">
      <c r="A32" s="33" t="s">
        <v>58</v>
      </c>
      <c r="B32" s="44" t="s">
        <v>223</v>
      </c>
      <c r="C32" s="33" t="s">
        <v>52</v>
      </c>
      <c r="D32" s="34">
        <v>7</v>
      </c>
      <c r="E32" s="100"/>
      <c r="F32" s="34">
        <f t="shared" si="0"/>
        <v>0</v>
      </c>
    </row>
    <row r="33" spans="1:6" ht="51" x14ac:dyDescent="0.25">
      <c r="A33" s="33" t="s">
        <v>59</v>
      </c>
      <c r="B33" s="44" t="s">
        <v>230</v>
      </c>
      <c r="C33" s="33" t="s">
        <v>52</v>
      </c>
      <c r="D33" s="34">
        <v>3</v>
      </c>
      <c r="E33" s="100"/>
      <c r="F33" s="34">
        <f t="shared" si="0"/>
        <v>0</v>
      </c>
    </row>
    <row r="34" spans="1:6" ht="51" x14ac:dyDescent="0.25">
      <c r="A34" s="33" t="s">
        <v>60</v>
      </c>
      <c r="B34" s="44" t="s">
        <v>61</v>
      </c>
      <c r="C34" s="33" t="s">
        <v>12</v>
      </c>
      <c r="D34" s="34">
        <v>270</v>
      </c>
      <c r="E34" s="100"/>
      <c r="F34" s="34">
        <f t="shared" si="0"/>
        <v>0</v>
      </c>
    </row>
    <row r="35" spans="1:6" ht="38.25" x14ac:dyDescent="0.25">
      <c r="A35" s="33" t="s">
        <v>62</v>
      </c>
      <c r="B35" s="44" t="s">
        <v>63</v>
      </c>
      <c r="C35" s="33" t="s">
        <v>12</v>
      </c>
      <c r="D35" s="34">
        <v>102</v>
      </c>
      <c r="E35" s="100"/>
      <c r="F35" s="34">
        <f t="shared" si="0"/>
        <v>0</v>
      </c>
    </row>
    <row r="36" spans="1:6" ht="51" x14ac:dyDescent="0.25">
      <c r="A36" s="33" t="s">
        <v>66</v>
      </c>
      <c r="B36" s="44" t="s">
        <v>67</v>
      </c>
      <c r="C36" s="33" t="s">
        <v>12</v>
      </c>
      <c r="D36" s="34">
        <v>4000</v>
      </c>
      <c r="E36" s="100"/>
      <c r="F36" s="34">
        <f t="shared" si="0"/>
        <v>0</v>
      </c>
    </row>
    <row r="37" spans="1:6" ht="51" x14ac:dyDescent="0.25">
      <c r="A37" s="33" t="s">
        <v>177</v>
      </c>
      <c r="B37" s="44" t="s">
        <v>231</v>
      </c>
      <c r="C37" s="33" t="s">
        <v>52</v>
      </c>
      <c r="D37" s="34">
        <v>4</v>
      </c>
      <c r="E37" s="100"/>
      <c r="F37" s="34">
        <f t="shared" si="0"/>
        <v>0</v>
      </c>
    </row>
    <row r="38" spans="1:6" ht="51" x14ac:dyDescent="0.25">
      <c r="A38" s="33" t="s">
        <v>178</v>
      </c>
      <c r="B38" s="44" t="s">
        <v>232</v>
      </c>
      <c r="C38" s="33" t="s">
        <v>52</v>
      </c>
      <c r="D38" s="34">
        <v>3</v>
      </c>
      <c r="E38" s="100"/>
      <c r="F38" s="34">
        <f t="shared" si="0"/>
        <v>0</v>
      </c>
    </row>
    <row r="39" spans="1:6" ht="51" x14ac:dyDescent="0.25">
      <c r="A39" s="33" t="s">
        <v>179</v>
      </c>
      <c r="B39" s="44" t="s">
        <v>233</v>
      </c>
      <c r="C39" s="33" t="s">
        <v>52</v>
      </c>
      <c r="D39" s="34">
        <v>4</v>
      </c>
      <c r="E39" s="100"/>
      <c r="F39" s="34">
        <f t="shared" si="0"/>
        <v>0</v>
      </c>
    </row>
    <row r="40" spans="1:6" ht="51" x14ac:dyDescent="0.25">
      <c r="A40" s="33" t="s">
        <v>180</v>
      </c>
      <c r="B40" s="44" t="s">
        <v>234</v>
      </c>
      <c r="C40" s="33" t="s">
        <v>52</v>
      </c>
      <c r="D40" s="34">
        <v>4</v>
      </c>
      <c r="E40" s="100"/>
      <c r="F40" s="34">
        <f t="shared" si="0"/>
        <v>0</v>
      </c>
    </row>
    <row r="41" spans="1:6" ht="51" x14ac:dyDescent="0.25">
      <c r="A41" s="33" t="s">
        <v>181</v>
      </c>
      <c r="B41" s="44" t="s">
        <v>235</v>
      </c>
      <c r="C41" s="33" t="s">
        <v>52</v>
      </c>
      <c r="D41" s="34">
        <v>8</v>
      </c>
      <c r="E41" s="100"/>
      <c r="F41" s="34">
        <f t="shared" si="0"/>
        <v>0</v>
      </c>
    </row>
    <row r="42" spans="1:6" ht="38.25" x14ac:dyDescent="0.25">
      <c r="A42" s="33" t="s">
        <v>182</v>
      </c>
      <c r="B42" s="44" t="s">
        <v>183</v>
      </c>
      <c r="C42" s="33" t="s">
        <v>12</v>
      </c>
      <c r="D42" s="34">
        <v>86</v>
      </c>
      <c r="E42" s="100"/>
      <c r="F42" s="34">
        <f t="shared" si="0"/>
        <v>0</v>
      </c>
    </row>
    <row r="43" spans="1:6" ht="38.25" x14ac:dyDescent="0.25">
      <c r="A43" s="33" t="s">
        <v>184</v>
      </c>
      <c r="B43" s="44" t="s">
        <v>185</v>
      </c>
      <c r="C43" s="33" t="s">
        <v>12</v>
      </c>
      <c r="D43" s="34">
        <v>66</v>
      </c>
      <c r="E43" s="100"/>
      <c r="F43" s="34">
        <f t="shared" si="0"/>
        <v>0</v>
      </c>
    </row>
    <row r="44" spans="1:6" x14ac:dyDescent="0.25">
      <c r="A44" s="37" t="s">
        <v>68</v>
      </c>
      <c r="B44" s="43" t="s">
        <v>69</v>
      </c>
      <c r="C44" s="37"/>
      <c r="D44" s="38"/>
      <c r="E44" s="101"/>
      <c r="F44" s="38">
        <f>SUM(F45:F51)</f>
        <v>0</v>
      </c>
    </row>
    <row r="45" spans="1:6" ht="51" x14ac:dyDescent="0.25">
      <c r="A45" s="33" t="s">
        <v>70</v>
      </c>
      <c r="B45" s="44" t="s">
        <v>71</v>
      </c>
      <c r="C45" s="33" t="s">
        <v>9</v>
      </c>
      <c r="D45" s="34">
        <v>93</v>
      </c>
      <c r="E45" s="100"/>
      <c r="F45" s="34">
        <f t="shared" si="0"/>
        <v>0</v>
      </c>
    </row>
    <row r="46" spans="1:6" ht="38.25" x14ac:dyDescent="0.25">
      <c r="A46" s="33" t="s">
        <v>72</v>
      </c>
      <c r="B46" s="44" t="s">
        <v>73</v>
      </c>
      <c r="C46" s="33" t="s">
        <v>52</v>
      </c>
      <c r="D46" s="34">
        <v>20</v>
      </c>
      <c r="E46" s="100"/>
      <c r="F46" s="34">
        <f t="shared" si="0"/>
        <v>0</v>
      </c>
    </row>
    <row r="47" spans="1:6" ht="51" x14ac:dyDescent="0.25">
      <c r="A47" s="33" t="s">
        <v>74</v>
      </c>
      <c r="B47" s="44" t="s">
        <v>75</v>
      </c>
      <c r="C47" s="33" t="s">
        <v>52</v>
      </c>
      <c r="D47" s="34">
        <v>1</v>
      </c>
      <c r="E47" s="100"/>
      <c r="F47" s="34">
        <f t="shared" si="0"/>
        <v>0</v>
      </c>
    </row>
    <row r="48" spans="1:6" ht="51" x14ac:dyDescent="0.25">
      <c r="A48" s="33" t="s">
        <v>186</v>
      </c>
      <c r="B48" s="44" t="s">
        <v>187</v>
      </c>
      <c r="C48" s="33" t="s">
        <v>52</v>
      </c>
      <c r="D48" s="34">
        <v>1</v>
      </c>
      <c r="E48" s="100"/>
      <c r="F48" s="34">
        <f t="shared" si="0"/>
        <v>0</v>
      </c>
    </row>
    <row r="49" spans="1:6" ht="89.25" x14ac:dyDescent="0.25">
      <c r="A49" s="33" t="s">
        <v>76</v>
      </c>
      <c r="B49" s="44" t="s">
        <v>77</v>
      </c>
      <c r="C49" s="33" t="s">
        <v>52</v>
      </c>
      <c r="D49" s="34">
        <v>1</v>
      </c>
      <c r="E49" s="100"/>
      <c r="F49" s="34">
        <f t="shared" si="0"/>
        <v>0</v>
      </c>
    </row>
    <row r="50" spans="1:6" ht="51" x14ac:dyDescent="0.25">
      <c r="A50" s="33" t="s">
        <v>78</v>
      </c>
      <c r="B50" s="44" t="s">
        <v>79</v>
      </c>
      <c r="C50" s="33" t="s">
        <v>80</v>
      </c>
      <c r="D50" s="34">
        <v>1</v>
      </c>
      <c r="E50" s="100"/>
      <c r="F50" s="34">
        <f t="shared" si="0"/>
        <v>0</v>
      </c>
    </row>
    <row r="51" spans="1:6" ht="76.5" x14ac:dyDescent="0.25">
      <c r="A51" s="33" t="s">
        <v>91</v>
      </c>
      <c r="B51" s="44" t="s">
        <v>92</v>
      </c>
      <c r="C51" s="33" t="s">
        <v>52</v>
      </c>
      <c r="D51" s="34">
        <v>8</v>
      </c>
      <c r="E51" s="100"/>
      <c r="F51" s="34">
        <f t="shared" si="0"/>
        <v>0</v>
      </c>
    </row>
    <row r="52" spans="1:6" x14ac:dyDescent="0.25">
      <c r="A52" s="37" t="s">
        <v>93</v>
      </c>
      <c r="B52" s="43" t="s">
        <v>94</v>
      </c>
      <c r="C52" s="37"/>
      <c r="D52" s="38"/>
      <c r="E52" s="101"/>
      <c r="F52" s="38">
        <f>SUM(F53:F63)</f>
        <v>0</v>
      </c>
    </row>
    <row r="53" spans="1:6" ht="38.25" x14ac:dyDescent="0.25">
      <c r="A53" s="33" t="s">
        <v>95</v>
      </c>
      <c r="B53" s="44" t="s">
        <v>96</v>
      </c>
      <c r="C53" s="33" t="s">
        <v>9</v>
      </c>
      <c r="D53" s="34">
        <v>270</v>
      </c>
      <c r="E53" s="100"/>
      <c r="F53" s="34">
        <f t="shared" si="0"/>
        <v>0</v>
      </c>
    </row>
    <row r="54" spans="1:6" ht="38.25" x14ac:dyDescent="0.25">
      <c r="A54" s="33" t="s">
        <v>188</v>
      </c>
      <c r="B54" s="44" t="s">
        <v>189</v>
      </c>
      <c r="C54" s="33" t="s">
        <v>9</v>
      </c>
      <c r="D54" s="34">
        <v>57</v>
      </c>
      <c r="E54" s="100"/>
      <c r="F54" s="34">
        <f t="shared" si="0"/>
        <v>0</v>
      </c>
    </row>
    <row r="55" spans="1:6" ht="38.25" x14ac:dyDescent="0.25">
      <c r="A55" s="33" t="s">
        <v>97</v>
      </c>
      <c r="B55" s="44" t="s">
        <v>98</v>
      </c>
      <c r="C55" s="33" t="s">
        <v>9</v>
      </c>
      <c r="D55" s="34">
        <v>140</v>
      </c>
      <c r="E55" s="100"/>
      <c r="F55" s="34">
        <f t="shared" si="0"/>
        <v>0</v>
      </c>
    </row>
    <row r="56" spans="1:6" ht="38.25" x14ac:dyDescent="0.25">
      <c r="A56" s="33" t="s">
        <v>99</v>
      </c>
      <c r="B56" s="44" t="s">
        <v>100</v>
      </c>
      <c r="C56" s="33" t="s">
        <v>9</v>
      </c>
      <c r="D56" s="34">
        <v>425</v>
      </c>
      <c r="E56" s="100"/>
      <c r="F56" s="34">
        <f t="shared" si="0"/>
        <v>0</v>
      </c>
    </row>
    <row r="57" spans="1:6" ht="51" x14ac:dyDescent="0.25">
      <c r="A57" s="33" t="s">
        <v>105</v>
      </c>
      <c r="B57" s="44" t="s">
        <v>106</v>
      </c>
      <c r="C57" s="33" t="s">
        <v>52</v>
      </c>
      <c r="D57" s="34">
        <v>3</v>
      </c>
      <c r="E57" s="100"/>
      <c r="F57" s="34">
        <f t="shared" si="0"/>
        <v>0</v>
      </c>
    </row>
    <row r="58" spans="1:6" ht="51" x14ac:dyDescent="0.25">
      <c r="A58" s="33" t="s">
        <v>107</v>
      </c>
      <c r="B58" s="44" t="s">
        <v>108</v>
      </c>
      <c r="C58" s="33" t="s">
        <v>52</v>
      </c>
      <c r="D58" s="34">
        <v>4</v>
      </c>
      <c r="E58" s="100"/>
      <c r="F58" s="34">
        <f t="shared" ref="F58:F83" si="1">+ROUND(D58*E58,0)</f>
        <v>0</v>
      </c>
    </row>
    <row r="59" spans="1:6" ht="51" x14ac:dyDescent="0.25">
      <c r="A59" s="33" t="s">
        <v>109</v>
      </c>
      <c r="B59" s="44" t="s">
        <v>110</v>
      </c>
      <c r="C59" s="33" t="s">
        <v>52</v>
      </c>
      <c r="D59" s="34">
        <v>9</v>
      </c>
      <c r="E59" s="100"/>
      <c r="F59" s="34">
        <f t="shared" si="1"/>
        <v>0</v>
      </c>
    </row>
    <row r="60" spans="1:6" ht="51" x14ac:dyDescent="0.25">
      <c r="A60" s="33" t="s">
        <v>111</v>
      </c>
      <c r="B60" s="44" t="s">
        <v>244</v>
      </c>
      <c r="C60" s="33" t="s">
        <v>17</v>
      </c>
      <c r="D60" s="34">
        <v>310</v>
      </c>
      <c r="E60" s="100"/>
      <c r="F60" s="34">
        <f t="shared" si="1"/>
        <v>0</v>
      </c>
    </row>
    <row r="61" spans="1:6" ht="25.5" x14ac:dyDescent="0.25">
      <c r="A61" s="33" t="s">
        <v>239</v>
      </c>
      <c r="B61" s="44" t="s">
        <v>238</v>
      </c>
      <c r="C61" s="33" t="s">
        <v>237</v>
      </c>
      <c r="D61" s="34">
        <v>5000</v>
      </c>
      <c r="E61" s="100"/>
      <c r="F61" s="34">
        <f t="shared" si="1"/>
        <v>0</v>
      </c>
    </row>
    <row r="62" spans="1:6" ht="25.5" x14ac:dyDescent="0.25">
      <c r="A62" s="33" t="s">
        <v>112</v>
      </c>
      <c r="B62" s="44" t="s">
        <v>113</v>
      </c>
      <c r="C62" s="33" t="s">
        <v>17</v>
      </c>
      <c r="D62" s="34">
        <v>31</v>
      </c>
      <c r="E62" s="100"/>
      <c r="F62" s="34">
        <f t="shared" si="1"/>
        <v>0</v>
      </c>
    </row>
    <row r="63" spans="1:6" ht="38.25" x14ac:dyDescent="0.25">
      <c r="A63" s="33" t="s">
        <v>114</v>
      </c>
      <c r="B63" s="44" t="s">
        <v>115</v>
      </c>
      <c r="C63" s="33" t="s">
        <v>17</v>
      </c>
      <c r="D63" s="34">
        <v>125</v>
      </c>
      <c r="E63" s="100"/>
      <c r="F63" s="34">
        <f t="shared" si="1"/>
        <v>0</v>
      </c>
    </row>
    <row r="64" spans="1:6" x14ac:dyDescent="0.25">
      <c r="A64" s="37" t="s">
        <v>116</v>
      </c>
      <c r="B64" s="43" t="s">
        <v>117</v>
      </c>
      <c r="C64" s="37"/>
      <c r="D64" s="38"/>
      <c r="E64" s="101"/>
      <c r="F64" s="38">
        <f>SUM(F65:F71)</f>
        <v>0</v>
      </c>
    </row>
    <row r="65" spans="1:6" ht="114.75" x14ac:dyDescent="0.25">
      <c r="A65" s="33" t="s">
        <v>118</v>
      </c>
      <c r="B65" s="44" t="s">
        <v>119</v>
      </c>
      <c r="C65" s="33" t="s">
        <v>52</v>
      </c>
      <c r="D65" s="34">
        <v>2</v>
      </c>
      <c r="E65" s="100"/>
      <c r="F65" s="34">
        <f t="shared" si="1"/>
        <v>0</v>
      </c>
    </row>
    <row r="66" spans="1:6" ht="63.75" x14ac:dyDescent="0.25">
      <c r="A66" s="33" t="s">
        <v>122</v>
      </c>
      <c r="B66" s="44" t="s">
        <v>123</v>
      </c>
      <c r="C66" s="33" t="s">
        <v>17</v>
      </c>
      <c r="D66" s="34">
        <v>6</v>
      </c>
      <c r="E66" s="100"/>
      <c r="F66" s="34">
        <f t="shared" si="1"/>
        <v>0</v>
      </c>
    </row>
    <row r="67" spans="1:6" ht="76.5" x14ac:dyDescent="0.25">
      <c r="A67" s="33" t="s">
        <v>124</v>
      </c>
      <c r="B67" s="44" t="s">
        <v>125</v>
      </c>
      <c r="C67" s="33" t="s">
        <v>9</v>
      </c>
      <c r="D67" s="34">
        <v>85</v>
      </c>
      <c r="E67" s="100"/>
      <c r="F67" s="34">
        <f t="shared" si="1"/>
        <v>0</v>
      </c>
    </row>
    <row r="68" spans="1:6" ht="63.75" x14ac:dyDescent="0.25">
      <c r="A68" s="33" t="s">
        <v>126</v>
      </c>
      <c r="B68" s="44" t="s">
        <v>127</v>
      </c>
      <c r="C68" s="33" t="s">
        <v>52</v>
      </c>
      <c r="D68" s="34">
        <v>12</v>
      </c>
      <c r="E68" s="100"/>
      <c r="F68" s="34">
        <f t="shared" si="1"/>
        <v>0</v>
      </c>
    </row>
    <row r="69" spans="1:6" ht="102" x14ac:dyDescent="0.25">
      <c r="A69" s="33" t="s">
        <v>190</v>
      </c>
      <c r="B69" s="44" t="s">
        <v>191</v>
      </c>
      <c r="C69" s="33" t="s">
        <v>52</v>
      </c>
      <c r="D69" s="34">
        <v>1</v>
      </c>
      <c r="E69" s="100"/>
      <c r="F69" s="34">
        <f t="shared" si="1"/>
        <v>0</v>
      </c>
    </row>
    <row r="70" spans="1:6" ht="38.25" x14ac:dyDescent="0.25">
      <c r="A70" s="33" t="s">
        <v>192</v>
      </c>
      <c r="B70" s="44" t="s">
        <v>193</v>
      </c>
      <c r="C70" s="33" t="s">
        <v>17</v>
      </c>
      <c r="D70" s="34">
        <v>92</v>
      </c>
      <c r="E70" s="100"/>
      <c r="F70" s="34">
        <f t="shared" si="1"/>
        <v>0</v>
      </c>
    </row>
    <row r="71" spans="1:6" ht="51" x14ac:dyDescent="0.25">
      <c r="A71" s="33" t="s">
        <v>194</v>
      </c>
      <c r="B71" s="44" t="s">
        <v>195</v>
      </c>
      <c r="C71" s="33" t="s">
        <v>12</v>
      </c>
      <c r="D71" s="34">
        <v>700</v>
      </c>
      <c r="E71" s="100"/>
      <c r="F71" s="34">
        <f t="shared" si="1"/>
        <v>0</v>
      </c>
    </row>
    <row r="72" spans="1:6" x14ac:dyDescent="0.25">
      <c r="A72" s="37" t="s">
        <v>128</v>
      </c>
      <c r="B72" s="43" t="s">
        <v>129</v>
      </c>
      <c r="C72" s="37"/>
      <c r="D72" s="38"/>
      <c r="E72" s="101"/>
      <c r="F72" s="38">
        <f>SUM(F73:F81)</f>
        <v>0</v>
      </c>
    </row>
    <row r="73" spans="1:6" ht="38.25" x14ac:dyDescent="0.25">
      <c r="A73" s="33" t="s">
        <v>130</v>
      </c>
      <c r="B73" s="44" t="s">
        <v>196</v>
      </c>
      <c r="C73" s="33" t="s">
        <v>52</v>
      </c>
      <c r="D73" s="34">
        <v>75</v>
      </c>
      <c r="E73" s="100"/>
      <c r="F73" s="34">
        <f t="shared" si="1"/>
        <v>0</v>
      </c>
    </row>
    <row r="74" spans="1:6" ht="38.25" x14ac:dyDescent="0.25">
      <c r="A74" s="33" t="s">
        <v>133</v>
      </c>
      <c r="B74" s="44" t="s">
        <v>197</v>
      </c>
      <c r="C74" s="33" t="s">
        <v>52</v>
      </c>
      <c r="D74" s="34">
        <v>4</v>
      </c>
      <c r="E74" s="100"/>
      <c r="F74" s="34">
        <f t="shared" si="1"/>
        <v>0</v>
      </c>
    </row>
    <row r="75" spans="1:6" ht="38.25" x14ac:dyDescent="0.25">
      <c r="A75" s="33" t="s">
        <v>135</v>
      </c>
      <c r="B75" s="44" t="s">
        <v>198</v>
      </c>
      <c r="C75" s="33" t="s">
        <v>52</v>
      </c>
      <c r="D75" s="34">
        <v>75</v>
      </c>
      <c r="E75" s="100"/>
      <c r="F75" s="34">
        <f t="shared" si="1"/>
        <v>0</v>
      </c>
    </row>
    <row r="76" spans="1:6" ht="38.25" x14ac:dyDescent="0.25">
      <c r="A76" s="33" t="s">
        <v>137</v>
      </c>
      <c r="B76" s="44" t="s">
        <v>199</v>
      </c>
      <c r="C76" s="33" t="s">
        <v>52</v>
      </c>
      <c r="D76" s="34">
        <v>4</v>
      </c>
      <c r="E76" s="100"/>
      <c r="F76" s="34">
        <f t="shared" si="1"/>
        <v>0</v>
      </c>
    </row>
    <row r="77" spans="1:6" x14ac:dyDescent="0.25">
      <c r="A77" s="33" t="s">
        <v>139</v>
      </c>
      <c r="B77" s="44" t="s">
        <v>200</v>
      </c>
      <c r="C77" s="33" t="s">
        <v>52</v>
      </c>
      <c r="D77" s="34">
        <v>79</v>
      </c>
      <c r="E77" s="100"/>
      <c r="F77" s="34">
        <f t="shared" si="1"/>
        <v>0</v>
      </c>
    </row>
    <row r="78" spans="1:6" ht="25.5" x14ac:dyDescent="0.25">
      <c r="A78" s="33" t="s">
        <v>141</v>
      </c>
      <c r="B78" s="44" t="s">
        <v>201</v>
      </c>
      <c r="C78" s="33" t="s">
        <v>52</v>
      </c>
      <c r="D78" s="34">
        <v>3</v>
      </c>
      <c r="E78" s="100"/>
      <c r="F78" s="34">
        <f t="shared" si="1"/>
        <v>0</v>
      </c>
    </row>
    <row r="79" spans="1:6" ht="25.5" x14ac:dyDescent="0.25">
      <c r="A79" s="33" t="s">
        <v>144</v>
      </c>
      <c r="B79" s="44" t="s">
        <v>202</v>
      </c>
      <c r="C79" s="33" t="s">
        <v>52</v>
      </c>
      <c r="D79" s="34">
        <v>1</v>
      </c>
      <c r="E79" s="100"/>
      <c r="F79" s="34">
        <f t="shared" si="1"/>
        <v>0</v>
      </c>
    </row>
    <row r="80" spans="1:6" ht="25.5" x14ac:dyDescent="0.25">
      <c r="A80" s="33" t="s">
        <v>146</v>
      </c>
      <c r="B80" s="44" t="s">
        <v>203</v>
      </c>
      <c r="C80" s="33" t="s">
        <v>52</v>
      </c>
      <c r="D80" s="34">
        <v>75</v>
      </c>
      <c r="E80" s="100"/>
      <c r="F80" s="34">
        <f t="shared" si="1"/>
        <v>0</v>
      </c>
    </row>
    <row r="81" spans="1:6" ht="25.5" x14ac:dyDescent="0.25">
      <c r="A81" s="33" t="s">
        <v>148</v>
      </c>
      <c r="B81" s="44" t="s">
        <v>204</v>
      </c>
      <c r="C81" s="33" t="s">
        <v>52</v>
      </c>
      <c r="D81" s="34">
        <v>4</v>
      </c>
      <c r="E81" s="100"/>
      <c r="F81" s="34">
        <f t="shared" si="1"/>
        <v>0</v>
      </c>
    </row>
    <row r="82" spans="1:6" x14ac:dyDescent="0.25">
      <c r="A82" s="37">
        <v>10</v>
      </c>
      <c r="B82" s="43" t="s">
        <v>170</v>
      </c>
      <c r="C82" s="37"/>
      <c r="D82" s="38"/>
      <c r="E82" s="101"/>
      <c r="F82" s="38">
        <f>+F83</f>
        <v>0</v>
      </c>
    </row>
    <row r="83" spans="1:6" x14ac:dyDescent="0.25">
      <c r="A83" s="39">
        <v>10.1</v>
      </c>
      <c r="B83" s="44" t="s">
        <v>171</v>
      </c>
      <c r="C83" s="33" t="s">
        <v>172</v>
      </c>
      <c r="D83" s="34">
        <v>1</v>
      </c>
      <c r="E83" s="100"/>
      <c r="F83" s="34">
        <f t="shared" si="1"/>
        <v>0</v>
      </c>
    </row>
    <row r="84" spans="1:6" x14ac:dyDescent="0.25">
      <c r="A84" s="122"/>
      <c r="B84" s="123"/>
      <c r="C84" s="123"/>
      <c r="D84" s="123"/>
      <c r="E84" s="123"/>
      <c r="F84" s="124"/>
    </row>
    <row r="85" spans="1:6" x14ac:dyDescent="0.25">
      <c r="A85" s="33"/>
      <c r="B85" s="45" t="s">
        <v>163</v>
      </c>
      <c r="C85" s="35"/>
      <c r="D85" s="36"/>
      <c r="E85" s="36"/>
      <c r="F85" s="36">
        <f>+F7+F10+F18+F25+F44+F52+F64+F72+F82</f>
        <v>0</v>
      </c>
    </row>
    <row r="86" spans="1:6" x14ac:dyDescent="0.25">
      <c r="A86" s="122"/>
      <c r="B86" s="123"/>
      <c r="C86" s="123"/>
      <c r="D86" s="123"/>
      <c r="E86" s="123"/>
      <c r="F86" s="124"/>
    </row>
    <row r="87" spans="1:6" x14ac:dyDescent="0.25">
      <c r="A87" s="33"/>
      <c r="B87" s="44" t="s">
        <v>164</v>
      </c>
      <c r="C87" s="33"/>
      <c r="D87" s="34"/>
      <c r="E87" s="102"/>
      <c r="F87" s="34">
        <f>ROUND($F$85*E87,0)</f>
        <v>0</v>
      </c>
    </row>
    <row r="88" spans="1:6" x14ac:dyDescent="0.25">
      <c r="A88" s="33"/>
      <c r="B88" s="44" t="s">
        <v>165</v>
      </c>
      <c r="C88" s="33"/>
      <c r="D88" s="34"/>
      <c r="E88" s="102"/>
      <c r="F88" s="34">
        <f t="shared" ref="F88:F89" si="2">ROUND($F$85*E88,0)</f>
        <v>0</v>
      </c>
    </row>
    <row r="89" spans="1:6" x14ac:dyDescent="0.25">
      <c r="A89" s="33"/>
      <c r="B89" s="44" t="s">
        <v>166</v>
      </c>
      <c r="C89" s="33"/>
      <c r="D89" s="34"/>
      <c r="E89" s="102"/>
      <c r="F89" s="34">
        <f t="shared" si="2"/>
        <v>0</v>
      </c>
    </row>
    <row r="90" spans="1:6" x14ac:dyDescent="0.25">
      <c r="A90" s="33"/>
      <c r="B90" s="44" t="s">
        <v>173</v>
      </c>
      <c r="C90" s="33"/>
      <c r="D90" s="34"/>
      <c r="E90" s="40">
        <v>0.16</v>
      </c>
      <c r="F90" s="34">
        <f>+ROUND(F89*E90,0)</f>
        <v>0</v>
      </c>
    </row>
    <row r="91" spans="1:6" x14ac:dyDescent="0.25">
      <c r="A91" s="33"/>
      <c r="B91" s="45" t="s">
        <v>174</v>
      </c>
      <c r="C91" s="35"/>
      <c r="D91" s="36"/>
      <c r="E91" s="36"/>
      <c r="F91" s="36">
        <f>+F87+F88+F89+F90</f>
        <v>0</v>
      </c>
    </row>
    <row r="92" spans="1:6" x14ac:dyDescent="0.25">
      <c r="A92" s="122"/>
      <c r="B92" s="123"/>
      <c r="C92" s="123"/>
      <c r="D92" s="123"/>
      <c r="E92" s="123"/>
      <c r="F92" s="124"/>
    </row>
    <row r="93" spans="1:6" x14ac:dyDescent="0.25">
      <c r="A93" s="37">
        <v>11</v>
      </c>
      <c r="B93" s="43" t="s">
        <v>209</v>
      </c>
      <c r="C93" s="37"/>
      <c r="D93" s="38"/>
      <c r="E93" s="38" t="s">
        <v>8</v>
      </c>
      <c r="F93" s="38">
        <v>10000000</v>
      </c>
    </row>
    <row r="94" spans="1:6" x14ac:dyDescent="0.25">
      <c r="A94" s="33">
        <v>11.1</v>
      </c>
      <c r="B94" s="44" t="s">
        <v>208</v>
      </c>
      <c r="C94" s="33" t="s">
        <v>172</v>
      </c>
      <c r="D94" s="34">
        <v>1</v>
      </c>
      <c r="E94" s="34">
        <v>10000000</v>
      </c>
      <c r="F94" s="34">
        <v>10000000</v>
      </c>
    </row>
    <row r="95" spans="1:6" x14ac:dyDescent="0.25">
      <c r="A95" s="122"/>
      <c r="B95" s="123"/>
      <c r="C95" s="123"/>
      <c r="D95" s="123"/>
      <c r="E95" s="123"/>
      <c r="F95" s="124"/>
    </row>
    <row r="96" spans="1:6" ht="15.75" x14ac:dyDescent="0.25">
      <c r="A96" s="33"/>
      <c r="B96" s="46" t="s">
        <v>167</v>
      </c>
      <c r="C96" s="28"/>
      <c r="D96" s="41"/>
      <c r="E96" s="41"/>
      <c r="F96" s="41">
        <f>+F85+F91+F93</f>
        <v>10000000</v>
      </c>
    </row>
  </sheetData>
  <sheetProtection password="CD80" sheet="1" objects="1" scenarios="1"/>
  <mergeCells count="9">
    <mergeCell ref="A1:F1"/>
    <mergeCell ref="A2:F2"/>
    <mergeCell ref="A3:F3"/>
    <mergeCell ref="A4:F4"/>
    <mergeCell ref="A95:F95"/>
    <mergeCell ref="A84:F84"/>
    <mergeCell ref="A86:F86"/>
    <mergeCell ref="A92:F92"/>
    <mergeCell ref="A5:F5"/>
  </mergeCells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 RESUMEN</vt:lpstr>
      <vt:lpstr>PARQUE 1</vt:lpstr>
      <vt:lpstr>PARQUE 2</vt:lpstr>
      <vt:lpstr>PARQUE 3</vt:lpstr>
      <vt:lpstr>'HOJA RESUMEN'!Área_de_impresión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JIMENEZ DAVILA</dc:creator>
  <cp:lastModifiedBy>VANESSA JIMENEZ DAVILA</cp:lastModifiedBy>
  <cp:lastPrinted>2015-10-16T22:43:20Z</cp:lastPrinted>
  <dcterms:created xsi:type="dcterms:W3CDTF">2015-10-16T19:19:13Z</dcterms:created>
  <dcterms:modified xsi:type="dcterms:W3CDTF">2015-10-30T22:30:35Z</dcterms:modified>
</cp:coreProperties>
</file>