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"/>
  </bookViews>
  <sheets>
    <sheet name="CONSOLIDADO" sheetId="4" r:id="rId1"/>
    <sheet name="G1 - G2" sheetId="1" r:id="rId2"/>
    <sheet name="E" sheetId="2" r:id="rId3"/>
    <sheet name="SKATE PARK" sheetId="3" r:id="rId4"/>
  </sheets>
  <definedNames>
    <definedName name="_xlnm.Print_Area" localSheetId="3">'SKATE PARK'!$A$1:$F$100</definedName>
  </definedNames>
  <calcPr calcId="145621"/>
</workbook>
</file>

<file path=xl/calcChain.xml><?xml version="1.0" encoding="utf-8"?>
<calcChain xmlns="http://schemas.openxmlformats.org/spreadsheetml/2006/main">
  <c r="F91" i="3" l="1"/>
  <c r="F95" i="2"/>
  <c r="F79" i="1"/>
  <c r="A1" i="4" l="1"/>
  <c r="F87" i="3"/>
  <c r="F86" i="3"/>
  <c r="F85" i="3"/>
  <c r="F82" i="3"/>
  <c r="F81" i="3"/>
  <c r="F80" i="3"/>
  <c r="F79" i="3"/>
  <c r="F77" i="3"/>
  <c r="F75" i="3"/>
  <c r="F73" i="3"/>
  <c r="F72" i="3"/>
  <c r="F70" i="3"/>
  <c r="F69" i="3"/>
  <c r="F65" i="3"/>
  <c r="F63" i="3"/>
  <c r="F62" i="3"/>
  <c r="F60" i="3"/>
  <c r="F59" i="3"/>
  <c r="F55" i="3"/>
  <c r="F54" i="3"/>
  <c r="F53" i="3"/>
  <c r="F52" i="3"/>
  <c r="F48" i="3"/>
  <c r="F46" i="3"/>
  <c r="F45" i="3"/>
  <c r="F43" i="3"/>
  <c r="F41" i="3"/>
  <c r="F40" i="3"/>
  <c r="F39" i="3"/>
  <c r="F37" i="3"/>
  <c r="F36" i="3"/>
  <c r="F35" i="3"/>
  <c r="F33" i="3"/>
  <c r="F32" i="3"/>
  <c r="F31" i="3"/>
  <c r="F29" i="3"/>
  <c r="F28" i="3"/>
  <c r="F27" i="3"/>
  <c r="F26" i="3"/>
  <c r="F24" i="3"/>
  <c r="F23" i="3"/>
  <c r="F22" i="3"/>
  <c r="F21" i="3"/>
  <c r="F20" i="3"/>
  <c r="F19" i="3"/>
  <c r="F15" i="3"/>
  <c r="F14" i="3"/>
  <c r="F13" i="3"/>
  <c r="F12" i="3"/>
  <c r="F16" i="3" s="1"/>
  <c r="F49" i="3" l="1"/>
  <c r="F56" i="3"/>
  <c r="F66" i="3"/>
  <c r="F83" i="3"/>
  <c r="F88" i="3"/>
  <c r="F89" i="3" l="1"/>
  <c r="B9" i="4" s="1"/>
  <c r="F93" i="3" l="1"/>
  <c r="F94" i="3"/>
  <c r="F95" i="3" s="1"/>
  <c r="F92" i="3"/>
  <c r="F91" i="2"/>
  <c r="F90" i="2"/>
  <c r="F89" i="2"/>
  <c r="F86" i="2"/>
  <c r="F85" i="2"/>
  <c r="F84" i="2"/>
  <c r="F83" i="2"/>
  <c r="F82" i="2"/>
  <c r="F80" i="2"/>
  <c r="F78" i="2"/>
  <c r="F77" i="2"/>
  <c r="F75" i="2"/>
  <c r="F74" i="2"/>
  <c r="F70" i="2"/>
  <c r="F67" i="2"/>
  <c r="F66" i="2"/>
  <c r="F64" i="2"/>
  <c r="F63" i="2"/>
  <c r="F59" i="2"/>
  <c r="F58" i="2"/>
  <c r="F57" i="2"/>
  <c r="F55" i="2"/>
  <c r="F54" i="2"/>
  <c r="F53" i="2"/>
  <c r="F52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29" i="2"/>
  <c r="F28" i="2"/>
  <c r="F27" i="2"/>
  <c r="F26" i="2"/>
  <c r="F25" i="2"/>
  <c r="F23" i="2"/>
  <c r="F22" i="2"/>
  <c r="F21" i="2"/>
  <c r="F20" i="2"/>
  <c r="F16" i="2"/>
  <c r="F15" i="2"/>
  <c r="F14" i="2"/>
  <c r="F13" i="2"/>
  <c r="F12" i="2"/>
  <c r="F17" i="2" s="1"/>
  <c r="F49" i="2" l="1"/>
  <c r="F60" i="2"/>
  <c r="F71" i="2"/>
  <c r="F87" i="2"/>
  <c r="F92" i="2"/>
  <c r="F96" i="3"/>
  <c r="C9" i="4"/>
  <c r="D9" i="4" s="1"/>
  <c r="F93" i="2" l="1"/>
  <c r="F97" i="2" s="1"/>
  <c r="B8" i="4"/>
  <c r="F96" i="2"/>
  <c r="F98" i="2" l="1"/>
  <c r="F99" i="2" s="1"/>
  <c r="F75" i="1"/>
  <c r="F74" i="1"/>
  <c r="F73" i="1"/>
  <c r="F70" i="1"/>
  <c r="F69" i="1"/>
  <c r="F68" i="1"/>
  <c r="F67" i="1"/>
  <c r="F65" i="1"/>
  <c r="F63" i="1"/>
  <c r="F61" i="1"/>
  <c r="F60" i="1"/>
  <c r="F58" i="1"/>
  <c r="F57" i="1"/>
  <c r="F53" i="1"/>
  <c r="F51" i="1"/>
  <c r="F50" i="1"/>
  <c r="F49" i="1"/>
  <c r="F47" i="1"/>
  <c r="F46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1" i="1"/>
  <c r="F20" i="1"/>
  <c r="F16" i="1"/>
  <c r="F15" i="1"/>
  <c r="F14" i="1"/>
  <c r="F13" i="1"/>
  <c r="F12" i="1"/>
  <c r="C8" i="4" l="1"/>
  <c r="D8" i="4" s="1"/>
  <c r="F100" i="2"/>
  <c r="F17" i="1"/>
  <c r="F43" i="1"/>
  <c r="F54" i="1"/>
  <c r="F71" i="1"/>
  <c r="F76" i="1"/>
  <c r="F77" i="1" l="1"/>
  <c r="F81" i="1"/>
  <c r="B7" i="4" l="1"/>
  <c r="F82" i="1"/>
  <c r="F83" i="1" s="1"/>
  <c r="F80" i="1"/>
  <c r="C7" i="4" l="1"/>
  <c r="D7" i="4" s="1"/>
  <c r="D10" i="4" s="1"/>
  <c r="F84" i="1"/>
</calcChain>
</file>

<file path=xl/sharedStrings.xml><?xml version="1.0" encoding="utf-8"?>
<sst xmlns="http://schemas.openxmlformats.org/spreadsheetml/2006/main" count="590" uniqueCount="234">
  <si>
    <t xml:space="preserve"> "CONSTRUCCIÓN DE PARQUES RECREO - DEPORTIVOS EN URBANIZACIONES DONDE SE DESARROLLA EL PROGRAMA DE 100.000 VIVIENDAS - GRUPO 2  ZONA CENTRO CONFORMADO POR LOS PROYECTOS: PARQUE G1 Y G2 URB. BOSQUES DE SAN LUIS (NEIVA), PARQUE AGRUP. E URB. BOSQUES DE SAN LUIS; INCLUYE SKATE PARK (NEIVA)"</t>
  </si>
  <si>
    <t>CONSTRUCCIÓN DE PARQUE RECREO - DEPORTIVO AGRUPACIÓN G1 Y G2 URBANIZACIÓN SAN LUIS (NEIVA)</t>
  </si>
  <si>
    <t xml:space="preserve">COSTOS DIRECTOS </t>
  </si>
  <si>
    <t>ITEM</t>
  </si>
  <si>
    <t>DESCRIPCIÓN</t>
  </si>
  <si>
    <t>UND</t>
  </si>
  <si>
    <t>CANTIDAD</t>
  </si>
  <si>
    <t>VR. UNITARIO</t>
  </si>
  <si>
    <t xml:space="preserve">VR. TOTAL </t>
  </si>
  <si>
    <t>1   ACTIVIDADES PRELIMINARES</t>
  </si>
  <si>
    <t>1.1   ACTIVIDADES PRELIMINARES</t>
  </si>
  <si>
    <t>1.1.1</t>
  </si>
  <si>
    <t>REPLANTEO GENERAL</t>
  </si>
  <si>
    <t>m²</t>
  </si>
  <si>
    <t>1.1.2</t>
  </si>
  <si>
    <t>EXCAVACION MECANICA  EN MATERIAL COMUN  ( incluye cargue )</t>
  </si>
  <si>
    <t>m³</t>
  </si>
  <si>
    <t>1.1.3</t>
  </si>
  <si>
    <t>DESCAPOTE A MÁQUINA EN MATERIAL COMUN ( e= .10 m )</t>
  </si>
  <si>
    <t>M²</t>
  </si>
  <si>
    <t>1.1.4</t>
  </si>
  <si>
    <t>SUBBBASE GRANULAR DE .25 ART. 320 INV. ( extendido manual, humedecimiento y compactacion )</t>
  </si>
  <si>
    <t>1.1.5</t>
  </si>
  <si>
    <t>TRANSPORTE Y DISPOSICION FINAL DE ESCOMBROS EN SITIO AUTORIZADO ( Distancia 28 km )</t>
  </si>
  <si>
    <t>m3</t>
  </si>
  <si>
    <t>TOTAL SUBCAPITULO</t>
  </si>
  <si>
    <t>2  ESPACIO PUBLICO</t>
  </si>
  <si>
    <t>2.1   ESPACIOS PUBLICOS</t>
  </si>
  <si>
    <t>2.1.1</t>
  </si>
  <si>
    <t>PISO EN ADOQUIN DE CONCRETO A 25 - 20*10*06 (suministro e instalacion incluye 3 cm de arena de nivelacion y sello )</t>
  </si>
  <si>
    <t>2.1.2</t>
  </si>
  <si>
    <t>BORDILLO PREFABRICADO A-80 ( suministro e instalacion , incluye 3cm de mortero de nivelacion 2000 psi )</t>
  </si>
  <si>
    <t>m</t>
  </si>
  <si>
    <t>2.2   RELL.  PLAZOLETAS -CIMENT. MOB</t>
  </si>
  <si>
    <t>2.2.1</t>
  </si>
  <si>
    <t>2.2.2</t>
  </si>
  <si>
    <t>2.2.3</t>
  </si>
  <si>
    <t>GEOTEXTIL NO TEJIDO 2500 PARA SEPARACION SUBRASANTE/ CAPAS GRANULARES ( incluye suministro e instalacion )</t>
  </si>
  <si>
    <t>2.3   MOBILIARIO</t>
  </si>
  <si>
    <t>2.3.1</t>
  </si>
  <si>
    <t>DOTACION REMO SENTADO( SUMINISTRO E INSTALACION )</t>
  </si>
  <si>
    <t>un</t>
  </si>
  <si>
    <t>2.3.2</t>
  </si>
  <si>
    <t>DOTACION BICICLETA ESTATICA ( SUMINISTRO E INSTALACION )</t>
  </si>
  <si>
    <t>2.3.3</t>
  </si>
  <si>
    <t>DOTACION DORSAL ANCHO( SUMINISTRO E INSTALACION )</t>
  </si>
  <si>
    <t>2.3.4</t>
  </si>
  <si>
    <t>DOTACION GIRO CADERA ADULTO ( SUMINISTRO E INSTALACION )</t>
  </si>
  <si>
    <t>2.3.5</t>
  </si>
  <si>
    <t>DOTACION GIRO PENDULO ADULTO ( SUMINISTRO E INSTALACION )</t>
  </si>
  <si>
    <t>2.3.6</t>
  </si>
  <si>
    <t>DOTACION GIRO ABDOMINALES ADULTO ( SUMINISTRO E INSTALACION )</t>
  </si>
  <si>
    <t>2.3.7</t>
  </si>
  <si>
    <t>CANECA TIPO BARCELONA  .TIPO IDU ( Elaborada en lamina de acero inoxidable de 45 cms de diametro * 60 cms de altura el tambor.  ref. 304 cal. 18 con microperforaciones.</t>
  </si>
  <si>
    <t>2.3.8</t>
  </si>
  <si>
    <t>BANCA EN  MADERA TIPO  M-50 ( suministro e instalacion )</t>
  </si>
  <si>
    <t>2.3.9</t>
  </si>
  <si>
    <t>CONSTRUCCION DE BANCA CORRIDA TIPO MURO EN CONCRETO DE 3000PSI REFORZADO ACERO DE 3/8 FY=60000 PSI SEGUN DISEÑO ESTRUCTURAL</t>
  </si>
  <si>
    <t>ML</t>
  </si>
  <si>
    <t>2.3.10</t>
  </si>
  <si>
    <t>DOTACION FLEXION PIERNAS ADULTO ( SUMINISTRO E INSTALACION )</t>
  </si>
  <si>
    <t>2.3.11</t>
  </si>
  <si>
    <t>DOTACION CAMINADOR ADULTO ( SUMINISTRO E INSTALACION )</t>
  </si>
  <si>
    <t>2.4   PAISAJISMO</t>
  </si>
  <si>
    <t>2.4.1</t>
  </si>
  <si>
    <t>CONTENEDOR DE RAÍCES (suministro, construccio y filtro en graviila)</t>
  </si>
  <si>
    <t>2.4.2</t>
  </si>
  <si>
    <t>SIEMBRA DE GRAMA ( incluye suministro e instalacion 10 cm de tierra negra )</t>
  </si>
  <si>
    <t>2.4.3</t>
  </si>
  <si>
    <t>SUMINISTRO Y PLANTACION DE ESPECIE ACACIA RUBINEA ( incluye transporte y colocacion de tierra negra y sembrado )</t>
  </si>
  <si>
    <t>2.4.4</t>
  </si>
  <si>
    <t>PROTECTOR DE ARBOL DE DOS TUBOS TIPO M91( Incluye suministro e instalacion)</t>
  </si>
  <si>
    <t>3  REDES DE ALCANTARILLADO</t>
  </si>
  <si>
    <t>3.1   EXCAV. Y RETIRO DE MAT. SOBRANTE</t>
  </si>
  <si>
    <t>3.1.1</t>
  </si>
  <si>
    <t>EXCAVACION MANUAL PARA REDES PROFUNDADS 0m - 2m</t>
  </si>
  <si>
    <t>3.1.2</t>
  </si>
  <si>
    <t>3.2   CUNETAS Y FILTROS</t>
  </si>
  <si>
    <t>3.2.1</t>
  </si>
  <si>
    <t>CAÑUELA TIPO A 120 ( suministro e instalacion incluye 3cm de mortero pobre )</t>
  </si>
  <si>
    <t>M</t>
  </si>
  <si>
    <t>3.2.2</t>
  </si>
  <si>
    <t>SUBDREN EN GRAVILLA 1/2" .40*.60 ( incluye suministro y compactacion. incluye geotextil nt cr =700n y tuberia PVC corrugado filtro d= 4"</t>
  </si>
  <si>
    <t>3.2.3</t>
  </si>
  <si>
    <t>TUBERIA DE DRENAJE DE 8"</t>
  </si>
  <si>
    <t>3.3   CAJAS DE INSPECCION</t>
  </si>
  <si>
    <t>3.3.1</t>
  </si>
  <si>
    <t>CAJA DE INSPECCION DE .50*.50 ( H= .60 incluye sumistro y construccion marco ,tapa )</t>
  </si>
  <si>
    <t>UN</t>
  </si>
  <si>
    <t>4  INSTALACIONES ELECTRICAS</t>
  </si>
  <si>
    <t>4.1   EXCAVACION Y RETIRO</t>
  </si>
  <si>
    <t>4.1.1</t>
  </si>
  <si>
    <t>4.1.2</t>
  </si>
  <si>
    <t>4.2   RELLENOS</t>
  </si>
  <si>
    <t>4.2.1</t>
  </si>
  <si>
    <t>RELLENO PARA REDES EN ARENA PEÑA  PROFUNDIDAD 0 A 2M  ( incluye  cargue )</t>
  </si>
  <si>
    <t>4.2.2</t>
  </si>
  <si>
    <t>4.3   CAJA DE INSPECCION</t>
  </si>
  <si>
    <t>4.3.1</t>
  </si>
  <si>
    <t>CAJA DE INSPECCION PARA ALUMBRADO PUBLICO NORMA CODENSA CS 274 (  incluye sumistro y construccion marco ,tapa )</t>
  </si>
  <si>
    <t>4.4   LUMINARIAS</t>
  </si>
  <si>
    <t>4.4.1</t>
  </si>
  <si>
    <t>POSTES METALICOS AP, H=6M TIPO M130 SENCILLO (incluye izaje, aplomado, inst. base segun norma AP330 y luminarias 70w )</t>
  </si>
  <si>
    <t>4.5   CABLEADO</t>
  </si>
  <si>
    <t>4.5.1</t>
  </si>
  <si>
    <t>1 DUCTO D=2" PVC PESOSADO DB. ( incluye suministro e instalacion )</t>
  </si>
  <si>
    <t>4.5.2</t>
  </si>
  <si>
    <t>TUBERIA CONDUIT PVC D=1" ( incluye suministro e instalacion )</t>
  </si>
  <si>
    <t>4.5.3</t>
  </si>
  <si>
    <t>CABLEADO THW#10 PARA BT ( suministro e instalacion )</t>
  </si>
  <si>
    <t>4.5.4</t>
  </si>
  <si>
    <t>CABLEADO THW#4 PARA BT ( suministro e instalacion )</t>
  </si>
  <si>
    <r>
      <rPr>
        <b/>
        <sz val="20"/>
        <color indexed="8"/>
        <rFont val="Arial Narrow"/>
        <family val="2"/>
      </rPr>
      <t>*</t>
    </r>
    <r>
      <rPr>
        <b/>
        <sz val="11"/>
        <color indexed="8"/>
        <rFont val="Arial Narrow"/>
        <family val="2"/>
      </rPr>
      <t>6  IMPLEMENTACION DE PLANES</t>
    </r>
  </si>
  <si>
    <t>PLAN DE MANEJO AMBIENTAL</t>
  </si>
  <si>
    <t>PLAN DE GESTION SOCIAL</t>
  </si>
  <si>
    <t>PLAN DE MANEJO DE TRAFICO</t>
  </si>
  <si>
    <t xml:space="preserve">TOTAL COSTOS DIRECTOS OBRA </t>
  </si>
  <si>
    <t>COSTOS INDIRECTOS</t>
  </si>
  <si>
    <t xml:space="preserve">ADMINISTRACION </t>
  </si>
  <si>
    <t>IMPREVISTOS</t>
  </si>
  <si>
    <t xml:space="preserve">UTILIDAD </t>
  </si>
  <si>
    <t>IVA SOBRE LA UTILIDAD</t>
  </si>
  <si>
    <t>TOTAL OBRA</t>
  </si>
  <si>
    <t>*  Para ofertar los items de este capitulo deberá remitirse al anexo de Programas para conocer el contenido minimo que debe tener cada plan.</t>
  </si>
  <si>
    <t>CONSTRUCCIÓN DE PARQUE RECREO - DEPORTIVO URBANIZACIÓN E URBANIZACION SAN LUIS (NEIVA)</t>
  </si>
  <si>
    <t>1</t>
  </si>
  <si>
    <t>ACTIVIDADES PRELIMINARES</t>
  </si>
  <si>
    <t>1.1</t>
  </si>
  <si>
    <t>DESCAPOTE A MÁQUINA EN MATERIAL COMUN ( e= .10 m Incluye cargue)</t>
  </si>
  <si>
    <t>LOSETA TACTIL TIPO  ALERTA  A-55  (.40*.40*.06 ) GRIS.</t>
  </si>
  <si>
    <t>2.1.3</t>
  </si>
  <si>
    <t>SARDINEL TIPO  A-10 ( suministro e instalacion , incluye 3cm de mortero de nivelacion 2000 psi )</t>
  </si>
  <si>
    <t>2.1.4</t>
  </si>
  <si>
    <t xml:space="preserve"> CONCRETO  3000 psi hecho en obra  con arena de rio y triturado</t>
  </si>
  <si>
    <t>2.2.4</t>
  </si>
  <si>
    <t>RELLENO ARENA SILICA ( incluye transporte , suministro, extendido manual y compactacon )</t>
  </si>
  <si>
    <t>2.2.5</t>
  </si>
  <si>
    <t>2.3   CONJUNTO DEE-01 (REF PIB-09 )</t>
  </si>
  <si>
    <t>PLATAFORMA CUADRADA JUEGO INFANTIL ( SUMINISTRO E INSTALACION )</t>
  </si>
  <si>
    <t>DESLIZADERO EN FIBRA DE VIDRIO 2.40 MTS ( SUMINISTRO E INSTALACION )</t>
  </si>
  <si>
    <t>MODULO M-5 COLUMPIO ( SUMINISTRO E INSTALACION )</t>
  </si>
  <si>
    <t>2.4   MOBILIARIO</t>
  </si>
  <si>
    <t>RUEDA GIRATORIA CARRUSEL ( SUMINISTRO E INSTALACION )</t>
  </si>
  <si>
    <t>JUEGO PASAMANO COMLETO IDRD-NIÑOS 6-12 AÑOS ( SUMINISTRO E INSTALACION )</t>
  </si>
  <si>
    <t>BALANCIN TUBO GALVANIZADO 2"*2.00 ( SUMINISTRO E INSTALACION )</t>
  </si>
  <si>
    <t>2.4.5</t>
  </si>
  <si>
    <t>2.4.6</t>
  </si>
  <si>
    <t>2.4.7</t>
  </si>
  <si>
    <t>2.4.8</t>
  </si>
  <si>
    <t>2.4.9</t>
  </si>
  <si>
    <t>2.4.10</t>
  </si>
  <si>
    <t>DOTACION GIRO DE MANOS ADULTO ( SUMINISTRO E INSTALACION )</t>
  </si>
  <si>
    <t>2.4.11</t>
  </si>
  <si>
    <t>2.4.12</t>
  </si>
  <si>
    <t>2.4.13</t>
  </si>
  <si>
    <t>2.4.14</t>
  </si>
  <si>
    <t>CONSTRUCCION DE MEZAS DE JUEGOS Y BANCAS  EN CONCRETO DE 3000PSI REFORZADO ACERO DE 3/8 FY=60000 PSI SEGUN DISEÑO ESTRUCTURAL</t>
  </si>
  <si>
    <t>3  ESTRUCTURAS EN CONCRETO</t>
  </si>
  <si>
    <t>3.1   ESTRUCTURA PERGOLAS</t>
  </si>
  <si>
    <t>3.1.3</t>
  </si>
  <si>
    <t>DADO EN CONCRETO DE 3000 PSI</t>
  </si>
  <si>
    <t>3.1.4</t>
  </si>
  <si>
    <t>CONSTRUCCION DE PERGOLA EN ESTRUCTURA METALICA TUBERIA EN ACERO ASTM GRADO C. ( INCLUYE ANTICORROSIVO Y PINTURA ELECTRO ESTATICA GRIS RAL 7030. CUBIERTA EN MADERA PLASTICA EN POLIURETANO DE ALTA DENSIDAD SECCION 10CM*3MT-SEGUN DISEÑO ESTRUCTURAL )</t>
  </si>
  <si>
    <t>3.2   ESCALERAS Y RAMPAS</t>
  </si>
  <si>
    <t xml:space="preserve"> CONCRETO 3000 PSI PARA RAMPAS Y ESCALERAS  ( concreto premezclado, incluye suministro, formaletas )</t>
  </si>
  <si>
    <t xml:space="preserve">  RELLENO EN RECEBO COMUN - SBG NORMA INVIAS  (suministro ,extendido manual, humedecimiento y compactacion )      </t>
  </si>
  <si>
    <t>BARANDA TUBO GALV. 2" ESCALERAS ( Incluye suministro e instalacion )</t>
  </si>
  <si>
    <t>M2</t>
  </si>
  <si>
    <t>4  REDES DE ALCANTARILLADO</t>
  </si>
  <si>
    <t>4.1   EXCAV. Y RETIRO DE MAT. SOBRANTE</t>
  </si>
  <si>
    <t>4.2   CUNETAS Y FILTROS</t>
  </si>
  <si>
    <t>CARCAMO EN CONCRETO 3000PSI</t>
  </si>
  <si>
    <t>M³</t>
  </si>
  <si>
    <t>Total  CUNETAS Y FILTROS</t>
  </si>
  <si>
    <t>4.3   CAJAS DE INSPECCION</t>
  </si>
  <si>
    <t>5  INSTALACIONES ELECTRICAS</t>
  </si>
  <si>
    <t>5.1   EXCAVACION Y RETIRO</t>
  </si>
  <si>
    <t>5.1.1</t>
  </si>
  <si>
    <t>5.1.2</t>
  </si>
  <si>
    <t>5.2   RELLENOS</t>
  </si>
  <si>
    <t>5.2.1</t>
  </si>
  <si>
    <t>5.2.2</t>
  </si>
  <si>
    <t>5.3   CAJA DE INSPECCION</t>
  </si>
  <si>
    <t>5.3.1</t>
  </si>
  <si>
    <t>CAJA DE INSPECCION PARA ALUMBRADO PUBLICO  (  incluye sumistro y construccion marco ,tapa )</t>
  </si>
  <si>
    <t>5.4   LUMINARIAS</t>
  </si>
  <si>
    <t>5.4.1</t>
  </si>
  <si>
    <t>5.5.1</t>
  </si>
  <si>
    <t>5.5.2</t>
  </si>
  <si>
    <t>5.5.3</t>
  </si>
  <si>
    <t>CABLEADO THW#2 PARA BT ( suministro e instalacion )</t>
  </si>
  <si>
    <t>5.5.4</t>
  </si>
  <si>
    <t>2.1.5</t>
  </si>
  <si>
    <t>SARDINEL BAJO  A-85( suministro e instalacion , incluye 3cm de mortero de nivelacion 2000 psi )</t>
  </si>
  <si>
    <t>2.1.6</t>
  </si>
  <si>
    <t>CONCRETO GRAVA COMUN DE 3000 PSI ( 210 kg/cm2 para rampa de empalme, de E= .20 cm promedio, suministro y colocacion.)</t>
  </si>
  <si>
    <t>PISO EN LOSETA PREFABRICADA A50 (suministro e instalacion incluye 2.5 cm de arena ,nivelacion y sello9</t>
  </si>
  <si>
    <t>2.5   CIRCUITO DE SKATE</t>
  </si>
  <si>
    <t>2.5.1</t>
  </si>
  <si>
    <t>2.5.2</t>
  </si>
  <si>
    <t>2.5.3</t>
  </si>
  <si>
    <t>2.6   RAMPAS SKATE</t>
  </si>
  <si>
    <t>2.6.1</t>
  </si>
  <si>
    <t xml:space="preserve"> CONCRETO ACABADO LISO GRANO MUERTO   3000 psi hecho en obra  con arena de rio y triturado , acabado grano muerto con llana metalica .</t>
  </si>
  <si>
    <t>2.6.2</t>
  </si>
  <si>
    <t>SUMINISTRO E INSTALACION DE ACERO DE REFUERZO  60 PDR -FY- 4200KG/CM2 ( RAMPA, PLATA FORMA, PLACA )</t>
  </si>
  <si>
    <t>kg</t>
  </si>
  <si>
    <t>2.6.3</t>
  </si>
  <si>
    <t>BORDE TUBO GALVANIZADO 2" SKATE PARK  ( SUMINISTRO E INSTALACION )</t>
  </si>
  <si>
    <t>2.7   PLATAFORMA SKATE</t>
  </si>
  <si>
    <t>2.7.1</t>
  </si>
  <si>
    <t xml:space="preserve"> CONCRETO ACABADO  LISO GRANO MUERTO  3000 psi hecho en obra  con arena de rio y triturado , acabado grano muerto allanado</t>
  </si>
  <si>
    <t>2.8   PLACA CON ACABADO ESCOBEADO SKATE</t>
  </si>
  <si>
    <t>2.8.1</t>
  </si>
  <si>
    <t xml:space="preserve"> CONCRETO ACABADO ESCOBEADO  3000 psi hecho en obra  con arena de rio y triturado , acabado grano muerto llana metalica.</t>
  </si>
  <si>
    <t>2.8.2</t>
  </si>
  <si>
    <t>JUNTAS LONJITUDINAL DE CONSTRUCCION CORTE Y SELLO</t>
  </si>
  <si>
    <t>2.9   BARANDAS METALICAS SKATE PARK</t>
  </si>
  <si>
    <t>2.9.1</t>
  </si>
  <si>
    <t>BARANDAS  TUBO GALVANIZADO 2" SKATE PARK  ( SUMINISTRO E INSTALACION )</t>
  </si>
  <si>
    <t>M3</t>
  </si>
  <si>
    <t>5.5   CABLEADO</t>
  </si>
  <si>
    <t>.</t>
  </si>
  <si>
    <t>PARQUE RECREO DEPORTIVO</t>
  </si>
  <si>
    <t>COSTO DIRECTO</t>
  </si>
  <si>
    <t>COSTO INDIRECTO</t>
  </si>
  <si>
    <t>VALOR TOTAL</t>
  </si>
  <si>
    <t>PARQUE G1 - G2</t>
  </si>
  <si>
    <t>PARQUE E</t>
  </si>
  <si>
    <t>SKATE PARK</t>
  </si>
  <si>
    <t>TOTAL PROPUESTA</t>
  </si>
  <si>
    <t>CONSTRUCCIÓN DE PARQUE RECREO - DEPORTIVO URBANIZACION SAN LUIS (NEIVA) SKATE PARK</t>
  </si>
  <si>
    <t xml:space="preserve">PROVISIÓN PAGO REEMBOLSABLE CONEXIÓN ELECTRICA PARQUE / CONEXIÓN ALUMBRADO PUBLICO
</t>
  </si>
  <si>
    <t>CONVOCATORIA N° PAF-PRD-O-019-2015
FORMATO No.4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</si>
</sst>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#,##0.00_);\-#,##0.00"/>
    <numFmt numFmtId="166" formatCode="#,##0_);\-#,##0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3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u/>
      <sz val="13"/>
      <color indexed="8"/>
      <name val="Arial Narrow"/>
      <family val="2"/>
    </font>
    <font>
      <sz val="7.9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9.1"/>
      <color indexed="8"/>
      <name val="Arial"/>
      <family val="2"/>
    </font>
    <font>
      <b/>
      <sz val="20"/>
      <color indexed="8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3" applyNumberFormat="1" applyFont="1" applyFill="1" applyBorder="1" applyAlignment="1" applyProtection="1"/>
    <xf numFmtId="0" fontId="7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wrapText="1"/>
    </xf>
    <xf numFmtId="0" fontId="3" fillId="0" borderId="0" xfId="3" applyNumberFormat="1" applyFill="1" applyBorder="1" applyAlignment="1" applyProtection="1"/>
    <xf numFmtId="0" fontId="5" fillId="0" borderId="9" xfId="3" applyNumberFormat="1" applyFont="1" applyFill="1" applyBorder="1" applyAlignment="1" applyProtection="1">
      <alignment wrapText="1"/>
    </xf>
    <xf numFmtId="0" fontId="5" fillId="0" borderId="9" xfId="3" applyNumberFormat="1" applyFont="1" applyFill="1" applyBorder="1" applyAlignment="1" applyProtection="1">
      <alignment horizontal="center"/>
    </xf>
    <xf numFmtId="165" fontId="7" fillId="0" borderId="0" xfId="2" applyNumberFormat="1" applyFont="1" applyFill="1" applyBorder="1" applyAlignment="1" applyProtection="1"/>
    <xf numFmtId="4" fontId="7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/>
    <xf numFmtId="3" fontId="7" fillId="0" borderId="0" xfId="2" applyNumberFormat="1" applyFont="1" applyFill="1" applyBorder="1" applyAlignment="1" applyProtection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>
      <alignment wrapText="1"/>
    </xf>
    <xf numFmtId="0" fontId="5" fillId="0" borderId="9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wrapText="1"/>
    </xf>
    <xf numFmtId="0" fontId="7" fillId="0" borderId="0" xfId="3" applyNumberFormat="1" applyFont="1" applyFill="1" applyBorder="1" applyAlignment="1" applyProtection="1"/>
    <xf numFmtId="0" fontId="5" fillId="3" borderId="0" xfId="3" applyNumberFormat="1" applyFont="1" applyFill="1" applyBorder="1" applyAlignment="1" applyProtection="1"/>
    <xf numFmtId="0" fontId="7" fillId="0" borderId="0" xfId="3" applyNumberFormat="1" applyFont="1" applyFill="1" applyBorder="1" applyAlignment="1" applyProtection="1">
      <alignment wrapText="1"/>
    </xf>
    <xf numFmtId="0" fontId="0" fillId="0" borderId="0" xfId="0" applyBorder="1"/>
    <xf numFmtId="0" fontId="8" fillId="0" borderId="0" xfId="2" applyNumberFormat="1" applyFont="1" applyFill="1" applyBorder="1" applyAlignment="1" applyProtection="1">
      <alignment wrapText="1"/>
    </xf>
    <xf numFmtId="0" fontId="4" fillId="0" borderId="0" xfId="2" applyNumberFormat="1" applyFont="1" applyFill="1" applyBorder="1" applyAlignment="1" applyProtection="1">
      <alignment wrapText="1"/>
    </xf>
    <xf numFmtId="0" fontId="6" fillId="0" borderId="0" xfId="2" applyNumberFormat="1" applyFont="1" applyFill="1" applyBorder="1" applyAlignment="1" applyProtection="1">
      <alignment wrapText="1"/>
    </xf>
    <xf numFmtId="0" fontId="7" fillId="0" borderId="9" xfId="2" applyNumberFormat="1" applyFont="1" applyFill="1" applyBorder="1" applyAlignment="1" applyProtection="1"/>
    <xf numFmtId="0" fontId="10" fillId="0" borderId="9" xfId="2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0" fontId="7" fillId="0" borderId="0" xfId="2" applyNumberFormat="1" applyFont="1" applyFill="1" applyBorder="1" applyAlignment="1" applyProtection="1">
      <alignment horizontal="center"/>
    </xf>
    <xf numFmtId="166" fontId="5" fillId="0" borderId="9" xfId="3" applyNumberFormat="1" applyFont="1" applyFill="1" applyBorder="1" applyAlignment="1" applyProtection="1">
      <alignment horizontal="center"/>
    </xf>
    <xf numFmtId="165" fontId="5" fillId="0" borderId="9" xfId="3" applyNumberFormat="1" applyFont="1" applyFill="1" applyBorder="1" applyAlignment="1" applyProtection="1">
      <alignment horizontal="center"/>
    </xf>
    <xf numFmtId="166" fontId="10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3" fontId="10" fillId="0" borderId="9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0" xfId="3" applyNumberFormat="1" applyFill="1" applyBorder="1" applyAlignment="1" applyProtection="1">
      <alignment horizontal="center"/>
    </xf>
    <xf numFmtId="166" fontId="5" fillId="0" borderId="9" xfId="2" applyNumberFormat="1" applyFont="1" applyFill="1" applyBorder="1" applyAlignment="1" applyProtection="1">
      <alignment horizontal="center"/>
    </xf>
    <xf numFmtId="167" fontId="5" fillId="0" borderId="9" xfId="2" applyNumberFormat="1" applyFont="1" applyFill="1" applyBorder="1" applyAlignment="1" applyProtection="1">
      <alignment horizontal="center"/>
    </xf>
    <xf numFmtId="166" fontId="5" fillId="0" borderId="9" xfId="1" applyNumberFormat="1" applyFont="1" applyFill="1" applyBorder="1" applyAlignment="1" applyProtection="1">
      <alignment horizontal="center"/>
    </xf>
    <xf numFmtId="4" fontId="5" fillId="0" borderId="0" xfId="3" applyNumberFormat="1" applyFont="1" applyFill="1" applyBorder="1" applyAlignment="1" applyProtection="1">
      <alignment horizontal="center"/>
    </xf>
    <xf numFmtId="3" fontId="5" fillId="0" borderId="0" xfId="3" applyNumberFormat="1" applyFont="1" applyFill="1" applyBorder="1" applyAlignment="1" applyProtection="1">
      <alignment horizontal="center"/>
    </xf>
    <xf numFmtId="0" fontId="7" fillId="0" borderId="0" xfId="3" applyNumberFormat="1" applyFont="1" applyFill="1" applyBorder="1" applyAlignment="1" applyProtection="1">
      <alignment horizontal="center"/>
    </xf>
    <xf numFmtId="0" fontId="7" fillId="0" borderId="0" xfId="2" applyNumberFormat="1" applyFont="1" applyFill="1" applyBorder="1" applyAlignment="1" applyProtection="1">
      <alignment horizontal="center" vertical="center"/>
    </xf>
    <xf numFmtId="0" fontId="5" fillId="0" borderId="9" xfId="3" applyNumberFormat="1" applyFont="1" applyFill="1" applyBorder="1" applyAlignment="1" applyProtection="1">
      <alignment horizontal="center" vertical="center"/>
    </xf>
    <xf numFmtId="166" fontId="5" fillId="0" borderId="9" xfId="3" applyNumberFormat="1" applyFont="1" applyFill="1" applyBorder="1" applyAlignment="1" applyProtection="1">
      <alignment horizontal="center" vertical="center"/>
    </xf>
    <xf numFmtId="165" fontId="5" fillId="0" borderId="9" xfId="3" applyNumberFormat="1" applyFont="1" applyFill="1" applyBorder="1" applyAlignment="1" applyProtection="1">
      <alignment horizontal="center" vertical="center"/>
    </xf>
    <xf numFmtId="166" fontId="10" fillId="0" borderId="9" xfId="2" applyNumberFormat="1" applyFont="1" applyFill="1" applyBorder="1" applyAlignment="1" applyProtection="1">
      <alignment horizontal="center" vertical="center"/>
    </xf>
    <xf numFmtId="0" fontId="5" fillId="0" borderId="9" xfId="2" applyNumberFormat="1" applyFont="1" applyFill="1" applyBorder="1" applyAlignment="1" applyProtection="1">
      <alignment horizontal="center" vertical="center"/>
    </xf>
    <xf numFmtId="3" fontId="10" fillId="0" borderId="9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3" fillId="0" borderId="0" xfId="3" applyNumberFormat="1" applyFill="1" applyBorder="1" applyAlignment="1" applyProtection="1">
      <alignment horizontal="center" vertical="center"/>
    </xf>
    <xf numFmtId="3" fontId="3" fillId="0" borderId="0" xfId="3" applyNumberForma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/>
    </xf>
    <xf numFmtId="0" fontId="7" fillId="0" borderId="0" xfId="3" applyNumberFormat="1" applyFont="1" applyFill="1" applyBorder="1" applyAlignment="1" applyProtection="1">
      <alignment vertical="center"/>
    </xf>
    <xf numFmtId="44" fontId="14" fillId="0" borderId="9" xfId="5" applyFont="1" applyBorder="1"/>
    <xf numFmtId="44" fontId="11" fillId="0" borderId="9" xfId="5" applyFont="1" applyBorder="1"/>
    <xf numFmtId="44" fontId="0" fillId="0" borderId="0" xfId="0" applyNumberFormat="1"/>
    <xf numFmtId="0" fontId="9" fillId="0" borderId="0" xfId="2" applyFont="1" applyAlignment="1" applyProtection="1">
      <alignment horizontal="left" vertical="center"/>
    </xf>
    <xf numFmtId="0" fontId="9" fillId="0" borderId="0" xfId="2" applyFont="1" applyAlignment="1" applyProtection="1">
      <alignment horizontal="center" vertical="center"/>
    </xf>
    <xf numFmtId="0" fontId="9" fillId="0" borderId="0" xfId="2" applyFont="1" applyFill="1" applyAlignment="1" applyProtection="1">
      <alignment horizontal="center" vertical="center"/>
    </xf>
    <xf numFmtId="3" fontId="5" fillId="0" borderId="0" xfId="3" applyNumberFormat="1" applyFont="1" applyAlignment="1" applyProtection="1">
      <alignment horizontal="right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164" fontId="11" fillId="0" borderId="9" xfId="0" applyNumberFormat="1" applyFont="1" applyBorder="1" applyAlignment="1" applyProtection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3" applyFont="1" applyBorder="1" applyAlignment="1" applyProtection="1">
      <alignment horizontal="left" vertical="center"/>
    </xf>
    <xf numFmtId="0" fontId="5" fillId="0" borderId="9" xfId="3" applyFont="1" applyBorder="1" applyAlignment="1" applyProtection="1">
      <alignment horizontal="left" vertical="center"/>
    </xf>
    <xf numFmtId="0" fontId="5" fillId="0" borderId="9" xfId="3" applyFont="1" applyBorder="1" applyAlignment="1" applyProtection="1">
      <alignment vertical="center" wrapText="1"/>
    </xf>
    <xf numFmtId="0" fontId="5" fillId="0" borderId="9" xfId="3" applyFont="1" applyBorder="1" applyAlignment="1" applyProtection="1">
      <alignment horizontal="center" vertical="center"/>
    </xf>
    <xf numFmtId="165" fontId="5" fillId="0" borderId="9" xfId="3" applyNumberFormat="1" applyFont="1" applyBorder="1" applyAlignment="1" applyProtection="1">
      <alignment horizontal="center" vertical="center"/>
    </xf>
    <xf numFmtId="166" fontId="5" fillId="0" borderId="9" xfId="3" applyNumberFormat="1" applyFont="1" applyBorder="1" applyAlignment="1" applyProtection="1">
      <alignment horizontal="center" vertical="center"/>
    </xf>
    <xf numFmtId="166" fontId="10" fillId="0" borderId="9" xfId="3" applyNumberFormat="1" applyFont="1" applyFill="1" applyBorder="1" applyAlignment="1" applyProtection="1">
      <alignment horizontal="center" vertical="center"/>
    </xf>
    <xf numFmtId="166" fontId="5" fillId="0" borderId="9" xfId="4" applyNumberFormat="1" applyFont="1" applyFill="1" applyBorder="1" applyAlignment="1" applyProtection="1">
      <alignment horizontal="center" vertical="center"/>
    </xf>
    <xf numFmtId="0" fontId="10" fillId="0" borderId="9" xfId="2" applyFont="1" applyBorder="1" applyAlignment="1" applyProtection="1">
      <alignment horizontal="left" vertical="center"/>
    </xf>
    <xf numFmtId="0" fontId="14" fillId="0" borderId="9" xfId="0" applyFont="1" applyBorder="1" applyAlignment="1" applyProtection="1">
      <alignment vertical="center" wrapText="1"/>
    </xf>
    <xf numFmtId="49" fontId="14" fillId="0" borderId="9" xfId="0" applyNumberFormat="1" applyFont="1" applyBorder="1" applyAlignment="1" applyProtection="1">
      <alignment horizontal="center" vertical="center"/>
    </xf>
    <xf numFmtId="2" fontId="14" fillId="0" borderId="9" xfId="0" applyNumberFormat="1" applyFont="1" applyBorder="1" applyAlignment="1" applyProtection="1">
      <alignment horizontal="center" vertical="center"/>
    </xf>
    <xf numFmtId="49" fontId="14" fillId="4" borderId="9" xfId="0" applyNumberFormat="1" applyFont="1" applyFill="1" applyBorder="1" applyAlignment="1" applyProtection="1">
      <alignment horizontal="center" vertical="center"/>
    </xf>
    <xf numFmtId="2" fontId="14" fillId="4" borderId="9" xfId="0" applyNumberFormat="1" applyFont="1" applyFill="1" applyBorder="1" applyAlignment="1" applyProtection="1">
      <alignment horizontal="center" vertical="center"/>
    </xf>
    <xf numFmtId="166" fontId="5" fillId="4" borderId="9" xfId="4" applyNumberFormat="1" applyFont="1" applyFill="1" applyBorder="1" applyAlignment="1" applyProtection="1">
      <alignment horizontal="center" vertical="center"/>
    </xf>
    <xf numFmtId="9" fontId="14" fillId="0" borderId="9" xfId="0" applyNumberFormat="1" applyFont="1" applyFill="1" applyBorder="1" applyAlignment="1" applyProtection="1">
      <alignment horizontal="center" vertical="center"/>
    </xf>
    <xf numFmtId="167" fontId="5" fillId="0" borderId="9" xfId="4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49" fontId="14" fillId="0" borderId="0" xfId="0" applyNumberFormat="1" applyFont="1" applyBorder="1" applyAlignment="1" applyProtection="1">
      <alignment horizontal="center" vertical="center"/>
    </xf>
    <xf numFmtId="2" fontId="14" fillId="0" borderId="0" xfId="0" applyNumberFormat="1" applyFont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left" vertical="center" wrapText="1"/>
    </xf>
    <xf numFmtId="49" fontId="11" fillId="0" borderId="9" xfId="0" applyNumberFormat="1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left" vertical="center"/>
    </xf>
    <xf numFmtId="0" fontId="5" fillId="0" borderId="9" xfId="2" applyFont="1" applyBorder="1" applyAlignment="1" applyProtection="1">
      <alignment vertical="center" wrapText="1"/>
    </xf>
    <xf numFmtId="0" fontId="5" fillId="0" borderId="9" xfId="2" applyFont="1" applyBorder="1" applyAlignment="1" applyProtection="1">
      <alignment horizontal="center" vertical="center"/>
    </xf>
    <xf numFmtId="165" fontId="5" fillId="0" borderId="9" xfId="2" applyNumberFormat="1" applyFont="1" applyBorder="1" applyAlignment="1" applyProtection="1">
      <alignment horizontal="center" vertical="center"/>
    </xf>
    <xf numFmtId="166" fontId="5" fillId="0" borderId="9" xfId="2" applyNumberFormat="1" applyFont="1" applyBorder="1" applyAlignment="1" applyProtection="1">
      <alignment horizontal="center" vertical="center"/>
    </xf>
    <xf numFmtId="167" fontId="10" fillId="0" borderId="9" xfId="4" applyNumberFormat="1" applyFont="1" applyBorder="1" applyAlignment="1" applyProtection="1">
      <alignment horizontal="center" vertical="center"/>
    </xf>
    <xf numFmtId="167" fontId="5" fillId="0" borderId="9" xfId="4" applyNumberFormat="1" applyFont="1" applyBorder="1" applyAlignment="1" applyProtection="1">
      <alignment horizontal="center" vertical="center"/>
    </xf>
    <xf numFmtId="167" fontId="5" fillId="0" borderId="9" xfId="2" applyNumberFormat="1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166" fontId="10" fillId="0" borderId="9" xfId="3" applyNumberFormat="1" applyFont="1" applyBorder="1" applyAlignment="1" applyProtection="1">
      <alignment horizontal="center" vertical="center"/>
    </xf>
    <xf numFmtId="166" fontId="5" fillId="2" borderId="9" xfId="3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/>
      <protection locked="0"/>
    </xf>
    <xf numFmtId="166" fontId="5" fillId="2" borderId="9" xfId="3" applyNumberFormat="1" applyFont="1" applyFill="1" applyBorder="1" applyAlignment="1" applyProtection="1">
      <alignment horizontal="center" vertical="center"/>
      <protection locked="0"/>
    </xf>
    <xf numFmtId="166" fontId="5" fillId="2" borderId="9" xfId="3" applyNumberFormat="1" applyFont="1" applyFill="1" applyBorder="1" applyAlignment="1" applyProtection="1">
      <alignment horizontal="center"/>
      <protection locked="0"/>
    </xf>
    <xf numFmtId="166" fontId="5" fillId="0" borderId="9" xfId="3" applyNumberFormat="1" applyFont="1" applyFill="1" applyBorder="1" applyAlignment="1" applyProtection="1">
      <alignment horizontal="center"/>
      <protection locked="0"/>
    </xf>
    <xf numFmtId="166" fontId="5" fillId="0" borderId="9" xfId="2" applyNumberFormat="1" applyFont="1" applyBorder="1" applyAlignment="1" applyProtection="1">
      <alignment horizontal="center" vertical="center"/>
      <protection locked="0"/>
    </xf>
    <xf numFmtId="166" fontId="5" fillId="2" borderId="9" xfId="2" applyNumberFormat="1" applyFont="1" applyFill="1" applyBorder="1" applyAlignment="1" applyProtection="1">
      <alignment horizontal="center" vertical="center"/>
      <protection locked="0"/>
    </xf>
    <xf numFmtId="166" fontId="5" fillId="2" borderId="9" xfId="2" applyNumberFormat="1" applyFont="1" applyFill="1" applyBorder="1" applyAlignment="1" applyProtection="1">
      <alignment horizontal="center"/>
      <protection locked="0"/>
    </xf>
    <xf numFmtId="0" fontId="4" fillId="0" borderId="1" xfId="2" applyNumberFormat="1" applyFont="1" applyFill="1" applyBorder="1" applyAlignment="1" applyProtection="1">
      <alignment horizontal="center" wrapText="1"/>
    </xf>
    <xf numFmtId="0" fontId="4" fillId="0" borderId="2" xfId="2" applyNumberFormat="1" applyFont="1" applyFill="1" applyBorder="1" applyAlignment="1" applyProtection="1">
      <alignment horizontal="center" wrapText="1"/>
    </xf>
    <xf numFmtId="0" fontId="4" fillId="0" borderId="3" xfId="2" applyNumberFormat="1" applyFont="1" applyFill="1" applyBorder="1" applyAlignment="1" applyProtection="1">
      <alignment horizontal="center" wrapText="1"/>
    </xf>
    <xf numFmtId="0" fontId="4" fillId="0" borderId="4" xfId="2" applyNumberFormat="1" applyFont="1" applyFill="1" applyBorder="1" applyAlignment="1" applyProtection="1">
      <alignment horizontal="center" wrapText="1"/>
    </xf>
    <xf numFmtId="0" fontId="4" fillId="0" borderId="0" xfId="2" applyNumberFormat="1" applyFont="1" applyFill="1" applyBorder="1" applyAlignment="1" applyProtection="1">
      <alignment horizontal="center" wrapText="1"/>
    </xf>
    <xf numFmtId="0" fontId="4" fillId="0" borderId="5" xfId="2" applyNumberFormat="1" applyFont="1" applyFill="1" applyBorder="1" applyAlignment="1" applyProtection="1">
      <alignment horizontal="center" wrapText="1"/>
    </xf>
    <xf numFmtId="0" fontId="6" fillId="0" borderId="6" xfId="2" applyNumberFormat="1" applyFont="1" applyFill="1" applyBorder="1" applyAlignment="1" applyProtection="1">
      <alignment horizontal="center" vertical="center" wrapText="1"/>
    </xf>
    <xf numFmtId="0" fontId="6" fillId="0" borderId="7" xfId="2" applyNumberFormat="1" applyFont="1" applyFill="1" applyBorder="1" applyAlignment="1" applyProtection="1">
      <alignment horizontal="center" vertical="center" wrapText="1"/>
    </xf>
    <xf numFmtId="0" fontId="6" fillId="0" borderId="8" xfId="2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center" vertical="center" wrapText="1"/>
    </xf>
    <xf numFmtId="0" fontId="6" fillId="0" borderId="6" xfId="2" applyNumberFormat="1" applyFont="1" applyFill="1" applyBorder="1" applyAlignment="1" applyProtection="1">
      <alignment horizontal="center" wrapText="1"/>
    </xf>
    <xf numFmtId="0" fontId="6" fillId="0" borderId="7" xfId="2" applyNumberFormat="1" applyFont="1" applyFill="1" applyBorder="1" applyAlignment="1" applyProtection="1">
      <alignment horizontal="center" wrapText="1"/>
    </xf>
    <xf numFmtId="0" fontId="6" fillId="0" borderId="8" xfId="2" applyNumberFormat="1" applyFont="1" applyFill="1" applyBorder="1" applyAlignment="1" applyProtection="1">
      <alignment horizontal="center" wrapText="1"/>
    </xf>
    <xf numFmtId="0" fontId="8" fillId="0" borderId="9" xfId="2" applyNumberFormat="1" applyFont="1" applyFill="1" applyBorder="1" applyAlignment="1" applyProtection="1">
      <alignment horizontal="center" wrapText="1"/>
    </xf>
    <xf numFmtId="0" fontId="10" fillId="0" borderId="9" xfId="2" applyNumberFormat="1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left" vertical="center"/>
    </xf>
    <xf numFmtId="49" fontId="11" fillId="4" borderId="10" xfId="0" applyNumberFormat="1" applyFont="1" applyFill="1" applyBorder="1" applyAlignment="1" applyProtection="1">
      <alignment horizontal="left" vertical="center"/>
    </xf>
    <xf numFmtId="49" fontId="11" fillId="4" borderId="11" xfId="0" applyNumberFormat="1" applyFont="1" applyFill="1" applyBorder="1" applyAlignment="1" applyProtection="1">
      <alignment horizontal="left" vertical="center"/>
    </xf>
    <xf numFmtId="0" fontId="10" fillId="0" borderId="7" xfId="2" applyNumberFormat="1" applyFont="1" applyFill="1" applyBorder="1" applyAlignment="1" applyProtection="1">
      <alignment horizontal="left"/>
    </xf>
    <xf numFmtId="0" fontId="15" fillId="2" borderId="9" xfId="0" applyFont="1" applyFill="1" applyBorder="1" applyAlignment="1" applyProtection="1">
      <alignment horizontal="left" vertical="center" wrapText="1"/>
    </xf>
  </cellXfs>
  <cellStyles count="6">
    <cellStyle name="Millares" xfId="1" builtinId="3"/>
    <cellStyle name="Millares 27" xfId="4"/>
    <cellStyle name="Moneda" xfId="5" builtinId="4"/>
    <cellStyle name="Normal" xfId="0" builtinId="0"/>
    <cellStyle name="Normal 10" xfId="2"/>
    <cellStyle name="Normal 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115" zoomScaleNormal="100" zoomScaleSheetLayoutView="115" workbookViewId="0">
      <selection activeCell="E10" sqref="E10"/>
    </sheetView>
  </sheetViews>
  <sheetFormatPr baseColWidth="10" defaultRowHeight="15" x14ac:dyDescent="0.25"/>
  <cols>
    <col min="1" max="1" width="18" customWidth="1"/>
    <col min="2" max="2" width="17.85546875" customWidth="1"/>
    <col min="3" max="3" width="22.42578125" customWidth="1"/>
    <col min="4" max="4" width="26.7109375" customWidth="1"/>
    <col min="5" max="5" width="30.85546875" customWidth="1"/>
    <col min="7" max="7" width="16.7109375" bestFit="1" customWidth="1"/>
  </cols>
  <sheetData>
    <row r="1" spans="1:7" ht="15" customHeight="1" x14ac:dyDescent="0.3">
      <c r="A1" s="105" t="str">
        <f>+'G1 - G2'!A1:F3</f>
        <v xml:space="preserve"> "CONSTRUCCIÓN DE PARQUES RECREO - DEPORTIVOS EN URBANIZACIONES DONDE SE DESARROLLA EL PROGRAMA DE 100.000 VIVIENDAS - GRUPO 2  ZONA CENTRO CONFORMADO POR LOS PROYECTOS: PARQUE G1 Y G2 URB. BOSQUES DE SAN LUIS (NEIVA), PARQUE AGRUP. E URB. BOSQUES DE SAN LUIS; INCLUYE SKATE PARK (NEIVA)"</v>
      </c>
      <c r="B1" s="106"/>
      <c r="C1" s="106"/>
      <c r="D1" s="107"/>
      <c r="E1" s="20"/>
    </row>
    <row r="2" spans="1:7" ht="15" customHeight="1" x14ac:dyDescent="0.3">
      <c r="A2" s="108"/>
      <c r="B2" s="109"/>
      <c r="C2" s="109"/>
      <c r="D2" s="110"/>
      <c r="E2" s="20"/>
    </row>
    <row r="3" spans="1:7" ht="78" customHeight="1" x14ac:dyDescent="0.3">
      <c r="A3" s="108"/>
      <c r="B3" s="109"/>
      <c r="C3" s="109"/>
      <c r="D3" s="110"/>
      <c r="E3" s="20"/>
    </row>
    <row r="4" spans="1:7" ht="30.75" customHeight="1" x14ac:dyDescent="0.25">
      <c r="A4" s="111" t="s">
        <v>233</v>
      </c>
      <c r="B4" s="112"/>
      <c r="C4" s="112"/>
      <c r="D4" s="113"/>
      <c r="E4" s="21"/>
    </row>
    <row r="5" spans="1:7" x14ac:dyDescent="0.25">
      <c r="A5" s="22"/>
      <c r="B5" s="22"/>
      <c r="C5" s="22"/>
      <c r="D5" s="22"/>
      <c r="E5" s="2"/>
    </row>
    <row r="6" spans="1:7" ht="33" x14ac:dyDescent="0.3">
      <c r="A6" s="23" t="s">
        <v>223</v>
      </c>
      <c r="B6" s="23" t="s">
        <v>224</v>
      </c>
      <c r="C6" s="23" t="s">
        <v>225</v>
      </c>
      <c r="D6" s="23" t="s">
        <v>226</v>
      </c>
      <c r="E6" s="19"/>
    </row>
    <row r="7" spans="1:7" ht="16.5" x14ac:dyDescent="0.3">
      <c r="A7" s="24" t="s">
        <v>227</v>
      </c>
      <c r="B7" s="51">
        <f>+'G1 - G2'!F77</f>
        <v>0</v>
      </c>
      <c r="C7" s="51">
        <f>+SUM('G1 - G2'!F79:F83)</f>
        <v>0</v>
      </c>
      <c r="D7" s="51">
        <f>+B7+C7</f>
        <v>0</v>
      </c>
      <c r="E7" s="18"/>
    </row>
    <row r="8" spans="1:7" ht="16.5" x14ac:dyDescent="0.3">
      <c r="A8" s="24" t="s">
        <v>228</v>
      </c>
      <c r="B8" s="51">
        <f>+E!F93</f>
        <v>0</v>
      </c>
      <c r="C8" s="51">
        <f>+SUM(E!F95:F99)</f>
        <v>0</v>
      </c>
      <c r="D8" s="51">
        <f>+B8+C8</f>
        <v>0</v>
      </c>
      <c r="E8" s="18"/>
    </row>
    <row r="9" spans="1:7" ht="16.5" x14ac:dyDescent="0.3">
      <c r="A9" s="24" t="s">
        <v>229</v>
      </c>
      <c r="B9" s="51">
        <f>+'SKATE PARK'!F89</f>
        <v>0</v>
      </c>
      <c r="C9" s="51">
        <f>+SUM('SKATE PARK'!F91:F95)</f>
        <v>0</v>
      </c>
      <c r="D9" s="51">
        <f>+B9+C9</f>
        <v>0</v>
      </c>
      <c r="E9" s="18"/>
    </row>
    <row r="10" spans="1:7" ht="16.5" x14ac:dyDescent="0.3">
      <c r="A10" s="114" t="s">
        <v>230</v>
      </c>
      <c r="B10" s="114"/>
      <c r="C10" s="114"/>
      <c r="D10" s="52">
        <f>+D7+D8+D9</f>
        <v>0</v>
      </c>
      <c r="E10" s="18"/>
      <c r="G10" s="53"/>
    </row>
    <row r="11" spans="1:7" x14ac:dyDescent="0.25">
      <c r="A11" s="18"/>
      <c r="B11" s="18"/>
      <c r="C11" s="18"/>
      <c r="D11" s="18"/>
      <c r="E11" s="18"/>
    </row>
  </sheetData>
  <mergeCells count="3">
    <mergeCell ref="A1:D3"/>
    <mergeCell ref="A4:D4"/>
    <mergeCell ref="A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15" zoomScaleNormal="100" zoomScaleSheetLayoutView="115" workbookViewId="0">
      <selection activeCell="C15" sqref="C15"/>
    </sheetView>
  </sheetViews>
  <sheetFormatPr baseColWidth="10" defaultRowHeight="16.5" x14ac:dyDescent="0.3"/>
  <cols>
    <col min="1" max="1" width="11.42578125" style="1"/>
    <col min="2" max="2" width="80.5703125" style="12" customWidth="1"/>
    <col min="3" max="3" width="11.42578125" style="11"/>
    <col min="4" max="4" width="11.5703125" style="49" bestFit="1" customWidth="1"/>
    <col min="5" max="5" width="12.42578125" style="49" bestFit="1" customWidth="1"/>
    <col min="6" max="6" width="18.28515625" style="49" customWidth="1"/>
    <col min="7" max="7" width="11.42578125" style="1"/>
    <col min="8" max="8" width="14.7109375" style="1" bestFit="1" customWidth="1"/>
    <col min="9" max="9" width="16.42578125" style="1" customWidth="1"/>
    <col min="10" max="16384" width="11.42578125" style="1"/>
  </cols>
  <sheetData>
    <row r="1" spans="1:7" x14ac:dyDescent="0.3">
      <c r="A1" s="116" t="s">
        <v>0</v>
      </c>
      <c r="B1" s="117"/>
      <c r="C1" s="117"/>
      <c r="D1" s="117"/>
      <c r="E1" s="117"/>
      <c r="F1" s="118"/>
    </row>
    <row r="2" spans="1:7" x14ac:dyDescent="0.3">
      <c r="A2" s="119"/>
      <c r="B2" s="120"/>
      <c r="C2" s="120"/>
      <c r="D2" s="120"/>
      <c r="E2" s="120"/>
      <c r="F2" s="121"/>
    </row>
    <row r="3" spans="1:7" ht="44.25" customHeight="1" x14ac:dyDescent="0.3">
      <c r="A3" s="119"/>
      <c r="B3" s="120"/>
      <c r="C3" s="120"/>
      <c r="D3" s="120"/>
      <c r="E3" s="120"/>
      <c r="F3" s="121"/>
    </row>
    <row r="4" spans="1:7" ht="29.25" customHeight="1" x14ac:dyDescent="0.3">
      <c r="A4" s="122" t="s">
        <v>233</v>
      </c>
      <c r="B4" s="123"/>
      <c r="C4" s="123"/>
      <c r="D4" s="123"/>
      <c r="E4" s="123"/>
      <c r="F4" s="124"/>
    </row>
    <row r="5" spans="1:7" x14ac:dyDescent="0.3">
      <c r="A5" s="2"/>
      <c r="B5" s="2"/>
      <c r="C5" s="25"/>
      <c r="D5" s="39"/>
      <c r="E5" s="39"/>
      <c r="F5" s="39"/>
    </row>
    <row r="6" spans="1:7" ht="17.25" x14ac:dyDescent="0.3">
      <c r="A6" s="125" t="s">
        <v>1</v>
      </c>
      <c r="B6" s="125"/>
      <c r="C6" s="125"/>
      <c r="D6" s="125"/>
      <c r="E6" s="125"/>
      <c r="F6" s="125"/>
    </row>
    <row r="7" spans="1:7" x14ac:dyDescent="0.3">
      <c r="A7" s="54"/>
      <c r="B7" s="3"/>
      <c r="C7" s="55"/>
      <c r="D7" s="55"/>
      <c r="E7" s="55"/>
      <c r="F7" s="56"/>
      <c r="G7" s="57"/>
    </row>
    <row r="8" spans="1:7" s="4" customFormat="1" x14ac:dyDescent="0.3">
      <c r="A8" s="126" t="s">
        <v>2</v>
      </c>
      <c r="B8" s="126"/>
      <c r="C8" s="126"/>
      <c r="D8" s="126"/>
      <c r="E8" s="126"/>
      <c r="F8" s="126"/>
    </row>
    <row r="9" spans="1:7" s="4" customFormat="1" ht="33" x14ac:dyDescent="0.2">
      <c r="A9" s="58" t="s">
        <v>3</v>
      </c>
      <c r="B9" s="59" t="s">
        <v>4</v>
      </c>
      <c r="C9" s="59" t="s">
        <v>5</v>
      </c>
      <c r="D9" s="59" t="s">
        <v>6</v>
      </c>
      <c r="E9" s="60" t="s">
        <v>7</v>
      </c>
      <c r="F9" s="61" t="s">
        <v>8</v>
      </c>
    </row>
    <row r="10" spans="1:7" s="4" customFormat="1" x14ac:dyDescent="0.3">
      <c r="A10" s="62" t="s">
        <v>9</v>
      </c>
      <c r="B10" s="5"/>
      <c r="C10" s="6"/>
      <c r="D10" s="40"/>
      <c r="E10" s="40"/>
      <c r="F10" s="40"/>
    </row>
    <row r="11" spans="1:7" s="4" customFormat="1" x14ac:dyDescent="0.3">
      <c r="A11" s="62" t="s">
        <v>10</v>
      </c>
      <c r="B11" s="5"/>
      <c r="C11" s="6"/>
      <c r="D11" s="40"/>
      <c r="E11" s="40"/>
      <c r="F11" s="40"/>
    </row>
    <row r="12" spans="1:7" x14ac:dyDescent="0.3">
      <c r="A12" s="63" t="s">
        <v>11</v>
      </c>
      <c r="B12" s="64" t="s">
        <v>12</v>
      </c>
      <c r="C12" s="65" t="s">
        <v>13</v>
      </c>
      <c r="D12" s="66">
        <v>299.89</v>
      </c>
      <c r="E12" s="99"/>
      <c r="F12" s="41">
        <f xml:space="preserve"> ROUND(D12*E12,0)</f>
        <v>0</v>
      </c>
    </row>
    <row r="13" spans="1:7" x14ac:dyDescent="0.3">
      <c r="A13" s="63" t="s">
        <v>14</v>
      </c>
      <c r="B13" s="64" t="s">
        <v>15</v>
      </c>
      <c r="C13" s="65" t="s">
        <v>16</v>
      </c>
      <c r="D13" s="66">
        <v>52.25</v>
      </c>
      <c r="E13" s="99"/>
      <c r="F13" s="41">
        <f xml:space="preserve"> ROUND(D13*E13,0)</f>
        <v>0</v>
      </c>
    </row>
    <row r="14" spans="1:7" x14ac:dyDescent="0.3">
      <c r="A14" s="63" t="s">
        <v>17</v>
      </c>
      <c r="B14" s="64" t="s">
        <v>18</v>
      </c>
      <c r="C14" s="65" t="s">
        <v>19</v>
      </c>
      <c r="D14" s="66">
        <v>299.89</v>
      </c>
      <c r="E14" s="99"/>
      <c r="F14" s="41">
        <f xml:space="preserve"> ROUND(D14*E14,0)</f>
        <v>0</v>
      </c>
    </row>
    <row r="15" spans="1:7" ht="33" x14ac:dyDescent="0.3">
      <c r="A15" s="63" t="s">
        <v>20</v>
      </c>
      <c r="B15" s="64" t="s">
        <v>21</v>
      </c>
      <c r="C15" s="65" t="s">
        <v>16</v>
      </c>
      <c r="D15" s="66">
        <v>54.86</v>
      </c>
      <c r="E15" s="99"/>
      <c r="F15" s="41">
        <f xml:space="preserve"> ROUND(D15*E15,0)</f>
        <v>0</v>
      </c>
    </row>
    <row r="16" spans="1:7" ht="33" x14ac:dyDescent="0.3">
      <c r="A16" s="63" t="s">
        <v>22</v>
      </c>
      <c r="B16" s="64" t="s">
        <v>23</v>
      </c>
      <c r="C16" s="65" t="s">
        <v>24</v>
      </c>
      <c r="D16" s="66">
        <v>67.92</v>
      </c>
      <c r="E16" s="99"/>
      <c r="F16" s="41">
        <f xml:space="preserve"> ROUND(D16*E16,0)</f>
        <v>0</v>
      </c>
    </row>
    <row r="17" spans="1:6" x14ac:dyDescent="0.3">
      <c r="A17" s="62" t="s">
        <v>25</v>
      </c>
      <c r="B17" s="5"/>
      <c r="C17" s="6"/>
      <c r="D17" s="40"/>
      <c r="E17" s="40"/>
      <c r="F17" s="68">
        <f>SUM(F12:F16)</f>
        <v>0</v>
      </c>
    </row>
    <row r="18" spans="1:6" x14ac:dyDescent="0.3">
      <c r="A18" s="62" t="s">
        <v>26</v>
      </c>
      <c r="B18" s="5"/>
      <c r="C18" s="6"/>
      <c r="D18" s="40"/>
      <c r="E18" s="40"/>
      <c r="F18" s="41"/>
    </row>
    <row r="19" spans="1:6" x14ac:dyDescent="0.3">
      <c r="A19" s="62" t="s">
        <v>27</v>
      </c>
      <c r="B19" s="5"/>
      <c r="C19" s="6"/>
      <c r="D19" s="40"/>
      <c r="E19" s="40"/>
      <c r="F19" s="41"/>
    </row>
    <row r="20" spans="1:6" ht="33" x14ac:dyDescent="0.3">
      <c r="A20" s="63" t="s">
        <v>28</v>
      </c>
      <c r="B20" s="64" t="s">
        <v>29</v>
      </c>
      <c r="C20" s="65" t="s">
        <v>13</v>
      </c>
      <c r="D20" s="66">
        <v>166.8</v>
      </c>
      <c r="E20" s="99"/>
      <c r="F20" s="41">
        <f xml:space="preserve"> ROUND(D20*E20,0)</f>
        <v>0</v>
      </c>
    </row>
    <row r="21" spans="1:6" ht="33" x14ac:dyDescent="0.3">
      <c r="A21" s="63" t="s">
        <v>30</v>
      </c>
      <c r="B21" s="64" t="s">
        <v>31</v>
      </c>
      <c r="C21" s="65" t="s">
        <v>32</v>
      </c>
      <c r="D21" s="66">
        <v>172.25</v>
      </c>
      <c r="E21" s="99"/>
      <c r="F21" s="41">
        <f xml:space="preserve"> ROUND(D21*E21,0)</f>
        <v>0</v>
      </c>
    </row>
    <row r="22" spans="1:6" x14ac:dyDescent="0.3">
      <c r="A22" s="62" t="s">
        <v>33</v>
      </c>
      <c r="B22" s="5"/>
      <c r="C22" s="6"/>
      <c r="D22" s="42"/>
      <c r="E22" s="41"/>
      <c r="F22" s="41"/>
    </row>
    <row r="23" spans="1:6" x14ac:dyDescent="0.3">
      <c r="A23" s="63" t="s">
        <v>34</v>
      </c>
      <c r="B23" s="64" t="s">
        <v>15</v>
      </c>
      <c r="C23" s="65" t="s">
        <v>16</v>
      </c>
      <c r="D23" s="66">
        <v>13.78</v>
      </c>
      <c r="E23" s="99"/>
      <c r="F23" s="41">
        <f xml:space="preserve"> ROUND(D23*E23,0)</f>
        <v>0</v>
      </c>
    </row>
    <row r="24" spans="1:6" ht="33" x14ac:dyDescent="0.3">
      <c r="A24" s="63" t="s">
        <v>35</v>
      </c>
      <c r="B24" s="64" t="s">
        <v>23</v>
      </c>
      <c r="C24" s="65" t="s">
        <v>24</v>
      </c>
      <c r="D24" s="66">
        <v>17.91</v>
      </c>
      <c r="E24" s="99"/>
      <c r="F24" s="41">
        <f xml:space="preserve"> ROUND(D24*E24,0)</f>
        <v>0</v>
      </c>
    </row>
    <row r="25" spans="1:6" ht="33" x14ac:dyDescent="0.3">
      <c r="A25" s="63" t="s">
        <v>36</v>
      </c>
      <c r="B25" s="64" t="s">
        <v>37</v>
      </c>
      <c r="C25" s="65" t="s">
        <v>13</v>
      </c>
      <c r="D25" s="66">
        <v>200.13</v>
      </c>
      <c r="E25" s="99"/>
      <c r="F25" s="41">
        <f xml:space="preserve"> ROUND(D25*E25,0)</f>
        <v>0</v>
      </c>
    </row>
    <row r="26" spans="1:6" x14ac:dyDescent="0.3">
      <c r="A26" s="62" t="s">
        <v>38</v>
      </c>
      <c r="B26" s="5"/>
      <c r="C26" s="6"/>
      <c r="D26" s="40"/>
      <c r="E26" s="40"/>
      <c r="F26" s="41"/>
    </row>
    <row r="27" spans="1:6" x14ac:dyDescent="0.3">
      <c r="A27" s="63" t="s">
        <v>39</v>
      </c>
      <c r="B27" s="64" t="s">
        <v>40</v>
      </c>
      <c r="C27" s="65" t="s">
        <v>41</v>
      </c>
      <c r="D27" s="66">
        <v>1</v>
      </c>
      <c r="E27" s="99"/>
      <c r="F27" s="41">
        <f t="shared" ref="F27:F37" si="0" xml:space="preserve"> ROUND(D27*E27,0)</f>
        <v>0</v>
      </c>
    </row>
    <row r="28" spans="1:6" x14ac:dyDescent="0.3">
      <c r="A28" s="63" t="s">
        <v>42</v>
      </c>
      <c r="B28" s="64" t="s">
        <v>43</v>
      </c>
      <c r="C28" s="65" t="s">
        <v>41</v>
      </c>
      <c r="D28" s="66">
        <v>1</v>
      </c>
      <c r="E28" s="99"/>
      <c r="F28" s="41">
        <f t="shared" si="0"/>
        <v>0</v>
      </c>
    </row>
    <row r="29" spans="1:6" x14ac:dyDescent="0.3">
      <c r="A29" s="63" t="s">
        <v>44</v>
      </c>
      <c r="B29" s="64" t="s">
        <v>45</v>
      </c>
      <c r="C29" s="65" t="s">
        <v>41</v>
      </c>
      <c r="D29" s="66">
        <v>1</v>
      </c>
      <c r="E29" s="99"/>
      <c r="F29" s="41">
        <f t="shared" si="0"/>
        <v>0</v>
      </c>
    </row>
    <row r="30" spans="1:6" x14ac:dyDescent="0.3">
      <c r="A30" s="63" t="s">
        <v>46</v>
      </c>
      <c r="B30" s="64" t="s">
        <v>47</v>
      </c>
      <c r="C30" s="65" t="s">
        <v>41</v>
      </c>
      <c r="D30" s="66">
        <v>1</v>
      </c>
      <c r="E30" s="99"/>
      <c r="F30" s="41">
        <f t="shared" si="0"/>
        <v>0</v>
      </c>
    </row>
    <row r="31" spans="1:6" x14ac:dyDescent="0.3">
      <c r="A31" s="63" t="s">
        <v>48</v>
      </c>
      <c r="B31" s="64" t="s">
        <v>49</v>
      </c>
      <c r="C31" s="65" t="s">
        <v>41</v>
      </c>
      <c r="D31" s="66">
        <v>1</v>
      </c>
      <c r="E31" s="99"/>
      <c r="F31" s="41">
        <f t="shared" si="0"/>
        <v>0</v>
      </c>
    </row>
    <row r="32" spans="1:6" x14ac:dyDescent="0.3">
      <c r="A32" s="63" t="s">
        <v>50</v>
      </c>
      <c r="B32" s="64" t="s">
        <v>51</v>
      </c>
      <c r="C32" s="65" t="s">
        <v>41</v>
      </c>
      <c r="D32" s="66">
        <v>1</v>
      </c>
      <c r="E32" s="99"/>
      <c r="F32" s="41">
        <f t="shared" si="0"/>
        <v>0</v>
      </c>
    </row>
    <row r="33" spans="1:6" ht="33" x14ac:dyDescent="0.3">
      <c r="A33" s="63" t="s">
        <v>52</v>
      </c>
      <c r="B33" s="64" t="s">
        <v>53</v>
      </c>
      <c r="C33" s="65" t="s">
        <v>41</v>
      </c>
      <c r="D33" s="66">
        <v>1</v>
      </c>
      <c r="E33" s="99"/>
      <c r="F33" s="41">
        <f t="shared" si="0"/>
        <v>0</v>
      </c>
    </row>
    <row r="34" spans="1:6" x14ac:dyDescent="0.3">
      <c r="A34" s="63" t="s">
        <v>54</v>
      </c>
      <c r="B34" s="64" t="s">
        <v>55</v>
      </c>
      <c r="C34" s="65" t="s">
        <v>41</v>
      </c>
      <c r="D34" s="66">
        <v>2</v>
      </c>
      <c r="E34" s="99"/>
      <c r="F34" s="41">
        <f t="shared" si="0"/>
        <v>0</v>
      </c>
    </row>
    <row r="35" spans="1:6" ht="33" x14ac:dyDescent="0.3">
      <c r="A35" s="63" t="s">
        <v>56</v>
      </c>
      <c r="B35" s="64" t="s">
        <v>57</v>
      </c>
      <c r="C35" s="65" t="s">
        <v>58</v>
      </c>
      <c r="D35" s="66">
        <v>17.59</v>
      </c>
      <c r="E35" s="99"/>
      <c r="F35" s="41">
        <f t="shared" si="0"/>
        <v>0</v>
      </c>
    </row>
    <row r="36" spans="1:6" x14ac:dyDescent="0.3">
      <c r="A36" s="63" t="s">
        <v>59</v>
      </c>
      <c r="B36" s="64" t="s">
        <v>60</v>
      </c>
      <c r="C36" s="65" t="s">
        <v>41</v>
      </c>
      <c r="D36" s="66">
        <v>1</v>
      </c>
      <c r="E36" s="99"/>
      <c r="F36" s="41">
        <f t="shared" si="0"/>
        <v>0</v>
      </c>
    </row>
    <row r="37" spans="1:6" x14ac:dyDescent="0.3">
      <c r="A37" s="63" t="s">
        <v>61</v>
      </c>
      <c r="B37" s="64" t="s">
        <v>62</v>
      </c>
      <c r="C37" s="65" t="s">
        <v>41</v>
      </c>
      <c r="D37" s="66">
        <v>1</v>
      </c>
      <c r="E37" s="99"/>
      <c r="F37" s="41">
        <f t="shared" si="0"/>
        <v>0</v>
      </c>
    </row>
    <row r="38" spans="1:6" x14ac:dyDescent="0.3">
      <c r="A38" s="62" t="s">
        <v>63</v>
      </c>
      <c r="B38" s="5"/>
      <c r="C38" s="6"/>
      <c r="D38" s="40"/>
      <c r="E38" s="41"/>
      <c r="F38" s="41"/>
    </row>
    <row r="39" spans="1:6" x14ac:dyDescent="0.3">
      <c r="A39" s="63" t="s">
        <v>64</v>
      </c>
      <c r="B39" s="64" t="s">
        <v>65</v>
      </c>
      <c r="C39" s="65" t="s">
        <v>41</v>
      </c>
      <c r="D39" s="66">
        <v>1</v>
      </c>
      <c r="E39" s="99"/>
      <c r="F39" s="41">
        <f xml:space="preserve"> ROUND(D39*E39,0)</f>
        <v>0</v>
      </c>
    </row>
    <row r="40" spans="1:6" x14ac:dyDescent="0.3">
      <c r="A40" s="63" t="s">
        <v>66</v>
      </c>
      <c r="B40" s="64" t="s">
        <v>67</v>
      </c>
      <c r="C40" s="65" t="s">
        <v>13</v>
      </c>
      <c r="D40" s="66">
        <v>90.88</v>
      </c>
      <c r="E40" s="99"/>
      <c r="F40" s="41">
        <f xml:space="preserve"> ROUND(D40*E40,0)</f>
        <v>0</v>
      </c>
    </row>
    <row r="41" spans="1:6" ht="33" x14ac:dyDescent="0.3">
      <c r="A41" s="63" t="s">
        <v>68</v>
      </c>
      <c r="B41" s="64" t="s">
        <v>69</v>
      </c>
      <c r="C41" s="65" t="s">
        <v>5</v>
      </c>
      <c r="D41" s="66">
        <v>1</v>
      </c>
      <c r="E41" s="99"/>
      <c r="F41" s="41">
        <f xml:space="preserve"> ROUND(D41*E41,0)</f>
        <v>0</v>
      </c>
    </row>
    <row r="42" spans="1:6" x14ac:dyDescent="0.3">
      <c r="A42" s="63" t="s">
        <v>70</v>
      </c>
      <c r="B42" s="64" t="s">
        <v>71</v>
      </c>
      <c r="C42" s="65" t="s">
        <v>5</v>
      </c>
      <c r="D42" s="66">
        <v>1</v>
      </c>
      <c r="E42" s="99"/>
      <c r="F42" s="41">
        <f xml:space="preserve"> ROUND(D42*E42,0)</f>
        <v>0</v>
      </c>
    </row>
    <row r="43" spans="1:6" x14ac:dyDescent="0.3">
      <c r="A43" s="62" t="s">
        <v>25</v>
      </c>
      <c r="B43" s="5"/>
      <c r="C43" s="6"/>
      <c r="D43" s="40"/>
      <c r="E43" s="40"/>
      <c r="F43" s="68">
        <f>SUM(F20:F42)</f>
        <v>0</v>
      </c>
    </row>
    <row r="44" spans="1:6" x14ac:dyDescent="0.3">
      <c r="A44" s="62" t="s">
        <v>72</v>
      </c>
      <c r="B44" s="5"/>
      <c r="C44" s="6"/>
      <c r="D44" s="40"/>
      <c r="E44" s="40"/>
      <c r="F44" s="41"/>
    </row>
    <row r="45" spans="1:6" x14ac:dyDescent="0.3">
      <c r="A45" s="62" t="s">
        <v>73</v>
      </c>
      <c r="B45" s="5"/>
      <c r="C45" s="6"/>
      <c r="D45" s="40"/>
      <c r="E45" s="40"/>
      <c r="F45" s="41"/>
    </row>
    <row r="46" spans="1:6" x14ac:dyDescent="0.3">
      <c r="A46" s="63" t="s">
        <v>74</v>
      </c>
      <c r="B46" s="64" t="s">
        <v>75</v>
      </c>
      <c r="C46" s="65" t="s">
        <v>16</v>
      </c>
      <c r="D46" s="66">
        <v>17.36</v>
      </c>
      <c r="E46" s="99"/>
      <c r="F46" s="41">
        <f xml:space="preserve"> ROUND(D46*E46,0)</f>
        <v>0</v>
      </c>
    </row>
    <row r="47" spans="1:6" ht="33" x14ac:dyDescent="0.3">
      <c r="A47" s="63" t="s">
        <v>76</v>
      </c>
      <c r="B47" s="64" t="s">
        <v>23</v>
      </c>
      <c r="C47" s="65" t="s">
        <v>24</v>
      </c>
      <c r="D47" s="66">
        <v>22.57</v>
      </c>
      <c r="E47" s="99"/>
      <c r="F47" s="41">
        <f xml:space="preserve"> ROUND(D47*E47,0)</f>
        <v>0</v>
      </c>
    </row>
    <row r="48" spans="1:6" x14ac:dyDescent="0.3">
      <c r="A48" s="62" t="s">
        <v>77</v>
      </c>
      <c r="B48" s="5"/>
      <c r="C48" s="6"/>
      <c r="D48" s="42"/>
      <c r="E48" s="41"/>
      <c r="F48" s="41"/>
    </row>
    <row r="49" spans="1:6" x14ac:dyDescent="0.3">
      <c r="A49" s="63" t="s">
        <v>78</v>
      </c>
      <c r="B49" s="64" t="s">
        <v>79</v>
      </c>
      <c r="C49" s="65" t="s">
        <v>80</v>
      </c>
      <c r="D49" s="66">
        <v>19.07</v>
      </c>
      <c r="E49" s="99"/>
      <c r="F49" s="41">
        <f xml:space="preserve"> ROUND(D49*E49,0)</f>
        <v>0</v>
      </c>
    </row>
    <row r="50" spans="1:6" ht="33" x14ac:dyDescent="0.3">
      <c r="A50" s="63" t="s">
        <v>81</v>
      </c>
      <c r="B50" s="64" t="s">
        <v>82</v>
      </c>
      <c r="C50" s="65" t="s">
        <v>80</v>
      </c>
      <c r="D50" s="66">
        <v>49.35</v>
      </c>
      <c r="E50" s="99"/>
      <c r="F50" s="41">
        <f xml:space="preserve"> ROUND(D50*E50,0)</f>
        <v>0</v>
      </c>
    </row>
    <row r="51" spans="1:6" x14ac:dyDescent="0.3">
      <c r="A51" s="63" t="s">
        <v>83</v>
      </c>
      <c r="B51" s="64" t="s">
        <v>84</v>
      </c>
      <c r="C51" s="65" t="s">
        <v>80</v>
      </c>
      <c r="D51" s="66">
        <v>14.88</v>
      </c>
      <c r="E51" s="99"/>
      <c r="F51" s="41">
        <f xml:space="preserve"> ROUND(D51*E51,0)</f>
        <v>0</v>
      </c>
    </row>
    <row r="52" spans="1:6" x14ac:dyDescent="0.3">
      <c r="A52" s="62" t="s">
        <v>85</v>
      </c>
      <c r="B52" s="5"/>
      <c r="C52" s="6"/>
      <c r="D52" s="42"/>
      <c r="E52" s="41"/>
      <c r="F52" s="41"/>
    </row>
    <row r="53" spans="1:6" x14ac:dyDescent="0.3">
      <c r="A53" s="63" t="s">
        <v>86</v>
      </c>
      <c r="B53" s="64" t="s">
        <v>87</v>
      </c>
      <c r="C53" s="65" t="s">
        <v>88</v>
      </c>
      <c r="D53" s="66">
        <v>1</v>
      </c>
      <c r="E53" s="99"/>
      <c r="F53" s="41">
        <f xml:space="preserve"> ROUND(D53*E53,0)</f>
        <v>0</v>
      </c>
    </row>
    <row r="54" spans="1:6" x14ac:dyDescent="0.3">
      <c r="A54" s="62" t="s">
        <v>25</v>
      </c>
      <c r="B54" s="5"/>
      <c r="C54" s="6"/>
      <c r="D54" s="40"/>
      <c r="E54" s="40"/>
      <c r="F54" s="68">
        <f>SUM(F46:F53)</f>
        <v>0</v>
      </c>
    </row>
    <row r="55" spans="1:6" x14ac:dyDescent="0.3">
      <c r="A55" s="62" t="s">
        <v>89</v>
      </c>
      <c r="B55" s="5"/>
      <c r="C55" s="6"/>
      <c r="D55" s="40"/>
      <c r="E55" s="40"/>
      <c r="F55" s="41"/>
    </row>
    <row r="56" spans="1:6" x14ac:dyDescent="0.3">
      <c r="A56" s="62" t="s">
        <v>90</v>
      </c>
      <c r="B56" s="5"/>
      <c r="C56" s="6"/>
      <c r="D56" s="40"/>
      <c r="E56" s="40"/>
      <c r="F56" s="41"/>
    </row>
    <row r="57" spans="1:6" ht="39.75" customHeight="1" x14ac:dyDescent="0.3">
      <c r="A57" s="63" t="s">
        <v>91</v>
      </c>
      <c r="B57" s="64" t="s">
        <v>75</v>
      </c>
      <c r="C57" s="65" t="s">
        <v>16</v>
      </c>
      <c r="D57" s="66">
        <v>14.89</v>
      </c>
      <c r="E57" s="99"/>
      <c r="F57" s="41">
        <f xml:space="preserve"> ROUND(D57*E57,0)</f>
        <v>0</v>
      </c>
    </row>
    <row r="58" spans="1:6" ht="33" x14ac:dyDescent="0.3">
      <c r="A58" s="63" t="s">
        <v>92</v>
      </c>
      <c r="B58" s="64" t="s">
        <v>23</v>
      </c>
      <c r="C58" s="65" t="s">
        <v>24</v>
      </c>
      <c r="D58" s="66">
        <v>19.36</v>
      </c>
      <c r="E58" s="99"/>
      <c r="F58" s="41">
        <f xml:space="preserve"> ROUND(D58*E58,0)</f>
        <v>0</v>
      </c>
    </row>
    <row r="59" spans="1:6" x14ac:dyDescent="0.3">
      <c r="A59" s="62" t="s">
        <v>93</v>
      </c>
      <c r="B59" s="5"/>
      <c r="C59" s="6"/>
      <c r="D59" s="42"/>
      <c r="E59" s="41"/>
      <c r="F59" s="41"/>
    </row>
    <row r="60" spans="1:6" x14ac:dyDescent="0.3">
      <c r="A60" s="63" t="s">
        <v>94</v>
      </c>
      <c r="B60" s="64" t="s">
        <v>95</v>
      </c>
      <c r="C60" s="65" t="s">
        <v>16</v>
      </c>
      <c r="D60" s="66">
        <v>5.21</v>
      </c>
      <c r="E60" s="99"/>
      <c r="F60" s="69">
        <f xml:space="preserve"> ROUND(D60*E60,0)</f>
        <v>0</v>
      </c>
    </row>
    <row r="61" spans="1:6" ht="33" x14ac:dyDescent="0.3">
      <c r="A61" s="63" t="s">
        <v>96</v>
      </c>
      <c r="B61" s="64" t="s">
        <v>21</v>
      </c>
      <c r="C61" s="65" t="s">
        <v>16</v>
      </c>
      <c r="D61" s="66">
        <v>2.6</v>
      </c>
      <c r="E61" s="99"/>
      <c r="F61" s="69">
        <f xml:space="preserve"> ROUND(D61*E61,0)</f>
        <v>0</v>
      </c>
    </row>
    <row r="62" spans="1:6" x14ac:dyDescent="0.3">
      <c r="A62" s="62" t="s">
        <v>97</v>
      </c>
      <c r="B62" s="5"/>
      <c r="C62" s="6"/>
      <c r="D62" s="42"/>
      <c r="E62" s="41"/>
      <c r="F62" s="41"/>
    </row>
    <row r="63" spans="1:6" ht="53.25" customHeight="1" x14ac:dyDescent="0.3">
      <c r="A63" s="63" t="s">
        <v>98</v>
      </c>
      <c r="B63" s="64" t="s">
        <v>99</v>
      </c>
      <c r="C63" s="65" t="s">
        <v>88</v>
      </c>
      <c r="D63" s="66">
        <v>3</v>
      </c>
      <c r="E63" s="99"/>
      <c r="F63" s="69">
        <f xml:space="preserve"> ROUND(D63*E63,0)</f>
        <v>0</v>
      </c>
    </row>
    <row r="64" spans="1:6" x14ac:dyDescent="0.3">
      <c r="A64" s="62" t="s">
        <v>100</v>
      </c>
      <c r="B64" s="5"/>
      <c r="C64" s="6"/>
      <c r="D64" s="42"/>
      <c r="E64" s="41"/>
      <c r="F64" s="41"/>
    </row>
    <row r="65" spans="1:8" ht="48.75" customHeight="1" x14ac:dyDescent="0.3">
      <c r="A65" s="63" t="s">
        <v>101</v>
      </c>
      <c r="B65" s="64" t="s">
        <v>102</v>
      </c>
      <c r="C65" s="65" t="s">
        <v>5</v>
      </c>
      <c r="D65" s="66">
        <v>3</v>
      </c>
      <c r="E65" s="99"/>
      <c r="F65" s="69">
        <f xml:space="preserve"> ROUND(D65*E65,0)</f>
        <v>0</v>
      </c>
    </row>
    <row r="66" spans="1:8" x14ac:dyDescent="0.3">
      <c r="A66" s="62" t="s">
        <v>103</v>
      </c>
      <c r="B66" s="5"/>
      <c r="C66" s="6"/>
      <c r="D66" s="40"/>
      <c r="E66" s="41"/>
      <c r="F66" s="41"/>
    </row>
    <row r="67" spans="1:8" x14ac:dyDescent="0.3">
      <c r="A67" s="63" t="s">
        <v>104</v>
      </c>
      <c r="B67" s="64" t="s">
        <v>105</v>
      </c>
      <c r="C67" s="65" t="s">
        <v>80</v>
      </c>
      <c r="D67" s="66">
        <v>30</v>
      </c>
      <c r="E67" s="99"/>
      <c r="F67" s="69">
        <f xml:space="preserve"> ROUND(D67*E67,0)</f>
        <v>0</v>
      </c>
    </row>
    <row r="68" spans="1:8" x14ac:dyDescent="0.3">
      <c r="A68" s="63" t="s">
        <v>106</v>
      </c>
      <c r="B68" s="64" t="s">
        <v>107</v>
      </c>
      <c r="C68" s="65" t="s">
        <v>80</v>
      </c>
      <c r="D68" s="66">
        <v>52.76</v>
      </c>
      <c r="E68" s="99"/>
      <c r="F68" s="69">
        <f xml:space="preserve"> ROUND(D68*E68,0)</f>
        <v>0</v>
      </c>
    </row>
    <row r="69" spans="1:8" x14ac:dyDescent="0.3">
      <c r="A69" s="63" t="s">
        <v>108</v>
      </c>
      <c r="B69" s="64" t="s">
        <v>109</v>
      </c>
      <c r="C69" s="65" t="s">
        <v>80</v>
      </c>
      <c r="D69" s="66">
        <v>52.76</v>
      </c>
      <c r="E69" s="99"/>
      <c r="F69" s="69">
        <f xml:space="preserve"> ROUND(D69*E69,0)</f>
        <v>0</v>
      </c>
    </row>
    <row r="70" spans="1:8" x14ac:dyDescent="0.3">
      <c r="A70" s="63" t="s">
        <v>110</v>
      </c>
      <c r="B70" s="64" t="s">
        <v>111</v>
      </c>
      <c r="C70" s="65" t="s">
        <v>80</v>
      </c>
      <c r="D70" s="66">
        <v>30</v>
      </c>
      <c r="E70" s="99"/>
      <c r="F70" s="69">
        <f xml:space="preserve"> ROUND(D70*E70,0)</f>
        <v>0</v>
      </c>
    </row>
    <row r="71" spans="1:8" x14ac:dyDescent="0.3">
      <c r="A71" s="62" t="s">
        <v>25</v>
      </c>
      <c r="B71" s="5"/>
      <c r="C71" s="6"/>
      <c r="D71" s="40"/>
      <c r="E71" s="40"/>
      <c r="F71" s="68">
        <f>SUM(F57:F70)</f>
        <v>0</v>
      </c>
    </row>
    <row r="72" spans="1:8" ht="25.5" x14ac:dyDescent="0.3">
      <c r="A72" s="70" t="s">
        <v>112</v>
      </c>
      <c r="B72" s="5"/>
      <c r="C72" s="6"/>
      <c r="D72" s="40"/>
      <c r="E72" s="40"/>
      <c r="F72" s="41"/>
    </row>
    <row r="73" spans="1:8" s="4" customFormat="1" x14ac:dyDescent="0.2">
      <c r="A73" s="65">
        <v>6.1</v>
      </c>
      <c r="B73" s="71" t="s">
        <v>113</v>
      </c>
      <c r="C73" s="72" t="s">
        <v>88</v>
      </c>
      <c r="D73" s="73">
        <v>1</v>
      </c>
      <c r="E73" s="99"/>
      <c r="F73" s="69">
        <f xml:space="preserve"> ROUND(D73*E73,0)</f>
        <v>0</v>
      </c>
    </row>
    <row r="74" spans="1:8" s="4" customFormat="1" x14ac:dyDescent="0.3">
      <c r="A74" s="6">
        <v>6.2</v>
      </c>
      <c r="B74" s="71" t="s">
        <v>114</v>
      </c>
      <c r="C74" s="72" t="s">
        <v>88</v>
      </c>
      <c r="D74" s="73">
        <v>1</v>
      </c>
      <c r="E74" s="99"/>
      <c r="F74" s="69">
        <f xml:space="preserve"> ROUND(D74*E74,0)</f>
        <v>0</v>
      </c>
    </row>
    <row r="75" spans="1:8" s="4" customFormat="1" x14ac:dyDescent="0.3">
      <c r="A75" s="6">
        <v>6.3</v>
      </c>
      <c r="B75" s="71" t="s">
        <v>115</v>
      </c>
      <c r="C75" s="72" t="s">
        <v>88</v>
      </c>
      <c r="D75" s="73">
        <v>1</v>
      </c>
      <c r="E75" s="99"/>
      <c r="F75" s="69">
        <f xml:space="preserve"> ROUND(D75*E75,0)</f>
        <v>0</v>
      </c>
    </row>
    <row r="76" spans="1:8" x14ac:dyDescent="0.3">
      <c r="A76" s="126" t="s">
        <v>25</v>
      </c>
      <c r="B76" s="126"/>
      <c r="C76" s="126"/>
      <c r="D76" s="126"/>
      <c r="E76" s="126"/>
      <c r="F76" s="68">
        <f>SUM(F73:F75)</f>
        <v>0</v>
      </c>
    </row>
    <row r="77" spans="1:8" s="2" customFormat="1" x14ac:dyDescent="0.2">
      <c r="A77" s="115" t="s">
        <v>116</v>
      </c>
      <c r="B77" s="115"/>
      <c r="C77" s="115"/>
      <c r="D77" s="115"/>
      <c r="E77" s="115"/>
      <c r="F77" s="43">
        <f>+F17+F43+F54+F71+F76</f>
        <v>0</v>
      </c>
      <c r="G77" s="7"/>
      <c r="H77" s="8"/>
    </row>
    <row r="78" spans="1:8" s="2" customFormat="1" x14ac:dyDescent="0.2">
      <c r="A78" s="115" t="s">
        <v>117</v>
      </c>
      <c r="B78" s="115"/>
      <c r="C78" s="115"/>
      <c r="D78" s="115"/>
      <c r="E78" s="115"/>
      <c r="F78" s="44"/>
      <c r="H78" s="8"/>
    </row>
    <row r="79" spans="1:8" s="2" customFormat="1" ht="16.5" customHeight="1" x14ac:dyDescent="0.2">
      <c r="A79" s="128" t="s">
        <v>232</v>
      </c>
      <c r="B79" s="129"/>
      <c r="C79" s="74" t="s">
        <v>88</v>
      </c>
      <c r="D79" s="75">
        <v>1</v>
      </c>
      <c r="E79" s="97"/>
      <c r="F79" s="76">
        <f xml:space="preserve"> ROUND(D79*E79,0)</f>
        <v>0</v>
      </c>
      <c r="H79" s="8"/>
    </row>
    <row r="80" spans="1:8" s="2" customFormat="1" x14ac:dyDescent="0.2">
      <c r="A80" s="127" t="s">
        <v>118</v>
      </c>
      <c r="B80" s="127"/>
      <c r="C80" s="127"/>
      <c r="D80" s="127"/>
      <c r="E80" s="77">
        <v>0.161</v>
      </c>
      <c r="F80" s="78">
        <f>ROUND(F77*E80,0)</f>
        <v>0</v>
      </c>
    </row>
    <row r="81" spans="1:8" s="2" customFormat="1" x14ac:dyDescent="0.2">
      <c r="A81" s="127" t="s">
        <v>119</v>
      </c>
      <c r="B81" s="127"/>
      <c r="C81" s="127"/>
      <c r="D81" s="127"/>
      <c r="E81" s="77">
        <v>0.03</v>
      </c>
      <c r="F81" s="78">
        <f>ROUND(F77*E81,0)</f>
        <v>0</v>
      </c>
      <c r="H81" s="8"/>
    </row>
    <row r="82" spans="1:8" s="2" customFormat="1" x14ac:dyDescent="0.2">
      <c r="A82" s="127" t="s">
        <v>120</v>
      </c>
      <c r="B82" s="127"/>
      <c r="C82" s="127"/>
      <c r="D82" s="127"/>
      <c r="E82" s="77">
        <v>0.05</v>
      </c>
      <c r="F82" s="78">
        <f>ROUND(F77*E82,0)</f>
        <v>0</v>
      </c>
    </row>
    <row r="83" spans="1:8" s="2" customFormat="1" x14ac:dyDescent="0.2">
      <c r="A83" s="127" t="s">
        <v>121</v>
      </c>
      <c r="B83" s="127"/>
      <c r="C83" s="127"/>
      <c r="D83" s="127"/>
      <c r="E83" s="77">
        <v>0.16</v>
      </c>
      <c r="F83" s="78">
        <f>ROUND(F82*E83,0)</f>
        <v>0</v>
      </c>
    </row>
    <row r="84" spans="1:8" s="2" customFormat="1" x14ac:dyDescent="0.2">
      <c r="A84" s="115" t="s">
        <v>122</v>
      </c>
      <c r="B84" s="115"/>
      <c r="C84" s="115"/>
      <c r="D84" s="115"/>
      <c r="E84" s="115"/>
      <c r="F84" s="45">
        <f>SUM(F77:F83)</f>
        <v>0</v>
      </c>
      <c r="H84" s="8"/>
    </row>
    <row r="85" spans="1:8" s="2" customFormat="1" x14ac:dyDescent="0.3">
      <c r="A85" s="9"/>
      <c r="B85" s="9"/>
      <c r="C85" s="31"/>
      <c r="D85" s="46"/>
      <c r="E85" s="46"/>
      <c r="F85" s="46"/>
      <c r="H85" s="10"/>
    </row>
    <row r="86" spans="1:8" s="2" customFormat="1" x14ac:dyDescent="0.3">
      <c r="A86" s="9" t="s">
        <v>123</v>
      </c>
      <c r="B86" s="9"/>
      <c r="C86" s="31"/>
      <c r="D86" s="46"/>
      <c r="E86" s="46"/>
      <c r="F86" s="46"/>
    </row>
    <row r="87" spans="1:8" s="4" customFormat="1" x14ac:dyDescent="0.3">
      <c r="A87" s="11"/>
      <c r="B87" s="79"/>
      <c r="C87" s="80"/>
      <c r="D87" s="81"/>
      <c r="E87" s="47"/>
      <c r="F87" s="47"/>
    </row>
    <row r="88" spans="1:8" s="4" customFormat="1" ht="12.75" x14ac:dyDescent="0.2">
      <c r="C88" s="32"/>
      <c r="D88" s="47"/>
      <c r="E88" s="47"/>
      <c r="F88" s="47"/>
    </row>
    <row r="89" spans="1:8" s="4" customFormat="1" ht="12.75" x14ac:dyDescent="0.2">
      <c r="C89" s="32"/>
      <c r="D89" s="47"/>
      <c r="E89" s="47"/>
      <c r="F89" s="47"/>
    </row>
    <row r="90" spans="1:8" s="4" customFormat="1" ht="12.75" x14ac:dyDescent="0.2">
      <c r="C90" s="32"/>
      <c r="D90" s="47"/>
      <c r="E90" s="47"/>
      <c r="F90" s="47"/>
    </row>
    <row r="91" spans="1:8" s="4" customFormat="1" ht="12.75" x14ac:dyDescent="0.2">
      <c r="C91" s="32"/>
      <c r="D91" s="47"/>
      <c r="E91" s="47"/>
      <c r="F91" s="48"/>
    </row>
    <row r="92" spans="1:8" s="4" customFormat="1" ht="12.75" x14ac:dyDescent="0.2">
      <c r="C92" s="32"/>
      <c r="D92" s="47"/>
      <c r="E92" s="47"/>
      <c r="F92" s="47"/>
    </row>
  </sheetData>
  <sheetProtection password="CC40" sheet="1" objects="1" scenarios="1"/>
  <mergeCells count="13">
    <mergeCell ref="A84:E84"/>
    <mergeCell ref="A1:F3"/>
    <mergeCell ref="A4:F4"/>
    <mergeCell ref="A6:F6"/>
    <mergeCell ref="A8:F8"/>
    <mergeCell ref="A76:E76"/>
    <mergeCell ref="A77:E77"/>
    <mergeCell ref="A78:E78"/>
    <mergeCell ref="A80:D80"/>
    <mergeCell ref="A81:D81"/>
    <mergeCell ref="A82:D82"/>
    <mergeCell ref="A83:D83"/>
    <mergeCell ref="A79:B79"/>
  </mergeCells>
  <pageMargins left="0.7" right="0.7" top="0.75" bottom="0.75" header="0.3" footer="0.3"/>
  <pageSetup scale="62" orientation="portrait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view="pageBreakPreview" zoomScale="115" zoomScaleNormal="100" zoomScaleSheetLayoutView="115" workbookViewId="0">
      <selection activeCell="E91" sqref="E91"/>
    </sheetView>
  </sheetViews>
  <sheetFormatPr baseColWidth="10" defaultRowHeight="12.75" x14ac:dyDescent="0.2"/>
  <cols>
    <col min="1" max="1" width="11.42578125" style="2"/>
    <col min="2" max="2" width="70" style="3" customWidth="1"/>
    <col min="3" max="3" width="7.85546875" style="25" customWidth="1"/>
    <col min="4" max="4" width="14.5703125" style="25" customWidth="1"/>
    <col min="5" max="5" width="14.85546875" style="25" customWidth="1"/>
    <col min="6" max="6" width="23.85546875" style="25" customWidth="1"/>
    <col min="7" max="7" width="12.42578125" style="2" bestFit="1" customWidth="1"/>
    <col min="8" max="8" width="12.5703125" style="2" bestFit="1" customWidth="1"/>
    <col min="9" max="9" width="11.42578125" style="2"/>
    <col min="10" max="10" width="19.140625" style="2" customWidth="1"/>
    <col min="11" max="16384" width="11.42578125" style="2"/>
  </cols>
  <sheetData>
    <row r="1" spans="1:6" x14ac:dyDescent="0.2">
      <c r="A1" s="116" t="s">
        <v>0</v>
      </c>
      <c r="B1" s="117"/>
      <c r="C1" s="117"/>
      <c r="D1" s="117"/>
      <c r="E1" s="117"/>
      <c r="F1" s="118"/>
    </row>
    <row r="2" spans="1:6" ht="20.25" customHeight="1" x14ac:dyDescent="0.2">
      <c r="A2" s="119"/>
      <c r="B2" s="120"/>
      <c r="C2" s="120"/>
      <c r="D2" s="120"/>
      <c r="E2" s="120"/>
      <c r="F2" s="121"/>
    </row>
    <row r="3" spans="1:6" ht="24.75" customHeight="1" x14ac:dyDescent="0.2">
      <c r="A3" s="119"/>
      <c r="B3" s="120"/>
      <c r="C3" s="120"/>
      <c r="D3" s="120"/>
      <c r="E3" s="120"/>
      <c r="F3" s="121"/>
    </row>
    <row r="4" spans="1:6" ht="39" customHeight="1" x14ac:dyDescent="0.2">
      <c r="A4" s="111" t="s">
        <v>233</v>
      </c>
      <c r="B4" s="112"/>
      <c r="C4" s="112"/>
      <c r="D4" s="112"/>
      <c r="E4" s="112"/>
      <c r="F4" s="113"/>
    </row>
    <row r="5" spans="1:6" x14ac:dyDescent="0.2">
      <c r="B5" s="2"/>
    </row>
    <row r="6" spans="1:6" ht="17.25" x14ac:dyDescent="0.3">
      <c r="A6" s="125" t="s">
        <v>124</v>
      </c>
      <c r="B6" s="125"/>
      <c r="C6" s="125"/>
      <c r="D6" s="125"/>
      <c r="E6" s="125"/>
      <c r="F6" s="125"/>
    </row>
    <row r="7" spans="1:6" x14ac:dyDescent="0.2">
      <c r="A7" s="54"/>
      <c r="C7" s="55"/>
      <c r="D7" s="55"/>
      <c r="E7" s="55"/>
      <c r="F7" s="55"/>
    </row>
    <row r="8" spans="1:6" ht="16.5" x14ac:dyDescent="0.3">
      <c r="A8" s="130" t="s">
        <v>2</v>
      </c>
      <c r="B8" s="130"/>
      <c r="C8" s="130"/>
      <c r="D8" s="130"/>
      <c r="E8" s="130"/>
      <c r="F8" s="130"/>
    </row>
    <row r="9" spans="1:6" ht="16.5" x14ac:dyDescent="0.2">
      <c r="A9" s="58" t="s">
        <v>3</v>
      </c>
      <c r="B9" s="59" t="s">
        <v>4</v>
      </c>
      <c r="C9" s="59" t="s">
        <v>5</v>
      </c>
      <c r="D9" s="59" t="s">
        <v>6</v>
      </c>
      <c r="E9" s="60" t="s">
        <v>7</v>
      </c>
      <c r="F9" s="60" t="s">
        <v>8</v>
      </c>
    </row>
    <row r="10" spans="1:6" ht="16.5" x14ac:dyDescent="0.2">
      <c r="A10" s="82" t="s">
        <v>125</v>
      </c>
      <c r="B10" s="131" t="s">
        <v>126</v>
      </c>
      <c r="C10" s="131"/>
      <c r="D10" s="131"/>
      <c r="E10" s="131"/>
      <c r="F10" s="131"/>
    </row>
    <row r="11" spans="1:6" ht="16.5" x14ac:dyDescent="0.2">
      <c r="A11" s="83" t="s">
        <v>127</v>
      </c>
      <c r="B11" s="84" t="s">
        <v>126</v>
      </c>
      <c r="C11" s="85"/>
      <c r="D11" s="85"/>
      <c r="E11" s="85"/>
      <c r="F11" s="85"/>
    </row>
    <row r="12" spans="1:6" s="9" customFormat="1" ht="16.5" x14ac:dyDescent="0.3">
      <c r="A12" s="86" t="s">
        <v>11</v>
      </c>
      <c r="B12" s="87" t="s">
        <v>12</v>
      </c>
      <c r="C12" s="88" t="s">
        <v>13</v>
      </c>
      <c r="D12" s="89">
        <v>2452.5300000000002</v>
      </c>
      <c r="E12" s="103"/>
      <c r="F12" s="90">
        <f>ROUND(D12*E12,0)</f>
        <v>0</v>
      </c>
    </row>
    <row r="13" spans="1:6" s="9" customFormat="1" ht="16.5" x14ac:dyDescent="0.3">
      <c r="A13" s="86" t="s">
        <v>14</v>
      </c>
      <c r="B13" s="87" t="s">
        <v>15</v>
      </c>
      <c r="C13" s="88" t="s">
        <v>16</v>
      </c>
      <c r="D13" s="89">
        <v>389.12</v>
      </c>
      <c r="E13" s="103"/>
      <c r="F13" s="90">
        <f>ROUND(D13*E13,0)</f>
        <v>0</v>
      </c>
    </row>
    <row r="14" spans="1:6" s="9" customFormat="1" ht="16.5" x14ac:dyDescent="0.3">
      <c r="A14" s="86" t="s">
        <v>17</v>
      </c>
      <c r="B14" s="87" t="s">
        <v>128</v>
      </c>
      <c r="C14" s="88" t="s">
        <v>19</v>
      </c>
      <c r="D14" s="89">
        <v>2452.5300000000002</v>
      </c>
      <c r="E14" s="103"/>
      <c r="F14" s="90">
        <f>ROUND(D14*E14,0)</f>
        <v>0</v>
      </c>
    </row>
    <row r="15" spans="1:6" s="9" customFormat="1" ht="33" x14ac:dyDescent="0.3">
      <c r="A15" s="86" t="s">
        <v>20</v>
      </c>
      <c r="B15" s="87" t="s">
        <v>21</v>
      </c>
      <c r="C15" s="88" t="s">
        <v>16</v>
      </c>
      <c r="D15" s="89">
        <v>314.29000000000002</v>
      </c>
      <c r="E15" s="103"/>
      <c r="F15" s="90">
        <f>ROUND(D15*E15,0)</f>
        <v>0</v>
      </c>
    </row>
    <row r="16" spans="1:6" s="9" customFormat="1" ht="33" x14ac:dyDescent="0.3">
      <c r="A16" s="86" t="s">
        <v>22</v>
      </c>
      <c r="B16" s="87" t="s">
        <v>23</v>
      </c>
      <c r="C16" s="88" t="s">
        <v>16</v>
      </c>
      <c r="D16" s="89">
        <v>389.12</v>
      </c>
      <c r="E16" s="103"/>
      <c r="F16" s="102">
        <f>ROUND(D16*E16,0)</f>
        <v>0</v>
      </c>
    </row>
    <row r="17" spans="1:6" s="9" customFormat="1" ht="16.5" x14ac:dyDescent="0.3">
      <c r="A17" s="126" t="s">
        <v>25</v>
      </c>
      <c r="B17" s="126"/>
      <c r="C17" s="126"/>
      <c r="D17" s="126"/>
      <c r="E17" s="126"/>
      <c r="F17" s="91">
        <f>SUM(F12:F16)</f>
        <v>0</v>
      </c>
    </row>
    <row r="18" spans="1:6" ht="16.5" x14ac:dyDescent="0.3">
      <c r="A18" s="70" t="s">
        <v>26</v>
      </c>
      <c r="B18" s="13"/>
      <c r="C18" s="29"/>
      <c r="D18" s="29"/>
      <c r="E18" s="29"/>
      <c r="F18" s="29"/>
    </row>
    <row r="19" spans="1:6" ht="16.5" x14ac:dyDescent="0.3">
      <c r="A19" s="70" t="s">
        <v>27</v>
      </c>
      <c r="B19" s="13"/>
      <c r="C19" s="29"/>
      <c r="D19" s="29"/>
      <c r="E19" s="29"/>
      <c r="F19" s="29"/>
    </row>
    <row r="20" spans="1:6" ht="33" x14ac:dyDescent="0.2">
      <c r="A20" s="86" t="s">
        <v>28</v>
      </c>
      <c r="B20" s="87" t="s">
        <v>29</v>
      </c>
      <c r="C20" s="88" t="s">
        <v>13</v>
      </c>
      <c r="D20" s="89">
        <v>699.4</v>
      </c>
      <c r="E20" s="103"/>
      <c r="F20" s="92">
        <f>ROUND(D20*E20,0)</f>
        <v>0</v>
      </c>
    </row>
    <row r="21" spans="1:6" ht="16.5" x14ac:dyDescent="0.2">
      <c r="A21" s="86" t="s">
        <v>30</v>
      </c>
      <c r="B21" s="87" t="s">
        <v>129</v>
      </c>
      <c r="C21" s="88" t="s">
        <v>13</v>
      </c>
      <c r="D21" s="89">
        <v>2.2400000000000002</v>
      </c>
      <c r="E21" s="103"/>
      <c r="F21" s="92">
        <f>ROUND(D21*E21,0)</f>
        <v>0</v>
      </c>
    </row>
    <row r="22" spans="1:6" ht="33" x14ac:dyDescent="0.2">
      <c r="A22" s="86" t="s">
        <v>130</v>
      </c>
      <c r="B22" s="87" t="s">
        <v>131</v>
      </c>
      <c r="C22" s="88" t="s">
        <v>32</v>
      </c>
      <c r="D22" s="89">
        <v>48.88</v>
      </c>
      <c r="E22" s="103"/>
      <c r="F22" s="93">
        <f>ROUND(D22*E22,0)</f>
        <v>0</v>
      </c>
    </row>
    <row r="23" spans="1:6" ht="33" x14ac:dyDescent="0.2">
      <c r="A23" s="86" t="s">
        <v>132</v>
      </c>
      <c r="B23" s="87" t="s">
        <v>31</v>
      </c>
      <c r="C23" s="88" t="s">
        <v>32</v>
      </c>
      <c r="D23" s="89">
        <v>532.69000000000005</v>
      </c>
      <c r="E23" s="103"/>
      <c r="F23" s="93">
        <f>ROUND(D23*E23,0)</f>
        <v>0</v>
      </c>
    </row>
    <row r="24" spans="1:6" ht="16.5" x14ac:dyDescent="0.3">
      <c r="A24" s="70" t="s">
        <v>33</v>
      </c>
      <c r="B24" s="13"/>
      <c r="C24" s="29"/>
      <c r="D24" s="29"/>
      <c r="E24" s="104"/>
      <c r="F24" s="34"/>
    </row>
    <row r="25" spans="1:6" ht="16.5" x14ac:dyDescent="0.2">
      <c r="A25" s="86" t="s">
        <v>34</v>
      </c>
      <c r="B25" s="87" t="s">
        <v>133</v>
      </c>
      <c r="C25" s="88" t="s">
        <v>16</v>
      </c>
      <c r="D25" s="89">
        <v>2.0099999999999998</v>
      </c>
      <c r="E25" s="103"/>
      <c r="F25" s="93">
        <f>ROUND(D25*E25,0)</f>
        <v>0</v>
      </c>
    </row>
    <row r="26" spans="1:6" ht="16.5" x14ac:dyDescent="0.2">
      <c r="A26" s="86" t="s">
        <v>35</v>
      </c>
      <c r="B26" s="87" t="s">
        <v>15</v>
      </c>
      <c r="C26" s="88" t="s">
        <v>16</v>
      </c>
      <c r="D26" s="89">
        <v>58.91</v>
      </c>
      <c r="E26" s="103"/>
      <c r="F26" s="93">
        <f>ROUND(D26*E26,0)</f>
        <v>0</v>
      </c>
    </row>
    <row r="27" spans="1:6" ht="33" x14ac:dyDescent="0.2">
      <c r="A27" s="86" t="s">
        <v>36</v>
      </c>
      <c r="B27" s="87" t="s">
        <v>23</v>
      </c>
      <c r="C27" s="88" t="s">
        <v>16</v>
      </c>
      <c r="D27" s="89">
        <v>76</v>
      </c>
      <c r="E27" s="103"/>
      <c r="F27" s="93">
        <f>ROUND(D27*E27,0)</f>
        <v>0</v>
      </c>
    </row>
    <row r="28" spans="1:6" ht="33" x14ac:dyDescent="0.2">
      <c r="A28" s="86" t="s">
        <v>134</v>
      </c>
      <c r="B28" s="87" t="s">
        <v>135</v>
      </c>
      <c r="C28" s="88" t="s">
        <v>16</v>
      </c>
      <c r="D28" s="89">
        <v>36.08</v>
      </c>
      <c r="E28" s="103"/>
      <c r="F28" s="93">
        <f>ROUND(D28*E28,0)</f>
        <v>0</v>
      </c>
    </row>
    <row r="29" spans="1:6" ht="33" x14ac:dyDescent="0.2">
      <c r="A29" s="86" t="s">
        <v>136</v>
      </c>
      <c r="B29" s="87" t="s">
        <v>37</v>
      </c>
      <c r="C29" s="88" t="s">
        <v>13</v>
      </c>
      <c r="D29" s="89">
        <v>1436.78</v>
      </c>
      <c r="E29" s="103"/>
      <c r="F29" s="93">
        <f>ROUND(D29*E29,0)</f>
        <v>0</v>
      </c>
    </row>
    <row r="30" spans="1:6" ht="16.5" x14ac:dyDescent="0.3">
      <c r="A30" s="70" t="s">
        <v>137</v>
      </c>
      <c r="B30" s="13"/>
      <c r="C30" s="29"/>
      <c r="D30" s="29"/>
      <c r="E30" s="29"/>
      <c r="F30" s="34"/>
    </row>
    <row r="31" spans="1:6" ht="16.5" x14ac:dyDescent="0.2">
      <c r="A31" s="86" t="s">
        <v>39</v>
      </c>
      <c r="B31" s="87" t="s">
        <v>138</v>
      </c>
      <c r="C31" s="88" t="s">
        <v>41</v>
      </c>
      <c r="D31" s="89">
        <v>2</v>
      </c>
      <c r="E31" s="103"/>
      <c r="F31" s="93">
        <f>ROUND(D31*E31,0)</f>
        <v>0</v>
      </c>
    </row>
    <row r="32" spans="1:6" ht="16.5" x14ac:dyDescent="0.2">
      <c r="A32" s="86" t="s">
        <v>42</v>
      </c>
      <c r="B32" s="87" t="s">
        <v>139</v>
      </c>
      <c r="C32" s="88" t="s">
        <v>41</v>
      </c>
      <c r="D32" s="89">
        <v>2</v>
      </c>
      <c r="E32" s="103"/>
      <c r="F32" s="93">
        <f>ROUND(D32*E32,0)</f>
        <v>0</v>
      </c>
    </row>
    <row r="33" spans="1:6" ht="16.5" x14ac:dyDescent="0.2">
      <c r="A33" s="86" t="s">
        <v>44</v>
      </c>
      <c r="B33" s="87" t="s">
        <v>140</v>
      </c>
      <c r="C33" s="88" t="s">
        <v>41</v>
      </c>
      <c r="D33" s="89">
        <v>1</v>
      </c>
      <c r="E33" s="103"/>
      <c r="F33" s="93">
        <f>ROUND(D33*E33,0)</f>
        <v>0</v>
      </c>
    </row>
    <row r="34" spans="1:6" ht="16.5" x14ac:dyDescent="0.3">
      <c r="A34" s="70" t="s">
        <v>141</v>
      </c>
      <c r="B34" s="13"/>
      <c r="C34" s="29"/>
      <c r="D34" s="29"/>
      <c r="E34" s="29"/>
      <c r="F34" s="34"/>
    </row>
    <row r="35" spans="1:6" ht="16.5" x14ac:dyDescent="0.2">
      <c r="A35" s="86" t="s">
        <v>64</v>
      </c>
      <c r="B35" s="87" t="s">
        <v>142</v>
      </c>
      <c r="C35" s="88" t="s">
        <v>41</v>
      </c>
      <c r="D35" s="89">
        <v>1</v>
      </c>
      <c r="E35" s="103"/>
      <c r="F35" s="92">
        <f t="shared" ref="F35:F48" si="0">ROUND(D35*E35,0)</f>
        <v>0</v>
      </c>
    </row>
    <row r="36" spans="1:6" ht="33" x14ac:dyDescent="0.2">
      <c r="A36" s="86" t="s">
        <v>66</v>
      </c>
      <c r="B36" s="87" t="s">
        <v>143</v>
      </c>
      <c r="C36" s="88" t="s">
        <v>41</v>
      </c>
      <c r="D36" s="89">
        <v>1</v>
      </c>
      <c r="E36" s="103"/>
      <c r="F36" s="92">
        <f t="shared" si="0"/>
        <v>0</v>
      </c>
    </row>
    <row r="37" spans="1:6" ht="16.5" x14ac:dyDescent="0.2">
      <c r="A37" s="86" t="s">
        <v>68</v>
      </c>
      <c r="B37" s="87" t="s">
        <v>144</v>
      </c>
      <c r="C37" s="88" t="s">
        <v>41</v>
      </c>
      <c r="D37" s="89">
        <v>1</v>
      </c>
      <c r="E37" s="103"/>
      <c r="F37" s="92">
        <f t="shared" si="0"/>
        <v>0</v>
      </c>
    </row>
    <row r="38" spans="1:6" ht="16.5" x14ac:dyDescent="0.2">
      <c r="A38" s="86" t="s">
        <v>70</v>
      </c>
      <c r="B38" s="87" t="s">
        <v>40</v>
      </c>
      <c r="C38" s="88" t="s">
        <v>41</v>
      </c>
      <c r="D38" s="89">
        <v>1</v>
      </c>
      <c r="E38" s="103"/>
      <c r="F38" s="92">
        <f t="shared" si="0"/>
        <v>0</v>
      </c>
    </row>
    <row r="39" spans="1:6" ht="16.5" x14ac:dyDescent="0.2">
      <c r="A39" s="86" t="s">
        <v>145</v>
      </c>
      <c r="B39" s="87" t="s">
        <v>43</v>
      </c>
      <c r="C39" s="88" t="s">
        <v>41</v>
      </c>
      <c r="D39" s="89">
        <v>1</v>
      </c>
      <c r="E39" s="103"/>
      <c r="F39" s="92">
        <f t="shared" si="0"/>
        <v>0</v>
      </c>
    </row>
    <row r="40" spans="1:6" ht="16.5" x14ac:dyDescent="0.2">
      <c r="A40" s="86" t="s">
        <v>146</v>
      </c>
      <c r="B40" s="87" t="s">
        <v>45</v>
      </c>
      <c r="C40" s="88" t="s">
        <v>41</v>
      </c>
      <c r="D40" s="89">
        <v>1</v>
      </c>
      <c r="E40" s="103"/>
      <c r="F40" s="92">
        <f t="shared" si="0"/>
        <v>0</v>
      </c>
    </row>
    <row r="41" spans="1:6" ht="16.5" x14ac:dyDescent="0.2">
      <c r="A41" s="86" t="s">
        <v>147</v>
      </c>
      <c r="B41" s="87" t="s">
        <v>47</v>
      </c>
      <c r="C41" s="88" t="s">
        <v>41</v>
      </c>
      <c r="D41" s="89">
        <v>1</v>
      </c>
      <c r="E41" s="103"/>
      <c r="F41" s="92">
        <f t="shared" si="0"/>
        <v>0</v>
      </c>
    </row>
    <row r="42" spans="1:6" ht="16.5" x14ac:dyDescent="0.2">
      <c r="A42" s="86" t="s">
        <v>148</v>
      </c>
      <c r="B42" s="87" t="s">
        <v>49</v>
      </c>
      <c r="C42" s="88" t="s">
        <v>41</v>
      </c>
      <c r="D42" s="89">
        <v>1</v>
      </c>
      <c r="E42" s="103"/>
      <c r="F42" s="92">
        <f t="shared" si="0"/>
        <v>0</v>
      </c>
    </row>
    <row r="43" spans="1:6" ht="16.5" x14ac:dyDescent="0.2">
      <c r="A43" s="86" t="s">
        <v>149</v>
      </c>
      <c r="B43" s="87" t="s">
        <v>51</v>
      </c>
      <c r="C43" s="88" t="s">
        <v>41</v>
      </c>
      <c r="D43" s="89">
        <v>1</v>
      </c>
      <c r="E43" s="103"/>
      <c r="F43" s="92">
        <f t="shared" si="0"/>
        <v>0</v>
      </c>
    </row>
    <row r="44" spans="1:6" ht="16.5" x14ac:dyDescent="0.2">
      <c r="A44" s="86" t="s">
        <v>150</v>
      </c>
      <c r="B44" s="87" t="s">
        <v>151</v>
      </c>
      <c r="C44" s="88" t="s">
        <v>41</v>
      </c>
      <c r="D44" s="89">
        <v>1</v>
      </c>
      <c r="E44" s="103"/>
      <c r="F44" s="92">
        <f t="shared" si="0"/>
        <v>0</v>
      </c>
    </row>
    <row r="45" spans="1:6" ht="49.5" x14ac:dyDescent="0.2">
      <c r="A45" s="86" t="s">
        <v>152</v>
      </c>
      <c r="B45" s="87" t="s">
        <v>53</v>
      </c>
      <c r="C45" s="88" t="s">
        <v>41</v>
      </c>
      <c r="D45" s="89">
        <v>4</v>
      </c>
      <c r="E45" s="103"/>
      <c r="F45" s="92">
        <f t="shared" si="0"/>
        <v>0</v>
      </c>
    </row>
    <row r="46" spans="1:6" ht="16.5" x14ac:dyDescent="0.2">
      <c r="A46" s="86" t="s">
        <v>153</v>
      </c>
      <c r="B46" s="87" t="s">
        <v>55</v>
      </c>
      <c r="C46" s="88" t="s">
        <v>41</v>
      </c>
      <c r="D46" s="89">
        <v>8</v>
      </c>
      <c r="E46" s="103"/>
      <c r="F46" s="92">
        <f t="shared" si="0"/>
        <v>0</v>
      </c>
    </row>
    <row r="47" spans="1:6" ht="33" x14ac:dyDescent="0.2">
      <c r="A47" s="86" t="s">
        <v>154</v>
      </c>
      <c r="B47" s="87" t="s">
        <v>57</v>
      </c>
      <c r="C47" s="88" t="s">
        <v>58</v>
      </c>
      <c r="D47" s="89">
        <v>34.5</v>
      </c>
      <c r="E47" s="103"/>
      <c r="F47" s="92">
        <f t="shared" si="0"/>
        <v>0</v>
      </c>
    </row>
    <row r="48" spans="1:6" ht="33" x14ac:dyDescent="0.2">
      <c r="A48" s="86" t="s">
        <v>155</v>
      </c>
      <c r="B48" s="87" t="s">
        <v>156</v>
      </c>
      <c r="C48" s="88" t="s">
        <v>41</v>
      </c>
      <c r="D48" s="89">
        <v>4</v>
      </c>
      <c r="E48" s="103"/>
      <c r="F48" s="92">
        <f t="shared" si="0"/>
        <v>0</v>
      </c>
    </row>
    <row r="49" spans="1:6" ht="16.5" x14ac:dyDescent="0.3">
      <c r="A49" s="126" t="s">
        <v>25</v>
      </c>
      <c r="B49" s="126"/>
      <c r="C49" s="126"/>
      <c r="D49" s="126"/>
      <c r="E49" s="126"/>
      <c r="F49" s="43">
        <f>SUM(F20:F48)</f>
        <v>0</v>
      </c>
    </row>
    <row r="50" spans="1:6" ht="16.5" x14ac:dyDescent="0.3">
      <c r="A50" s="70" t="s">
        <v>157</v>
      </c>
      <c r="B50" s="13"/>
      <c r="C50" s="29"/>
      <c r="D50" s="29"/>
      <c r="E50" s="29"/>
      <c r="F50" s="29"/>
    </row>
    <row r="51" spans="1:6" ht="16.5" x14ac:dyDescent="0.3">
      <c r="A51" s="70" t="s">
        <v>158</v>
      </c>
      <c r="B51" s="13"/>
      <c r="C51" s="29"/>
      <c r="D51" s="29"/>
      <c r="E51" s="29"/>
      <c r="F51" s="29"/>
    </row>
    <row r="52" spans="1:6" ht="16.5" x14ac:dyDescent="0.2">
      <c r="A52" s="86" t="s">
        <v>74</v>
      </c>
      <c r="B52" s="87" t="s">
        <v>15</v>
      </c>
      <c r="C52" s="88" t="s">
        <v>16</v>
      </c>
      <c r="D52" s="89">
        <v>0.86</v>
      </c>
      <c r="E52" s="103"/>
      <c r="F52" s="90">
        <f>ROUND(D52*E52,0)</f>
        <v>0</v>
      </c>
    </row>
    <row r="53" spans="1:6" ht="33" x14ac:dyDescent="0.2">
      <c r="A53" s="86" t="s">
        <v>76</v>
      </c>
      <c r="B53" s="87" t="s">
        <v>23</v>
      </c>
      <c r="C53" s="88" t="s">
        <v>16</v>
      </c>
      <c r="D53" s="89">
        <v>1.1200000000000001</v>
      </c>
      <c r="E53" s="103"/>
      <c r="F53" s="90">
        <f>ROUND(D53*E53,0)</f>
        <v>0</v>
      </c>
    </row>
    <row r="54" spans="1:6" ht="16.5" x14ac:dyDescent="0.2">
      <c r="A54" s="86" t="s">
        <v>159</v>
      </c>
      <c r="B54" s="87" t="s">
        <v>160</v>
      </c>
      <c r="C54" s="88" t="s">
        <v>16</v>
      </c>
      <c r="D54" s="89">
        <v>0.86</v>
      </c>
      <c r="E54" s="103"/>
      <c r="F54" s="90">
        <f>ROUND(D54*E54,0)</f>
        <v>0</v>
      </c>
    </row>
    <row r="55" spans="1:6" ht="66" x14ac:dyDescent="0.2">
      <c r="A55" s="86" t="s">
        <v>161</v>
      </c>
      <c r="B55" s="87" t="s">
        <v>162</v>
      </c>
      <c r="C55" s="88" t="s">
        <v>19</v>
      </c>
      <c r="D55" s="89">
        <v>24.55</v>
      </c>
      <c r="E55" s="103"/>
      <c r="F55" s="90">
        <f>ROUND(D55*E55,0)</f>
        <v>0</v>
      </c>
    </row>
    <row r="56" spans="1:6" ht="16.5" x14ac:dyDescent="0.3">
      <c r="A56" s="70" t="s">
        <v>163</v>
      </c>
      <c r="B56" s="13"/>
      <c r="C56" s="29"/>
      <c r="D56" s="29"/>
      <c r="E56" s="29"/>
      <c r="F56" s="33"/>
    </row>
    <row r="57" spans="1:6" ht="33" x14ac:dyDescent="0.2">
      <c r="A57" s="86" t="s">
        <v>78</v>
      </c>
      <c r="B57" s="87" t="s">
        <v>164</v>
      </c>
      <c r="C57" s="88" t="s">
        <v>16</v>
      </c>
      <c r="D57" s="89">
        <v>11.65</v>
      </c>
      <c r="E57" s="103"/>
      <c r="F57" s="90">
        <f>ROUND(D57*E57,0)</f>
        <v>0</v>
      </c>
    </row>
    <row r="58" spans="1:6" ht="33" x14ac:dyDescent="0.2">
      <c r="A58" s="86" t="s">
        <v>81</v>
      </c>
      <c r="B58" s="87" t="s">
        <v>165</v>
      </c>
      <c r="C58" s="88" t="s">
        <v>16</v>
      </c>
      <c r="D58" s="89">
        <v>17</v>
      </c>
      <c r="E58" s="103"/>
      <c r="F58" s="90">
        <f>ROUND(D58*E58,0)</f>
        <v>0</v>
      </c>
    </row>
    <row r="59" spans="1:6" ht="16.5" x14ac:dyDescent="0.2">
      <c r="A59" s="86" t="s">
        <v>83</v>
      </c>
      <c r="B59" s="87" t="s">
        <v>166</v>
      </c>
      <c r="C59" s="88" t="s">
        <v>167</v>
      </c>
      <c r="D59" s="89">
        <v>33.659999999999997</v>
      </c>
      <c r="E59" s="103"/>
      <c r="F59" s="90">
        <f>ROUND(D59*E59,0)</f>
        <v>0</v>
      </c>
    </row>
    <row r="60" spans="1:6" ht="16.5" x14ac:dyDescent="0.3">
      <c r="A60" s="126" t="s">
        <v>25</v>
      </c>
      <c r="B60" s="126"/>
      <c r="C60" s="126"/>
      <c r="D60" s="126"/>
      <c r="E60" s="126"/>
      <c r="F60" s="43">
        <f>SUM(F52:F59)</f>
        <v>0</v>
      </c>
    </row>
    <row r="61" spans="1:6" ht="16.5" x14ac:dyDescent="0.3">
      <c r="A61" s="70" t="s">
        <v>168</v>
      </c>
      <c r="B61" s="13"/>
      <c r="C61" s="29"/>
      <c r="D61" s="29"/>
      <c r="E61" s="29"/>
      <c r="F61" s="29"/>
    </row>
    <row r="62" spans="1:6" ht="16.5" x14ac:dyDescent="0.3">
      <c r="A62" s="70" t="s">
        <v>169</v>
      </c>
      <c r="B62" s="13"/>
      <c r="C62" s="29"/>
      <c r="D62" s="29"/>
      <c r="E62" s="29"/>
      <c r="F62" s="29"/>
    </row>
    <row r="63" spans="1:6" ht="16.5" x14ac:dyDescent="0.2">
      <c r="A63" s="86" t="s">
        <v>91</v>
      </c>
      <c r="B63" s="87" t="s">
        <v>75</v>
      </c>
      <c r="C63" s="88" t="s">
        <v>16</v>
      </c>
      <c r="D63" s="89">
        <v>35.07</v>
      </c>
      <c r="E63" s="103"/>
      <c r="F63" s="90">
        <f>ROUND(D63*E63,0)</f>
        <v>0</v>
      </c>
    </row>
    <row r="64" spans="1:6" ht="33" x14ac:dyDescent="0.2">
      <c r="A64" s="86" t="s">
        <v>92</v>
      </c>
      <c r="B64" s="87" t="s">
        <v>23</v>
      </c>
      <c r="C64" s="88" t="s">
        <v>16</v>
      </c>
      <c r="D64" s="89">
        <v>45.59</v>
      </c>
      <c r="E64" s="103"/>
      <c r="F64" s="90">
        <f>ROUND(D64*E64,0)</f>
        <v>0</v>
      </c>
    </row>
    <row r="65" spans="1:6" ht="16.5" x14ac:dyDescent="0.3">
      <c r="A65" s="70" t="s">
        <v>170</v>
      </c>
      <c r="B65" s="13"/>
      <c r="C65" s="29"/>
      <c r="D65" s="29"/>
      <c r="E65" s="29"/>
      <c r="F65" s="33"/>
    </row>
    <row r="66" spans="1:6" ht="16.5" x14ac:dyDescent="0.2">
      <c r="A66" s="86" t="s">
        <v>94</v>
      </c>
      <c r="B66" s="87" t="s">
        <v>171</v>
      </c>
      <c r="C66" s="88" t="s">
        <v>172</v>
      </c>
      <c r="D66" s="89">
        <v>1.5</v>
      </c>
      <c r="E66" s="103"/>
      <c r="F66" s="90">
        <f>ROUND(D66*E66,0)</f>
        <v>0</v>
      </c>
    </row>
    <row r="67" spans="1:6" ht="16.5" x14ac:dyDescent="0.2">
      <c r="A67" s="86" t="s">
        <v>96</v>
      </c>
      <c r="B67" s="87" t="s">
        <v>79</v>
      </c>
      <c r="C67" s="88" t="s">
        <v>80</v>
      </c>
      <c r="D67" s="89">
        <v>167</v>
      </c>
      <c r="E67" s="103"/>
      <c r="F67" s="90">
        <f>ROUND(D67*E67,0)</f>
        <v>0</v>
      </c>
    </row>
    <row r="68" spans="1:6" ht="16.5" x14ac:dyDescent="0.3">
      <c r="A68" s="94" t="s">
        <v>173</v>
      </c>
      <c r="B68" s="13"/>
      <c r="C68" s="29"/>
      <c r="D68" s="29"/>
      <c r="E68" s="29"/>
      <c r="F68" s="33"/>
    </row>
    <row r="69" spans="1:6" ht="16.5" x14ac:dyDescent="0.3">
      <c r="A69" s="70" t="s">
        <v>174</v>
      </c>
      <c r="B69" s="13"/>
      <c r="C69" s="29"/>
      <c r="D69" s="29"/>
      <c r="E69" s="29"/>
      <c r="F69" s="33"/>
    </row>
    <row r="70" spans="1:6" ht="33" x14ac:dyDescent="0.2">
      <c r="A70" s="86" t="s">
        <v>98</v>
      </c>
      <c r="B70" s="87" t="s">
        <v>87</v>
      </c>
      <c r="C70" s="88" t="s">
        <v>88</v>
      </c>
      <c r="D70" s="89">
        <v>8</v>
      </c>
      <c r="E70" s="103"/>
      <c r="F70" s="90">
        <f>ROUND(D70*E70,0)</f>
        <v>0</v>
      </c>
    </row>
    <row r="71" spans="1:6" ht="16.5" x14ac:dyDescent="0.3">
      <c r="A71" s="126" t="s">
        <v>25</v>
      </c>
      <c r="B71" s="126"/>
      <c r="C71" s="126"/>
      <c r="D71" s="126"/>
      <c r="E71" s="126"/>
      <c r="F71" s="43">
        <f>SUM(F63:F70)</f>
        <v>0</v>
      </c>
    </row>
    <row r="72" spans="1:6" ht="16.5" x14ac:dyDescent="0.3">
      <c r="A72" s="70" t="s">
        <v>175</v>
      </c>
      <c r="B72" s="13"/>
      <c r="C72" s="29"/>
      <c r="D72" s="29"/>
      <c r="E72" s="29"/>
      <c r="F72" s="29"/>
    </row>
    <row r="73" spans="1:6" ht="16.5" x14ac:dyDescent="0.3">
      <c r="A73" s="70" t="s">
        <v>176</v>
      </c>
      <c r="B73" s="13"/>
      <c r="C73" s="29"/>
      <c r="D73" s="29"/>
      <c r="E73" s="29"/>
      <c r="F73" s="29"/>
    </row>
    <row r="74" spans="1:6" ht="16.5" x14ac:dyDescent="0.2">
      <c r="A74" s="86" t="s">
        <v>177</v>
      </c>
      <c r="B74" s="87" t="s">
        <v>75</v>
      </c>
      <c r="C74" s="88" t="s">
        <v>16</v>
      </c>
      <c r="D74" s="89">
        <v>30.06</v>
      </c>
      <c r="E74" s="103"/>
      <c r="F74" s="90">
        <f>ROUND(D74*E74,0)</f>
        <v>0</v>
      </c>
    </row>
    <row r="75" spans="1:6" ht="33" x14ac:dyDescent="0.2">
      <c r="A75" s="86" t="s">
        <v>178</v>
      </c>
      <c r="B75" s="87" t="s">
        <v>23</v>
      </c>
      <c r="C75" s="88" t="s">
        <v>13</v>
      </c>
      <c r="D75" s="89">
        <v>39.07</v>
      </c>
      <c r="E75" s="103"/>
      <c r="F75" s="90">
        <f>ROUND(D75*E75,0)</f>
        <v>0</v>
      </c>
    </row>
    <row r="76" spans="1:6" ht="16.5" x14ac:dyDescent="0.3">
      <c r="A76" s="70" t="s">
        <v>179</v>
      </c>
      <c r="B76" s="13"/>
      <c r="C76" s="29"/>
      <c r="D76" s="29"/>
      <c r="E76" s="29"/>
      <c r="F76" s="33"/>
    </row>
    <row r="77" spans="1:6" ht="33" x14ac:dyDescent="0.2">
      <c r="A77" s="86" t="s">
        <v>180</v>
      </c>
      <c r="B77" s="87" t="s">
        <v>95</v>
      </c>
      <c r="C77" s="88" t="s">
        <v>16</v>
      </c>
      <c r="D77" s="89">
        <v>10.52</v>
      </c>
      <c r="E77" s="103"/>
      <c r="F77" s="90">
        <f>ROUND(D77*E77,0)</f>
        <v>0</v>
      </c>
    </row>
    <row r="78" spans="1:6" ht="33" x14ac:dyDescent="0.2">
      <c r="A78" s="86" t="s">
        <v>181</v>
      </c>
      <c r="B78" s="87" t="s">
        <v>21</v>
      </c>
      <c r="C78" s="88" t="s">
        <v>16</v>
      </c>
      <c r="D78" s="89">
        <v>5.26</v>
      </c>
      <c r="E78" s="103"/>
      <c r="F78" s="90">
        <f>ROUND(D78*E78,0)</f>
        <v>0</v>
      </c>
    </row>
    <row r="79" spans="1:6" ht="16.5" x14ac:dyDescent="0.3">
      <c r="A79" s="70" t="s">
        <v>182</v>
      </c>
      <c r="B79" s="13"/>
      <c r="C79" s="29"/>
      <c r="D79" s="29"/>
      <c r="E79" s="29"/>
      <c r="F79" s="33"/>
    </row>
    <row r="80" spans="1:6" ht="33" x14ac:dyDescent="0.2">
      <c r="A80" s="86" t="s">
        <v>183</v>
      </c>
      <c r="B80" s="87" t="s">
        <v>184</v>
      </c>
      <c r="C80" s="88" t="s">
        <v>88</v>
      </c>
      <c r="D80" s="89">
        <v>9</v>
      </c>
      <c r="E80" s="103"/>
      <c r="F80" s="90">
        <f>ROUND(D80*E80,0)</f>
        <v>0</v>
      </c>
    </row>
    <row r="81" spans="1:8" ht="16.5" x14ac:dyDescent="0.3">
      <c r="A81" s="70" t="s">
        <v>185</v>
      </c>
      <c r="B81" s="13"/>
      <c r="C81" s="29"/>
      <c r="D81" s="29"/>
      <c r="E81" s="29"/>
      <c r="F81" s="33"/>
    </row>
    <row r="82" spans="1:8" ht="33" x14ac:dyDescent="0.2">
      <c r="A82" s="86" t="s">
        <v>186</v>
      </c>
      <c r="B82" s="87" t="s">
        <v>102</v>
      </c>
      <c r="C82" s="88" t="s">
        <v>5</v>
      </c>
      <c r="D82" s="89">
        <v>8</v>
      </c>
      <c r="E82" s="103"/>
      <c r="F82" s="90">
        <f>ROUND(D82*E82,0)</f>
        <v>0</v>
      </c>
    </row>
    <row r="83" spans="1:8" ht="16.5" x14ac:dyDescent="0.2">
      <c r="A83" s="86" t="s">
        <v>187</v>
      </c>
      <c r="B83" s="87" t="s">
        <v>105</v>
      </c>
      <c r="C83" s="88" t="s">
        <v>80</v>
      </c>
      <c r="D83" s="89">
        <v>163.24</v>
      </c>
      <c r="E83" s="103"/>
      <c r="F83" s="90">
        <f>ROUND(D83*E83,0)</f>
        <v>0</v>
      </c>
    </row>
    <row r="84" spans="1:8" ht="16.5" x14ac:dyDescent="0.2">
      <c r="A84" s="86" t="s">
        <v>188</v>
      </c>
      <c r="B84" s="87" t="s">
        <v>107</v>
      </c>
      <c r="C84" s="88" t="s">
        <v>80</v>
      </c>
      <c r="D84" s="89">
        <v>25.61</v>
      </c>
      <c r="E84" s="103"/>
      <c r="F84" s="90">
        <f>ROUND(D84*E84,0)</f>
        <v>0</v>
      </c>
    </row>
    <row r="85" spans="1:8" ht="16.5" x14ac:dyDescent="0.2">
      <c r="A85" s="86" t="s">
        <v>189</v>
      </c>
      <c r="B85" s="87" t="s">
        <v>190</v>
      </c>
      <c r="C85" s="88" t="s">
        <v>80</v>
      </c>
      <c r="D85" s="89">
        <v>163.24</v>
      </c>
      <c r="E85" s="103"/>
      <c r="F85" s="90">
        <f>ROUND(D85*E85,0)</f>
        <v>0</v>
      </c>
    </row>
    <row r="86" spans="1:8" ht="16.5" x14ac:dyDescent="0.2">
      <c r="A86" s="86" t="s">
        <v>191</v>
      </c>
      <c r="B86" s="87" t="s">
        <v>109</v>
      </c>
      <c r="C86" s="88" t="s">
        <v>80</v>
      </c>
      <c r="D86" s="89">
        <v>25.61</v>
      </c>
      <c r="E86" s="103"/>
      <c r="F86" s="90">
        <f>ROUND(D86*E86,0)</f>
        <v>0</v>
      </c>
    </row>
    <row r="87" spans="1:8" ht="16.5" x14ac:dyDescent="0.3">
      <c r="A87" s="126" t="s">
        <v>25</v>
      </c>
      <c r="B87" s="126"/>
      <c r="C87" s="126"/>
      <c r="D87" s="126"/>
      <c r="E87" s="126"/>
      <c r="F87" s="43">
        <f>SUM(F74:F86)</f>
        <v>0</v>
      </c>
    </row>
    <row r="88" spans="1:8" ht="25.5" x14ac:dyDescent="0.3">
      <c r="A88" s="70" t="s">
        <v>112</v>
      </c>
      <c r="B88" s="13"/>
      <c r="C88" s="29"/>
      <c r="D88" s="29"/>
      <c r="E88" s="29"/>
      <c r="F88" s="29"/>
    </row>
    <row r="89" spans="1:8" ht="16.5" x14ac:dyDescent="0.2">
      <c r="A89" s="86">
        <v>6.1</v>
      </c>
      <c r="B89" s="71" t="s">
        <v>113</v>
      </c>
      <c r="C89" s="72" t="s">
        <v>88</v>
      </c>
      <c r="D89" s="73">
        <v>1</v>
      </c>
      <c r="E89" s="103"/>
      <c r="F89" s="90">
        <f>ROUND(D89*E89,0)</f>
        <v>0</v>
      </c>
    </row>
    <row r="90" spans="1:8" ht="16.5" x14ac:dyDescent="0.2">
      <c r="A90" s="86">
        <v>6.2</v>
      </c>
      <c r="B90" s="71" t="s">
        <v>114</v>
      </c>
      <c r="C90" s="72" t="s">
        <v>88</v>
      </c>
      <c r="D90" s="73">
        <v>1</v>
      </c>
      <c r="E90" s="103"/>
      <c r="F90" s="90">
        <f>ROUND(D90*E90,0)</f>
        <v>0</v>
      </c>
    </row>
    <row r="91" spans="1:8" ht="16.5" x14ac:dyDescent="0.2">
      <c r="A91" s="86">
        <v>6.2</v>
      </c>
      <c r="B91" s="71" t="s">
        <v>115</v>
      </c>
      <c r="C91" s="72" t="s">
        <v>88</v>
      </c>
      <c r="D91" s="73">
        <v>1</v>
      </c>
      <c r="E91" s="103"/>
      <c r="F91" s="90">
        <f t="shared" ref="F91" si="1">+D91*E91</f>
        <v>0</v>
      </c>
    </row>
    <row r="92" spans="1:8" ht="16.5" x14ac:dyDescent="0.3">
      <c r="A92" s="126" t="s">
        <v>25</v>
      </c>
      <c r="B92" s="126"/>
      <c r="C92" s="126"/>
      <c r="D92" s="126"/>
      <c r="E92" s="126"/>
      <c r="F92" s="43">
        <f>SUM(F89:F91)</f>
        <v>0</v>
      </c>
    </row>
    <row r="93" spans="1:8" ht="16.5" x14ac:dyDescent="0.3">
      <c r="A93" s="115" t="s">
        <v>116</v>
      </c>
      <c r="B93" s="115"/>
      <c r="C93" s="115"/>
      <c r="D93" s="115"/>
      <c r="E93" s="115"/>
      <c r="F93" s="28">
        <f>+F17+F49+F60+F71+F87+F92</f>
        <v>0</v>
      </c>
      <c r="G93" s="7"/>
      <c r="H93" s="8"/>
    </row>
    <row r="94" spans="1:8" ht="16.5" x14ac:dyDescent="0.3">
      <c r="A94" s="115" t="s">
        <v>117</v>
      </c>
      <c r="B94" s="115"/>
      <c r="C94" s="115"/>
      <c r="D94" s="115"/>
      <c r="E94" s="115"/>
      <c r="F94" s="29"/>
      <c r="H94" s="8"/>
    </row>
    <row r="95" spans="1:8" ht="16.5" x14ac:dyDescent="0.2">
      <c r="A95" s="128" t="s">
        <v>232</v>
      </c>
      <c r="B95" s="129"/>
      <c r="C95" s="74" t="s">
        <v>88</v>
      </c>
      <c r="D95" s="75">
        <v>1</v>
      </c>
      <c r="E95" s="99"/>
      <c r="F95" s="76">
        <f xml:space="preserve"> ROUND(D95*E95,0)</f>
        <v>0</v>
      </c>
      <c r="H95" s="8"/>
    </row>
    <row r="96" spans="1:8" ht="16.5" x14ac:dyDescent="0.2">
      <c r="A96" s="127" t="s">
        <v>118</v>
      </c>
      <c r="B96" s="127"/>
      <c r="C96" s="127"/>
      <c r="D96" s="127"/>
      <c r="E96" s="77">
        <v>0.161</v>
      </c>
      <c r="F96" s="90">
        <f>ROUND(F93*E96,0)</f>
        <v>0</v>
      </c>
    </row>
    <row r="97" spans="1:8" ht="16.5" x14ac:dyDescent="0.2">
      <c r="A97" s="127" t="s">
        <v>119</v>
      </c>
      <c r="B97" s="127"/>
      <c r="C97" s="127"/>
      <c r="D97" s="127"/>
      <c r="E97" s="77">
        <v>0.03</v>
      </c>
      <c r="F97" s="90">
        <f>ROUND(F93*E97,0)</f>
        <v>0</v>
      </c>
      <c r="H97" s="8"/>
    </row>
    <row r="98" spans="1:8" ht="16.5" x14ac:dyDescent="0.2">
      <c r="A98" s="127" t="s">
        <v>120</v>
      </c>
      <c r="B98" s="127"/>
      <c r="C98" s="127"/>
      <c r="D98" s="127"/>
      <c r="E98" s="77">
        <v>0.05</v>
      </c>
      <c r="F98" s="90">
        <f>ROUND(F93*E98,0)</f>
        <v>0</v>
      </c>
    </row>
    <row r="99" spans="1:8" ht="16.5" x14ac:dyDescent="0.2">
      <c r="A99" s="127" t="s">
        <v>121</v>
      </c>
      <c r="B99" s="127"/>
      <c r="C99" s="127"/>
      <c r="D99" s="127"/>
      <c r="E99" s="77">
        <v>0.16</v>
      </c>
      <c r="F99" s="90">
        <f>ROUND(F98*E99,0)</f>
        <v>0</v>
      </c>
    </row>
    <row r="100" spans="1:8" ht="16.5" x14ac:dyDescent="0.3">
      <c r="A100" s="115" t="s">
        <v>122</v>
      </c>
      <c r="B100" s="115"/>
      <c r="C100" s="115"/>
      <c r="D100" s="115"/>
      <c r="E100" s="115"/>
      <c r="F100" s="30">
        <f>+SUM(F93:F99)</f>
        <v>0</v>
      </c>
    </row>
    <row r="101" spans="1:8" ht="16.5" x14ac:dyDescent="0.3">
      <c r="A101" s="9"/>
      <c r="B101" s="9"/>
      <c r="C101" s="31"/>
      <c r="D101" s="31"/>
      <c r="E101" s="31"/>
      <c r="F101" s="31"/>
    </row>
    <row r="102" spans="1:8" ht="16.5" x14ac:dyDescent="0.3">
      <c r="A102" s="9" t="s">
        <v>123</v>
      </c>
      <c r="B102" s="9"/>
      <c r="C102" s="31"/>
      <c r="D102" s="31"/>
      <c r="E102" s="31"/>
      <c r="F102" s="31"/>
    </row>
    <row r="103" spans="1:8" ht="16.5" x14ac:dyDescent="0.3">
      <c r="A103" s="9"/>
      <c r="B103" s="14"/>
      <c r="C103" s="31"/>
      <c r="D103" s="31"/>
      <c r="E103" s="31"/>
      <c r="F103" s="31"/>
    </row>
    <row r="104" spans="1:8" ht="16.5" x14ac:dyDescent="0.3">
      <c r="A104" s="9"/>
      <c r="B104" s="14"/>
      <c r="C104" s="31"/>
      <c r="D104" s="31"/>
      <c r="E104" s="31"/>
      <c r="F104" s="31"/>
    </row>
    <row r="105" spans="1:8" ht="16.5" x14ac:dyDescent="0.3">
      <c r="A105" s="9"/>
      <c r="B105" s="14"/>
      <c r="C105" s="31"/>
      <c r="D105" s="31"/>
      <c r="E105" s="31"/>
      <c r="F105" s="31"/>
    </row>
    <row r="106" spans="1:8" ht="16.5" x14ac:dyDescent="0.3">
      <c r="A106" s="9"/>
      <c r="B106" s="14"/>
      <c r="C106" s="31"/>
      <c r="D106" s="31"/>
      <c r="E106" s="31"/>
      <c r="F106" s="31"/>
    </row>
    <row r="107" spans="1:8" ht="16.5" x14ac:dyDescent="0.3">
      <c r="A107" s="9"/>
      <c r="B107" s="14"/>
      <c r="C107" s="31"/>
      <c r="D107" s="31"/>
      <c r="E107" s="31"/>
      <c r="F107" s="31"/>
    </row>
    <row r="108" spans="1:8" ht="16.5" x14ac:dyDescent="0.3">
      <c r="A108" s="9"/>
      <c r="B108" s="14"/>
      <c r="C108" s="31"/>
      <c r="D108" s="31"/>
      <c r="E108" s="31"/>
      <c r="F108" s="31"/>
    </row>
    <row r="109" spans="1:8" ht="16.5" x14ac:dyDescent="0.3">
      <c r="A109" s="9"/>
      <c r="B109" s="14"/>
      <c r="C109" s="31"/>
      <c r="D109" s="31"/>
      <c r="E109" s="31"/>
      <c r="F109" s="31"/>
    </row>
    <row r="110" spans="1:8" ht="16.5" x14ac:dyDescent="0.3">
      <c r="A110" s="9"/>
      <c r="B110" s="14"/>
      <c r="C110" s="31"/>
      <c r="D110" s="31"/>
      <c r="E110" s="31"/>
      <c r="F110" s="31"/>
    </row>
    <row r="111" spans="1:8" ht="16.5" x14ac:dyDescent="0.3">
      <c r="A111" s="9"/>
      <c r="B111" s="14"/>
      <c r="C111" s="31"/>
      <c r="D111" s="31"/>
      <c r="E111" s="31"/>
      <c r="F111" s="31"/>
    </row>
    <row r="112" spans="1:8" ht="16.5" x14ac:dyDescent="0.3">
      <c r="A112" s="9"/>
      <c r="B112" s="14"/>
      <c r="C112" s="31"/>
      <c r="D112" s="31"/>
      <c r="E112" s="31"/>
      <c r="F112" s="31"/>
    </row>
    <row r="113" spans="1:6" ht="16.5" x14ac:dyDescent="0.3">
      <c r="A113" s="9"/>
      <c r="B113" s="14"/>
      <c r="C113" s="31"/>
      <c r="D113" s="31"/>
      <c r="E113" s="31"/>
      <c r="F113" s="31"/>
    </row>
    <row r="114" spans="1:6" ht="16.5" x14ac:dyDescent="0.3">
      <c r="A114" s="9"/>
      <c r="B114" s="14"/>
      <c r="C114" s="31"/>
      <c r="D114" s="31"/>
      <c r="E114" s="31"/>
      <c r="F114" s="31"/>
    </row>
    <row r="115" spans="1:6" ht="16.5" x14ac:dyDescent="0.3">
      <c r="A115" s="9"/>
      <c r="B115" s="14"/>
      <c r="C115" s="31"/>
      <c r="D115" s="31"/>
      <c r="E115" s="31"/>
      <c r="F115" s="31"/>
    </row>
    <row r="116" spans="1:6" ht="16.5" x14ac:dyDescent="0.3">
      <c r="A116" s="9"/>
      <c r="B116" s="14"/>
      <c r="C116" s="31"/>
      <c r="D116" s="31"/>
      <c r="E116" s="31"/>
      <c r="F116" s="31"/>
    </row>
    <row r="117" spans="1:6" ht="16.5" x14ac:dyDescent="0.3">
      <c r="A117" s="9"/>
      <c r="B117" s="14"/>
      <c r="C117" s="31"/>
      <c r="D117" s="31"/>
      <c r="E117" s="31"/>
      <c r="F117" s="31"/>
    </row>
    <row r="118" spans="1:6" ht="16.5" x14ac:dyDescent="0.3">
      <c r="A118" s="9"/>
      <c r="B118" s="14"/>
      <c r="C118" s="31"/>
      <c r="D118" s="31"/>
      <c r="E118" s="31"/>
      <c r="F118" s="31"/>
    </row>
    <row r="119" spans="1:6" ht="16.5" x14ac:dyDescent="0.3">
      <c r="A119" s="9"/>
      <c r="B119" s="14"/>
      <c r="C119" s="31"/>
      <c r="D119" s="31"/>
      <c r="E119" s="31"/>
      <c r="F119" s="31"/>
    </row>
    <row r="120" spans="1:6" ht="16.5" x14ac:dyDescent="0.3">
      <c r="A120" s="9"/>
      <c r="B120" s="14"/>
      <c r="C120" s="31"/>
      <c r="D120" s="31"/>
      <c r="E120" s="31"/>
      <c r="F120" s="31"/>
    </row>
    <row r="121" spans="1:6" ht="16.5" x14ac:dyDescent="0.3">
      <c r="A121" s="9"/>
      <c r="B121" s="14"/>
      <c r="C121" s="31"/>
      <c r="D121" s="31"/>
      <c r="E121" s="31"/>
      <c r="F121" s="31"/>
    </row>
    <row r="122" spans="1:6" ht="16.5" x14ac:dyDescent="0.3">
      <c r="A122" s="9"/>
      <c r="B122" s="14"/>
      <c r="C122" s="31"/>
      <c r="D122" s="31"/>
      <c r="E122" s="31"/>
      <c r="F122" s="31"/>
    </row>
    <row r="123" spans="1:6" ht="16.5" x14ac:dyDescent="0.3">
      <c r="A123" s="9"/>
      <c r="B123" s="14"/>
      <c r="C123" s="31"/>
      <c r="D123" s="31"/>
      <c r="E123" s="31"/>
      <c r="F123" s="31"/>
    </row>
  </sheetData>
  <sheetProtection password="CC40" sheet="1" objects="1" scenarios="1"/>
  <mergeCells count="19">
    <mergeCell ref="A100:E100"/>
    <mergeCell ref="A49:E49"/>
    <mergeCell ref="A60:E60"/>
    <mergeCell ref="A71:E71"/>
    <mergeCell ref="A87:E87"/>
    <mergeCell ref="A92:E92"/>
    <mergeCell ref="A93:E93"/>
    <mergeCell ref="A94:E94"/>
    <mergeCell ref="A96:D96"/>
    <mergeCell ref="A97:D97"/>
    <mergeCell ref="A98:D98"/>
    <mergeCell ref="A99:D99"/>
    <mergeCell ref="A95:B95"/>
    <mergeCell ref="A17:E17"/>
    <mergeCell ref="A1:F3"/>
    <mergeCell ref="A4:F4"/>
    <mergeCell ref="A6:F6"/>
    <mergeCell ref="A8:F8"/>
    <mergeCell ref="B10:F10"/>
  </mergeCells>
  <pageMargins left="0.7" right="0.7" top="0.75" bottom="0.75" header="0.3" footer="0.3"/>
  <pageSetup scale="63" orientation="portrait" r:id="rId1"/>
  <rowBreaks count="1" manualBreakCount="1"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view="pageBreakPreview" topLeftCell="A81" zoomScale="115" zoomScaleNormal="100" zoomScaleSheetLayoutView="115" workbookViewId="0">
      <selection activeCell="H88" sqref="H88"/>
    </sheetView>
  </sheetViews>
  <sheetFormatPr baseColWidth="10" defaultRowHeight="16.5" x14ac:dyDescent="0.3"/>
  <cols>
    <col min="1" max="1" width="11.42578125" style="15"/>
    <col min="2" max="2" width="56.5703125" style="17" customWidth="1"/>
    <col min="3" max="3" width="7.28515625" style="11" customWidth="1"/>
    <col min="4" max="4" width="13.85546875" style="38" customWidth="1"/>
    <col min="5" max="5" width="15" style="38" customWidth="1"/>
    <col min="6" max="6" width="27.28515625" style="38" customWidth="1"/>
    <col min="7" max="8" width="11.42578125" style="15"/>
    <col min="9" max="9" width="20.140625" style="15" customWidth="1"/>
    <col min="10" max="16384" width="11.42578125" style="15"/>
  </cols>
  <sheetData>
    <row r="1" spans="1:6" s="50" customFormat="1" ht="21.75" customHeight="1" x14ac:dyDescent="0.25">
      <c r="A1" s="116" t="s">
        <v>0</v>
      </c>
      <c r="B1" s="117"/>
      <c r="C1" s="117"/>
      <c r="D1" s="117"/>
      <c r="E1" s="117"/>
      <c r="F1" s="118"/>
    </row>
    <row r="2" spans="1:6" s="50" customFormat="1" ht="21.75" customHeight="1" x14ac:dyDescent="0.25">
      <c r="A2" s="119"/>
      <c r="B2" s="120"/>
      <c r="C2" s="120"/>
      <c r="D2" s="120"/>
      <c r="E2" s="120"/>
      <c r="F2" s="121"/>
    </row>
    <row r="3" spans="1:6" s="50" customFormat="1" ht="21.75" customHeight="1" x14ac:dyDescent="0.25">
      <c r="A3" s="119"/>
      <c r="B3" s="120"/>
      <c r="C3" s="120"/>
      <c r="D3" s="120"/>
      <c r="E3" s="120"/>
      <c r="F3" s="121"/>
    </row>
    <row r="4" spans="1:6" ht="36" customHeight="1" x14ac:dyDescent="0.2">
      <c r="A4" s="111" t="s">
        <v>233</v>
      </c>
      <c r="B4" s="112"/>
      <c r="C4" s="112"/>
      <c r="D4" s="112"/>
      <c r="E4" s="112"/>
      <c r="F4" s="113"/>
    </row>
    <row r="5" spans="1:6" x14ac:dyDescent="0.3">
      <c r="A5" s="2"/>
      <c r="B5" s="2"/>
      <c r="C5" s="31"/>
      <c r="D5" s="25"/>
      <c r="E5" s="25"/>
      <c r="F5" s="25"/>
    </row>
    <row r="6" spans="1:6" ht="17.25" x14ac:dyDescent="0.3">
      <c r="A6" s="125" t="s">
        <v>231</v>
      </c>
      <c r="B6" s="125"/>
      <c r="C6" s="125"/>
      <c r="D6" s="125"/>
      <c r="E6" s="125"/>
      <c r="F6" s="125"/>
    </row>
    <row r="7" spans="1:6" x14ac:dyDescent="0.2">
      <c r="A7" s="54"/>
      <c r="B7" s="3"/>
      <c r="C7" s="95"/>
      <c r="D7" s="55"/>
      <c r="E7" s="55"/>
      <c r="F7" s="55"/>
    </row>
    <row r="8" spans="1:6" s="1" customFormat="1" x14ac:dyDescent="0.3">
      <c r="A8" s="126" t="s">
        <v>2</v>
      </c>
      <c r="B8" s="126"/>
      <c r="C8" s="126"/>
      <c r="D8" s="126"/>
      <c r="E8" s="126"/>
      <c r="F8" s="126"/>
    </row>
    <row r="9" spans="1:6" s="1" customFormat="1" x14ac:dyDescent="0.3">
      <c r="A9" s="58" t="s">
        <v>3</v>
      </c>
      <c r="B9" s="59" t="s">
        <v>4</v>
      </c>
      <c r="C9" s="59" t="s">
        <v>5</v>
      </c>
      <c r="D9" s="59" t="s">
        <v>6</v>
      </c>
      <c r="E9" s="60" t="s">
        <v>7</v>
      </c>
      <c r="F9" s="60" t="s">
        <v>8</v>
      </c>
    </row>
    <row r="10" spans="1:6" s="1" customFormat="1" x14ac:dyDescent="0.3">
      <c r="A10" s="62" t="s">
        <v>9</v>
      </c>
      <c r="B10" s="5"/>
      <c r="C10" s="6"/>
      <c r="D10" s="6"/>
      <c r="E10" s="6"/>
      <c r="F10" s="6"/>
    </row>
    <row r="11" spans="1:6" s="1" customFormat="1" x14ac:dyDescent="0.3">
      <c r="A11" s="62" t="s">
        <v>10</v>
      </c>
      <c r="B11" s="5"/>
      <c r="C11" s="6"/>
      <c r="D11" s="6"/>
      <c r="E11" s="6"/>
      <c r="F11" s="6"/>
    </row>
    <row r="12" spans="1:6" s="1" customFormat="1" x14ac:dyDescent="0.3">
      <c r="A12" s="63" t="s">
        <v>11</v>
      </c>
      <c r="B12" s="64" t="s">
        <v>12</v>
      </c>
      <c r="C12" s="65" t="s">
        <v>13</v>
      </c>
      <c r="D12" s="66">
        <v>4098.28</v>
      </c>
      <c r="E12" s="99"/>
      <c r="F12" s="67">
        <f>ROUND(D12*E12,0)</f>
        <v>0</v>
      </c>
    </row>
    <row r="13" spans="1:6" s="1" customFormat="1" ht="33" x14ac:dyDescent="0.3">
      <c r="A13" s="63" t="s">
        <v>14</v>
      </c>
      <c r="B13" s="64" t="s">
        <v>15</v>
      </c>
      <c r="C13" s="65" t="s">
        <v>16</v>
      </c>
      <c r="D13" s="66">
        <v>670.54</v>
      </c>
      <c r="E13" s="99"/>
      <c r="F13" s="67">
        <f>ROUND(D13*E13,0)</f>
        <v>0</v>
      </c>
    </row>
    <row r="14" spans="1:6" s="1" customFormat="1" x14ac:dyDescent="0.3">
      <c r="A14" s="63" t="s">
        <v>17</v>
      </c>
      <c r="B14" s="64" t="s">
        <v>18</v>
      </c>
      <c r="C14" s="65" t="s">
        <v>19</v>
      </c>
      <c r="D14" s="66">
        <v>2682.16</v>
      </c>
      <c r="E14" s="99"/>
      <c r="F14" s="67">
        <f>ROUND(D14*E14,0)</f>
        <v>0</v>
      </c>
    </row>
    <row r="15" spans="1:6" s="1" customFormat="1" ht="33" x14ac:dyDescent="0.3">
      <c r="A15" s="63" t="s">
        <v>20</v>
      </c>
      <c r="B15" s="64" t="s">
        <v>23</v>
      </c>
      <c r="C15" s="65" t="s">
        <v>172</v>
      </c>
      <c r="D15" s="66">
        <v>871.7</v>
      </c>
      <c r="E15" s="99"/>
      <c r="F15" s="67">
        <f>ROUND(D15*E15,0)</f>
        <v>0</v>
      </c>
    </row>
    <row r="16" spans="1:6" s="1" customFormat="1" x14ac:dyDescent="0.3">
      <c r="A16" s="126" t="s">
        <v>25</v>
      </c>
      <c r="B16" s="126"/>
      <c r="C16" s="126"/>
      <c r="D16" s="126"/>
      <c r="E16" s="126"/>
      <c r="F16" s="68">
        <f>SUM(F12:F15)</f>
        <v>0</v>
      </c>
    </row>
    <row r="17" spans="1:6" s="1" customFormat="1" x14ac:dyDescent="0.3">
      <c r="A17" s="62" t="s">
        <v>26</v>
      </c>
      <c r="B17" s="5"/>
      <c r="C17" s="6"/>
      <c r="D17" s="6"/>
      <c r="E17" s="6"/>
      <c r="F17" s="26"/>
    </row>
    <row r="18" spans="1:6" s="1" customFormat="1" x14ac:dyDescent="0.3">
      <c r="A18" s="62" t="s">
        <v>27</v>
      </c>
      <c r="B18" s="5"/>
      <c r="C18" s="6"/>
      <c r="D18" s="6"/>
      <c r="E18" s="6"/>
      <c r="F18" s="26"/>
    </row>
    <row r="19" spans="1:6" s="1" customFormat="1" ht="33" x14ac:dyDescent="0.3">
      <c r="A19" s="63" t="s">
        <v>28</v>
      </c>
      <c r="B19" s="64" t="s">
        <v>29</v>
      </c>
      <c r="C19" s="65" t="s">
        <v>13</v>
      </c>
      <c r="D19" s="66">
        <v>1009.67</v>
      </c>
      <c r="E19" s="99"/>
      <c r="F19" s="67">
        <f t="shared" ref="F19:F24" si="0">ROUND(D19*E19,0)</f>
        <v>0</v>
      </c>
    </row>
    <row r="20" spans="1:6" s="1" customFormat="1" ht="33" x14ac:dyDescent="0.3">
      <c r="A20" s="63" t="s">
        <v>30</v>
      </c>
      <c r="B20" s="64" t="s">
        <v>15</v>
      </c>
      <c r="C20" s="65" t="s">
        <v>16</v>
      </c>
      <c r="D20" s="66">
        <v>67.790000000000006</v>
      </c>
      <c r="E20" s="99"/>
      <c r="F20" s="67">
        <f t="shared" si="0"/>
        <v>0</v>
      </c>
    </row>
    <row r="21" spans="1:6" s="1" customFormat="1" ht="33" x14ac:dyDescent="0.3">
      <c r="A21" s="63" t="s">
        <v>130</v>
      </c>
      <c r="B21" s="64" t="s">
        <v>23</v>
      </c>
      <c r="C21" s="65" t="s">
        <v>172</v>
      </c>
      <c r="D21" s="66">
        <v>88.12</v>
      </c>
      <c r="E21" s="99"/>
      <c r="F21" s="67">
        <f t="shared" si="0"/>
        <v>0</v>
      </c>
    </row>
    <row r="22" spans="1:6" s="1" customFormat="1" ht="33" x14ac:dyDescent="0.3">
      <c r="A22" s="63" t="s">
        <v>132</v>
      </c>
      <c r="B22" s="64" t="s">
        <v>21</v>
      </c>
      <c r="C22" s="65" t="s">
        <v>16</v>
      </c>
      <c r="D22" s="66">
        <v>265</v>
      </c>
      <c r="E22" s="99"/>
      <c r="F22" s="67">
        <f t="shared" si="0"/>
        <v>0</v>
      </c>
    </row>
    <row r="23" spans="1:6" s="1" customFormat="1" ht="33" x14ac:dyDescent="0.3">
      <c r="A23" s="63" t="s">
        <v>192</v>
      </c>
      <c r="B23" s="64" t="s">
        <v>193</v>
      </c>
      <c r="C23" s="65" t="s">
        <v>32</v>
      </c>
      <c r="D23" s="66">
        <v>11.2</v>
      </c>
      <c r="E23" s="99"/>
      <c r="F23" s="67">
        <f t="shared" si="0"/>
        <v>0</v>
      </c>
    </row>
    <row r="24" spans="1:6" s="1" customFormat="1" ht="33" x14ac:dyDescent="0.3">
      <c r="A24" s="63" t="s">
        <v>194</v>
      </c>
      <c r="B24" s="64" t="s">
        <v>31</v>
      </c>
      <c r="C24" s="65" t="s">
        <v>32</v>
      </c>
      <c r="D24" s="66">
        <v>836.26</v>
      </c>
      <c r="E24" s="99"/>
      <c r="F24" s="67">
        <f t="shared" si="0"/>
        <v>0</v>
      </c>
    </row>
    <row r="25" spans="1:6" s="1" customFormat="1" x14ac:dyDescent="0.3">
      <c r="A25" s="62" t="s">
        <v>33</v>
      </c>
      <c r="B25" s="5"/>
      <c r="C25" s="6"/>
      <c r="D25" s="27"/>
      <c r="E25" s="100"/>
      <c r="F25" s="26"/>
    </row>
    <row r="26" spans="1:6" s="1" customFormat="1" x14ac:dyDescent="0.3">
      <c r="A26" s="63" t="s">
        <v>34</v>
      </c>
      <c r="B26" s="64" t="s">
        <v>133</v>
      </c>
      <c r="C26" s="65" t="s">
        <v>16</v>
      </c>
      <c r="D26" s="66">
        <v>1.51</v>
      </c>
      <c r="E26" s="99"/>
      <c r="F26" s="67">
        <f>ROUND(D26*E26,0)</f>
        <v>0</v>
      </c>
    </row>
    <row r="27" spans="1:6" s="1" customFormat="1" ht="49.5" x14ac:dyDescent="0.3">
      <c r="A27" s="63" t="s">
        <v>35</v>
      </c>
      <c r="B27" s="64" t="s">
        <v>195</v>
      </c>
      <c r="C27" s="65" t="s">
        <v>13</v>
      </c>
      <c r="D27" s="66">
        <v>16.75</v>
      </c>
      <c r="E27" s="99"/>
      <c r="F27" s="67">
        <f>ROUND(D27*E27,0)</f>
        <v>0</v>
      </c>
    </row>
    <row r="28" spans="1:6" s="1" customFormat="1" ht="33" x14ac:dyDescent="0.3">
      <c r="A28" s="63" t="s">
        <v>36</v>
      </c>
      <c r="B28" s="64" t="s">
        <v>196</v>
      </c>
      <c r="C28" s="65" t="s">
        <v>13</v>
      </c>
      <c r="D28" s="66">
        <v>8.9499999999999993</v>
      </c>
      <c r="E28" s="99"/>
      <c r="F28" s="67">
        <f>ROUND(D28*E28,0)</f>
        <v>0</v>
      </c>
    </row>
    <row r="29" spans="1:6" s="1" customFormat="1" ht="33" x14ac:dyDescent="0.3">
      <c r="A29" s="63" t="s">
        <v>134</v>
      </c>
      <c r="B29" s="64" t="s">
        <v>37</v>
      </c>
      <c r="C29" s="65" t="s">
        <v>13</v>
      </c>
      <c r="D29" s="66">
        <v>1211.5999999999999</v>
      </c>
      <c r="E29" s="99"/>
      <c r="F29" s="67">
        <f>ROUND(D29*E29,0)</f>
        <v>0</v>
      </c>
    </row>
    <row r="30" spans="1:6" s="1" customFormat="1" x14ac:dyDescent="0.3">
      <c r="A30" s="62" t="s">
        <v>38</v>
      </c>
      <c r="B30" s="5"/>
      <c r="C30" s="6"/>
      <c r="D30" s="27"/>
      <c r="E30" s="26"/>
      <c r="F30" s="26"/>
    </row>
    <row r="31" spans="1:6" s="1" customFormat="1" ht="49.5" x14ac:dyDescent="0.3">
      <c r="A31" s="63" t="s">
        <v>39</v>
      </c>
      <c r="B31" s="64" t="s">
        <v>53</v>
      </c>
      <c r="C31" s="65" t="s">
        <v>41</v>
      </c>
      <c r="D31" s="66">
        <v>4</v>
      </c>
      <c r="E31" s="99"/>
      <c r="F31" s="67">
        <f>ROUND(D31*E31,0)</f>
        <v>0</v>
      </c>
    </row>
    <row r="32" spans="1:6" s="1" customFormat="1" x14ac:dyDescent="0.3">
      <c r="A32" s="63" t="s">
        <v>42</v>
      </c>
      <c r="B32" s="64" t="s">
        <v>55</v>
      </c>
      <c r="C32" s="65" t="s">
        <v>41</v>
      </c>
      <c r="D32" s="66">
        <v>5</v>
      </c>
      <c r="E32" s="99"/>
      <c r="F32" s="67">
        <f>ROUND(D32*E32,0)</f>
        <v>0</v>
      </c>
    </row>
    <row r="33" spans="1:8" s="1" customFormat="1" ht="49.5" x14ac:dyDescent="0.3">
      <c r="A33" s="63" t="s">
        <v>44</v>
      </c>
      <c r="B33" s="64" t="s">
        <v>57</v>
      </c>
      <c r="C33" s="65" t="s">
        <v>58</v>
      </c>
      <c r="D33" s="66">
        <v>29.36</v>
      </c>
      <c r="E33" s="99"/>
      <c r="F33" s="67">
        <f>ROUND(D33*E33,0)</f>
        <v>0</v>
      </c>
    </row>
    <row r="34" spans="1:8" s="1" customFormat="1" x14ac:dyDescent="0.3">
      <c r="A34" s="62" t="s">
        <v>197</v>
      </c>
      <c r="B34" s="5"/>
      <c r="C34" s="6"/>
      <c r="D34" s="27"/>
      <c r="E34" s="26"/>
      <c r="F34" s="26"/>
    </row>
    <row r="35" spans="1:8" s="1" customFormat="1" ht="33" x14ac:dyDescent="0.3">
      <c r="A35" s="63" t="s">
        <v>198</v>
      </c>
      <c r="B35" s="64" t="s">
        <v>15</v>
      </c>
      <c r="C35" s="65" t="s">
        <v>16</v>
      </c>
      <c r="D35" s="66">
        <v>77.28</v>
      </c>
      <c r="E35" s="99"/>
      <c r="F35" s="67">
        <f>ROUND(D35*E35,0)</f>
        <v>0</v>
      </c>
    </row>
    <row r="36" spans="1:8" s="1" customFormat="1" ht="33" x14ac:dyDescent="0.3">
      <c r="A36" s="63" t="s">
        <v>199</v>
      </c>
      <c r="B36" s="64" t="s">
        <v>23</v>
      </c>
      <c r="C36" s="65" t="s">
        <v>172</v>
      </c>
      <c r="D36" s="66">
        <v>100.46</v>
      </c>
      <c r="E36" s="99"/>
      <c r="F36" s="67">
        <f>ROUND(D36*E36,0)</f>
        <v>0</v>
      </c>
    </row>
    <row r="37" spans="1:8" s="1" customFormat="1" ht="33" x14ac:dyDescent="0.3">
      <c r="A37" s="63" t="s">
        <v>200</v>
      </c>
      <c r="B37" s="64" t="s">
        <v>21</v>
      </c>
      <c r="C37" s="65" t="s">
        <v>16</v>
      </c>
      <c r="D37" s="66">
        <v>253.24</v>
      </c>
      <c r="E37" s="99"/>
      <c r="F37" s="67">
        <f>ROUND(D37*E37,0)</f>
        <v>0</v>
      </c>
    </row>
    <row r="38" spans="1:8" s="1" customFormat="1" x14ac:dyDescent="0.3">
      <c r="A38" s="62" t="s">
        <v>201</v>
      </c>
      <c r="B38" s="5"/>
      <c r="C38" s="6"/>
      <c r="D38" s="27"/>
      <c r="E38" s="26"/>
      <c r="F38" s="26"/>
    </row>
    <row r="39" spans="1:8" s="1" customFormat="1" ht="49.5" x14ac:dyDescent="0.3">
      <c r="A39" s="63" t="s">
        <v>202</v>
      </c>
      <c r="B39" s="64" t="s">
        <v>203</v>
      </c>
      <c r="C39" s="65" t="s">
        <v>16</v>
      </c>
      <c r="D39" s="66">
        <v>34.25</v>
      </c>
      <c r="E39" s="99"/>
      <c r="F39" s="67">
        <f>ROUND(D39*E39,0)</f>
        <v>0</v>
      </c>
    </row>
    <row r="40" spans="1:8" s="1" customFormat="1" ht="33" x14ac:dyDescent="0.3">
      <c r="A40" s="63" t="s">
        <v>204</v>
      </c>
      <c r="B40" s="64" t="s">
        <v>205</v>
      </c>
      <c r="C40" s="65" t="s">
        <v>206</v>
      </c>
      <c r="D40" s="66">
        <v>3949.6</v>
      </c>
      <c r="E40" s="99"/>
      <c r="F40" s="67">
        <f>ROUND(D40*E40,0)</f>
        <v>0</v>
      </c>
    </row>
    <row r="41" spans="1:8" s="1" customFormat="1" ht="33" x14ac:dyDescent="0.3">
      <c r="A41" s="63" t="s">
        <v>207</v>
      </c>
      <c r="B41" s="64" t="s">
        <v>208</v>
      </c>
      <c r="C41" s="65" t="s">
        <v>80</v>
      </c>
      <c r="D41" s="66">
        <v>64</v>
      </c>
      <c r="E41" s="99"/>
      <c r="F41" s="67">
        <f>ROUND(D41*E41,0)</f>
        <v>0</v>
      </c>
    </row>
    <row r="42" spans="1:8" s="1" customFormat="1" x14ac:dyDescent="0.3">
      <c r="A42" s="62" t="s">
        <v>209</v>
      </c>
      <c r="B42" s="5"/>
      <c r="C42" s="6"/>
      <c r="D42" s="27"/>
      <c r="E42" s="26"/>
      <c r="F42" s="26"/>
    </row>
    <row r="43" spans="1:8" s="1" customFormat="1" ht="33" x14ac:dyDescent="0.3">
      <c r="A43" s="63" t="s">
        <v>210</v>
      </c>
      <c r="B43" s="64" t="s">
        <v>211</v>
      </c>
      <c r="C43" s="65" t="s">
        <v>16</v>
      </c>
      <c r="D43" s="66">
        <v>12.21</v>
      </c>
      <c r="E43" s="99"/>
      <c r="F43" s="67">
        <f>ROUND(D43*E43,0)</f>
        <v>0</v>
      </c>
      <c r="H43" s="16"/>
    </row>
    <row r="44" spans="1:8" s="1" customFormat="1" x14ac:dyDescent="0.3">
      <c r="A44" s="62" t="s">
        <v>212</v>
      </c>
      <c r="B44" s="5"/>
      <c r="C44" s="6"/>
      <c r="D44" s="27"/>
      <c r="E44" s="26"/>
      <c r="F44" s="26"/>
    </row>
    <row r="45" spans="1:8" s="1" customFormat="1" ht="33" x14ac:dyDescent="0.3">
      <c r="A45" s="63" t="s">
        <v>213</v>
      </c>
      <c r="B45" s="64" t="s">
        <v>214</v>
      </c>
      <c r="C45" s="65" t="s">
        <v>16</v>
      </c>
      <c r="D45" s="66">
        <v>52.28</v>
      </c>
      <c r="E45" s="99"/>
      <c r="F45" s="67">
        <f>ROUND(D45*E45,0)</f>
        <v>0</v>
      </c>
      <c r="H45" s="16"/>
    </row>
    <row r="46" spans="1:8" s="1" customFormat="1" x14ac:dyDescent="0.3">
      <c r="A46" s="63" t="s">
        <v>215</v>
      </c>
      <c r="B46" s="64" t="s">
        <v>216</v>
      </c>
      <c r="C46" s="65" t="s">
        <v>32</v>
      </c>
      <c r="D46" s="66">
        <v>175.02</v>
      </c>
      <c r="E46" s="99"/>
      <c r="F46" s="67">
        <f>ROUND(D46*E46,0)</f>
        <v>0</v>
      </c>
    </row>
    <row r="47" spans="1:8" s="1" customFormat="1" x14ac:dyDescent="0.3">
      <c r="A47" s="62" t="s">
        <v>217</v>
      </c>
      <c r="B47" s="5"/>
      <c r="C47" s="6"/>
      <c r="D47" s="27"/>
      <c r="E47" s="26"/>
      <c r="F47" s="26"/>
    </row>
    <row r="48" spans="1:8" s="1" customFormat="1" ht="33" x14ac:dyDescent="0.3">
      <c r="A48" s="63" t="s">
        <v>218</v>
      </c>
      <c r="B48" s="64" t="s">
        <v>219</v>
      </c>
      <c r="C48" s="65" t="s">
        <v>19</v>
      </c>
      <c r="D48" s="66">
        <v>10.029999999999999</v>
      </c>
      <c r="E48" s="99"/>
      <c r="F48" s="67">
        <f>ROUND(D48*E48,0)</f>
        <v>0</v>
      </c>
    </row>
    <row r="49" spans="1:6" s="1" customFormat="1" x14ac:dyDescent="0.3">
      <c r="A49" s="126" t="s">
        <v>25</v>
      </c>
      <c r="B49" s="126"/>
      <c r="C49" s="126"/>
      <c r="D49" s="126"/>
      <c r="E49" s="126"/>
      <c r="F49" s="68">
        <f>SUM(F19:F48)</f>
        <v>0</v>
      </c>
    </row>
    <row r="50" spans="1:6" s="1" customFormat="1" x14ac:dyDescent="0.3">
      <c r="A50" s="62" t="s">
        <v>157</v>
      </c>
      <c r="B50" s="5"/>
      <c r="C50" s="6"/>
      <c r="D50" s="6"/>
      <c r="E50" s="6"/>
      <c r="F50" s="26"/>
    </row>
    <row r="51" spans="1:6" s="1" customFormat="1" x14ac:dyDescent="0.3">
      <c r="A51" s="62" t="s">
        <v>158</v>
      </c>
      <c r="B51" s="5"/>
      <c r="C51" s="6"/>
      <c r="D51" s="6"/>
      <c r="E51" s="6"/>
      <c r="F51" s="67"/>
    </row>
    <row r="52" spans="1:6" s="1" customFormat="1" ht="33" x14ac:dyDescent="0.3">
      <c r="A52" s="63" t="s">
        <v>74</v>
      </c>
      <c r="B52" s="64" t="s">
        <v>15</v>
      </c>
      <c r="C52" s="65" t="s">
        <v>16</v>
      </c>
      <c r="D52" s="66">
        <v>0.86</v>
      </c>
      <c r="E52" s="99"/>
      <c r="F52" s="67">
        <f>ROUND(D52*E52,0)</f>
        <v>0</v>
      </c>
    </row>
    <row r="53" spans="1:6" s="1" customFormat="1" ht="33" x14ac:dyDescent="0.3">
      <c r="A53" s="63" t="s">
        <v>76</v>
      </c>
      <c r="B53" s="64" t="s">
        <v>23</v>
      </c>
      <c r="C53" s="65" t="s">
        <v>24</v>
      </c>
      <c r="D53" s="66">
        <v>1.1200000000000001</v>
      </c>
      <c r="E53" s="99"/>
      <c r="F53" s="67">
        <f>ROUND(D53*E53,0)</f>
        <v>0</v>
      </c>
    </row>
    <row r="54" spans="1:6" s="1" customFormat="1" x14ac:dyDescent="0.3">
      <c r="A54" s="63" t="s">
        <v>159</v>
      </c>
      <c r="B54" s="64" t="s">
        <v>160</v>
      </c>
      <c r="C54" s="65" t="s">
        <v>16</v>
      </c>
      <c r="D54" s="66">
        <v>0.86</v>
      </c>
      <c r="E54" s="99"/>
      <c r="F54" s="67">
        <f>ROUND(D54*E54,0)</f>
        <v>0</v>
      </c>
    </row>
    <row r="55" spans="1:6" s="1" customFormat="1" ht="99" x14ac:dyDescent="0.3">
      <c r="A55" s="63" t="s">
        <v>161</v>
      </c>
      <c r="B55" s="64" t="s">
        <v>162</v>
      </c>
      <c r="C55" s="65" t="s">
        <v>19</v>
      </c>
      <c r="D55" s="66">
        <v>24.55</v>
      </c>
      <c r="E55" s="99"/>
      <c r="F55" s="67">
        <f>ROUND(D55*E55,0)</f>
        <v>0</v>
      </c>
    </row>
    <row r="56" spans="1:6" s="1" customFormat="1" x14ac:dyDescent="0.3">
      <c r="A56" s="126" t="s">
        <v>25</v>
      </c>
      <c r="B56" s="126"/>
      <c r="C56" s="126"/>
      <c r="D56" s="126"/>
      <c r="E56" s="126"/>
      <c r="F56" s="68">
        <f>SUM(F52:F55)</f>
        <v>0</v>
      </c>
    </row>
    <row r="57" spans="1:6" s="1" customFormat="1" x14ac:dyDescent="0.3">
      <c r="A57" s="62" t="s">
        <v>168</v>
      </c>
      <c r="B57" s="5"/>
      <c r="C57" s="6"/>
      <c r="D57" s="6"/>
      <c r="E57" s="6"/>
      <c r="F57" s="26"/>
    </row>
    <row r="58" spans="1:6" s="1" customFormat="1" x14ac:dyDescent="0.3">
      <c r="A58" s="62" t="s">
        <v>169</v>
      </c>
      <c r="B58" s="5"/>
      <c r="C58" s="6"/>
      <c r="D58" s="6"/>
      <c r="E58" s="6"/>
      <c r="F58" s="26"/>
    </row>
    <row r="59" spans="1:6" s="1" customFormat="1" x14ac:dyDescent="0.3">
      <c r="A59" s="63" t="s">
        <v>91</v>
      </c>
      <c r="B59" s="64" t="s">
        <v>75</v>
      </c>
      <c r="C59" s="65" t="s">
        <v>16</v>
      </c>
      <c r="D59" s="66">
        <v>14.37</v>
      </c>
      <c r="E59" s="99"/>
      <c r="F59" s="67">
        <f>ROUND(D59*E59,0)</f>
        <v>0</v>
      </c>
    </row>
    <row r="60" spans="1:6" s="1" customFormat="1" ht="33" x14ac:dyDescent="0.3">
      <c r="A60" s="63" t="s">
        <v>92</v>
      </c>
      <c r="B60" s="64" t="s">
        <v>23</v>
      </c>
      <c r="C60" s="65" t="s">
        <v>24</v>
      </c>
      <c r="D60" s="66">
        <v>18.600000000000001</v>
      </c>
      <c r="E60" s="99"/>
      <c r="F60" s="67">
        <f>ROUND(D60*E60,0)</f>
        <v>0</v>
      </c>
    </row>
    <row r="61" spans="1:6" s="1" customFormat="1" x14ac:dyDescent="0.3">
      <c r="A61" s="62" t="s">
        <v>170</v>
      </c>
      <c r="B61" s="5"/>
      <c r="C61" s="6"/>
      <c r="D61" s="27"/>
      <c r="E61" s="26"/>
      <c r="F61" s="26"/>
    </row>
    <row r="62" spans="1:6" s="1" customFormat="1" x14ac:dyDescent="0.3">
      <c r="A62" s="63" t="s">
        <v>94</v>
      </c>
      <c r="B62" s="64" t="s">
        <v>171</v>
      </c>
      <c r="C62" s="65" t="s">
        <v>172</v>
      </c>
      <c r="D62" s="66">
        <v>0.31</v>
      </c>
      <c r="E62" s="99"/>
      <c r="F62" s="67">
        <f>ROUND(D62*E62,0)</f>
        <v>0</v>
      </c>
    </row>
    <row r="63" spans="1:6" s="1" customFormat="1" ht="33" x14ac:dyDescent="0.3">
      <c r="A63" s="63" t="s">
        <v>96</v>
      </c>
      <c r="B63" s="64" t="s">
        <v>79</v>
      </c>
      <c r="C63" s="65" t="s">
        <v>80</v>
      </c>
      <c r="D63" s="66">
        <v>114.1</v>
      </c>
      <c r="E63" s="99"/>
      <c r="F63" s="67">
        <f>ROUND(D63*E63,0)</f>
        <v>0</v>
      </c>
    </row>
    <row r="64" spans="1:6" s="1" customFormat="1" x14ac:dyDescent="0.3">
      <c r="A64" s="62" t="s">
        <v>174</v>
      </c>
      <c r="B64" s="5"/>
      <c r="C64" s="6"/>
      <c r="D64" s="27"/>
      <c r="E64" s="26"/>
      <c r="F64" s="26"/>
    </row>
    <row r="65" spans="1:6" s="1" customFormat="1" ht="33" x14ac:dyDescent="0.3">
      <c r="A65" s="63" t="s">
        <v>98</v>
      </c>
      <c r="B65" s="64" t="s">
        <v>87</v>
      </c>
      <c r="C65" s="65" t="s">
        <v>88</v>
      </c>
      <c r="D65" s="66">
        <v>4</v>
      </c>
      <c r="E65" s="99"/>
      <c r="F65" s="67">
        <f>ROUND(D65*E65,0)</f>
        <v>0</v>
      </c>
    </row>
    <row r="66" spans="1:6" s="1" customFormat="1" x14ac:dyDescent="0.3">
      <c r="A66" s="126" t="s">
        <v>25</v>
      </c>
      <c r="B66" s="126"/>
      <c r="C66" s="126"/>
      <c r="D66" s="126"/>
      <c r="E66" s="126"/>
      <c r="F66" s="96">
        <f>SUM(F59:F65)</f>
        <v>0</v>
      </c>
    </row>
    <row r="67" spans="1:6" s="1" customFormat="1" x14ac:dyDescent="0.3">
      <c r="A67" s="62" t="s">
        <v>175</v>
      </c>
      <c r="B67" s="5"/>
      <c r="C67" s="6"/>
      <c r="D67" s="6"/>
      <c r="E67" s="6"/>
      <c r="F67" s="26"/>
    </row>
    <row r="68" spans="1:6" s="1" customFormat="1" x14ac:dyDescent="0.3">
      <c r="A68" s="62" t="s">
        <v>176</v>
      </c>
      <c r="B68" s="5"/>
      <c r="C68" s="6"/>
      <c r="D68" s="6"/>
      <c r="E68" s="6"/>
      <c r="F68" s="26"/>
    </row>
    <row r="69" spans="1:6" s="1" customFormat="1" x14ac:dyDescent="0.3">
      <c r="A69" s="63" t="s">
        <v>177</v>
      </c>
      <c r="B69" s="64" t="s">
        <v>75</v>
      </c>
      <c r="C69" s="65" t="s">
        <v>16</v>
      </c>
      <c r="D69" s="66">
        <v>60.03</v>
      </c>
      <c r="E69" s="99"/>
      <c r="F69" s="67">
        <f>ROUND(D69*E69,0)</f>
        <v>0</v>
      </c>
    </row>
    <row r="70" spans="1:6" s="1" customFormat="1" ht="33" x14ac:dyDescent="0.3">
      <c r="A70" s="63" t="s">
        <v>178</v>
      </c>
      <c r="B70" s="64" t="s">
        <v>23</v>
      </c>
      <c r="C70" s="65" t="s">
        <v>220</v>
      </c>
      <c r="D70" s="66">
        <v>78.03</v>
      </c>
      <c r="E70" s="99"/>
      <c r="F70" s="67">
        <f>ROUND(D70*E70,0)</f>
        <v>0</v>
      </c>
    </row>
    <row r="71" spans="1:6" s="1" customFormat="1" x14ac:dyDescent="0.3">
      <c r="A71" s="62" t="s">
        <v>179</v>
      </c>
      <c r="B71" s="5"/>
      <c r="C71" s="6"/>
      <c r="D71" s="27"/>
      <c r="E71" s="26"/>
      <c r="F71" s="26"/>
    </row>
    <row r="72" spans="1:6" s="1" customFormat="1" ht="33" x14ac:dyDescent="0.3">
      <c r="A72" s="63" t="s">
        <v>180</v>
      </c>
      <c r="B72" s="64" t="s">
        <v>95</v>
      </c>
      <c r="C72" s="65" t="s">
        <v>16</v>
      </c>
      <c r="D72" s="66">
        <v>20</v>
      </c>
      <c r="E72" s="99"/>
      <c r="F72" s="67">
        <f>ROUND(D72*E72,0)</f>
        <v>0</v>
      </c>
    </row>
    <row r="73" spans="1:6" s="1" customFormat="1" ht="33" x14ac:dyDescent="0.3">
      <c r="A73" s="63" t="s">
        <v>181</v>
      </c>
      <c r="B73" s="64" t="s">
        <v>21</v>
      </c>
      <c r="C73" s="65" t="s">
        <v>16</v>
      </c>
      <c r="D73" s="66">
        <v>63.03</v>
      </c>
      <c r="E73" s="99"/>
      <c r="F73" s="67">
        <f>ROUND(D73*E73,0)</f>
        <v>0</v>
      </c>
    </row>
    <row r="74" spans="1:6" s="1" customFormat="1" x14ac:dyDescent="0.3">
      <c r="A74" s="62" t="s">
        <v>182</v>
      </c>
      <c r="B74" s="5"/>
      <c r="C74" s="6"/>
      <c r="D74" s="27"/>
      <c r="E74" s="101"/>
      <c r="F74" s="26"/>
    </row>
    <row r="75" spans="1:6" s="1" customFormat="1" ht="33" x14ac:dyDescent="0.3">
      <c r="A75" s="63" t="s">
        <v>183</v>
      </c>
      <c r="B75" s="64" t="s">
        <v>99</v>
      </c>
      <c r="C75" s="65" t="s">
        <v>88</v>
      </c>
      <c r="D75" s="66">
        <v>15</v>
      </c>
      <c r="E75" s="99"/>
      <c r="F75" s="67">
        <f>ROUND(D75*E75,0)</f>
        <v>0</v>
      </c>
    </row>
    <row r="76" spans="1:6" s="1" customFormat="1" x14ac:dyDescent="0.3">
      <c r="A76" s="62" t="s">
        <v>185</v>
      </c>
      <c r="B76" s="5"/>
      <c r="C76" s="6"/>
      <c r="D76" s="27"/>
      <c r="E76" s="6"/>
      <c r="F76" s="26"/>
    </row>
    <row r="77" spans="1:6" s="1" customFormat="1" ht="33" x14ac:dyDescent="0.3">
      <c r="A77" s="63" t="s">
        <v>186</v>
      </c>
      <c r="B77" s="64" t="s">
        <v>102</v>
      </c>
      <c r="C77" s="65" t="s">
        <v>5</v>
      </c>
      <c r="D77" s="66">
        <v>14</v>
      </c>
      <c r="E77" s="99"/>
      <c r="F77" s="67">
        <f>ROUND(D77*E77,0)</f>
        <v>0</v>
      </c>
    </row>
    <row r="78" spans="1:6" s="1" customFormat="1" x14ac:dyDescent="0.3">
      <c r="A78" s="62" t="s">
        <v>221</v>
      </c>
      <c r="B78" s="5"/>
      <c r="C78" s="6"/>
      <c r="D78" s="27"/>
      <c r="E78" s="26"/>
      <c r="F78" s="26"/>
    </row>
    <row r="79" spans="1:6" s="1" customFormat="1" ht="33" x14ac:dyDescent="0.3">
      <c r="A79" s="63" t="s">
        <v>187</v>
      </c>
      <c r="B79" s="64" t="s">
        <v>105</v>
      </c>
      <c r="C79" s="65" t="s">
        <v>80</v>
      </c>
      <c r="D79" s="66">
        <v>258.42</v>
      </c>
      <c r="E79" s="99"/>
      <c r="F79" s="67">
        <f>ROUND(D79*E79,0)</f>
        <v>0</v>
      </c>
    </row>
    <row r="80" spans="1:6" s="1" customFormat="1" x14ac:dyDescent="0.3">
      <c r="A80" s="63" t="s">
        <v>188</v>
      </c>
      <c r="B80" s="64" t="s">
        <v>107</v>
      </c>
      <c r="C80" s="65" t="s">
        <v>80</v>
      </c>
      <c r="D80" s="66">
        <v>150</v>
      </c>
      <c r="E80" s="99"/>
      <c r="F80" s="67">
        <f>ROUND(D80*E80,0)</f>
        <v>0</v>
      </c>
    </row>
    <row r="81" spans="1:8" s="1" customFormat="1" x14ac:dyDescent="0.3">
      <c r="A81" s="63" t="s">
        <v>189</v>
      </c>
      <c r="B81" s="64" t="s">
        <v>190</v>
      </c>
      <c r="C81" s="65" t="s">
        <v>80</v>
      </c>
      <c r="D81" s="66">
        <v>258.42</v>
      </c>
      <c r="E81" s="99"/>
      <c r="F81" s="67">
        <f>ROUND(D81*E81,0)</f>
        <v>0</v>
      </c>
    </row>
    <row r="82" spans="1:8" s="1" customFormat="1" x14ac:dyDescent="0.3">
      <c r="A82" s="63" t="s">
        <v>191</v>
      </c>
      <c r="B82" s="64" t="s">
        <v>109</v>
      </c>
      <c r="C82" s="65" t="s">
        <v>80</v>
      </c>
      <c r="D82" s="66">
        <v>150</v>
      </c>
      <c r="E82" s="99"/>
      <c r="F82" s="67">
        <f>ROUND(D82*E82,0)</f>
        <v>0</v>
      </c>
    </row>
    <row r="83" spans="1:8" s="1" customFormat="1" x14ac:dyDescent="0.3">
      <c r="A83" s="126" t="s">
        <v>25</v>
      </c>
      <c r="B83" s="126"/>
      <c r="C83" s="126"/>
      <c r="D83" s="126"/>
      <c r="E83" s="126"/>
      <c r="F83" s="96">
        <f>SUM(F69:F82)</f>
        <v>0</v>
      </c>
    </row>
    <row r="84" spans="1:8" s="1" customFormat="1" ht="25.5" x14ac:dyDescent="0.3">
      <c r="A84" s="70" t="s">
        <v>112</v>
      </c>
      <c r="B84" s="5"/>
      <c r="C84" s="6"/>
      <c r="D84" s="6"/>
      <c r="E84" s="6"/>
      <c r="F84" s="26"/>
    </row>
    <row r="85" spans="1:8" s="1" customFormat="1" x14ac:dyDescent="0.3">
      <c r="A85" s="65">
        <v>6.1</v>
      </c>
      <c r="B85" s="71" t="s">
        <v>113</v>
      </c>
      <c r="C85" s="72" t="s">
        <v>88</v>
      </c>
      <c r="D85" s="73">
        <v>1</v>
      </c>
      <c r="E85" s="99"/>
      <c r="F85" s="67">
        <f>ROUND(D85*E85,0)</f>
        <v>0</v>
      </c>
    </row>
    <row r="86" spans="1:8" s="1" customFormat="1" x14ac:dyDescent="0.3">
      <c r="A86" s="6">
        <v>6.2</v>
      </c>
      <c r="B86" s="71" t="s">
        <v>114</v>
      </c>
      <c r="C86" s="72" t="s">
        <v>88</v>
      </c>
      <c r="D86" s="73">
        <v>1</v>
      </c>
      <c r="E86" s="100"/>
      <c r="F86" s="67">
        <f>ROUND(D86*E86,0)</f>
        <v>0</v>
      </c>
    </row>
    <row r="87" spans="1:8" s="1" customFormat="1" x14ac:dyDescent="0.3">
      <c r="A87" s="6">
        <v>6.3</v>
      </c>
      <c r="B87" s="71" t="s">
        <v>115</v>
      </c>
      <c r="C87" s="72" t="s">
        <v>88</v>
      </c>
      <c r="D87" s="73">
        <v>1</v>
      </c>
      <c r="E87" s="100"/>
      <c r="F87" s="67">
        <f>ROUND(D87*E87,0)</f>
        <v>0</v>
      </c>
    </row>
    <row r="88" spans="1:8" s="1" customFormat="1" x14ac:dyDescent="0.3">
      <c r="A88" s="126" t="s">
        <v>25</v>
      </c>
      <c r="B88" s="126"/>
      <c r="C88" s="126"/>
      <c r="D88" s="126"/>
      <c r="E88" s="126"/>
      <c r="F88" s="68">
        <f>SUM(F85:F87)</f>
        <v>0</v>
      </c>
    </row>
    <row r="89" spans="1:8" s="2" customFormat="1" x14ac:dyDescent="0.3">
      <c r="A89" s="115" t="s">
        <v>116</v>
      </c>
      <c r="B89" s="115"/>
      <c r="C89" s="115"/>
      <c r="D89" s="115"/>
      <c r="E89" s="115"/>
      <c r="F89" s="28">
        <f>+F16+F49+F56+F66+F83+F88</f>
        <v>0</v>
      </c>
      <c r="G89" s="7"/>
      <c r="H89" s="8"/>
    </row>
    <row r="90" spans="1:8" s="2" customFormat="1" x14ac:dyDescent="0.3">
      <c r="A90" s="115" t="s">
        <v>117</v>
      </c>
      <c r="B90" s="115"/>
      <c r="C90" s="115"/>
      <c r="D90" s="115"/>
      <c r="E90" s="115"/>
      <c r="F90" s="33"/>
      <c r="H90" s="8"/>
    </row>
    <row r="91" spans="1:8" s="2" customFormat="1" x14ac:dyDescent="0.2">
      <c r="A91" s="128" t="s">
        <v>232</v>
      </c>
      <c r="B91" s="129"/>
      <c r="C91" s="74" t="s">
        <v>88</v>
      </c>
      <c r="D91" s="75">
        <v>1</v>
      </c>
      <c r="E91" s="99"/>
      <c r="F91" s="76">
        <f xml:space="preserve"> ROUND(D91*E91,0)</f>
        <v>0</v>
      </c>
      <c r="H91" s="8"/>
    </row>
    <row r="92" spans="1:8" s="2" customFormat="1" x14ac:dyDescent="0.3">
      <c r="A92" s="127" t="s">
        <v>118</v>
      </c>
      <c r="B92" s="127"/>
      <c r="C92" s="127"/>
      <c r="D92" s="127"/>
      <c r="E92" s="77">
        <v>0.161</v>
      </c>
      <c r="F92" s="35">
        <f>ROUND(F89*E92,0)</f>
        <v>0</v>
      </c>
    </row>
    <row r="93" spans="1:8" s="2" customFormat="1" x14ac:dyDescent="0.3">
      <c r="A93" s="127" t="s">
        <v>119</v>
      </c>
      <c r="B93" s="127"/>
      <c r="C93" s="127"/>
      <c r="D93" s="127"/>
      <c r="E93" s="77">
        <v>0.03</v>
      </c>
      <c r="F93" s="35">
        <f>ROUND(F89*E93,0)</f>
        <v>0</v>
      </c>
      <c r="H93" s="8"/>
    </row>
    <row r="94" spans="1:8" s="2" customFormat="1" x14ac:dyDescent="0.3">
      <c r="A94" s="127" t="s">
        <v>120</v>
      </c>
      <c r="B94" s="127"/>
      <c r="C94" s="127"/>
      <c r="D94" s="127"/>
      <c r="E94" s="77">
        <v>0.05</v>
      </c>
      <c r="F94" s="35">
        <f>ROUND(F89*E94,0)</f>
        <v>0</v>
      </c>
    </row>
    <row r="95" spans="1:8" s="2" customFormat="1" x14ac:dyDescent="0.3">
      <c r="A95" s="127" t="s">
        <v>121</v>
      </c>
      <c r="B95" s="127"/>
      <c r="C95" s="127"/>
      <c r="D95" s="127"/>
      <c r="E95" s="77">
        <v>0.16</v>
      </c>
      <c r="F95" s="35">
        <f>ROUND(F94*E95,0)</f>
        <v>0</v>
      </c>
    </row>
    <row r="96" spans="1:8" s="2" customFormat="1" x14ac:dyDescent="0.3">
      <c r="A96" s="115" t="s">
        <v>122</v>
      </c>
      <c r="B96" s="115"/>
      <c r="C96" s="115"/>
      <c r="D96" s="115"/>
      <c r="E96" s="115"/>
      <c r="F96" s="28">
        <f>+SUM(F89:F95)</f>
        <v>0</v>
      </c>
    </row>
    <row r="97" spans="1:6" s="2" customFormat="1" x14ac:dyDescent="0.3">
      <c r="A97" s="9"/>
      <c r="B97" s="9"/>
      <c r="C97" s="31"/>
      <c r="D97" s="31"/>
      <c r="E97" s="31"/>
      <c r="F97" s="31"/>
    </row>
    <row r="98" spans="1:6" s="2" customFormat="1" x14ac:dyDescent="0.3">
      <c r="A98" s="9" t="s">
        <v>123</v>
      </c>
      <c r="B98" s="9"/>
      <c r="C98" s="31"/>
      <c r="D98" s="31"/>
      <c r="E98" s="31"/>
      <c r="F98" s="31"/>
    </row>
    <row r="99" spans="1:6" s="1" customFormat="1" x14ac:dyDescent="0.3">
      <c r="C99" s="11"/>
      <c r="D99" s="11"/>
      <c r="E99" s="11"/>
      <c r="F99" s="11"/>
    </row>
    <row r="100" spans="1:6" s="1" customFormat="1" x14ac:dyDescent="0.3">
      <c r="A100" s="1" t="s">
        <v>222</v>
      </c>
      <c r="B100" s="12"/>
      <c r="C100" s="11"/>
      <c r="D100" s="11"/>
      <c r="E100" s="11"/>
      <c r="F100" s="11"/>
    </row>
    <row r="101" spans="1:6" s="1" customFormat="1" x14ac:dyDescent="0.3">
      <c r="C101" s="11"/>
      <c r="D101" s="11"/>
      <c r="E101" s="11"/>
      <c r="F101" s="11"/>
    </row>
    <row r="102" spans="1:6" s="1" customFormat="1" x14ac:dyDescent="0.3">
      <c r="C102" s="11"/>
      <c r="D102" s="11"/>
      <c r="E102" s="11"/>
      <c r="F102" s="36"/>
    </row>
    <row r="103" spans="1:6" s="1" customFormat="1" x14ac:dyDescent="0.3">
      <c r="C103" s="11"/>
      <c r="D103" s="11"/>
      <c r="E103" s="11"/>
      <c r="F103" s="37"/>
    </row>
    <row r="104" spans="1:6" s="1" customFormat="1" x14ac:dyDescent="0.3">
      <c r="C104" s="11"/>
      <c r="D104" s="11"/>
      <c r="E104" s="11"/>
      <c r="F104" s="98"/>
    </row>
    <row r="105" spans="1:6" s="1" customFormat="1" x14ac:dyDescent="0.3">
      <c r="B105" s="12"/>
      <c r="C105" s="11"/>
      <c r="D105" s="11"/>
      <c r="E105" s="11"/>
      <c r="F105" s="11"/>
    </row>
    <row r="106" spans="1:6" s="1" customFormat="1" x14ac:dyDescent="0.3">
      <c r="B106" s="12"/>
      <c r="C106" s="11"/>
      <c r="D106" s="11"/>
      <c r="E106" s="11"/>
      <c r="F106" s="11"/>
    </row>
    <row r="107" spans="1:6" s="1" customFormat="1" x14ac:dyDescent="0.3">
      <c r="B107" s="12"/>
      <c r="C107" s="11"/>
      <c r="D107" s="11"/>
      <c r="E107" s="11"/>
      <c r="F107" s="11"/>
    </row>
    <row r="108" spans="1:6" s="1" customFormat="1" x14ac:dyDescent="0.3">
      <c r="B108" s="12"/>
      <c r="C108" s="11"/>
      <c r="D108" s="11"/>
      <c r="E108" s="11"/>
      <c r="F108" s="11"/>
    </row>
    <row r="109" spans="1:6" s="1" customFormat="1" x14ac:dyDescent="0.3">
      <c r="B109" s="12"/>
      <c r="C109" s="11"/>
      <c r="D109" s="11"/>
      <c r="E109" s="11"/>
      <c r="F109" s="11"/>
    </row>
    <row r="110" spans="1:6" s="1" customFormat="1" x14ac:dyDescent="0.3">
      <c r="B110" s="12"/>
      <c r="C110" s="11"/>
      <c r="D110" s="11"/>
      <c r="E110" s="11"/>
      <c r="F110" s="11"/>
    </row>
    <row r="111" spans="1:6" s="1" customFormat="1" x14ac:dyDescent="0.3">
      <c r="B111" s="12"/>
      <c r="C111" s="11"/>
      <c r="D111" s="11"/>
      <c r="E111" s="11"/>
      <c r="F111" s="11"/>
    </row>
    <row r="112" spans="1:6" s="1" customFormat="1" x14ac:dyDescent="0.3">
      <c r="B112" s="12"/>
      <c r="C112" s="11"/>
      <c r="D112" s="11"/>
      <c r="E112" s="11"/>
      <c r="F112" s="11"/>
    </row>
    <row r="113" spans="2:6" s="1" customFormat="1" x14ac:dyDescent="0.3">
      <c r="B113" s="12"/>
      <c r="C113" s="11"/>
      <c r="D113" s="11"/>
      <c r="E113" s="11"/>
      <c r="F113" s="11"/>
    </row>
    <row r="114" spans="2:6" s="1" customFormat="1" x14ac:dyDescent="0.3">
      <c r="B114" s="12"/>
      <c r="C114" s="11"/>
      <c r="D114" s="11"/>
      <c r="E114" s="11"/>
      <c r="F114" s="11"/>
    </row>
    <row r="115" spans="2:6" s="1" customFormat="1" x14ac:dyDescent="0.3">
      <c r="B115" s="12"/>
      <c r="C115" s="11"/>
      <c r="D115" s="11"/>
      <c r="E115" s="11"/>
      <c r="F115" s="11"/>
    </row>
    <row r="116" spans="2:6" s="1" customFormat="1" x14ac:dyDescent="0.3">
      <c r="B116" s="12"/>
      <c r="C116" s="11"/>
      <c r="D116" s="11"/>
      <c r="E116" s="11"/>
      <c r="F116" s="11"/>
    </row>
    <row r="117" spans="2:6" s="1" customFormat="1" x14ac:dyDescent="0.3">
      <c r="B117" s="12"/>
      <c r="C117" s="11"/>
      <c r="D117" s="11"/>
      <c r="E117" s="11"/>
      <c r="F117" s="11"/>
    </row>
    <row r="118" spans="2:6" s="1" customFormat="1" x14ac:dyDescent="0.3">
      <c r="B118" s="12"/>
      <c r="C118" s="11"/>
      <c r="D118" s="11"/>
      <c r="E118" s="11"/>
      <c r="F118" s="11"/>
    </row>
    <row r="119" spans="2:6" s="1" customFormat="1" x14ac:dyDescent="0.3">
      <c r="B119" s="12"/>
      <c r="C119" s="11"/>
      <c r="D119" s="11"/>
      <c r="E119" s="11"/>
      <c r="F119" s="11"/>
    </row>
    <row r="120" spans="2:6" s="1" customFormat="1" x14ac:dyDescent="0.3">
      <c r="B120" s="12"/>
      <c r="C120" s="11"/>
      <c r="D120" s="11"/>
      <c r="E120" s="11"/>
      <c r="F120" s="11"/>
    </row>
    <row r="121" spans="2:6" s="1" customFormat="1" x14ac:dyDescent="0.3">
      <c r="B121" s="12"/>
      <c r="C121" s="11"/>
      <c r="D121" s="11"/>
      <c r="E121" s="11"/>
      <c r="F121" s="11"/>
    </row>
    <row r="122" spans="2:6" s="1" customFormat="1" x14ac:dyDescent="0.3">
      <c r="B122" s="12"/>
      <c r="C122" s="11"/>
      <c r="D122" s="11"/>
      <c r="E122" s="11"/>
      <c r="F122" s="11"/>
    </row>
    <row r="123" spans="2:6" s="1" customFormat="1" x14ac:dyDescent="0.3">
      <c r="B123" s="12"/>
      <c r="C123" s="11"/>
      <c r="D123" s="11"/>
      <c r="E123" s="11"/>
      <c r="F123" s="11"/>
    </row>
    <row r="124" spans="2:6" s="1" customFormat="1" x14ac:dyDescent="0.3">
      <c r="B124" s="12"/>
      <c r="C124" s="11"/>
      <c r="D124" s="11"/>
      <c r="E124" s="11"/>
      <c r="F124" s="11"/>
    </row>
    <row r="125" spans="2:6" s="1" customFormat="1" x14ac:dyDescent="0.3">
      <c r="B125" s="12"/>
      <c r="C125" s="11"/>
      <c r="D125" s="11"/>
      <c r="E125" s="11"/>
      <c r="F125" s="11"/>
    </row>
    <row r="126" spans="2:6" s="1" customFormat="1" x14ac:dyDescent="0.3">
      <c r="B126" s="12"/>
      <c r="C126" s="11"/>
      <c r="D126" s="11"/>
      <c r="E126" s="11"/>
      <c r="F126" s="11"/>
    </row>
    <row r="127" spans="2:6" s="1" customFormat="1" x14ac:dyDescent="0.3">
      <c r="B127" s="12"/>
      <c r="C127" s="11"/>
      <c r="D127" s="11"/>
      <c r="E127" s="11"/>
      <c r="F127" s="11"/>
    </row>
    <row r="128" spans="2:6" s="1" customFormat="1" x14ac:dyDescent="0.3">
      <c r="B128" s="12"/>
      <c r="C128" s="11"/>
      <c r="D128" s="11"/>
      <c r="E128" s="11"/>
      <c r="F128" s="11"/>
    </row>
    <row r="129" spans="2:6" s="1" customFormat="1" x14ac:dyDescent="0.3">
      <c r="B129" s="12"/>
      <c r="C129" s="11"/>
      <c r="D129" s="11"/>
      <c r="E129" s="11"/>
      <c r="F129" s="11"/>
    </row>
    <row r="130" spans="2:6" s="1" customFormat="1" x14ac:dyDescent="0.3">
      <c r="B130" s="12"/>
      <c r="C130" s="11"/>
      <c r="D130" s="11"/>
      <c r="E130" s="11"/>
      <c r="F130" s="11"/>
    </row>
    <row r="131" spans="2:6" s="1" customFormat="1" x14ac:dyDescent="0.3">
      <c r="B131" s="12"/>
      <c r="C131" s="11"/>
      <c r="D131" s="11"/>
      <c r="E131" s="11"/>
      <c r="F131" s="11"/>
    </row>
    <row r="132" spans="2:6" s="1" customFormat="1" x14ac:dyDescent="0.3">
      <c r="B132" s="12"/>
      <c r="C132" s="11"/>
      <c r="D132" s="11"/>
      <c r="E132" s="11"/>
      <c r="F132" s="11"/>
    </row>
  </sheetData>
  <sheetProtection password="CC40" sheet="1" objects="1" scenarios="1"/>
  <mergeCells count="18">
    <mergeCell ref="A94:D94"/>
    <mergeCell ref="A95:D95"/>
    <mergeCell ref="A96:E96"/>
    <mergeCell ref="A90:E90"/>
    <mergeCell ref="A1:F3"/>
    <mergeCell ref="A4:F4"/>
    <mergeCell ref="A6:F6"/>
    <mergeCell ref="A8:F8"/>
    <mergeCell ref="A16:E16"/>
    <mergeCell ref="A49:E49"/>
    <mergeCell ref="A56:E56"/>
    <mergeCell ref="A66:E66"/>
    <mergeCell ref="A83:E83"/>
    <mergeCell ref="A88:E88"/>
    <mergeCell ref="A89:E89"/>
    <mergeCell ref="A91:B91"/>
    <mergeCell ref="A92:D92"/>
    <mergeCell ref="A93:D93"/>
  </mergeCells>
  <pageMargins left="0.7" right="0.7" top="0.75" bottom="0.75" header="0.3" footer="0.3"/>
  <pageSetup scale="6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CONSOLIDADO</vt:lpstr>
      <vt:lpstr>G1 - G2</vt:lpstr>
      <vt:lpstr>E</vt:lpstr>
      <vt:lpstr>SKATE PARK</vt:lpstr>
      <vt:lpstr>'SKATE PARK'!Área_de_impresión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JIMENEZ DAVILA</dc:creator>
  <cp:lastModifiedBy>FABIO ANDRES LLANO CASTAÑO</cp:lastModifiedBy>
  <cp:lastPrinted>2015-09-28T22:27:05Z</cp:lastPrinted>
  <dcterms:created xsi:type="dcterms:W3CDTF">2015-09-08T00:47:27Z</dcterms:created>
  <dcterms:modified xsi:type="dcterms:W3CDTF">2015-09-28T22:42:35Z</dcterms:modified>
</cp:coreProperties>
</file>