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CONSOLIDADO" sheetId="4" r:id="rId1"/>
    <sheet name="G1 - G2" sheetId="1" r:id="rId2"/>
    <sheet name="E" sheetId="2" r:id="rId3"/>
    <sheet name="SKATE PARK" sheetId="3" r:id="rId4"/>
  </sheets>
  <calcPr calcId="145621"/>
</workbook>
</file>

<file path=xl/calcChain.xml><?xml version="1.0" encoding="utf-8"?>
<calcChain xmlns="http://schemas.openxmlformats.org/spreadsheetml/2006/main">
  <c r="A1" i="4" l="1"/>
  <c r="F87" i="3"/>
  <c r="F86" i="3"/>
  <c r="F85" i="3"/>
  <c r="F82" i="3"/>
  <c r="F81" i="3"/>
  <c r="F80" i="3"/>
  <c r="F79" i="3"/>
  <c r="F77" i="3"/>
  <c r="F75" i="3"/>
  <c r="F73" i="3"/>
  <c r="F72" i="3"/>
  <c r="F70" i="3"/>
  <c r="F69" i="3"/>
  <c r="F65" i="3"/>
  <c r="F63" i="3"/>
  <c r="F62" i="3"/>
  <c r="F60" i="3"/>
  <c r="F59" i="3"/>
  <c r="F55" i="3"/>
  <c r="F54" i="3"/>
  <c r="F53" i="3"/>
  <c r="F52" i="3"/>
  <c r="F48" i="3"/>
  <c r="F46" i="3"/>
  <c r="F45" i="3"/>
  <c r="F43" i="3"/>
  <c r="F41" i="3"/>
  <c r="F40" i="3"/>
  <c r="F39" i="3"/>
  <c r="F37" i="3"/>
  <c r="F36" i="3"/>
  <c r="F35" i="3"/>
  <c r="F33" i="3"/>
  <c r="F32" i="3"/>
  <c r="F31" i="3"/>
  <c r="F29" i="3"/>
  <c r="F28" i="3"/>
  <c r="F27" i="3"/>
  <c r="F26" i="3"/>
  <c r="F24" i="3"/>
  <c r="F23" i="3"/>
  <c r="F22" i="3"/>
  <c r="F21" i="3"/>
  <c r="F20" i="3"/>
  <c r="F19" i="3"/>
  <c r="F15" i="3"/>
  <c r="F14" i="3"/>
  <c r="F13" i="3"/>
  <c r="F12" i="3"/>
  <c r="F49" i="3" l="1"/>
  <c r="F56" i="3"/>
  <c r="F16" i="3"/>
  <c r="F83" i="3"/>
  <c r="F88" i="3"/>
  <c r="F66" i="3"/>
  <c r="F89" i="3" l="1"/>
  <c r="B9" i="4" s="1"/>
  <c r="F93" i="3" l="1"/>
  <c r="F94" i="3" s="1"/>
  <c r="F91" i="3"/>
  <c r="F92" i="3"/>
  <c r="C9" i="4" l="1"/>
  <c r="D9" i="4" s="1"/>
  <c r="F95" i="3"/>
  <c r="F91" i="2" l="1"/>
  <c r="F90" i="2"/>
  <c r="F89" i="2"/>
  <c r="F86" i="2"/>
  <c r="F85" i="2"/>
  <c r="F84" i="2"/>
  <c r="F83" i="2"/>
  <c r="F82" i="2"/>
  <c r="F80" i="2"/>
  <c r="F78" i="2"/>
  <c r="F77" i="2"/>
  <c r="F75" i="2"/>
  <c r="F74" i="2"/>
  <c r="F70" i="2"/>
  <c r="F67" i="2"/>
  <c r="F66" i="2"/>
  <c r="F64" i="2"/>
  <c r="F63" i="2"/>
  <c r="F71" i="2" s="1"/>
  <c r="F59" i="2"/>
  <c r="F58" i="2"/>
  <c r="F57" i="2"/>
  <c r="F55" i="2"/>
  <c r="F54" i="2"/>
  <c r="F53" i="2"/>
  <c r="F52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29" i="2"/>
  <c r="F28" i="2"/>
  <c r="F27" i="2"/>
  <c r="F26" i="2"/>
  <c r="F25" i="2"/>
  <c r="F23" i="2"/>
  <c r="F22" i="2"/>
  <c r="F21" i="2"/>
  <c r="F20" i="2"/>
  <c r="F16" i="2"/>
  <c r="F15" i="2"/>
  <c r="F14" i="2"/>
  <c r="F13" i="2"/>
  <c r="F12" i="2"/>
  <c r="F92" i="2" l="1"/>
  <c r="F87" i="2"/>
  <c r="F60" i="2"/>
  <c r="F17" i="2"/>
  <c r="F49" i="2"/>
  <c r="F93" i="2" l="1"/>
  <c r="B8" i="4" s="1"/>
  <c r="F95" i="2"/>
  <c r="F96" i="2"/>
  <c r="F97" i="2" l="1"/>
  <c r="F98" i="2" s="1"/>
  <c r="F75" i="1"/>
  <c r="F74" i="1"/>
  <c r="F73" i="1"/>
  <c r="F70" i="1"/>
  <c r="F69" i="1"/>
  <c r="F68" i="1"/>
  <c r="F67" i="1"/>
  <c r="F65" i="1"/>
  <c r="F63" i="1"/>
  <c r="F61" i="1"/>
  <c r="F60" i="1"/>
  <c r="F58" i="1"/>
  <c r="F57" i="1"/>
  <c r="F53" i="1"/>
  <c r="F51" i="1"/>
  <c r="F50" i="1"/>
  <c r="F49" i="1"/>
  <c r="F47" i="1"/>
  <c r="F46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1" i="1"/>
  <c r="F20" i="1"/>
  <c r="F16" i="1"/>
  <c r="F15" i="1"/>
  <c r="F14" i="1"/>
  <c r="F13" i="1"/>
  <c r="F12" i="1"/>
  <c r="C8" i="4" l="1"/>
  <c r="D8" i="4" s="1"/>
  <c r="F99" i="2"/>
  <c r="F76" i="1"/>
  <c r="F71" i="1"/>
  <c r="F54" i="1"/>
  <c r="F43" i="1"/>
  <c r="F17" i="1"/>
  <c r="F77" i="1" l="1"/>
  <c r="B7" i="4" l="1"/>
  <c r="F79" i="1"/>
  <c r="F80" i="1"/>
  <c r="F81" i="1"/>
  <c r="F82" i="1" s="1"/>
  <c r="F83" i="1" l="1"/>
  <c r="C7" i="4"/>
  <c r="D7" i="4" s="1"/>
  <c r="D10" i="4" s="1"/>
</calcChain>
</file>

<file path=xl/sharedStrings.xml><?xml version="1.0" encoding="utf-8"?>
<sst xmlns="http://schemas.openxmlformats.org/spreadsheetml/2006/main" count="584" uniqueCount="234">
  <si>
    <t xml:space="preserve"> "CONSTRUCCIÓN DE PARQUES RECREO - DEPORTIVOS EN URBANIZACIONES DONDE SE DESARROLLA EL PROGRAMA DE 100.000 VIVIENDAS - GRUPO 2  ZONA CENTRO CONFORMADO POR LOS PROYECTOS: PARQUE G1 Y G2 URB. BOSQUES DE SAN LUIS (NEIVA), PARQUE AGRUP. E URB. BOSQUES DE SAN LUIS; INCLUYE SKATE PARK (NEIVA)"</t>
  </si>
  <si>
    <t>CONVOCATORIA N° PAF-PRD-O-012-2015
FORMATO No.4</t>
  </si>
  <si>
    <t>CONSTRUCCIÓN DE PARQUE RECREO - DEPORTIVO AGRUPACIÓN G1 Y G2 URBANIZACIÓN SAN LUIS (NEIVA)</t>
  </si>
  <si>
    <t xml:space="preserve">COSTOS DIRECTOS </t>
  </si>
  <si>
    <t>ITEM</t>
  </si>
  <si>
    <t>DESCRIPCIÓN</t>
  </si>
  <si>
    <t>UND</t>
  </si>
  <si>
    <t>CANTIDAD</t>
  </si>
  <si>
    <t>VR. UNITARIO</t>
  </si>
  <si>
    <t xml:space="preserve">VR. TOTAL </t>
  </si>
  <si>
    <t>1   ACTIVIDADES PRELIMINARES</t>
  </si>
  <si>
    <t>1.1   ACTIVIDADES PRELIMINARES</t>
  </si>
  <si>
    <t>1.1.1</t>
  </si>
  <si>
    <t>REPLANTEO GENERAL</t>
  </si>
  <si>
    <t>m²</t>
  </si>
  <si>
    <t>1.1.2</t>
  </si>
  <si>
    <t>EXCAVACION MECANICA  EN MATERIAL COMUN  ( incluye cargue )</t>
  </si>
  <si>
    <t>m³</t>
  </si>
  <si>
    <t>1.1.3</t>
  </si>
  <si>
    <t>DESCAPOTE A MÁQUINA EN MATERIAL COMUN ( e= .10 m )</t>
  </si>
  <si>
    <t>M²</t>
  </si>
  <si>
    <t>1.1.4</t>
  </si>
  <si>
    <t>SUBBBASE GRANULAR DE .25 ART. 320 INV. ( extendido manual, humedecimiento y compactacion )</t>
  </si>
  <si>
    <t>1.1.5</t>
  </si>
  <si>
    <t>TRANSPORTE Y DISPOSICION FINAL DE ESCOMBROS EN SITIO AUTORIZADO ( Distancia 28 km )</t>
  </si>
  <si>
    <t>m3</t>
  </si>
  <si>
    <t>TOTAL SUBCAPITULO</t>
  </si>
  <si>
    <t>2  ESPACIO PUBLICO</t>
  </si>
  <si>
    <t>2.1   ESPACIOS PUBLICOS</t>
  </si>
  <si>
    <t>2.1.1</t>
  </si>
  <si>
    <t>PISO EN ADOQUIN DE CONCRETO A 25 - 20*10*06 (suministro e instalacion incluye 3 cm de arena de nivelacion y sello )</t>
  </si>
  <si>
    <t>2.1.2</t>
  </si>
  <si>
    <t>BORDILLO PREFABRICADO A-80 ( suministro e instalacion , incluye 3cm de mortero de nivelacion 2000 psi )</t>
  </si>
  <si>
    <t>m</t>
  </si>
  <si>
    <t>2.2   RELL.  PLAZOLETAS -CIMENT. MOB</t>
  </si>
  <si>
    <t>2.2.1</t>
  </si>
  <si>
    <t>2.2.2</t>
  </si>
  <si>
    <t>2.2.3</t>
  </si>
  <si>
    <t>GEOTEXTIL NO TEJIDO 2500 PARA SEPARACION SUBRASANTE/ CAPAS GRANULARES ( incluye suministro e instalacion )</t>
  </si>
  <si>
    <t>2.3   MOBILIARIO</t>
  </si>
  <si>
    <t>2.3.1</t>
  </si>
  <si>
    <t>DOTACION REMO SENTADO( SUMINISTRO E INSTALACION )</t>
  </si>
  <si>
    <t>un</t>
  </si>
  <si>
    <t>2.3.2</t>
  </si>
  <si>
    <t>DOTACION BICICLETA ESTATICA ( SUMINISTRO E INSTALACION )</t>
  </si>
  <si>
    <t>2.3.3</t>
  </si>
  <si>
    <t>DOTACION DORSAL ANCHO( SUMINISTRO E INSTALACION )</t>
  </si>
  <si>
    <t>2.3.4</t>
  </si>
  <si>
    <t>DOTACION GIRO CADERA ADULTO ( SUMINISTRO E INSTALACION )</t>
  </si>
  <si>
    <t>2.3.5</t>
  </si>
  <si>
    <t>DOTACION GIRO PENDULO ADULTO ( SUMINISTRO E INSTALACION )</t>
  </si>
  <si>
    <t>2.3.6</t>
  </si>
  <si>
    <t>DOTACION GIRO ABDOMINALES ADULTO ( SUMINISTRO E INSTALACION )</t>
  </si>
  <si>
    <t>2.3.7</t>
  </si>
  <si>
    <t>CANECA TIPO BARCELONA  .TIPO IDU ( Elaborada en lamina de acero inoxidable de 45 cms de diametro * 60 cms de altura el tambor.  ref. 304 cal. 18 con microperforaciones.</t>
  </si>
  <si>
    <t>2.3.8</t>
  </si>
  <si>
    <t>BANCA EN  MADERA TIPO  M-50 ( suministro e instalacion )</t>
  </si>
  <si>
    <t>2.3.9</t>
  </si>
  <si>
    <t>CONSTRUCCION DE BANCA CORRIDA TIPO MURO EN CONCRETO DE 3000PSI REFORZADO ACERO DE 3/8 FY=60000 PSI SEGUN DISEÑO ESTRUCTURAL</t>
  </si>
  <si>
    <t>ML</t>
  </si>
  <si>
    <t>2.3.10</t>
  </si>
  <si>
    <t>DOTACION FLEXION PIERNAS ADULTO ( SUMINISTRO E INSTALACION )</t>
  </si>
  <si>
    <t>2.3.11</t>
  </si>
  <si>
    <t>DOTACION CAMINADOR ADULTO ( SUMINISTRO E INSTALACION )</t>
  </si>
  <si>
    <t>2.4   PAISAJISMO</t>
  </si>
  <si>
    <t>2.4.1</t>
  </si>
  <si>
    <t>CONTENEDOR DE RAÍCES (suministro, construccio y filtro en graviila)</t>
  </si>
  <si>
    <t>2.4.2</t>
  </si>
  <si>
    <t>SIEMBRA DE GRAMA ( incluye suministro e instalacion 10 cm de tierra negra )</t>
  </si>
  <si>
    <t>2.4.3</t>
  </si>
  <si>
    <t>SUMINISTRO Y PLANTACION DE ESPECIE ACACIA RUBINEA ( incluye transporte y colocacion de tierra negra y sembrado )</t>
  </si>
  <si>
    <t>2.4.4</t>
  </si>
  <si>
    <t>PROTECTOR DE ARBOL DE DOS TUBOS TIPO M91( Incluye suministro e instalacion)</t>
  </si>
  <si>
    <t>3  REDES DE ALCANTARILLADO</t>
  </si>
  <si>
    <t>3.1   EXCAV. Y RETIRO DE MAT. SOBRANTE</t>
  </si>
  <si>
    <t>3.1.1</t>
  </si>
  <si>
    <t>EXCAVACION MANUAL PARA REDES PROFUNDADS 0m - 2m</t>
  </si>
  <si>
    <t>3.1.2</t>
  </si>
  <si>
    <t>3.2   CUNETAS Y FILTROS</t>
  </si>
  <si>
    <t>3.2.1</t>
  </si>
  <si>
    <t>CAÑUELA TIPO A 120 ( suministro e instalacion incluye 3cm de mortero pobre )</t>
  </si>
  <si>
    <t>M</t>
  </si>
  <si>
    <t>3.2.2</t>
  </si>
  <si>
    <t>SUBDREN EN GRAVILLA 1/2" .40*.60 ( incluye suministro y compactacion. incluye geotextil nt cr =700n y tuberia PVC corrugado filtro d= 4"</t>
  </si>
  <si>
    <t>3.2.3</t>
  </si>
  <si>
    <t>TUBERIA DE DRENAJE DE 8"</t>
  </si>
  <si>
    <t>3.3   CAJAS DE INSPECCION</t>
  </si>
  <si>
    <t>3.3.1</t>
  </si>
  <si>
    <t>CAJA DE INSPECCION DE .50*.50 ( H= .60 incluye sumistro y construccion marco ,tapa )</t>
  </si>
  <si>
    <t>UN</t>
  </si>
  <si>
    <t>4  INSTALACIONES ELECTRICAS</t>
  </si>
  <si>
    <t>4.1   EXCAVACION Y RETIRO</t>
  </si>
  <si>
    <t>4.1.1</t>
  </si>
  <si>
    <t>4.1.2</t>
  </si>
  <si>
    <t>4.2   RELLENOS</t>
  </si>
  <si>
    <t>4.2.1</t>
  </si>
  <si>
    <t>RELLENO PARA REDES EN ARENA PEÑA  PROFUNDIDAD 0 A 2M  ( incluye  cargue )</t>
  </si>
  <si>
    <t>4.2.2</t>
  </si>
  <si>
    <t>4.3   CAJA DE INSPECCION</t>
  </si>
  <si>
    <t>4.3.1</t>
  </si>
  <si>
    <t>CAJA DE INSPECCION PARA ALUMBRADO PUBLICO NORMA CODENSA CS 274 (  incluye sumistro y construccion marco ,tapa )</t>
  </si>
  <si>
    <t>4.4   LUMINARIAS</t>
  </si>
  <si>
    <t>4.4.1</t>
  </si>
  <si>
    <t>POSTES METALICOS AP, H=6M TIPO M130 SENCILLO (incluye izaje, aplomado, inst. base segun norma AP330 y luminarias 70w )</t>
  </si>
  <si>
    <t>4.5   CABLEADO</t>
  </si>
  <si>
    <t>4.5.1</t>
  </si>
  <si>
    <t>1 DUCTO D=2" PVC PESOSADO DB. ( incluye suministro e instalacion )</t>
  </si>
  <si>
    <t>4.5.2</t>
  </si>
  <si>
    <t>TUBERIA CONDUIT PVC D=1" ( incluye suministro e instalacion )</t>
  </si>
  <si>
    <t>4.5.3</t>
  </si>
  <si>
    <t>CABLEADO THW#10 PARA BT ( suministro e instalacion )</t>
  </si>
  <si>
    <t>4.5.4</t>
  </si>
  <si>
    <t>CABLEADO THW#4 PARA BT ( suministro e instalacion )</t>
  </si>
  <si>
    <r>
      <rPr>
        <b/>
        <sz val="20"/>
        <color indexed="8"/>
        <rFont val="Arial Narrow"/>
        <family val="2"/>
      </rPr>
      <t>*</t>
    </r>
    <r>
      <rPr>
        <b/>
        <sz val="11"/>
        <color indexed="8"/>
        <rFont val="Arial Narrow"/>
        <family val="2"/>
      </rPr>
      <t>6  IMPLEMENTACION DE PLANES</t>
    </r>
  </si>
  <si>
    <t>PLAN DE MANEJO AMBIENTAL</t>
  </si>
  <si>
    <t>PLAN DE GESTION SOCIAL</t>
  </si>
  <si>
    <t>PLAN DE MANEJO DE TRAFICO</t>
  </si>
  <si>
    <t xml:space="preserve">TOTAL COSTOS DIRECTOS OBRA </t>
  </si>
  <si>
    <t>COSTOS INDIRECTOS</t>
  </si>
  <si>
    <t xml:space="preserve">ADMINISTRACION </t>
  </si>
  <si>
    <t>IMPREVISTOS</t>
  </si>
  <si>
    <t xml:space="preserve">UTILIDAD </t>
  </si>
  <si>
    <t>IVA SOBRE LA UTILIDAD</t>
  </si>
  <si>
    <t>TOTAL OBRA</t>
  </si>
  <si>
    <t>*  Para ofertar los items de este capitulo deberá remitirse al anexo de Programas para conocer el contenido minimo que debe tener cada plan.</t>
  </si>
  <si>
    <t>CONSTRUCCIÓN DE PARQUE RECREO - DEPORTIVO URBANIZACIÓN E URBANIZACION SAN LUIS (NEIVA)</t>
  </si>
  <si>
    <t>1</t>
  </si>
  <si>
    <t>ACTIVIDADES PRELIMINARES</t>
  </si>
  <si>
    <t>1.1</t>
  </si>
  <si>
    <t>DESCAPOTE A MÁQUINA EN MATERIAL COMUN ( e= .10 m Incluye cargue)</t>
  </si>
  <si>
    <t>LOSETA TACTIL TIPO  ALERTA  A-55  (.40*.40*.06 ) GRIS.</t>
  </si>
  <si>
    <t>2.1.3</t>
  </si>
  <si>
    <t>SARDINEL TIPO  A-10 ( suministro e instalacion , incluye 3cm de mortero de nivelacion 2000 psi )</t>
  </si>
  <si>
    <t>2.1.4</t>
  </si>
  <si>
    <t xml:space="preserve"> CONCRETO  3000 psi hecho en obra  con arena de rio y triturado</t>
  </si>
  <si>
    <t>2.2.4</t>
  </si>
  <si>
    <t>RELLENO ARENA SILICA ( incluye transporte , suministro, extendido manual y compactacon )</t>
  </si>
  <si>
    <t>2.2.5</t>
  </si>
  <si>
    <t>2.3   CONJUNTO DEE-01 (REF PIB-09 )</t>
  </si>
  <si>
    <t>PLATAFORMA CUADRADA JUEGO INFANTIL ( SUMINISTRO E INSTALACION )</t>
  </si>
  <si>
    <t>DESLIZADERO EN FIBRA DE VIDRIO 2.40 MTS ( SUMINISTRO E INSTALACION )</t>
  </si>
  <si>
    <t>MODULO M-5 COLUMPIO ( SUMINISTRO E INSTALACION )</t>
  </si>
  <si>
    <t>2.4   MOBILIARIO</t>
  </si>
  <si>
    <t>RUEDA GIRATORIA CARRUSEL ( SUMINISTRO E INSTALACION )</t>
  </si>
  <si>
    <t>JUEGO PASAMANO COMLETO IDRD-NIÑOS 6-12 AÑOS ( SUMINISTRO E INSTALACION )</t>
  </si>
  <si>
    <t>BALANCIN TUBO GALVANIZADO 2"*2.00 ( SUMINISTRO E INSTALACION )</t>
  </si>
  <si>
    <t>2.4.5</t>
  </si>
  <si>
    <t>2.4.6</t>
  </si>
  <si>
    <t>2.4.7</t>
  </si>
  <si>
    <t>2.4.8</t>
  </si>
  <si>
    <t>2.4.9</t>
  </si>
  <si>
    <t>2.4.10</t>
  </si>
  <si>
    <t>DOTACION GIRO DE MANOS ADULTO ( SUMINISTRO E INSTALACION )</t>
  </si>
  <si>
    <t>2.4.11</t>
  </si>
  <si>
    <t>2.4.12</t>
  </si>
  <si>
    <t>2.4.13</t>
  </si>
  <si>
    <t>2.4.14</t>
  </si>
  <si>
    <t>CONSTRUCCION DE MEZAS DE JUEGOS Y BANCAS  EN CONCRETO DE 3000PSI REFORZADO ACERO DE 3/8 FY=60000 PSI SEGUN DISEÑO ESTRUCTURAL</t>
  </si>
  <si>
    <t>3  ESTRUCTURAS EN CONCRETO</t>
  </si>
  <si>
    <t>3.1   ESTRUCTURA PERGOLAS</t>
  </si>
  <si>
    <t>3.1.3</t>
  </si>
  <si>
    <t>DADO EN CONCRETO DE 3000 PSI</t>
  </si>
  <si>
    <t>3.1.4</t>
  </si>
  <si>
    <t>CONSTRUCCION DE PERGOLA EN ESTRUCTURA METALICA TUBERIA EN ACERO ASTM GRADO C. ( INCLUYE ANTICORROSIVO Y PINTURA ELECTRO ESTATICA GRIS RAL 7030. CUBIERTA EN MADERA PLASTICA EN POLIURETANO DE ALTA DENSIDAD SECCION 10CM*3MT-SEGUN DISEÑO ESTRUCTURAL )</t>
  </si>
  <si>
    <t>3.2   ESCALERAS Y RAMPAS</t>
  </si>
  <si>
    <t xml:space="preserve"> CONCRETO 3000 PSI PARA RAMPAS Y ESCALERAS  ( concreto premezclado, incluye suministro, formaletas )</t>
  </si>
  <si>
    <t xml:space="preserve">  RELLENO EN RECEBO COMUN - SBG NORMA INVIAS  (suministro ,extendido manual, humedecimiento y compactacion )      </t>
  </si>
  <si>
    <t>BARANDA TUBO GALV. 2" ESCALERAS ( Incluye suministro e instalacion )</t>
  </si>
  <si>
    <t>M2</t>
  </si>
  <si>
    <t>4  REDES DE ALCANTARILLADO</t>
  </si>
  <si>
    <t>4.1   EXCAV. Y RETIRO DE MAT. SOBRANTE</t>
  </si>
  <si>
    <t>4.2   CUNETAS Y FILTROS</t>
  </si>
  <si>
    <t>CARCAMO EN CONCRETO 3000PSI</t>
  </si>
  <si>
    <t>M³</t>
  </si>
  <si>
    <t>Total  CUNETAS Y FILTROS</t>
  </si>
  <si>
    <t>4.3   CAJAS DE INSPECCION</t>
  </si>
  <si>
    <t>5  INSTALACIONES ELECTRICAS</t>
  </si>
  <si>
    <t>5.1   EXCAVACION Y RETIRO</t>
  </si>
  <si>
    <t>5.1.1</t>
  </si>
  <si>
    <t>5.1.2</t>
  </si>
  <si>
    <t>5.2   RELLENOS</t>
  </si>
  <si>
    <t>5.2.1</t>
  </si>
  <si>
    <t>5.2.2</t>
  </si>
  <si>
    <t>5.3   CAJA DE INSPECCION</t>
  </si>
  <si>
    <t>5.3.1</t>
  </si>
  <si>
    <t>CAJA DE INSPECCION PARA ALUMBRADO PUBLICO  (  incluye sumistro y construccion marco ,tapa )</t>
  </si>
  <si>
    <t>5.4   LUMINARIAS</t>
  </si>
  <si>
    <t>5.4.1</t>
  </si>
  <si>
    <t>5.5.1</t>
  </si>
  <si>
    <t>5.5.2</t>
  </si>
  <si>
    <t>5.5.3</t>
  </si>
  <si>
    <t>CABLEADO THW#2 PARA BT ( suministro e instalacion )</t>
  </si>
  <si>
    <t>5.5.4</t>
  </si>
  <si>
    <t>CONSTRUCCIÓN DE PARQUE RECREO - DEPORTIVO UURBANIZACION SAN LUIS (NEIVA) SKATE PARK</t>
  </si>
  <si>
    <t>2.1.5</t>
  </si>
  <si>
    <t>SARDINEL BAJO  A-85( suministro e instalacion , incluye 3cm de mortero de nivelacion 2000 psi )</t>
  </si>
  <si>
    <t>2.1.6</t>
  </si>
  <si>
    <t>CONCRETO GRAVA COMUN DE 3000 PSI ( 210 kg/cm2 para rampa de empalme, de E= .20 cm promedio, suministro y colocacion.)</t>
  </si>
  <si>
    <t>PISO EN LOSETA PREFABRICADA A50 (suministro e instalacion incluye 2.5 cm de arena ,nivelacion y sello9</t>
  </si>
  <si>
    <t>2.5   CIRCUITO DE SKATE</t>
  </si>
  <si>
    <t>2.5.1</t>
  </si>
  <si>
    <t>2.5.2</t>
  </si>
  <si>
    <t>2.5.3</t>
  </si>
  <si>
    <t>2.6   RAMPAS SKATE</t>
  </si>
  <si>
    <t>2.6.1</t>
  </si>
  <si>
    <t xml:space="preserve"> CONCRETO ACABADO LISO GRANO MUERTO   3000 psi hecho en obra  con arena de rio y triturado , acabado grano muerto con llana metalica .</t>
  </si>
  <si>
    <t>2.6.2</t>
  </si>
  <si>
    <t>SUMINISTRO E INSTALACION DE ACERO DE REFUERZO  60 PDR -FY- 4200KG/CM2 ( RAMPA, PLATA FORMA, PLACA )</t>
  </si>
  <si>
    <t>kg</t>
  </si>
  <si>
    <t>2.6.3</t>
  </si>
  <si>
    <t>BORDE TUBO GALVANIZADO 2" SKATE PARK  ( SUMINISTRO E INSTALACION )</t>
  </si>
  <si>
    <t>2.7   PLATAFORMA SKATE</t>
  </si>
  <si>
    <t>2.7.1</t>
  </si>
  <si>
    <t xml:space="preserve"> CONCRETO ACABADO  LISO GRANO MUERTO  3000 psi hecho en obra  con arena de rio y triturado , acabado grano muerto allanado</t>
  </si>
  <si>
    <t>2.8   PLACA CON ACABADO ESCOBEADO SKATE</t>
  </si>
  <si>
    <t>2.8.1</t>
  </si>
  <si>
    <t xml:space="preserve"> CONCRETO ACABADO ESCOBEADO  3000 psi hecho en obra  con arena de rio y triturado , acabado grano muerto llana metalica.</t>
  </si>
  <si>
    <t>2.8.2</t>
  </si>
  <si>
    <t>JUNTAS LONJITUDINAL DE CONSTRUCCION CORTE Y SELLO</t>
  </si>
  <si>
    <t>2.9   BARANDAS METALICAS SKATE PARK</t>
  </si>
  <si>
    <t>2.9.1</t>
  </si>
  <si>
    <t>BARANDAS  TUBO GALVANIZADO 2" SKATE PARK  ( SUMINISTRO E INSTALACION )</t>
  </si>
  <si>
    <t>M3</t>
  </si>
  <si>
    <t>5.5   CABLEADO</t>
  </si>
  <si>
    <t>.</t>
  </si>
  <si>
    <t>FORMATO No. 4</t>
  </si>
  <si>
    <t>PARQUE RECREO DEPORTIVO</t>
  </si>
  <si>
    <t>COSTO DIRECTO</t>
  </si>
  <si>
    <t>COSTO INDIRECTO</t>
  </si>
  <si>
    <t>VALOR TOTAL</t>
  </si>
  <si>
    <t>PARQUE G1 - G2</t>
  </si>
  <si>
    <t>PARQUE E</t>
  </si>
  <si>
    <t>SKATE PARK</t>
  </si>
  <si>
    <t>TOTAL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</si>
</sst>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\ #,##0"/>
    <numFmt numFmtId="165" formatCode="#,##0.00_);\-#,##0.00"/>
    <numFmt numFmtId="166" formatCode="#,##0_);\-#,##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3"/>
      <color indexed="8"/>
      <name val="Arial Narrow"/>
      <family val="2"/>
    </font>
    <font>
      <sz val="11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color indexed="8"/>
      <name val="Arial Narrow"/>
      <family val="2"/>
    </font>
    <font>
      <sz val="7.9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sz val="9.1"/>
      <color indexed="8"/>
      <name val="Arial"/>
      <family val="2"/>
    </font>
    <font>
      <b/>
      <sz val="20"/>
      <color indexed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12" fillId="0" borderId="0" applyFont="0" applyFill="0" applyBorder="0" applyAlignment="0" applyProtection="0"/>
  </cellStyleXfs>
  <cellXfs count="118">
    <xf numFmtId="0" fontId="0" fillId="0" borderId="0" xfId="0"/>
    <xf numFmtId="0" fontId="4" fillId="0" borderId="1" xfId="2" applyNumberFormat="1" applyFont="1" applyFill="1" applyBorder="1" applyAlignment="1" applyProtection="1">
      <alignment horizontal="center" wrapText="1"/>
    </xf>
    <xf numFmtId="0" fontId="4" fillId="0" borderId="2" xfId="2" applyNumberFormat="1" applyFont="1" applyFill="1" applyBorder="1" applyAlignment="1" applyProtection="1">
      <alignment horizontal="center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5" fillId="0" borderId="0" xfId="3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center" wrapText="1"/>
    </xf>
    <xf numFmtId="0" fontId="4" fillId="0" borderId="0" xfId="2" applyNumberFormat="1" applyFont="1" applyFill="1" applyBorder="1" applyAlignment="1" applyProtection="1">
      <alignment horizontal="center" wrapText="1"/>
    </xf>
    <xf numFmtId="0" fontId="4" fillId="0" borderId="5" xfId="2" applyNumberFormat="1" applyFont="1" applyFill="1" applyBorder="1" applyAlignment="1" applyProtection="1">
      <alignment horizontal="center" wrapText="1"/>
    </xf>
    <xf numFmtId="0" fontId="6" fillId="0" borderId="6" xfId="2" applyNumberFormat="1" applyFont="1" applyFill="1" applyBorder="1" applyAlignment="1" applyProtection="1">
      <alignment horizontal="center" wrapText="1"/>
    </xf>
    <xf numFmtId="0" fontId="6" fillId="0" borderId="7" xfId="2" applyNumberFormat="1" applyFont="1" applyFill="1" applyBorder="1" applyAlignment="1" applyProtection="1">
      <alignment horizontal="center" wrapText="1"/>
    </xf>
    <xf numFmtId="0" fontId="6" fillId="0" borderId="8" xfId="2" applyNumberFormat="1" applyFont="1" applyFill="1" applyBorder="1" applyAlignment="1" applyProtection="1">
      <alignment horizontal="center" wrapText="1"/>
    </xf>
    <xf numFmtId="0" fontId="7" fillId="0" borderId="0" xfId="2" applyNumberFormat="1" applyFont="1" applyFill="1" applyBorder="1" applyAlignment="1" applyProtection="1"/>
    <xf numFmtId="0" fontId="8" fillId="0" borderId="9" xfId="2" applyNumberFormat="1" applyFont="1" applyFill="1" applyBorder="1" applyAlignment="1" applyProtection="1">
      <alignment horizontal="center" wrapText="1"/>
    </xf>
    <xf numFmtId="0" fontId="9" fillId="0" borderId="0" xfId="2" applyFont="1" applyAlignment="1">
      <alignment horizontal="left" vertical="center"/>
    </xf>
    <xf numFmtId="0" fontId="7" fillId="0" borderId="0" xfId="2" applyNumberFormat="1" applyFont="1" applyFill="1" applyBorder="1" applyAlignment="1" applyProtection="1">
      <alignment wrapText="1"/>
    </xf>
    <xf numFmtId="0" fontId="9" fillId="0" borderId="0" xfId="2" applyFont="1" applyAlignment="1">
      <alignment horizontal="right" vertical="center"/>
    </xf>
    <xf numFmtId="0" fontId="10" fillId="0" borderId="9" xfId="2" applyNumberFormat="1" applyFont="1" applyFill="1" applyBorder="1" applyAlignment="1" applyProtection="1">
      <alignment horizontal="left"/>
    </xf>
    <xf numFmtId="0" fontId="3" fillId="0" borderId="0" xfId="3" applyNumberFormat="1" applyFill="1" applyBorder="1" applyAlignment="1" applyProtection="1"/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/>
    </xf>
    <xf numFmtId="0" fontId="5" fillId="0" borderId="9" xfId="3" applyNumberFormat="1" applyFont="1" applyFill="1" applyBorder="1" applyAlignment="1" applyProtection="1">
      <alignment wrapText="1"/>
    </xf>
    <xf numFmtId="0" fontId="5" fillId="0" borderId="9" xfId="3" applyNumberFormat="1" applyFont="1" applyFill="1" applyBorder="1" applyAlignment="1" applyProtection="1"/>
    <xf numFmtId="0" fontId="5" fillId="0" borderId="9" xfId="3" applyFont="1" applyBorder="1" applyAlignment="1">
      <alignment horizontal="left" vertical="center"/>
    </xf>
    <xf numFmtId="0" fontId="5" fillId="0" borderId="9" xfId="3" applyFont="1" applyBorder="1" applyAlignment="1">
      <alignment vertical="center" wrapText="1"/>
    </xf>
    <xf numFmtId="165" fontId="5" fillId="0" borderId="9" xfId="3" applyNumberFormat="1" applyFont="1" applyBorder="1" applyAlignment="1">
      <alignment horizontal="right" vertical="center"/>
    </xf>
    <xf numFmtId="166" fontId="5" fillId="0" borderId="9" xfId="3" applyNumberFormat="1" applyFont="1" applyBorder="1" applyAlignment="1">
      <alignment horizontal="right" vertical="center"/>
    </xf>
    <xf numFmtId="166" fontId="10" fillId="0" borderId="9" xfId="3" applyNumberFormat="1" applyFont="1" applyFill="1" applyBorder="1" applyAlignment="1">
      <alignment horizontal="right" vertical="center"/>
    </xf>
    <xf numFmtId="166" fontId="5" fillId="0" borderId="9" xfId="3" applyNumberFormat="1" applyFont="1" applyFill="1" applyBorder="1" applyAlignment="1" applyProtection="1"/>
    <xf numFmtId="165" fontId="5" fillId="0" borderId="9" xfId="3" applyNumberFormat="1" applyFont="1" applyFill="1" applyBorder="1" applyAlignment="1" applyProtection="1"/>
    <xf numFmtId="0" fontId="10" fillId="0" borderId="9" xfId="2" applyFont="1" applyBorder="1" applyAlignment="1">
      <alignment horizontal="left" vertical="center"/>
    </xf>
    <xf numFmtId="0" fontId="5" fillId="0" borderId="9" xfId="3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49" fontId="14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right" vertical="center"/>
    </xf>
    <xf numFmtId="0" fontId="5" fillId="0" borderId="9" xfId="3" applyNumberFormat="1" applyFont="1" applyFill="1" applyBorder="1" applyAlignment="1" applyProtection="1">
      <alignment horizontal="center"/>
    </xf>
    <xf numFmtId="49" fontId="11" fillId="0" borderId="9" xfId="0" applyNumberFormat="1" applyFont="1" applyBorder="1" applyAlignment="1">
      <alignment horizontal="left" vertical="center"/>
    </xf>
    <xf numFmtId="166" fontId="10" fillId="0" borderId="9" xfId="2" applyNumberFormat="1" applyFont="1" applyFill="1" applyBorder="1" applyAlignment="1" applyProtection="1"/>
    <xf numFmtId="165" fontId="7" fillId="0" borderId="0" xfId="2" applyNumberFormat="1" applyFont="1" applyFill="1" applyBorder="1" applyAlignment="1" applyProtection="1"/>
    <xf numFmtId="4" fontId="7" fillId="0" borderId="0" xfId="2" applyNumberFormat="1" applyFont="1" applyFill="1" applyBorder="1" applyAlignment="1" applyProtection="1"/>
    <xf numFmtId="0" fontId="5" fillId="0" borderId="9" xfId="2" applyNumberFormat="1" applyFont="1" applyFill="1" applyBorder="1" applyAlignment="1" applyProtection="1"/>
    <xf numFmtId="0" fontId="14" fillId="0" borderId="9" xfId="0" applyFont="1" applyFill="1" applyBorder="1" applyAlignment="1">
      <alignment horizontal="left" vertical="center"/>
    </xf>
    <xf numFmtId="9" fontId="14" fillId="0" borderId="9" xfId="0" applyNumberFormat="1" applyFont="1" applyFill="1" applyBorder="1" applyAlignment="1">
      <alignment horizontal="center" vertical="center"/>
    </xf>
    <xf numFmtId="3" fontId="10" fillId="0" borderId="9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/>
    <xf numFmtId="3" fontId="7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3" fontId="3" fillId="0" borderId="0" xfId="3" applyNumberFormat="1" applyFill="1" applyBorder="1" applyAlignment="1" applyProtection="1"/>
    <xf numFmtId="0" fontId="5" fillId="0" borderId="0" xfId="3" applyNumberFormat="1" applyFont="1" applyFill="1" applyBorder="1" applyAlignment="1" applyProtection="1">
      <alignment wrapText="1"/>
    </xf>
    <xf numFmtId="0" fontId="10" fillId="0" borderId="7" xfId="2" applyNumberFormat="1" applyFont="1" applyFill="1" applyBorder="1" applyAlignment="1" applyProtection="1">
      <alignment horizontal="left"/>
    </xf>
    <xf numFmtId="0" fontId="5" fillId="0" borderId="9" xfId="2" applyNumberFormat="1" applyFont="1" applyFill="1" applyBorder="1" applyAlignment="1" applyProtection="1">
      <alignment wrapText="1"/>
    </xf>
    <xf numFmtId="166" fontId="5" fillId="0" borderId="9" xfId="2" applyNumberFormat="1" applyFont="1" applyFill="1" applyBorder="1" applyAlignment="1" applyProtection="1"/>
    <xf numFmtId="167" fontId="5" fillId="0" borderId="9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7" fillId="0" borderId="0" xfId="3" applyNumberFormat="1" applyFont="1" applyFill="1" applyBorder="1" applyAlignment="1" applyProtection="1"/>
    <xf numFmtId="166" fontId="10" fillId="0" borderId="9" xfId="3" applyNumberFormat="1" applyFont="1" applyBorder="1" applyAlignment="1">
      <alignment horizontal="right" vertical="center"/>
    </xf>
    <xf numFmtId="166" fontId="5" fillId="0" borderId="9" xfId="1" applyNumberFormat="1" applyFont="1" applyFill="1" applyBorder="1" applyAlignment="1" applyProtection="1"/>
    <xf numFmtId="4" fontId="5" fillId="0" borderId="0" xfId="3" applyNumberFormat="1" applyFont="1" applyFill="1" applyBorder="1" applyAlignment="1" applyProtection="1"/>
    <xf numFmtId="3" fontId="5" fillId="0" borderId="0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>
      <alignment wrapText="1"/>
    </xf>
    <xf numFmtId="0" fontId="5" fillId="0" borderId="9" xfId="3" applyNumberFormat="1" applyFont="1" applyFill="1" applyBorder="1" applyAlignment="1" applyProtection="1">
      <protection locked="0"/>
    </xf>
    <xf numFmtId="166" fontId="5" fillId="0" borderId="9" xfId="3" applyNumberFormat="1" applyFont="1" applyBorder="1" applyAlignment="1" applyProtection="1">
      <alignment horizontal="right" vertical="center"/>
      <protection locked="0"/>
    </xf>
    <xf numFmtId="166" fontId="5" fillId="0" borderId="9" xfId="3" applyNumberFormat="1" applyFont="1" applyFill="1" applyBorder="1" applyAlignment="1" applyProtection="1">
      <protection locked="0"/>
    </xf>
    <xf numFmtId="9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0" borderId="0" xfId="2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wrapText="1"/>
    </xf>
    <xf numFmtId="0" fontId="6" fillId="0" borderId="0" xfId="2" applyNumberFormat="1" applyFont="1" applyFill="1" applyBorder="1" applyAlignment="1" applyProtection="1">
      <alignment wrapText="1"/>
    </xf>
    <xf numFmtId="0" fontId="7" fillId="0" borderId="9" xfId="2" applyNumberFormat="1" applyFont="1" applyFill="1" applyBorder="1" applyAlignment="1" applyProtection="1"/>
    <xf numFmtId="0" fontId="10" fillId="0" borderId="9" xfId="2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43" fontId="14" fillId="0" borderId="9" xfId="1" applyFont="1" applyBorder="1"/>
    <xf numFmtId="0" fontId="2" fillId="0" borderId="9" xfId="0" applyFont="1" applyFill="1" applyBorder="1" applyAlignment="1">
      <alignment horizontal="center"/>
    </xf>
    <xf numFmtId="43" fontId="11" fillId="0" borderId="9" xfId="1" applyFont="1" applyBorder="1"/>
    <xf numFmtId="0" fontId="9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3" fontId="5" fillId="0" borderId="0" xfId="3" applyNumberFormat="1" applyFont="1" applyAlignment="1" applyProtection="1">
      <alignment horizontal="right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164" fontId="11" fillId="0" borderId="9" xfId="0" applyNumberFormat="1" applyFont="1" applyBorder="1" applyAlignment="1" applyProtection="1">
      <alignment horizontal="center" vertical="center" wrapText="1"/>
    </xf>
    <xf numFmtId="164" fontId="11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3" applyFont="1" applyBorder="1" applyAlignment="1" applyProtection="1">
      <alignment horizontal="left" vertical="center"/>
    </xf>
    <xf numFmtId="0" fontId="5" fillId="0" borderId="9" xfId="3" applyFont="1" applyBorder="1" applyAlignment="1" applyProtection="1">
      <alignment horizontal="left" vertical="center"/>
    </xf>
    <xf numFmtId="0" fontId="5" fillId="0" borderId="9" xfId="3" applyFont="1" applyBorder="1" applyAlignment="1" applyProtection="1">
      <alignment vertical="center" wrapText="1"/>
    </xf>
    <xf numFmtId="165" fontId="5" fillId="0" borderId="9" xfId="3" applyNumberFormat="1" applyFont="1" applyBorder="1" applyAlignment="1" applyProtection="1">
      <alignment horizontal="right" vertical="center"/>
    </xf>
    <xf numFmtId="166" fontId="5" fillId="0" borderId="9" xfId="3" applyNumberFormat="1" applyFont="1" applyFill="1" applyBorder="1" applyAlignment="1" applyProtection="1">
      <alignment horizontal="right" vertical="center"/>
    </xf>
    <xf numFmtId="166" fontId="10" fillId="0" borderId="9" xfId="3" applyNumberFormat="1" applyFont="1" applyFill="1" applyBorder="1" applyAlignment="1" applyProtection="1">
      <alignment horizontal="right" vertical="center"/>
    </xf>
    <xf numFmtId="166" fontId="5" fillId="0" borderId="9" xfId="4" applyNumberFormat="1" applyFont="1" applyFill="1" applyBorder="1" applyAlignment="1" applyProtection="1">
      <alignment horizontal="right" vertical="center"/>
    </xf>
    <xf numFmtId="0" fontId="10" fillId="0" borderId="9" xfId="2" applyFont="1" applyBorder="1" applyAlignment="1" applyProtection="1">
      <alignment horizontal="left" vertical="center"/>
    </xf>
    <xf numFmtId="0" fontId="5" fillId="0" borderId="9" xfId="3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 wrapText="1"/>
    </xf>
    <xf numFmtId="49" fontId="14" fillId="0" borderId="9" xfId="0" applyNumberFormat="1" applyFont="1" applyBorder="1" applyAlignment="1" applyProtection="1">
      <alignment horizontal="center" vertical="center"/>
    </xf>
    <xf numFmtId="2" fontId="14" fillId="0" borderId="9" xfId="0" applyNumberFormat="1" applyFont="1" applyBorder="1" applyAlignment="1" applyProtection="1">
      <alignment horizontal="right" vertical="center"/>
    </xf>
    <xf numFmtId="49" fontId="11" fillId="0" borderId="9" xfId="0" applyNumberFormat="1" applyFont="1" applyBorder="1" applyAlignment="1" applyProtection="1">
      <alignment horizontal="left" vertical="center"/>
    </xf>
    <xf numFmtId="0" fontId="14" fillId="0" borderId="9" xfId="0" applyFont="1" applyFill="1" applyBorder="1" applyAlignment="1" applyProtection="1">
      <alignment horizontal="left" vertical="center"/>
    </xf>
    <xf numFmtId="9" fontId="14" fillId="0" borderId="9" xfId="0" applyNumberFormat="1" applyFont="1" applyFill="1" applyBorder="1" applyAlignment="1" applyProtection="1">
      <alignment horizontal="center" vertical="center"/>
    </xf>
    <xf numFmtId="167" fontId="5" fillId="0" borderId="9" xfId="4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horizontal="center" vertical="center"/>
    </xf>
    <xf numFmtId="2" fontId="14" fillId="0" borderId="0" xfId="0" applyNumberFormat="1" applyFont="1" applyBorder="1" applyAlignment="1" applyProtection="1">
      <alignment horizontal="right" vertical="center"/>
    </xf>
    <xf numFmtId="166" fontId="5" fillId="0" borderId="9" xfId="2" applyNumberFormat="1" applyFont="1" applyBorder="1" applyAlignment="1" applyProtection="1">
      <alignment horizontal="right" vertical="center"/>
      <protection locked="0"/>
    </xf>
    <xf numFmtId="166" fontId="5" fillId="0" borderId="9" xfId="2" applyNumberFormat="1" applyFont="1" applyFill="1" applyBorder="1" applyAlignment="1" applyProtection="1">
      <protection locked="0"/>
    </xf>
    <xf numFmtId="0" fontId="5" fillId="0" borderId="9" xfId="2" applyNumberFormat="1" applyFont="1" applyFill="1" applyBorder="1" applyAlignment="1" applyProtection="1"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5" fillId="2" borderId="9" xfId="0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0" fontId="15" fillId="0" borderId="9" xfId="0" applyFont="1" applyFill="1" applyBorder="1" applyAlignment="1" applyProtection="1">
      <alignment vertical="center" wrapText="1"/>
    </xf>
    <xf numFmtId="0" fontId="5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center" wrapText="1"/>
    </xf>
    <xf numFmtId="165" fontId="5" fillId="0" borderId="9" xfId="2" applyNumberFormat="1" applyFont="1" applyBorder="1" applyAlignment="1" applyProtection="1">
      <alignment horizontal="right" vertical="center"/>
    </xf>
    <xf numFmtId="166" fontId="5" fillId="0" borderId="9" xfId="2" applyNumberFormat="1" applyFont="1" applyBorder="1" applyAlignment="1" applyProtection="1">
      <alignment horizontal="right" vertical="center"/>
    </xf>
    <xf numFmtId="167" fontId="10" fillId="0" borderId="9" xfId="4" applyNumberFormat="1" applyFont="1" applyBorder="1" applyAlignment="1" applyProtection="1">
      <alignment horizontal="right" vertical="center"/>
    </xf>
    <xf numFmtId="167" fontId="5" fillId="0" borderId="9" xfId="4" applyNumberFormat="1" applyFont="1" applyBorder="1" applyAlignment="1" applyProtection="1">
      <alignment horizontal="right" vertical="center"/>
    </xf>
    <xf numFmtId="167" fontId="5" fillId="0" borderId="9" xfId="2" applyNumberFormat="1" applyFont="1" applyBorder="1" applyAlignment="1" applyProtection="1">
      <alignment horizontal="right" vertical="center"/>
    </xf>
    <xf numFmtId="166" fontId="10" fillId="0" borderId="9" xfId="2" applyNumberFormat="1" applyFont="1" applyFill="1" applyBorder="1" applyAlignment="1" applyProtection="1">
      <alignment horizontal="right" vertical="center"/>
    </xf>
    <xf numFmtId="0" fontId="5" fillId="0" borderId="9" xfId="2" applyFont="1" applyBorder="1" applyAlignment="1" applyProtection="1">
      <alignment vertical="center"/>
    </xf>
  </cellXfs>
  <cellStyles count="5">
    <cellStyle name="Millares" xfId="1" builtinId="3"/>
    <cellStyle name="Millares 27" xfId="4"/>
    <cellStyle name="Normal" xfId="0" builtinId="0"/>
    <cellStyle name="Normal 10" xfId="2"/>
    <cellStyle name="Normal 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8" sqref="D8"/>
    </sheetView>
  </sheetViews>
  <sheetFormatPr baseColWidth="10" defaultRowHeight="15" x14ac:dyDescent="0.25"/>
  <cols>
    <col min="1" max="1" width="18" customWidth="1"/>
    <col min="2" max="2" width="17.85546875" customWidth="1"/>
    <col min="3" max="3" width="13.42578125" bestFit="1" customWidth="1"/>
    <col min="4" max="4" width="26.7109375" customWidth="1"/>
    <col min="5" max="5" width="30.85546875" customWidth="1"/>
  </cols>
  <sheetData>
    <row r="1" spans="1:5" ht="15" customHeight="1" x14ac:dyDescent="0.3">
      <c r="A1" s="1" t="str">
        <f>+'G1 - G2'!A1:F3</f>
        <v xml:space="preserve"> "CONSTRUCCIÓN DE PARQUES RECREO - DEPORTIVOS EN URBANIZACIONES DONDE SE DESARROLLA EL PROGRAMA DE 100.000 VIVIENDAS - GRUPO 2  ZONA CENTRO CONFORMADO POR LOS PROYECTOS: PARQUE G1 Y G2 URB. BOSQUES DE SAN LUIS (NEIVA), PARQUE AGRUP. E URB. BOSQUES DE SAN LUIS; INCLUYE SKATE PARK (NEIVA)"</v>
      </c>
      <c r="B1" s="2"/>
      <c r="C1" s="2"/>
      <c r="D1" s="3"/>
      <c r="E1" s="67"/>
    </row>
    <row r="2" spans="1:5" ht="15" customHeight="1" x14ac:dyDescent="0.3">
      <c r="A2" s="5"/>
      <c r="B2" s="6"/>
      <c r="C2" s="6"/>
      <c r="D2" s="7"/>
      <c r="E2" s="67"/>
    </row>
    <row r="3" spans="1:5" ht="78" customHeight="1" x14ac:dyDescent="0.3">
      <c r="A3" s="5"/>
      <c r="B3" s="6"/>
      <c r="C3" s="6"/>
      <c r="D3" s="7"/>
      <c r="E3" s="67"/>
    </row>
    <row r="4" spans="1:5" ht="18.75" customHeight="1" x14ac:dyDescent="0.25">
      <c r="A4" s="8" t="s">
        <v>225</v>
      </c>
      <c r="B4" s="9"/>
      <c r="C4" s="9"/>
      <c r="D4" s="10"/>
      <c r="E4" s="68"/>
    </row>
    <row r="5" spans="1:5" x14ac:dyDescent="0.25">
      <c r="A5" s="69"/>
      <c r="B5" s="69"/>
      <c r="C5" s="69"/>
      <c r="D5" s="69"/>
      <c r="E5" s="11"/>
    </row>
    <row r="6" spans="1:5" ht="33" x14ac:dyDescent="0.3">
      <c r="A6" s="70" t="s">
        <v>226</v>
      </c>
      <c r="B6" s="70" t="s">
        <v>227</v>
      </c>
      <c r="C6" s="70" t="s">
        <v>228</v>
      </c>
      <c r="D6" s="70" t="s">
        <v>229</v>
      </c>
      <c r="E6" s="66"/>
    </row>
    <row r="7" spans="1:5" ht="16.5" x14ac:dyDescent="0.3">
      <c r="A7" s="71" t="s">
        <v>230</v>
      </c>
      <c r="B7" s="72">
        <f>+'G1 - G2'!F77</f>
        <v>0</v>
      </c>
      <c r="C7" s="72">
        <f>+'G1 - G2'!F79+'G1 - G2'!F80+'G1 - G2'!F81+'G1 - G2'!F82</f>
        <v>0</v>
      </c>
      <c r="D7" s="72">
        <f>+B7+C7</f>
        <v>0</v>
      </c>
      <c r="E7" s="65"/>
    </row>
    <row r="8" spans="1:5" ht="16.5" x14ac:dyDescent="0.3">
      <c r="A8" s="71" t="s">
        <v>231</v>
      </c>
      <c r="B8" s="72">
        <f>+E!F93</f>
        <v>0</v>
      </c>
      <c r="C8" s="72">
        <f>+E!F95+E!F96+E!F97+E!F98</f>
        <v>0</v>
      </c>
      <c r="D8" s="72">
        <f>+B8+C8</f>
        <v>0</v>
      </c>
      <c r="E8" s="65"/>
    </row>
    <row r="9" spans="1:5" ht="16.5" x14ac:dyDescent="0.3">
      <c r="A9" s="71" t="s">
        <v>232</v>
      </c>
      <c r="B9" s="72">
        <f>+'SKATE PARK'!F89</f>
        <v>0</v>
      </c>
      <c r="C9" s="72">
        <f>+'SKATE PARK'!F91+'SKATE PARK'!F92+'SKATE PARK'!F93+'SKATE PARK'!F94</f>
        <v>0</v>
      </c>
      <c r="D9" s="72">
        <f>+B9+C9</f>
        <v>0</v>
      </c>
      <c r="E9" s="65"/>
    </row>
    <row r="10" spans="1:5" ht="16.5" x14ac:dyDescent="0.3">
      <c r="A10" s="73" t="s">
        <v>233</v>
      </c>
      <c r="B10" s="73"/>
      <c r="C10" s="73"/>
      <c r="D10" s="74">
        <f>+D7+D8+D9</f>
        <v>0</v>
      </c>
      <c r="E10" s="65"/>
    </row>
    <row r="11" spans="1:5" x14ac:dyDescent="0.25">
      <c r="A11" s="65"/>
      <c r="B11" s="65"/>
      <c r="C11" s="65"/>
      <c r="D11" s="65"/>
      <c r="E11" s="65"/>
    </row>
  </sheetData>
  <sheetProtection password="8803" sheet="1" objects="1" scenarios="1"/>
  <mergeCells count="3">
    <mergeCell ref="A1:D3"/>
    <mergeCell ref="A4:D4"/>
    <mergeCell ref="A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49" zoomScale="70" zoomScaleNormal="70" workbookViewId="0">
      <selection activeCell="H16" sqref="H16"/>
    </sheetView>
  </sheetViews>
  <sheetFormatPr baseColWidth="10" defaultRowHeight="16.5" x14ac:dyDescent="0.3"/>
  <cols>
    <col min="1" max="1" width="11.42578125" style="4"/>
    <col min="2" max="2" width="55" style="49" customWidth="1"/>
    <col min="3" max="3" width="11.42578125" style="4"/>
    <col min="4" max="4" width="11.5703125" style="4" bestFit="1" customWidth="1"/>
    <col min="5" max="5" width="12.42578125" style="4" bestFit="1" customWidth="1"/>
    <col min="6" max="6" width="18.28515625" style="4" customWidth="1"/>
    <col min="7" max="7" width="11.42578125" style="4"/>
    <col min="8" max="8" width="14.7109375" style="4" bestFit="1" customWidth="1"/>
    <col min="9" max="9" width="16.42578125" style="4" customWidth="1"/>
    <col min="10" max="16384" width="11.42578125" style="4"/>
  </cols>
  <sheetData>
    <row r="1" spans="1:7" x14ac:dyDescent="0.3">
      <c r="A1" s="1" t="s">
        <v>0</v>
      </c>
      <c r="B1" s="2"/>
      <c r="C1" s="2"/>
      <c r="D1" s="2"/>
      <c r="E1" s="2"/>
      <c r="F1" s="3"/>
    </row>
    <row r="2" spans="1:7" x14ac:dyDescent="0.3">
      <c r="A2" s="5"/>
      <c r="B2" s="6"/>
      <c r="C2" s="6"/>
      <c r="D2" s="6"/>
      <c r="E2" s="6"/>
      <c r="F2" s="7"/>
    </row>
    <row r="3" spans="1:7" ht="36.75" customHeight="1" x14ac:dyDescent="0.3">
      <c r="A3" s="5"/>
      <c r="B3" s="6"/>
      <c r="C3" s="6"/>
      <c r="D3" s="6"/>
      <c r="E3" s="6"/>
      <c r="F3" s="7"/>
    </row>
    <row r="4" spans="1:7" x14ac:dyDescent="0.3">
      <c r="A4" s="8" t="s">
        <v>1</v>
      </c>
      <c r="B4" s="9"/>
      <c r="C4" s="9"/>
      <c r="D4" s="9"/>
      <c r="E4" s="9"/>
      <c r="F4" s="10"/>
    </row>
    <row r="5" spans="1:7" x14ac:dyDescent="0.3">
      <c r="A5" s="11"/>
      <c r="B5" s="11"/>
      <c r="C5" s="11"/>
      <c r="D5" s="11"/>
      <c r="E5" s="11"/>
      <c r="F5" s="11"/>
    </row>
    <row r="6" spans="1:7" ht="17.25" x14ac:dyDescent="0.3">
      <c r="A6" s="12" t="s">
        <v>2</v>
      </c>
      <c r="B6" s="12"/>
      <c r="C6" s="12"/>
      <c r="D6" s="12"/>
      <c r="E6" s="12"/>
      <c r="F6" s="12"/>
    </row>
    <row r="7" spans="1:7" x14ac:dyDescent="0.3">
      <c r="A7" s="75"/>
      <c r="B7" s="14"/>
      <c r="C7" s="75"/>
      <c r="D7" s="76"/>
      <c r="E7" s="76"/>
      <c r="F7" s="77"/>
      <c r="G7" s="78"/>
    </row>
    <row r="8" spans="1:7" s="17" customFormat="1" x14ac:dyDescent="0.3">
      <c r="A8" s="16" t="s">
        <v>3</v>
      </c>
      <c r="B8" s="16"/>
      <c r="C8" s="16"/>
      <c r="D8" s="16"/>
      <c r="E8" s="16"/>
      <c r="F8" s="16"/>
    </row>
    <row r="9" spans="1:7" s="17" customFormat="1" ht="33" x14ac:dyDescent="0.2">
      <c r="A9" s="79" t="s">
        <v>4</v>
      </c>
      <c r="B9" s="80" t="s">
        <v>5</v>
      </c>
      <c r="C9" s="80" t="s">
        <v>6</v>
      </c>
      <c r="D9" s="80" t="s">
        <v>7</v>
      </c>
      <c r="E9" s="81" t="s">
        <v>8</v>
      </c>
      <c r="F9" s="82" t="s">
        <v>9</v>
      </c>
    </row>
    <row r="10" spans="1:7" s="17" customFormat="1" x14ac:dyDescent="0.3">
      <c r="A10" s="83" t="s">
        <v>10</v>
      </c>
      <c r="B10" s="22"/>
      <c r="C10" s="23"/>
      <c r="D10" s="23"/>
      <c r="E10" s="23"/>
      <c r="F10" s="23"/>
    </row>
    <row r="11" spans="1:7" s="17" customFormat="1" x14ac:dyDescent="0.3">
      <c r="A11" s="83" t="s">
        <v>11</v>
      </c>
      <c r="B11" s="22"/>
      <c r="C11" s="23"/>
      <c r="D11" s="23"/>
      <c r="E11" s="23"/>
      <c r="F11" s="23"/>
    </row>
    <row r="12" spans="1:7" x14ac:dyDescent="0.3">
      <c r="A12" s="84" t="s">
        <v>12</v>
      </c>
      <c r="B12" s="85" t="s">
        <v>13</v>
      </c>
      <c r="C12" s="84" t="s">
        <v>14</v>
      </c>
      <c r="D12" s="86">
        <v>299.89</v>
      </c>
      <c r="E12" s="62"/>
      <c r="F12" s="87">
        <f xml:space="preserve"> ROUND(D12*E12,0)</f>
        <v>0</v>
      </c>
    </row>
    <row r="13" spans="1:7" ht="33" x14ac:dyDescent="0.3">
      <c r="A13" s="84" t="s">
        <v>15</v>
      </c>
      <c r="B13" s="85" t="s">
        <v>16</v>
      </c>
      <c r="C13" s="84" t="s">
        <v>17</v>
      </c>
      <c r="D13" s="86">
        <v>52.25</v>
      </c>
      <c r="E13" s="62"/>
      <c r="F13" s="87">
        <f xml:space="preserve"> ROUND(D13*E13,0)</f>
        <v>0</v>
      </c>
    </row>
    <row r="14" spans="1:7" x14ac:dyDescent="0.3">
      <c r="A14" s="84" t="s">
        <v>18</v>
      </c>
      <c r="B14" s="85" t="s">
        <v>19</v>
      </c>
      <c r="C14" s="84" t="s">
        <v>20</v>
      </c>
      <c r="D14" s="86">
        <v>299.89</v>
      </c>
      <c r="E14" s="62"/>
      <c r="F14" s="87">
        <f xml:space="preserve"> ROUND(D14*E14,0)</f>
        <v>0</v>
      </c>
    </row>
    <row r="15" spans="1:7" ht="33" x14ac:dyDescent="0.3">
      <c r="A15" s="84" t="s">
        <v>21</v>
      </c>
      <c r="B15" s="85" t="s">
        <v>22</v>
      </c>
      <c r="C15" s="84" t="s">
        <v>17</v>
      </c>
      <c r="D15" s="86">
        <v>54.86</v>
      </c>
      <c r="E15" s="62"/>
      <c r="F15" s="87">
        <f xml:space="preserve"> ROUND(D15*E15,0)</f>
        <v>0</v>
      </c>
    </row>
    <row r="16" spans="1:7" ht="33" x14ac:dyDescent="0.3">
      <c r="A16" s="84" t="s">
        <v>23</v>
      </c>
      <c r="B16" s="85" t="s">
        <v>24</v>
      </c>
      <c r="C16" s="84" t="s">
        <v>25</v>
      </c>
      <c r="D16" s="86">
        <v>67.92</v>
      </c>
      <c r="E16" s="62"/>
      <c r="F16" s="87">
        <f xml:space="preserve"> ROUND(D16*E16,0)</f>
        <v>0</v>
      </c>
    </row>
    <row r="17" spans="1:6" x14ac:dyDescent="0.3">
      <c r="A17" s="83" t="s">
        <v>26</v>
      </c>
      <c r="B17" s="22"/>
      <c r="C17" s="23"/>
      <c r="D17" s="23"/>
      <c r="E17" s="61"/>
      <c r="F17" s="88">
        <f>SUM(F12:F16)</f>
        <v>0</v>
      </c>
    </row>
    <row r="18" spans="1:6" x14ac:dyDescent="0.3">
      <c r="A18" s="83" t="s">
        <v>27</v>
      </c>
      <c r="B18" s="22"/>
      <c r="C18" s="23"/>
      <c r="D18" s="23"/>
      <c r="E18" s="23"/>
      <c r="F18" s="29"/>
    </row>
    <row r="19" spans="1:6" x14ac:dyDescent="0.3">
      <c r="A19" s="83" t="s">
        <v>28</v>
      </c>
      <c r="B19" s="22"/>
      <c r="C19" s="23"/>
      <c r="D19" s="23"/>
      <c r="E19" s="23"/>
      <c r="F19" s="29"/>
    </row>
    <row r="20" spans="1:6" ht="33" x14ac:dyDescent="0.3">
      <c r="A20" s="84" t="s">
        <v>29</v>
      </c>
      <c r="B20" s="85" t="s">
        <v>30</v>
      </c>
      <c r="C20" s="84" t="s">
        <v>14</v>
      </c>
      <c r="D20" s="86">
        <v>166.8</v>
      </c>
      <c r="E20" s="62"/>
      <c r="F20" s="87">
        <f xml:space="preserve"> ROUND(D20*E20,0)</f>
        <v>0</v>
      </c>
    </row>
    <row r="21" spans="1:6" ht="33" x14ac:dyDescent="0.3">
      <c r="A21" s="84" t="s">
        <v>31</v>
      </c>
      <c r="B21" s="85" t="s">
        <v>32</v>
      </c>
      <c r="C21" s="84" t="s">
        <v>33</v>
      </c>
      <c r="D21" s="86">
        <v>172.25</v>
      </c>
      <c r="E21" s="62"/>
      <c r="F21" s="87">
        <f xml:space="preserve"> ROUND(D21*E21,0)</f>
        <v>0</v>
      </c>
    </row>
    <row r="22" spans="1:6" x14ac:dyDescent="0.3">
      <c r="A22" s="83" t="s">
        <v>34</v>
      </c>
      <c r="B22" s="22"/>
      <c r="C22" s="23"/>
      <c r="D22" s="30"/>
      <c r="E22" s="63"/>
      <c r="F22" s="29"/>
    </row>
    <row r="23" spans="1:6" ht="33" x14ac:dyDescent="0.3">
      <c r="A23" s="84" t="s">
        <v>35</v>
      </c>
      <c r="B23" s="85" t="s">
        <v>16</v>
      </c>
      <c r="C23" s="84" t="s">
        <v>17</v>
      </c>
      <c r="D23" s="86">
        <v>13.78</v>
      </c>
      <c r="E23" s="62"/>
      <c r="F23" s="87">
        <f xml:space="preserve"> ROUND(D23*E23,0)</f>
        <v>0</v>
      </c>
    </row>
    <row r="24" spans="1:6" ht="33" x14ac:dyDescent="0.3">
      <c r="A24" s="84" t="s">
        <v>36</v>
      </c>
      <c r="B24" s="85" t="s">
        <v>24</v>
      </c>
      <c r="C24" s="84" t="s">
        <v>25</v>
      </c>
      <c r="D24" s="86">
        <v>17.91</v>
      </c>
      <c r="E24" s="62"/>
      <c r="F24" s="87">
        <f xml:space="preserve"> ROUND(D24*E24,0)</f>
        <v>0</v>
      </c>
    </row>
    <row r="25" spans="1:6" ht="49.5" x14ac:dyDescent="0.3">
      <c r="A25" s="84" t="s">
        <v>37</v>
      </c>
      <c r="B25" s="85" t="s">
        <v>38</v>
      </c>
      <c r="C25" s="84" t="s">
        <v>14</v>
      </c>
      <c r="D25" s="86">
        <v>200.13</v>
      </c>
      <c r="E25" s="62"/>
      <c r="F25" s="87">
        <f xml:space="preserve"> ROUND(D25*E25,0)</f>
        <v>0</v>
      </c>
    </row>
    <row r="26" spans="1:6" x14ac:dyDescent="0.3">
      <c r="A26" s="83" t="s">
        <v>39</v>
      </c>
      <c r="B26" s="22"/>
      <c r="C26" s="23"/>
      <c r="D26" s="23"/>
      <c r="E26" s="23"/>
      <c r="F26" s="29"/>
    </row>
    <row r="27" spans="1:6" x14ac:dyDescent="0.3">
      <c r="A27" s="84" t="s">
        <v>40</v>
      </c>
      <c r="B27" s="85" t="s">
        <v>41</v>
      </c>
      <c r="C27" s="84" t="s">
        <v>42</v>
      </c>
      <c r="D27" s="86">
        <v>1</v>
      </c>
      <c r="E27" s="62"/>
      <c r="F27" s="87">
        <f t="shared" ref="F27:F37" si="0" xml:space="preserve"> ROUND(D27*E27,0)</f>
        <v>0</v>
      </c>
    </row>
    <row r="28" spans="1:6" ht="33" x14ac:dyDescent="0.3">
      <c r="A28" s="84" t="s">
        <v>43</v>
      </c>
      <c r="B28" s="85" t="s">
        <v>44</v>
      </c>
      <c r="C28" s="84" t="s">
        <v>42</v>
      </c>
      <c r="D28" s="86">
        <v>1</v>
      </c>
      <c r="E28" s="62"/>
      <c r="F28" s="87">
        <f t="shared" si="0"/>
        <v>0</v>
      </c>
    </row>
    <row r="29" spans="1:6" x14ac:dyDescent="0.3">
      <c r="A29" s="84" t="s">
        <v>45</v>
      </c>
      <c r="B29" s="85" t="s">
        <v>46</v>
      </c>
      <c r="C29" s="84" t="s">
        <v>42</v>
      </c>
      <c r="D29" s="86">
        <v>1</v>
      </c>
      <c r="E29" s="62"/>
      <c r="F29" s="87">
        <f t="shared" si="0"/>
        <v>0</v>
      </c>
    </row>
    <row r="30" spans="1:6" ht="33" x14ac:dyDescent="0.3">
      <c r="A30" s="84" t="s">
        <v>47</v>
      </c>
      <c r="B30" s="85" t="s">
        <v>48</v>
      </c>
      <c r="C30" s="84" t="s">
        <v>42</v>
      </c>
      <c r="D30" s="86">
        <v>1</v>
      </c>
      <c r="E30" s="62"/>
      <c r="F30" s="87">
        <f t="shared" si="0"/>
        <v>0</v>
      </c>
    </row>
    <row r="31" spans="1:6" ht="33" x14ac:dyDescent="0.3">
      <c r="A31" s="84" t="s">
        <v>49</v>
      </c>
      <c r="B31" s="85" t="s">
        <v>50</v>
      </c>
      <c r="C31" s="84" t="s">
        <v>42</v>
      </c>
      <c r="D31" s="86">
        <v>1</v>
      </c>
      <c r="E31" s="62"/>
      <c r="F31" s="87">
        <f t="shared" si="0"/>
        <v>0</v>
      </c>
    </row>
    <row r="32" spans="1:6" ht="33" x14ac:dyDescent="0.3">
      <c r="A32" s="84" t="s">
        <v>51</v>
      </c>
      <c r="B32" s="85" t="s">
        <v>52</v>
      </c>
      <c r="C32" s="84" t="s">
        <v>42</v>
      </c>
      <c r="D32" s="86">
        <v>1</v>
      </c>
      <c r="E32" s="62"/>
      <c r="F32" s="87">
        <f t="shared" si="0"/>
        <v>0</v>
      </c>
    </row>
    <row r="33" spans="1:6" ht="49.5" x14ac:dyDescent="0.3">
      <c r="A33" s="84" t="s">
        <v>53</v>
      </c>
      <c r="B33" s="85" t="s">
        <v>54</v>
      </c>
      <c r="C33" s="84" t="s">
        <v>42</v>
      </c>
      <c r="D33" s="86">
        <v>1</v>
      </c>
      <c r="E33" s="62"/>
      <c r="F33" s="87">
        <f t="shared" si="0"/>
        <v>0</v>
      </c>
    </row>
    <row r="34" spans="1:6" x14ac:dyDescent="0.3">
      <c r="A34" s="84" t="s">
        <v>55</v>
      </c>
      <c r="B34" s="85" t="s">
        <v>56</v>
      </c>
      <c r="C34" s="84" t="s">
        <v>42</v>
      </c>
      <c r="D34" s="86">
        <v>2</v>
      </c>
      <c r="E34" s="62"/>
      <c r="F34" s="87">
        <f t="shared" si="0"/>
        <v>0</v>
      </c>
    </row>
    <row r="35" spans="1:6" ht="49.5" x14ac:dyDescent="0.3">
      <c r="A35" s="84" t="s">
        <v>57</v>
      </c>
      <c r="B35" s="85" t="s">
        <v>58</v>
      </c>
      <c r="C35" s="84" t="s">
        <v>59</v>
      </c>
      <c r="D35" s="86">
        <v>17.59</v>
      </c>
      <c r="E35" s="62"/>
      <c r="F35" s="87">
        <f t="shared" si="0"/>
        <v>0</v>
      </c>
    </row>
    <row r="36" spans="1:6" ht="33" x14ac:dyDescent="0.3">
      <c r="A36" s="84" t="s">
        <v>60</v>
      </c>
      <c r="B36" s="85" t="s">
        <v>61</v>
      </c>
      <c r="C36" s="84" t="s">
        <v>42</v>
      </c>
      <c r="D36" s="86">
        <v>1</v>
      </c>
      <c r="E36" s="62"/>
      <c r="F36" s="87">
        <f t="shared" si="0"/>
        <v>0</v>
      </c>
    </row>
    <row r="37" spans="1:6" ht="33" x14ac:dyDescent="0.3">
      <c r="A37" s="84" t="s">
        <v>62</v>
      </c>
      <c r="B37" s="85" t="s">
        <v>63</v>
      </c>
      <c r="C37" s="84" t="s">
        <v>42</v>
      </c>
      <c r="D37" s="86">
        <v>1</v>
      </c>
      <c r="E37" s="62"/>
      <c r="F37" s="87">
        <f t="shared" si="0"/>
        <v>0</v>
      </c>
    </row>
    <row r="38" spans="1:6" x14ac:dyDescent="0.3">
      <c r="A38" s="83" t="s">
        <v>64</v>
      </c>
      <c r="B38" s="22"/>
      <c r="C38" s="23"/>
      <c r="D38" s="23"/>
      <c r="E38" s="63"/>
      <c r="F38" s="29"/>
    </row>
    <row r="39" spans="1:6" ht="33" x14ac:dyDescent="0.3">
      <c r="A39" s="84" t="s">
        <v>65</v>
      </c>
      <c r="B39" s="85" t="s">
        <v>66</v>
      </c>
      <c r="C39" s="84" t="s">
        <v>42</v>
      </c>
      <c r="D39" s="86">
        <v>1</v>
      </c>
      <c r="E39" s="62"/>
      <c r="F39" s="87">
        <f xml:space="preserve"> ROUND(D39*E39,0)</f>
        <v>0</v>
      </c>
    </row>
    <row r="40" spans="1:6" ht="33" x14ac:dyDescent="0.3">
      <c r="A40" s="84" t="s">
        <v>67</v>
      </c>
      <c r="B40" s="85" t="s">
        <v>68</v>
      </c>
      <c r="C40" s="84" t="s">
        <v>14</v>
      </c>
      <c r="D40" s="86">
        <v>90.88</v>
      </c>
      <c r="E40" s="62"/>
      <c r="F40" s="87">
        <f xml:space="preserve"> ROUND(D40*E40,0)</f>
        <v>0</v>
      </c>
    </row>
    <row r="41" spans="1:6" ht="33" x14ac:dyDescent="0.3">
      <c r="A41" s="84" t="s">
        <v>69</v>
      </c>
      <c r="B41" s="85" t="s">
        <v>70</v>
      </c>
      <c r="C41" s="84" t="s">
        <v>6</v>
      </c>
      <c r="D41" s="86">
        <v>1</v>
      </c>
      <c r="E41" s="62"/>
      <c r="F41" s="87">
        <f xml:space="preserve"> ROUND(D41*E41,0)</f>
        <v>0</v>
      </c>
    </row>
    <row r="42" spans="1:6" ht="33" x14ac:dyDescent="0.3">
      <c r="A42" s="84" t="s">
        <v>71</v>
      </c>
      <c r="B42" s="85" t="s">
        <v>72</v>
      </c>
      <c r="C42" s="84" t="s">
        <v>6</v>
      </c>
      <c r="D42" s="86">
        <v>1</v>
      </c>
      <c r="E42" s="62"/>
      <c r="F42" s="87">
        <f xml:space="preserve"> ROUND(D42*E42,0)</f>
        <v>0</v>
      </c>
    </row>
    <row r="43" spans="1:6" x14ac:dyDescent="0.3">
      <c r="A43" s="83" t="s">
        <v>26</v>
      </c>
      <c r="B43" s="22"/>
      <c r="C43" s="23"/>
      <c r="D43" s="23"/>
      <c r="E43" s="61"/>
      <c r="F43" s="88">
        <f>SUM(F20:F42)</f>
        <v>0</v>
      </c>
    </row>
    <row r="44" spans="1:6" x14ac:dyDescent="0.3">
      <c r="A44" s="83" t="s">
        <v>73</v>
      </c>
      <c r="B44" s="22"/>
      <c r="C44" s="23"/>
      <c r="D44" s="23"/>
      <c r="E44" s="61"/>
      <c r="F44" s="29"/>
    </row>
    <row r="45" spans="1:6" x14ac:dyDescent="0.3">
      <c r="A45" s="83" t="s">
        <v>74</v>
      </c>
      <c r="B45" s="22"/>
      <c r="C45" s="23"/>
      <c r="D45" s="23"/>
      <c r="E45" s="61"/>
      <c r="F45" s="29"/>
    </row>
    <row r="46" spans="1:6" x14ac:dyDescent="0.3">
      <c r="A46" s="84" t="s">
        <v>75</v>
      </c>
      <c r="B46" s="85" t="s">
        <v>76</v>
      </c>
      <c r="C46" s="84" t="s">
        <v>17</v>
      </c>
      <c r="D46" s="86">
        <v>17.36</v>
      </c>
      <c r="E46" s="62"/>
      <c r="F46" s="87">
        <f xml:space="preserve"> ROUND(D46*E46,0)</f>
        <v>0</v>
      </c>
    </row>
    <row r="47" spans="1:6" ht="33" x14ac:dyDescent="0.3">
      <c r="A47" s="84" t="s">
        <v>77</v>
      </c>
      <c r="B47" s="85" t="s">
        <v>24</v>
      </c>
      <c r="C47" s="84" t="s">
        <v>25</v>
      </c>
      <c r="D47" s="86">
        <v>22.57</v>
      </c>
      <c r="E47" s="62"/>
      <c r="F47" s="87">
        <f xml:space="preserve"> ROUND(D47*E47,0)</f>
        <v>0</v>
      </c>
    </row>
    <row r="48" spans="1:6" x14ac:dyDescent="0.3">
      <c r="A48" s="83" t="s">
        <v>78</v>
      </c>
      <c r="B48" s="22"/>
      <c r="C48" s="23"/>
      <c r="D48" s="30"/>
      <c r="E48" s="63"/>
      <c r="F48" s="29"/>
    </row>
    <row r="49" spans="1:6" ht="33" x14ac:dyDescent="0.3">
      <c r="A49" s="84" t="s">
        <v>79</v>
      </c>
      <c r="B49" s="85" t="s">
        <v>80</v>
      </c>
      <c r="C49" s="84" t="s">
        <v>81</v>
      </c>
      <c r="D49" s="86">
        <v>19.07</v>
      </c>
      <c r="E49" s="62"/>
      <c r="F49" s="87">
        <f xml:space="preserve"> ROUND(D49*E49,0)</f>
        <v>0</v>
      </c>
    </row>
    <row r="50" spans="1:6" ht="49.5" x14ac:dyDescent="0.3">
      <c r="A50" s="84" t="s">
        <v>82</v>
      </c>
      <c r="B50" s="85" t="s">
        <v>83</v>
      </c>
      <c r="C50" s="84" t="s">
        <v>81</v>
      </c>
      <c r="D50" s="86">
        <v>49.35</v>
      </c>
      <c r="E50" s="62"/>
      <c r="F50" s="87">
        <f xml:space="preserve"> ROUND(D50*E50,0)</f>
        <v>0</v>
      </c>
    </row>
    <row r="51" spans="1:6" x14ac:dyDescent="0.3">
      <c r="A51" s="84" t="s">
        <v>84</v>
      </c>
      <c r="B51" s="85" t="s">
        <v>85</v>
      </c>
      <c r="C51" s="84" t="s">
        <v>81</v>
      </c>
      <c r="D51" s="86">
        <v>14.88</v>
      </c>
      <c r="E51" s="62"/>
      <c r="F51" s="87">
        <f xml:space="preserve"> ROUND(D51*E51,0)</f>
        <v>0</v>
      </c>
    </row>
    <row r="52" spans="1:6" x14ac:dyDescent="0.3">
      <c r="A52" s="83" t="s">
        <v>86</v>
      </c>
      <c r="B52" s="22"/>
      <c r="C52" s="23"/>
      <c r="D52" s="30"/>
      <c r="E52" s="63"/>
      <c r="F52" s="29"/>
    </row>
    <row r="53" spans="1:6" ht="33" x14ac:dyDescent="0.3">
      <c r="A53" s="84" t="s">
        <v>87</v>
      </c>
      <c r="B53" s="85" t="s">
        <v>88</v>
      </c>
      <c r="C53" s="84" t="s">
        <v>89</v>
      </c>
      <c r="D53" s="86">
        <v>1</v>
      </c>
      <c r="E53" s="62"/>
      <c r="F53" s="87">
        <f xml:space="preserve"> ROUND(D53*E53,0)</f>
        <v>0</v>
      </c>
    </row>
    <row r="54" spans="1:6" x14ac:dyDescent="0.3">
      <c r="A54" s="83" t="s">
        <v>26</v>
      </c>
      <c r="B54" s="22"/>
      <c r="C54" s="23"/>
      <c r="D54" s="23"/>
      <c r="E54" s="61"/>
      <c r="F54" s="88">
        <f>SUM(F46:F53)</f>
        <v>0</v>
      </c>
    </row>
    <row r="55" spans="1:6" x14ac:dyDescent="0.3">
      <c r="A55" s="83" t="s">
        <v>90</v>
      </c>
      <c r="B55" s="22"/>
      <c r="C55" s="23"/>
      <c r="D55" s="23"/>
      <c r="E55" s="61"/>
      <c r="F55" s="29"/>
    </row>
    <row r="56" spans="1:6" x14ac:dyDescent="0.3">
      <c r="A56" s="83" t="s">
        <v>91</v>
      </c>
      <c r="B56" s="22"/>
      <c r="C56" s="23"/>
      <c r="D56" s="23"/>
      <c r="E56" s="61"/>
      <c r="F56" s="29"/>
    </row>
    <row r="57" spans="1:6" ht="39.75" customHeight="1" x14ac:dyDescent="0.3">
      <c r="A57" s="84" t="s">
        <v>92</v>
      </c>
      <c r="B57" s="85" t="s">
        <v>76</v>
      </c>
      <c r="C57" s="84" t="s">
        <v>17</v>
      </c>
      <c r="D57" s="86">
        <v>14.89</v>
      </c>
      <c r="E57" s="62"/>
      <c r="F57" s="87">
        <f xml:space="preserve"> ROUND(D57*E57,0)</f>
        <v>0</v>
      </c>
    </row>
    <row r="58" spans="1:6" ht="33" x14ac:dyDescent="0.3">
      <c r="A58" s="84" t="s">
        <v>93</v>
      </c>
      <c r="B58" s="85" t="s">
        <v>24</v>
      </c>
      <c r="C58" s="84" t="s">
        <v>25</v>
      </c>
      <c r="D58" s="86">
        <v>19.36</v>
      </c>
      <c r="E58" s="62"/>
      <c r="F58" s="87">
        <f xml:space="preserve"> ROUND(D58*E58,0)</f>
        <v>0</v>
      </c>
    </row>
    <row r="59" spans="1:6" x14ac:dyDescent="0.3">
      <c r="A59" s="83" t="s">
        <v>94</v>
      </c>
      <c r="B59" s="22"/>
      <c r="C59" s="23"/>
      <c r="D59" s="30"/>
      <c r="E59" s="63"/>
      <c r="F59" s="29"/>
    </row>
    <row r="60" spans="1:6" ht="33" x14ac:dyDescent="0.3">
      <c r="A60" s="84" t="s">
        <v>95</v>
      </c>
      <c r="B60" s="85" t="s">
        <v>96</v>
      </c>
      <c r="C60" s="84" t="s">
        <v>17</v>
      </c>
      <c r="D60" s="86">
        <v>5.21</v>
      </c>
      <c r="E60" s="62"/>
      <c r="F60" s="89">
        <f xml:space="preserve"> ROUND(D60*E60,0)</f>
        <v>0</v>
      </c>
    </row>
    <row r="61" spans="1:6" ht="33" x14ac:dyDescent="0.3">
      <c r="A61" s="84" t="s">
        <v>97</v>
      </c>
      <c r="B61" s="85" t="s">
        <v>22</v>
      </c>
      <c r="C61" s="84" t="s">
        <v>17</v>
      </c>
      <c r="D61" s="86">
        <v>2.6</v>
      </c>
      <c r="E61" s="62"/>
      <c r="F61" s="89">
        <f xml:space="preserve"> ROUND(D61*E61,0)</f>
        <v>0</v>
      </c>
    </row>
    <row r="62" spans="1:6" x14ac:dyDescent="0.3">
      <c r="A62" s="83" t="s">
        <v>98</v>
      </c>
      <c r="B62" s="22"/>
      <c r="C62" s="23"/>
      <c r="D62" s="30"/>
      <c r="E62" s="63"/>
      <c r="F62" s="29"/>
    </row>
    <row r="63" spans="1:6" ht="53.25" customHeight="1" x14ac:dyDescent="0.3">
      <c r="A63" s="84" t="s">
        <v>99</v>
      </c>
      <c r="B63" s="85" t="s">
        <v>100</v>
      </c>
      <c r="C63" s="84" t="s">
        <v>89</v>
      </c>
      <c r="D63" s="86">
        <v>3</v>
      </c>
      <c r="E63" s="62"/>
      <c r="F63" s="89">
        <f xml:space="preserve"> ROUND(D63*E63,0)</f>
        <v>0</v>
      </c>
    </row>
    <row r="64" spans="1:6" x14ac:dyDescent="0.3">
      <c r="A64" s="83" t="s">
        <v>101</v>
      </c>
      <c r="B64" s="22"/>
      <c r="C64" s="23"/>
      <c r="D64" s="30"/>
      <c r="E64" s="63"/>
      <c r="F64" s="29"/>
    </row>
    <row r="65" spans="1:8" ht="48.75" customHeight="1" x14ac:dyDescent="0.3">
      <c r="A65" s="84" t="s">
        <v>102</v>
      </c>
      <c r="B65" s="85" t="s">
        <v>103</v>
      </c>
      <c r="C65" s="84" t="s">
        <v>6</v>
      </c>
      <c r="D65" s="86">
        <v>3</v>
      </c>
      <c r="E65" s="62"/>
      <c r="F65" s="89">
        <f xml:space="preserve"> ROUND(D65*E65,0)</f>
        <v>0</v>
      </c>
    </row>
    <row r="66" spans="1:8" x14ac:dyDescent="0.3">
      <c r="A66" s="83" t="s">
        <v>104</v>
      </c>
      <c r="B66" s="22"/>
      <c r="C66" s="23"/>
      <c r="D66" s="23"/>
      <c r="E66" s="63"/>
      <c r="F66" s="29"/>
    </row>
    <row r="67" spans="1:8" ht="33" x14ac:dyDescent="0.3">
      <c r="A67" s="84" t="s">
        <v>105</v>
      </c>
      <c r="B67" s="85" t="s">
        <v>106</v>
      </c>
      <c r="C67" s="84" t="s">
        <v>81</v>
      </c>
      <c r="D67" s="86">
        <v>30</v>
      </c>
      <c r="E67" s="62"/>
      <c r="F67" s="89">
        <f xml:space="preserve"> ROUND(D67*E67,0)</f>
        <v>0</v>
      </c>
    </row>
    <row r="68" spans="1:8" x14ac:dyDescent="0.3">
      <c r="A68" s="84" t="s">
        <v>107</v>
      </c>
      <c r="B68" s="85" t="s">
        <v>108</v>
      </c>
      <c r="C68" s="84" t="s">
        <v>81</v>
      </c>
      <c r="D68" s="86">
        <v>52.76</v>
      </c>
      <c r="E68" s="62"/>
      <c r="F68" s="89">
        <f xml:space="preserve"> ROUND(D68*E68,0)</f>
        <v>0</v>
      </c>
    </row>
    <row r="69" spans="1:8" x14ac:dyDescent="0.3">
      <c r="A69" s="84" t="s">
        <v>109</v>
      </c>
      <c r="B69" s="85" t="s">
        <v>110</v>
      </c>
      <c r="C69" s="84" t="s">
        <v>81</v>
      </c>
      <c r="D69" s="86">
        <v>52.76</v>
      </c>
      <c r="E69" s="62"/>
      <c r="F69" s="89">
        <f xml:space="preserve"> ROUND(D69*E69,0)</f>
        <v>0</v>
      </c>
    </row>
    <row r="70" spans="1:8" x14ac:dyDescent="0.3">
      <c r="A70" s="84" t="s">
        <v>111</v>
      </c>
      <c r="B70" s="85" t="s">
        <v>112</v>
      </c>
      <c r="C70" s="84" t="s">
        <v>81</v>
      </c>
      <c r="D70" s="86">
        <v>30</v>
      </c>
      <c r="E70" s="62"/>
      <c r="F70" s="89">
        <f xml:space="preserve"> ROUND(D70*E70,0)</f>
        <v>0</v>
      </c>
    </row>
    <row r="71" spans="1:8" x14ac:dyDescent="0.3">
      <c r="A71" s="83" t="s">
        <v>26</v>
      </c>
      <c r="B71" s="22"/>
      <c r="C71" s="23"/>
      <c r="D71" s="23"/>
      <c r="E71" s="61"/>
      <c r="F71" s="88">
        <f>SUM(F57:F70)</f>
        <v>0</v>
      </c>
    </row>
    <row r="72" spans="1:8" ht="25.5" x14ac:dyDescent="0.3">
      <c r="A72" s="90" t="s">
        <v>113</v>
      </c>
      <c r="B72" s="22"/>
      <c r="C72" s="23"/>
      <c r="D72" s="23"/>
      <c r="E72" s="61"/>
      <c r="F72" s="29"/>
    </row>
    <row r="73" spans="1:8" s="17" customFormat="1" x14ac:dyDescent="0.2">
      <c r="A73" s="91">
        <v>6.1</v>
      </c>
      <c r="B73" s="92" t="s">
        <v>114</v>
      </c>
      <c r="C73" s="93" t="s">
        <v>89</v>
      </c>
      <c r="D73" s="94">
        <v>1</v>
      </c>
      <c r="E73" s="62"/>
      <c r="F73" s="89">
        <f xml:space="preserve"> ROUND(D73*E73,0)</f>
        <v>0</v>
      </c>
    </row>
    <row r="74" spans="1:8" s="17" customFormat="1" x14ac:dyDescent="0.3">
      <c r="A74" s="36">
        <v>6.2</v>
      </c>
      <c r="B74" s="92" t="s">
        <v>115</v>
      </c>
      <c r="C74" s="93" t="s">
        <v>89</v>
      </c>
      <c r="D74" s="94">
        <v>1</v>
      </c>
      <c r="E74" s="62"/>
      <c r="F74" s="89">
        <f xml:space="preserve"> ROUND(D74*E74,0)</f>
        <v>0</v>
      </c>
    </row>
    <row r="75" spans="1:8" s="17" customFormat="1" x14ac:dyDescent="0.3">
      <c r="A75" s="36">
        <v>6.3</v>
      </c>
      <c r="B75" s="92" t="s">
        <v>116</v>
      </c>
      <c r="C75" s="93" t="s">
        <v>89</v>
      </c>
      <c r="D75" s="94">
        <v>1</v>
      </c>
      <c r="E75" s="62"/>
      <c r="F75" s="89">
        <f xml:space="preserve"> ROUND(D75*E75,0)</f>
        <v>0</v>
      </c>
    </row>
    <row r="76" spans="1:8" x14ac:dyDescent="0.3">
      <c r="A76" s="16" t="s">
        <v>26</v>
      </c>
      <c r="B76" s="16"/>
      <c r="C76" s="16"/>
      <c r="D76" s="16"/>
      <c r="E76" s="16"/>
      <c r="F76" s="88">
        <f>SUM(F73:F75)</f>
        <v>0</v>
      </c>
    </row>
    <row r="77" spans="1:8" s="11" customFormat="1" x14ac:dyDescent="0.3">
      <c r="A77" s="95" t="s">
        <v>117</v>
      </c>
      <c r="B77" s="95"/>
      <c r="C77" s="95"/>
      <c r="D77" s="95"/>
      <c r="E77" s="95"/>
      <c r="F77" s="38">
        <f>+F17+F43+F54+F71+F76</f>
        <v>0</v>
      </c>
      <c r="G77" s="39"/>
      <c r="H77" s="40"/>
    </row>
    <row r="78" spans="1:8" s="11" customFormat="1" x14ac:dyDescent="0.3">
      <c r="A78" s="95" t="s">
        <v>118</v>
      </c>
      <c r="B78" s="95"/>
      <c r="C78" s="95"/>
      <c r="D78" s="95"/>
      <c r="E78" s="95"/>
      <c r="F78" s="41"/>
      <c r="H78" s="40"/>
    </row>
    <row r="79" spans="1:8" s="11" customFormat="1" x14ac:dyDescent="0.2">
      <c r="A79" s="96" t="s">
        <v>119</v>
      </c>
      <c r="B79" s="96"/>
      <c r="C79" s="96"/>
      <c r="D79" s="96"/>
      <c r="E79" s="64"/>
      <c r="F79" s="98">
        <f>ROUND(F77*E79,0)</f>
        <v>0</v>
      </c>
    </row>
    <row r="80" spans="1:8" s="11" customFormat="1" x14ac:dyDescent="0.2">
      <c r="A80" s="96" t="s">
        <v>120</v>
      </c>
      <c r="B80" s="96"/>
      <c r="C80" s="96"/>
      <c r="D80" s="96"/>
      <c r="E80" s="64"/>
      <c r="F80" s="98">
        <f>ROUND(F77*E80,0)</f>
        <v>0</v>
      </c>
      <c r="H80" s="40"/>
    </row>
    <row r="81" spans="1:8" s="11" customFormat="1" x14ac:dyDescent="0.2">
      <c r="A81" s="96" t="s">
        <v>121</v>
      </c>
      <c r="B81" s="96"/>
      <c r="C81" s="96"/>
      <c r="D81" s="96"/>
      <c r="E81" s="64"/>
      <c r="F81" s="98">
        <f>ROUND(F77*E81,0)</f>
        <v>0</v>
      </c>
    </row>
    <row r="82" spans="1:8" s="11" customFormat="1" x14ac:dyDescent="0.2">
      <c r="A82" s="96" t="s">
        <v>122</v>
      </c>
      <c r="B82" s="96"/>
      <c r="C82" s="96"/>
      <c r="D82" s="96"/>
      <c r="E82" s="97">
        <v>0.16</v>
      </c>
      <c r="F82" s="98">
        <f>ROUND(F81*E82,0)</f>
        <v>0</v>
      </c>
    </row>
    <row r="83" spans="1:8" s="11" customFormat="1" x14ac:dyDescent="0.3">
      <c r="A83" s="95" t="s">
        <v>123</v>
      </c>
      <c r="B83" s="95"/>
      <c r="C83" s="95"/>
      <c r="D83" s="95"/>
      <c r="E83" s="95"/>
      <c r="F83" s="44">
        <f>+F77+F79+F80+F81+F82</f>
        <v>0</v>
      </c>
      <c r="H83" s="40"/>
    </row>
    <row r="84" spans="1:8" s="11" customFormat="1" x14ac:dyDescent="0.3">
      <c r="A84" s="45"/>
      <c r="B84" s="45"/>
      <c r="C84" s="45"/>
      <c r="D84" s="45"/>
      <c r="E84" s="45"/>
      <c r="F84" s="45"/>
      <c r="H84" s="46"/>
    </row>
    <row r="85" spans="1:8" s="11" customFormat="1" x14ac:dyDescent="0.3">
      <c r="A85" s="45" t="s">
        <v>124</v>
      </c>
      <c r="B85" s="45"/>
      <c r="C85" s="45"/>
      <c r="D85" s="45"/>
      <c r="E85" s="45"/>
      <c r="F85" s="45"/>
    </row>
    <row r="86" spans="1:8" s="17" customFormat="1" x14ac:dyDescent="0.3">
      <c r="A86" s="47"/>
      <c r="B86" s="99"/>
      <c r="C86" s="100"/>
      <c r="D86" s="101"/>
    </row>
    <row r="87" spans="1:8" s="17" customFormat="1" ht="12.75" x14ac:dyDescent="0.2"/>
    <row r="88" spans="1:8" s="17" customFormat="1" ht="12.75" x14ac:dyDescent="0.2"/>
    <row r="89" spans="1:8" s="17" customFormat="1" ht="12.75" x14ac:dyDescent="0.2"/>
    <row r="90" spans="1:8" s="17" customFormat="1" ht="12.75" x14ac:dyDescent="0.2">
      <c r="F90" s="48"/>
    </row>
    <row r="91" spans="1:8" s="17" customFormat="1" ht="12.75" x14ac:dyDescent="0.2"/>
  </sheetData>
  <sheetProtection password="8803" sheet="1" objects="1" scenarios="1"/>
  <mergeCells count="12">
    <mergeCell ref="A78:E78"/>
    <mergeCell ref="A79:D79"/>
    <mergeCell ref="A80:D80"/>
    <mergeCell ref="A81:D81"/>
    <mergeCell ref="A82:D82"/>
    <mergeCell ref="A83:E83"/>
    <mergeCell ref="A1:F3"/>
    <mergeCell ref="A4:F4"/>
    <mergeCell ref="A6:F6"/>
    <mergeCell ref="A8:F8"/>
    <mergeCell ref="A76:E76"/>
    <mergeCell ref="A77:E7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opLeftCell="A73" zoomScale="70" zoomScaleNormal="70" workbookViewId="0">
      <selection activeCell="K91" sqref="K91"/>
    </sheetView>
  </sheetViews>
  <sheetFormatPr baseColWidth="10" defaultRowHeight="12.75" x14ac:dyDescent="0.2"/>
  <cols>
    <col min="1" max="1" width="11.42578125" style="11"/>
    <col min="2" max="2" width="60" style="14" customWidth="1"/>
    <col min="3" max="3" width="7.85546875" style="11" customWidth="1"/>
    <col min="4" max="4" width="14.5703125" style="11" customWidth="1"/>
    <col min="5" max="5" width="14.85546875" style="11" customWidth="1"/>
    <col min="6" max="6" width="23.85546875" style="11" customWidth="1"/>
    <col min="7" max="7" width="12.42578125" style="11" bestFit="1" customWidth="1"/>
    <col min="8" max="8" width="12.5703125" style="11" bestFit="1" customWidth="1"/>
    <col min="9" max="9" width="11.42578125" style="11"/>
    <col min="10" max="10" width="19.140625" style="11" customWidth="1"/>
    <col min="11" max="16384" width="11.42578125" style="11"/>
  </cols>
  <sheetData>
    <row r="1" spans="1: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/>
      <c r="B2" s="6"/>
      <c r="C2" s="6"/>
      <c r="D2" s="6"/>
      <c r="E2" s="6"/>
      <c r="F2" s="7"/>
    </row>
    <row r="3" spans="1:6" x14ac:dyDescent="0.2">
      <c r="A3" s="5"/>
      <c r="B3" s="6"/>
      <c r="C3" s="6"/>
      <c r="D3" s="6"/>
      <c r="E3" s="6"/>
      <c r="F3" s="7"/>
    </row>
    <row r="4" spans="1:6" ht="13.5" x14ac:dyDescent="0.25">
      <c r="A4" s="8" t="s">
        <v>1</v>
      </c>
      <c r="B4" s="9"/>
      <c r="C4" s="9"/>
      <c r="D4" s="9"/>
      <c r="E4" s="9"/>
      <c r="F4" s="10"/>
    </row>
    <row r="5" spans="1:6" x14ac:dyDescent="0.2">
      <c r="B5" s="11"/>
    </row>
    <row r="6" spans="1:6" ht="17.25" x14ac:dyDescent="0.3">
      <c r="A6" s="12" t="s">
        <v>125</v>
      </c>
      <c r="B6" s="12"/>
      <c r="C6" s="12"/>
      <c r="D6" s="12"/>
      <c r="E6" s="12"/>
      <c r="F6" s="12"/>
    </row>
    <row r="7" spans="1:6" x14ac:dyDescent="0.2">
      <c r="A7" s="75"/>
      <c r="C7" s="75"/>
      <c r="D7" s="76"/>
      <c r="E7" s="76"/>
      <c r="F7" s="76"/>
    </row>
    <row r="8" spans="1:6" ht="16.5" x14ac:dyDescent="0.3">
      <c r="A8" s="50" t="s">
        <v>3</v>
      </c>
      <c r="B8" s="50"/>
      <c r="C8" s="50"/>
      <c r="D8" s="50"/>
      <c r="E8" s="50"/>
      <c r="F8" s="50"/>
    </row>
    <row r="9" spans="1:6" ht="16.5" x14ac:dyDescent="0.2">
      <c r="A9" s="79" t="s">
        <v>4</v>
      </c>
      <c r="B9" s="80" t="s">
        <v>5</v>
      </c>
      <c r="C9" s="80" t="s">
        <v>6</v>
      </c>
      <c r="D9" s="80" t="s">
        <v>7</v>
      </c>
      <c r="E9" s="81" t="s">
        <v>8</v>
      </c>
      <c r="F9" s="81" t="s">
        <v>9</v>
      </c>
    </row>
    <row r="10" spans="1:6" ht="16.5" x14ac:dyDescent="0.2">
      <c r="A10" s="105" t="s">
        <v>126</v>
      </c>
      <c r="B10" s="106" t="s">
        <v>127</v>
      </c>
      <c r="C10" s="106"/>
      <c r="D10" s="106"/>
      <c r="E10" s="106"/>
      <c r="F10" s="106"/>
    </row>
    <row r="11" spans="1:6" ht="16.5" x14ac:dyDescent="0.2">
      <c r="A11" s="107" t="s">
        <v>128</v>
      </c>
      <c r="B11" s="108" t="s">
        <v>127</v>
      </c>
      <c r="C11" s="108"/>
      <c r="D11" s="108"/>
      <c r="E11" s="108"/>
      <c r="F11" s="108"/>
    </row>
    <row r="12" spans="1:6" s="45" customFormat="1" ht="16.5" x14ac:dyDescent="0.3">
      <c r="A12" s="109" t="s">
        <v>12</v>
      </c>
      <c r="B12" s="110" t="s">
        <v>13</v>
      </c>
      <c r="C12" s="109" t="s">
        <v>14</v>
      </c>
      <c r="D12" s="111">
        <v>2452.5300000000002</v>
      </c>
      <c r="E12" s="102"/>
      <c r="F12" s="112">
        <f>ROUND(D12*E12,0)</f>
        <v>0</v>
      </c>
    </row>
    <row r="13" spans="1:6" s="45" customFormat="1" ht="16.5" x14ac:dyDescent="0.3">
      <c r="A13" s="109" t="s">
        <v>15</v>
      </c>
      <c r="B13" s="110" t="s">
        <v>16</v>
      </c>
      <c r="C13" s="109" t="s">
        <v>17</v>
      </c>
      <c r="D13" s="111">
        <v>389.12</v>
      </c>
      <c r="E13" s="102"/>
      <c r="F13" s="112">
        <f>ROUND(D13*E13,0)</f>
        <v>0</v>
      </c>
    </row>
    <row r="14" spans="1:6" s="45" customFormat="1" ht="33" x14ac:dyDescent="0.3">
      <c r="A14" s="109" t="s">
        <v>18</v>
      </c>
      <c r="B14" s="110" t="s">
        <v>129</v>
      </c>
      <c r="C14" s="109" t="s">
        <v>20</v>
      </c>
      <c r="D14" s="111">
        <v>2452.5300000000002</v>
      </c>
      <c r="E14" s="102"/>
      <c r="F14" s="112">
        <f>ROUND(D14*E14,0)</f>
        <v>0</v>
      </c>
    </row>
    <row r="15" spans="1:6" s="45" customFormat="1" ht="33" x14ac:dyDescent="0.3">
      <c r="A15" s="109" t="s">
        <v>21</v>
      </c>
      <c r="B15" s="110" t="s">
        <v>22</v>
      </c>
      <c r="C15" s="109" t="s">
        <v>17</v>
      </c>
      <c r="D15" s="111">
        <v>314.29000000000002</v>
      </c>
      <c r="E15" s="102"/>
      <c r="F15" s="112">
        <f>ROUND(D15*E15,0)</f>
        <v>0</v>
      </c>
    </row>
    <row r="16" spans="1:6" s="45" customFormat="1" ht="33" x14ac:dyDescent="0.3">
      <c r="A16" s="109" t="s">
        <v>23</v>
      </c>
      <c r="B16" s="110" t="s">
        <v>24</v>
      </c>
      <c r="C16" s="109" t="s">
        <v>17</v>
      </c>
      <c r="D16" s="111">
        <v>389.12</v>
      </c>
      <c r="E16" s="102"/>
      <c r="F16" s="112">
        <f>ROUND(D16*E16,0)</f>
        <v>0</v>
      </c>
    </row>
    <row r="17" spans="1:6" s="45" customFormat="1" ht="16.5" x14ac:dyDescent="0.3">
      <c r="A17" s="16" t="s">
        <v>26</v>
      </c>
      <c r="B17" s="16"/>
      <c r="C17" s="16"/>
      <c r="D17" s="16"/>
      <c r="E17" s="16"/>
      <c r="F17" s="113">
        <f>SUM(F12:F16)</f>
        <v>0</v>
      </c>
    </row>
    <row r="18" spans="1:6" ht="16.5" x14ac:dyDescent="0.3">
      <c r="A18" s="90" t="s">
        <v>27</v>
      </c>
      <c r="B18" s="51"/>
      <c r="C18" s="41"/>
      <c r="D18" s="41"/>
      <c r="E18" s="41"/>
      <c r="F18" s="41"/>
    </row>
    <row r="19" spans="1:6" ht="16.5" x14ac:dyDescent="0.3">
      <c r="A19" s="90" t="s">
        <v>28</v>
      </c>
      <c r="B19" s="51"/>
      <c r="C19" s="41"/>
      <c r="D19" s="41"/>
      <c r="E19" s="41"/>
      <c r="F19" s="41"/>
    </row>
    <row r="20" spans="1:6" ht="33" x14ac:dyDescent="0.2">
      <c r="A20" s="109" t="s">
        <v>29</v>
      </c>
      <c r="B20" s="110" t="s">
        <v>30</v>
      </c>
      <c r="C20" s="109" t="s">
        <v>14</v>
      </c>
      <c r="D20" s="111">
        <v>699.4</v>
      </c>
      <c r="E20" s="102"/>
      <c r="F20" s="114">
        <f>ROUND(D20*E20,0)</f>
        <v>0</v>
      </c>
    </row>
    <row r="21" spans="1:6" ht="16.5" x14ac:dyDescent="0.2">
      <c r="A21" s="109" t="s">
        <v>31</v>
      </c>
      <c r="B21" s="110" t="s">
        <v>130</v>
      </c>
      <c r="C21" s="109" t="s">
        <v>14</v>
      </c>
      <c r="D21" s="111">
        <v>2.2400000000000002</v>
      </c>
      <c r="E21" s="102"/>
      <c r="F21" s="114">
        <f>ROUND(D21*E21,0)</f>
        <v>0</v>
      </c>
    </row>
    <row r="22" spans="1:6" ht="33" x14ac:dyDescent="0.2">
      <c r="A22" s="109" t="s">
        <v>131</v>
      </c>
      <c r="B22" s="110" t="s">
        <v>132</v>
      </c>
      <c r="C22" s="109" t="s">
        <v>33</v>
      </c>
      <c r="D22" s="111">
        <v>48.88</v>
      </c>
      <c r="E22" s="102"/>
      <c r="F22" s="115">
        <f>ROUND(D22*E22,0)</f>
        <v>0</v>
      </c>
    </row>
    <row r="23" spans="1:6" ht="33" x14ac:dyDescent="0.2">
      <c r="A23" s="109" t="s">
        <v>133</v>
      </c>
      <c r="B23" s="110" t="s">
        <v>32</v>
      </c>
      <c r="C23" s="109" t="s">
        <v>33</v>
      </c>
      <c r="D23" s="111">
        <v>532.69000000000005</v>
      </c>
      <c r="E23" s="102"/>
      <c r="F23" s="115">
        <f>ROUND(D23*E23,0)</f>
        <v>0</v>
      </c>
    </row>
    <row r="24" spans="1:6" ht="16.5" x14ac:dyDescent="0.3">
      <c r="A24" s="90" t="s">
        <v>34</v>
      </c>
      <c r="B24" s="51"/>
      <c r="C24" s="41"/>
      <c r="D24" s="41"/>
      <c r="E24" s="103"/>
      <c r="F24" s="53"/>
    </row>
    <row r="25" spans="1:6" ht="16.5" x14ac:dyDescent="0.2">
      <c r="A25" s="109" t="s">
        <v>35</v>
      </c>
      <c r="B25" s="110" t="s">
        <v>134</v>
      </c>
      <c r="C25" s="109" t="s">
        <v>17</v>
      </c>
      <c r="D25" s="111">
        <v>2.0099999999999998</v>
      </c>
      <c r="E25" s="102"/>
      <c r="F25" s="115">
        <f>ROUND(D25*E25,0)</f>
        <v>0</v>
      </c>
    </row>
    <row r="26" spans="1:6" ht="16.5" x14ac:dyDescent="0.2">
      <c r="A26" s="109" t="s">
        <v>36</v>
      </c>
      <c r="B26" s="110" t="s">
        <v>16</v>
      </c>
      <c r="C26" s="109" t="s">
        <v>17</v>
      </c>
      <c r="D26" s="111">
        <v>58.91</v>
      </c>
      <c r="E26" s="102"/>
      <c r="F26" s="115">
        <f>ROUND(D26*E26,0)</f>
        <v>0</v>
      </c>
    </row>
    <row r="27" spans="1:6" ht="33" x14ac:dyDescent="0.2">
      <c r="A27" s="109" t="s">
        <v>37</v>
      </c>
      <c r="B27" s="110" t="s">
        <v>24</v>
      </c>
      <c r="C27" s="109" t="s">
        <v>17</v>
      </c>
      <c r="D27" s="111">
        <v>76</v>
      </c>
      <c r="E27" s="102"/>
      <c r="F27" s="115">
        <f>ROUND(D27*E27,0)</f>
        <v>0</v>
      </c>
    </row>
    <row r="28" spans="1:6" ht="33" x14ac:dyDescent="0.2">
      <c r="A28" s="109" t="s">
        <v>135</v>
      </c>
      <c r="B28" s="110" t="s">
        <v>136</v>
      </c>
      <c r="C28" s="109" t="s">
        <v>17</v>
      </c>
      <c r="D28" s="111">
        <v>36.08</v>
      </c>
      <c r="E28" s="102"/>
      <c r="F28" s="115">
        <f>ROUND(D28*E28,0)</f>
        <v>0</v>
      </c>
    </row>
    <row r="29" spans="1:6" ht="33" x14ac:dyDescent="0.2">
      <c r="A29" s="109" t="s">
        <v>137</v>
      </c>
      <c r="B29" s="110" t="s">
        <v>38</v>
      </c>
      <c r="C29" s="109" t="s">
        <v>14</v>
      </c>
      <c r="D29" s="111">
        <v>1436.78</v>
      </c>
      <c r="E29" s="102"/>
      <c r="F29" s="115">
        <f>ROUND(D29*E29,0)</f>
        <v>0</v>
      </c>
    </row>
    <row r="30" spans="1:6" ht="16.5" x14ac:dyDescent="0.3">
      <c r="A30" s="90" t="s">
        <v>138</v>
      </c>
      <c r="B30" s="51"/>
      <c r="C30" s="41"/>
      <c r="D30" s="41"/>
      <c r="E30" s="104"/>
      <c r="F30" s="53"/>
    </row>
    <row r="31" spans="1:6" ht="33" x14ac:dyDescent="0.2">
      <c r="A31" s="109" t="s">
        <v>40</v>
      </c>
      <c r="B31" s="110" t="s">
        <v>139</v>
      </c>
      <c r="C31" s="109" t="s">
        <v>42</v>
      </c>
      <c r="D31" s="111">
        <v>2</v>
      </c>
      <c r="E31" s="102"/>
      <c r="F31" s="115">
        <f>ROUND(D31*E31,0)</f>
        <v>0</v>
      </c>
    </row>
    <row r="32" spans="1:6" ht="33" x14ac:dyDescent="0.2">
      <c r="A32" s="109" t="s">
        <v>43</v>
      </c>
      <c r="B32" s="110" t="s">
        <v>140</v>
      </c>
      <c r="C32" s="109" t="s">
        <v>42</v>
      </c>
      <c r="D32" s="111">
        <v>2</v>
      </c>
      <c r="E32" s="102"/>
      <c r="F32" s="115">
        <f>ROUND(D32*E32,0)</f>
        <v>0</v>
      </c>
    </row>
    <row r="33" spans="1:6" ht="16.5" x14ac:dyDescent="0.2">
      <c r="A33" s="109" t="s">
        <v>45</v>
      </c>
      <c r="B33" s="110" t="s">
        <v>141</v>
      </c>
      <c r="C33" s="109" t="s">
        <v>42</v>
      </c>
      <c r="D33" s="111">
        <v>1</v>
      </c>
      <c r="E33" s="102"/>
      <c r="F33" s="115">
        <f>ROUND(D33*E33,0)</f>
        <v>0</v>
      </c>
    </row>
    <row r="34" spans="1:6" ht="16.5" x14ac:dyDescent="0.3">
      <c r="A34" s="90" t="s">
        <v>142</v>
      </c>
      <c r="B34" s="51"/>
      <c r="C34" s="41"/>
      <c r="D34" s="41"/>
      <c r="E34" s="104"/>
      <c r="F34" s="53"/>
    </row>
    <row r="35" spans="1:6" ht="16.5" x14ac:dyDescent="0.2">
      <c r="A35" s="109" t="s">
        <v>65</v>
      </c>
      <c r="B35" s="110" t="s">
        <v>143</v>
      </c>
      <c r="C35" s="109" t="s">
        <v>42</v>
      </c>
      <c r="D35" s="111">
        <v>1</v>
      </c>
      <c r="E35" s="102"/>
      <c r="F35" s="114">
        <f t="shared" ref="F35:F48" si="0">ROUND(D35*E35,0)</f>
        <v>0</v>
      </c>
    </row>
    <row r="36" spans="1:6" ht="33" x14ac:dyDescent="0.2">
      <c r="A36" s="109" t="s">
        <v>67</v>
      </c>
      <c r="B36" s="110" t="s">
        <v>144</v>
      </c>
      <c r="C36" s="109" t="s">
        <v>42</v>
      </c>
      <c r="D36" s="111">
        <v>1</v>
      </c>
      <c r="E36" s="102"/>
      <c r="F36" s="114">
        <f t="shared" si="0"/>
        <v>0</v>
      </c>
    </row>
    <row r="37" spans="1:6" ht="33" x14ac:dyDescent="0.2">
      <c r="A37" s="109" t="s">
        <v>69</v>
      </c>
      <c r="B37" s="110" t="s">
        <v>145</v>
      </c>
      <c r="C37" s="109" t="s">
        <v>42</v>
      </c>
      <c r="D37" s="111">
        <v>1</v>
      </c>
      <c r="E37" s="102"/>
      <c r="F37" s="114">
        <f t="shared" si="0"/>
        <v>0</v>
      </c>
    </row>
    <row r="38" spans="1:6" ht="16.5" x14ac:dyDescent="0.2">
      <c r="A38" s="109" t="s">
        <v>71</v>
      </c>
      <c r="B38" s="110" t="s">
        <v>41</v>
      </c>
      <c r="C38" s="109" t="s">
        <v>42</v>
      </c>
      <c r="D38" s="111">
        <v>1</v>
      </c>
      <c r="E38" s="102"/>
      <c r="F38" s="114">
        <f t="shared" si="0"/>
        <v>0</v>
      </c>
    </row>
    <row r="39" spans="1:6" ht="16.5" x14ac:dyDescent="0.2">
      <c r="A39" s="109" t="s">
        <v>146</v>
      </c>
      <c r="B39" s="110" t="s">
        <v>44</v>
      </c>
      <c r="C39" s="109" t="s">
        <v>42</v>
      </c>
      <c r="D39" s="111">
        <v>1</v>
      </c>
      <c r="E39" s="102"/>
      <c r="F39" s="114">
        <f t="shared" si="0"/>
        <v>0</v>
      </c>
    </row>
    <row r="40" spans="1:6" ht="16.5" x14ac:dyDescent="0.2">
      <c r="A40" s="109" t="s">
        <v>147</v>
      </c>
      <c r="B40" s="110" t="s">
        <v>46</v>
      </c>
      <c r="C40" s="109" t="s">
        <v>42</v>
      </c>
      <c r="D40" s="111">
        <v>1</v>
      </c>
      <c r="E40" s="102"/>
      <c r="F40" s="114">
        <f t="shared" si="0"/>
        <v>0</v>
      </c>
    </row>
    <row r="41" spans="1:6" ht="16.5" x14ac:dyDescent="0.2">
      <c r="A41" s="109" t="s">
        <v>148</v>
      </c>
      <c r="B41" s="110" t="s">
        <v>48</v>
      </c>
      <c r="C41" s="109" t="s">
        <v>42</v>
      </c>
      <c r="D41" s="111">
        <v>1</v>
      </c>
      <c r="E41" s="102"/>
      <c r="F41" s="114">
        <f t="shared" si="0"/>
        <v>0</v>
      </c>
    </row>
    <row r="42" spans="1:6" ht="33" x14ac:dyDescent="0.2">
      <c r="A42" s="109" t="s">
        <v>149</v>
      </c>
      <c r="B42" s="110" t="s">
        <v>50</v>
      </c>
      <c r="C42" s="109" t="s">
        <v>42</v>
      </c>
      <c r="D42" s="111">
        <v>1</v>
      </c>
      <c r="E42" s="102"/>
      <c r="F42" s="114">
        <f t="shared" si="0"/>
        <v>0</v>
      </c>
    </row>
    <row r="43" spans="1:6" ht="33" x14ac:dyDescent="0.2">
      <c r="A43" s="109" t="s">
        <v>150</v>
      </c>
      <c r="B43" s="110" t="s">
        <v>52</v>
      </c>
      <c r="C43" s="109" t="s">
        <v>42</v>
      </c>
      <c r="D43" s="111">
        <v>1</v>
      </c>
      <c r="E43" s="102"/>
      <c r="F43" s="114">
        <f t="shared" si="0"/>
        <v>0</v>
      </c>
    </row>
    <row r="44" spans="1:6" ht="33" x14ac:dyDescent="0.2">
      <c r="A44" s="109" t="s">
        <v>151</v>
      </c>
      <c r="B44" s="110" t="s">
        <v>152</v>
      </c>
      <c r="C44" s="109" t="s">
        <v>42</v>
      </c>
      <c r="D44" s="111">
        <v>1</v>
      </c>
      <c r="E44" s="102"/>
      <c r="F44" s="114">
        <f t="shared" si="0"/>
        <v>0</v>
      </c>
    </row>
    <row r="45" spans="1:6" ht="49.5" x14ac:dyDescent="0.2">
      <c r="A45" s="109" t="s">
        <v>153</v>
      </c>
      <c r="B45" s="110" t="s">
        <v>54</v>
      </c>
      <c r="C45" s="109" t="s">
        <v>42</v>
      </c>
      <c r="D45" s="111">
        <v>4</v>
      </c>
      <c r="E45" s="102"/>
      <c r="F45" s="114">
        <f t="shared" si="0"/>
        <v>0</v>
      </c>
    </row>
    <row r="46" spans="1:6" ht="16.5" x14ac:dyDescent="0.2">
      <c r="A46" s="109" t="s">
        <v>154</v>
      </c>
      <c r="B46" s="110" t="s">
        <v>56</v>
      </c>
      <c r="C46" s="109" t="s">
        <v>42</v>
      </c>
      <c r="D46" s="111">
        <v>8</v>
      </c>
      <c r="E46" s="102"/>
      <c r="F46" s="114">
        <f t="shared" si="0"/>
        <v>0</v>
      </c>
    </row>
    <row r="47" spans="1:6" ht="49.5" x14ac:dyDescent="0.2">
      <c r="A47" s="109" t="s">
        <v>155</v>
      </c>
      <c r="B47" s="110" t="s">
        <v>58</v>
      </c>
      <c r="C47" s="109" t="s">
        <v>59</v>
      </c>
      <c r="D47" s="111">
        <v>34.5</v>
      </c>
      <c r="E47" s="102"/>
      <c r="F47" s="114">
        <f t="shared" si="0"/>
        <v>0</v>
      </c>
    </row>
    <row r="48" spans="1:6" ht="49.5" x14ac:dyDescent="0.2">
      <c r="A48" s="109" t="s">
        <v>156</v>
      </c>
      <c r="B48" s="110" t="s">
        <v>157</v>
      </c>
      <c r="C48" s="109" t="s">
        <v>42</v>
      </c>
      <c r="D48" s="111">
        <v>4</v>
      </c>
      <c r="E48" s="102"/>
      <c r="F48" s="114">
        <f t="shared" si="0"/>
        <v>0</v>
      </c>
    </row>
    <row r="49" spans="1:6" ht="16.5" x14ac:dyDescent="0.3">
      <c r="A49" s="16" t="s">
        <v>26</v>
      </c>
      <c r="B49" s="16"/>
      <c r="C49" s="16"/>
      <c r="D49" s="16"/>
      <c r="E49" s="16"/>
      <c r="F49" s="116">
        <f>SUM(F20:F48)</f>
        <v>0</v>
      </c>
    </row>
    <row r="50" spans="1:6" ht="16.5" x14ac:dyDescent="0.3">
      <c r="A50" s="90" t="s">
        <v>158</v>
      </c>
      <c r="B50" s="51"/>
      <c r="C50" s="41"/>
      <c r="D50" s="41"/>
      <c r="E50" s="41"/>
      <c r="F50" s="41"/>
    </row>
    <row r="51" spans="1:6" ht="16.5" x14ac:dyDescent="0.3">
      <c r="A51" s="90" t="s">
        <v>159</v>
      </c>
      <c r="B51" s="51"/>
      <c r="C51" s="41"/>
      <c r="D51" s="41"/>
      <c r="E51" s="41"/>
      <c r="F51" s="41"/>
    </row>
    <row r="52" spans="1:6" ht="16.5" x14ac:dyDescent="0.2">
      <c r="A52" s="109" t="s">
        <v>75</v>
      </c>
      <c r="B52" s="110" t="s">
        <v>16</v>
      </c>
      <c r="C52" s="109" t="s">
        <v>17</v>
      </c>
      <c r="D52" s="111">
        <v>0.86</v>
      </c>
      <c r="E52" s="102"/>
      <c r="F52" s="112">
        <f>ROUND(D52*E52,0)</f>
        <v>0</v>
      </c>
    </row>
    <row r="53" spans="1:6" ht="33" x14ac:dyDescent="0.2">
      <c r="A53" s="109" t="s">
        <v>77</v>
      </c>
      <c r="B53" s="110" t="s">
        <v>24</v>
      </c>
      <c r="C53" s="109" t="s">
        <v>17</v>
      </c>
      <c r="D53" s="111">
        <v>1.1200000000000001</v>
      </c>
      <c r="E53" s="102"/>
      <c r="F53" s="112">
        <f>ROUND(D53*E53,0)</f>
        <v>0</v>
      </c>
    </row>
    <row r="54" spans="1:6" ht="16.5" x14ac:dyDescent="0.2">
      <c r="A54" s="109" t="s">
        <v>160</v>
      </c>
      <c r="B54" s="110" t="s">
        <v>161</v>
      </c>
      <c r="C54" s="109" t="s">
        <v>17</v>
      </c>
      <c r="D54" s="111">
        <v>0.86</v>
      </c>
      <c r="E54" s="102"/>
      <c r="F54" s="112">
        <f>ROUND(D54*E54,0)</f>
        <v>0</v>
      </c>
    </row>
    <row r="55" spans="1:6" ht="82.5" x14ac:dyDescent="0.2">
      <c r="A55" s="109" t="s">
        <v>162</v>
      </c>
      <c r="B55" s="110" t="s">
        <v>163</v>
      </c>
      <c r="C55" s="109" t="s">
        <v>20</v>
      </c>
      <c r="D55" s="111">
        <v>24.55</v>
      </c>
      <c r="E55" s="102"/>
      <c r="F55" s="112">
        <f>ROUND(D55*E55,0)</f>
        <v>0</v>
      </c>
    </row>
    <row r="56" spans="1:6" ht="16.5" x14ac:dyDescent="0.3">
      <c r="A56" s="90" t="s">
        <v>164</v>
      </c>
      <c r="B56" s="51"/>
      <c r="C56" s="41"/>
      <c r="D56" s="41"/>
      <c r="E56" s="104"/>
      <c r="F56" s="52"/>
    </row>
    <row r="57" spans="1:6" ht="33" x14ac:dyDescent="0.2">
      <c r="A57" s="109" t="s">
        <v>79</v>
      </c>
      <c r="B57" s="110" t="s">
        <v>165</v>
      </c>
      <c r="C57" s="109" t="s">
        <v>17</v>
      </c>
      <c r="D57" s="111">
        <v>11.65</v>
      </c>
      <c r="E57" s="102"/>
      <c r="F57" s="112">
        <f>ROUND(D57*E57,0)</f>
        <v>0</v>
      </c>
    </row>
    <row r="58" spans="1:6" ht="33" x14ac:dyDescent="0.2">
      <c r="A58" s="109" t="s">
        <v>82</v>
      </c>
      <c r="B58" s="110" t="s">
        <v>166</v>
      </c>
      <c r="C58" s="109" t="s">
        <v>17</v>
      </c>
      <c r="D58" s="111">
        <v>17</v>
      </c>
      <c r="E58" s="102"/>
      <c r="F58" s="112">
        <f>ROUND(D58*E58,0)</f>
        <v>0</v>
      </c>
    </row>
    <row r="59" spans="1:6" ht="33" x14ac:dyDescent="0.2">
      <c r="A59" s="109" t="s">
        <v>84</v>
      </c>
      <c r="B59" s="110" t="s">
        <v>167</v>
      </c>
      <c r="C59" s="109" t="s">
        <v>168</v>
      </c>
      <c r="D59" s="111">
        <v>33.659999999999997</v>
      </c>
      <c r="E59" s="102"/>
      <c r="F59" s="112">
        <f>ROUND(D59*E59,0)</f>
        <v>0</v>
      </c>
    </row>
    <row r="60" spans="1:6" ht="16.5" x14ac:dyDescent="0.3">
      <c r="A60" s="16" t="s">
        <v>26</v>
      </c>
      <c r="B60" s="16"/>
      <c r="C60" s="16"/>
      <c r="D60" s="16"/>
      <c r="E60" s="16"/>
      <c r="F60" s="116">
        <f>SUM(F52:F59)</f>
        <v>0</v>
      </c>
    </row>
    <row r="61" spans="1:6" ht="16.5" x14ac:dyDescent="0.3">
      <c r="A61" s="90" t="s">
        <v>169</v>
      </c>
      <c r="B61" s="51"/>
      <c r="C61" s="41"/>
      <c r="D61" s="41"/>
      <c r="E61" s="41"/>
      <c r="F61" s="41"/>
    </row>
    <row r="62" spans="1:6" ht="16.5" x14ac:dyDescent="0.3">
      <c r="A62" s="90" t="s">
        <v>170</v>
      </c>
      <c r="B62" s="51"/>
      <c r="C62" s="41"/>
      <c r="D62" s="41"/>
      <c r="E62" s="41"/>
      <c r="F62" s="41"/>
    </row>
    <row r="63" spans="1:6" ht="16.5" x14ac:dyDescent="0.2">
      <c r="A63" s="109" t="s">
        <v>92</v>
      </c>
      <c r="B63" s="110" t="s">
        <v>76</v>
      </c>
      <c r="C63" s="109" t="s">
        <v>17</v>
      </c>
      <c r="D63" s="111">
        <v>35.07</v>
      </c>
      <c r="E63" s="102"/>
      <c r="F63" s="112">
        <f>ROUND(D63*E63,0)</f>
        <v>0</v>
      </c>
    </row>
    <row r="64" spans="1:6" ht="33" x14ac:dyDescent="0.2">
      <c r="A64" s="109" t="s">
        <v>93</v>
      </c>
      <c r="B64" s="110" t="s">
        <v>24</v>
      </c>
      <c r="C64" s="109" t="s">
        <v>17</v>
      </c>
      <c r="D64" s="111">
        <v>45.59</v>
      </c>
      <c r="E64" s="102"/>
      <c r="F64" s="112">
        <f>ROUND(D64*E64,0)</f>
        <v>0</v>
      </c>
    </row>
    <row r="65" spans="1:6" ht="16.5" x14ac:dyDescent="0.3">
      <c r="A65" s="90" t="s">
        <v>171</v>
      </c>
      <c r="B65" s="51"/>
      <c r="C65" s="41"/>
      <c r="D65" s="41"/>
      <c r="E65" s="104"/>
      <c r="F65" s="52"/>
    </row>
    <row r="66" spans="1:6" ht="16.5" x14ac:dyDescent="0.2">
      <c r="A66" s="109" t="s">
        <v>95</v>
      </c>
      <c r="B66" s="110" t="s">
        <v>172</v>
      </c>
      <c r="C66" s="109" t="s">
        <v>173</v>
      </c>
      <c r="D66" s="111">
        <v>1.5</v>
      </c>
      <c r="E66" s="102"/>
      <c r="F66" s="112">
        <f>ROUND(D66*E66,0)</f>
        <v>0</v>
      </c>
    </row>
    <row r="67" spans="1:6" ht="33" x14ac:dyDescent="0.2">
      <c r="A67" s="109" t="s">
        <v>97</v>
      </c>
      <c r="B67" s="110" t="s">
        <v>80</v>
      </c>
      <c r="C67" s="109" t="s">
        <v>81</v>
      </c>
      <c r="D67" s="111">
        <v>167</v>
      </c>
      <c r="E67" s="102"/>
      <c r="F67" s="112">
        <f>ROUND(D67*E67,0)</f>
        <v>0</v>
      </c>
    </row>
    <row r="68" spans="1:6" ht="16.5" x14ac:dyDescent="0.3">
      <c r="A68" s="117" t="s">
        <v>174</v>
      </c>
      <c r="B68" s="51"/>
      <c r="C68" s="41"/>
      <c r="D68" s="41"/>
      <c r="E68" s="104"/>
      <c r="F68" s="52"/>
    </row>
    <row r="69" spans="1:6" ht="16.5" x14ac:dyDescent="0.3">
      <c r="A69" s="90" t="s">
        <v>175</v>
      </c>
      <c r="B69" s="51"/>
      <c r="C69" s="41"/>
      <c r="D69" s="41"/>
      <c r="E69" s="104"/>
      <c r="F69" s="52"/>
    </row>
    <row r="70" spans="1:6" ht="33" x14ac:dyDescent="0.2">
      <c r="A70" s="109" t="s">
        <v>99</v>
      </c>
      <c r="B70" s="110" t="s">
        <v>88</v>
      </c>
      <c r="C70" s="109" t="s">
        <v>89</v>
      </c>
      <c r="D70" s="111">
        <v>8</v>
      </c>
      <c r="E70" s="102"/>
      <c r="F70" s="112">
        <f>ROUND(D70*E70,0)</f>
        <v>0</v>
      </c>
    </row>
    <row r="71" spans="1:6" ht="16.5" x14ac:dyDescent="0.3">
      <c r="A71" s="16" t="s">
        <v>26</v>
      </c>
      <c r="B71" s="16"/>
      <c r="C71" s="16"/>
      <c r="D71" s="16"/>
      <c r="E71" s="16"/>
      <c r="F71" s="116">
        <f>SUM(F63:F70)</f>
        <v>0</v>
      </c>
    </row>
    <row r="72" spans="1:6" ht="16.5" x14ac:dyDescent="0.3">
      <c r="A72" s="90" t="s">
        <v>176</v>
      </c>
      <c r="B72" s="51"/>
      <c r="C72" s="41"/>
      <c r="D72" s="41"/>
      <c r="E72" s="41"/>
      <c r="F72" s="41"/>
    </row>
    <row r="73" spans="1:6" ht="16.5" x14ac:dyDescent="0.3">
      <c r="A73" s="90" t="s">
        <v>177</v>
      </c>
      <c r="B73" s="51"/>
      <c r="C73" s="41"/>
      <c r="D73" s="41"/>
      <c r="E73" s="41"/>
      <c r="F73" s="41"/>
    </row>
    <row r="74" spans="1:6" ht="16.5" x14ac:dyDescent="0.2">
      <c r="A74" s="109" t="s">
        <v>178</v>
      </c>
      <c r="B74" s="110" t="s">
        <v>76</v>
      </c>
      <c r="C74" s="109" t="s">
        <v>17</v>
      </c>
      <c r="D74" s="111">
        <v>30.06</v>
      </c>
      <c r="E74" s="102"/>
      <c r="F74" s="112">
        <f>ROUND(D74*E74,0)</f>
        <v>0</v>
      </c>
    </row>
    <row r="75" spans="1:6" ht="33" x14ac:dyDescent="0.2">
      <c r="A75" s="109" t="s">
        <v>179</v>
      </c>
      <c r="B75" s="110" t="s">
        <v>24</v>
      </c>
      <c r="C75" s="109" t="s">
        <v>14</v>
      </c>
      <c r="D75" s="111">
        <v>39.07</v>
      </c>
      <c r="E75" s="102"/>
      <c r="F75" s="112">
        <f>ROUND(D75*E75,0)</f>
        <v>0</v>
      </c>
    </row>
    <row r="76" spans="1:6" ht="16.5" x14ac:dyDescent="0.3">
      <c r="A76" s="90" t="s">
        <v>180</v>
      </c>
      <c r="B76" s="51"/>
      <c r="C76" s="41"/>
      <c r="D76" s="41"/>
      <c r="E76" s="104"/>
      <c r="F76" s="52"/>
    </row>
    <row r="77" spans="1:6" ht="33" x14ac:dyDescent="0.2">
      <c r="A77" s="109" t="s">
        <v>181</v>
      </c>
      <c r="B77" s="110" t="s">
        <v>96</v>
      </c>
      <c r="C77" s="109" t="s">
        <v>17</v>
      </c>
      <c r="D77" s="111">
        <v>10.52</v>
      </c>
      <c r="E77" s="102"/>
      <c r="F77" s="112">
        <f>ROUND(D77*E77,0)</f>
        <v>0</v>
      </c>
    </row>
    <row r="78" spans="1:6" ht="33" x14ac:dyDescent="0.2">
      <c r="A78" s="109" t="s">
        <v>182</v>
      </c>
      <c r="B78" s="110" t="s">
        <v>22</v>
      </c>
      <c r="C78" s="109" t="s">
        <v>17</v>
      </c>
      <c r="D78" s="111">
        <v>5.26</v>
      </c>
      <c r="E78" s="102"/>
      <c r="F78" s="112">
        <f>ROUND(D78*E78,0)</f>
        <v>0</v>
      </c>
    </row>
    <row r="79" spans="1:6" ht="16.5" x14ac:dyDescent="0.3">
      <c r="A79" s="90" t="s">
        <v>183</v>
      </c>
      <c r="B79" s="51"/>
      <c r="C79" s="41"/>
      <c r="D79" s="41"/>
      <c r="E79" s="104"/>
      <c r="F79" s="52"/>
    </row>
    <row r="80" spans="1:6" ht="33" x14ac:dyDescent="0.2">
      <c r="A80" s="109" t="s">
        <v>184</v>
      </c>
      <c r="B80" s="110" t="s">
        <v>185</v>
      </c>
      <c r="C80" s="109" t="s">
        <v>89</v>
      </c>
      <c r="D80" s="111">
        <v>9</v>
      </c>
      <c r="E80" s="102"/>
      <c r="F80" s="112">
        <f>ROUND(D80*E80,0)</f>
        <v>0</v>
      </c>
    </row>
    <row r="81" spans="1:8" ht="16.5" x14ac:dyDescent="0.3">
      <c r="A81" s="90" t="s">
        <v>186</v>
      </c>
      <c r="B81" s="51"/>
      <c r="C81" s="41"/>
      <c r="D81" s="41"/>
      <c r="E81" s="104"/>
      <c r="F81" s="52"/>
    </row>
    <row r="82" spans="1:8" ht="33" x14ac:dyDescent="0.2">
      <c r="A82" s="109" t="s">
        <v>187</v>
      </c>
      <c r="B82" s="110" t="s">
        <v>103</v>
      </c>
      <c r="C82" s="109" t="s">
        <v>6</v>
      </c>
      <c r="D82" s="111">
        <v>8</v>
      </c>
      <c r="E82" s="102"/>
      <c r="F82" s="112">
        <f>ROUND(D82*E82,0)</f>
        <v>0</v>
      </c>
    </row>
    <row r="83" spans="1:8" ht="16.5" x14ac:dyDescent="0.2">
      <c r="A83" s="109" t="s">
        <v>188</v>
      </c>
      <c r="B83" s="110" t="s">
        <v>106</v>
      </c>
      <c r="C83" s="109" t="s">
        <v>81</v>
      </c>
      <c r="D83" s="111">
        <v>163.24</v>
      </c>
      <c r="E83" s="102"/>
      <c r="F83" s="112">
        <f>ROUND(D83*E83,0)</f>
        <v>0</v>
      </c>
    </row>
    <row r="84" spans="1:8" ht="16.5" x14ac:dyDescent="0.2">
      <c r="A84" s="109" t="s">
        <v>189</v>
      </c>
      <c r="B84" s="110" t="s">
        <v>108</v>
      </c>
      <c r="C84" s="109" t="s">
        <v>81</v>
      </c>
      <c r="D84" s="111">
        <v>25.61</v>
      </c>
      <c r="E84" s="102"/>
      <c r="F84" s="112">
        <f>ROUND(D84*E84,0)</f>
        <v>0</v>
      </c>
    </row>
    <row r="85" spans="1:8" ht="16.5" x14ac:dyDescent="0.2">
      <c r="A85" s="109" t="s">
        <v>190</v>
      </c>
      <c r="B85" s="110" t="s">
        <v>191</v>
      </c>
      <c r="C85" s="109" t="s">
        <v>81</v>
      </c>
      <c r="D85" s="111">
        <v>163.24</v>
      </c>
      <c r="E85" s="102"/>
      <c r="F85" s="112">
        <f>ROUND(D85*E85,0)</f>
        <v>0</v>
      </c>
    </row>
    <row r="86" spans="1:8" ht="16.5" x14ac:dyDescent="0.2">
      <c r="A86" s="109" t="s">
        <v>192</v>
      </c>
      <c r="B86" s="110" t="s">
        <v>110</v>
      </c>
      <c r="C86" s="109" t="s">
        <v>81</v>
      </c>
      <c r="D86" s="111">
        <v>25.61</v>
      </c>
      <c r="E86" s="102"/>
      <c r="F86" s="112">
        <f>ROUND(D86*E86,0)</f>
        <v>0</v>
      </c>
    </row>
    <row r="87" spans="1:8" ht="16.5" x14ac:dyDescent="0.3">
      <c r="A87" s="16" t="s">
        <v>26</v>
      </c>
      <c r="B87" s="16"/>
      <c r="C87" s="16"/>
      <c r="D87" s="16"/>
      <c r="E87" s="16"/>
      <c r="F87" s="116">
        <f>SUM(F74:F86)</f>
        <v>0</v>
      </c>
    </row>
    <row r="88" spans="1:8" ht="25.5" x14ac:dyDescent="0.3">
      <c r="A88" s="90" t="s">
        <v>113</v>
      </c>
      <c r="B88" s="51"/>
      <c r="C88" s="41"/>
      <c r="D88" s="41"/>
      <c r="E88" s="41"/>
      <c r="F88" s="41"/>
    </row>
    <row r="89" spans="1:8" ht="16.5" x14ac:dyDescent="0.2">
      <c r="A89" s="109">
        <v>6.1</v>
      </c>
      <c r="B89" s="92" t="s">
        <v>114</v>
      </c>
      <c r="C89" s="93" t="s">
        <v>89</v>
      </c>
      <c r="D89" s="94">
        <v>1</v>
      </c>
      <c r="E89" s="102"/>
      <c r="F89" s="112">
        <f>ROUND(D89*E89,0)</f>
        <v>0</v>
      </c>
    </row>
    <row r="90" spans="1:8" ht="16.5" x14ac:dyDescent="0.2">
      <c r="A90" s="109">
        <v>6.2</v>
      </c>
      <c r="B90" s="92" t="s">
        <v>115</v>
      </c>
      <c r="C90" s="93" t="s">
        <v>89</v>
      </c>
      <c r="D90" s="94">
        <v>1</v>
      </c>
      <c r="E90" s="102"/>
      <c r="F90" s="112">
        <f>ROUND(D90*E90,0)</f>
        <v>0</v>
      </c>
    </row>
    <row r="91" spans="1:8" ht="16.5" x14ac:dyDescent="0.2">
      <c r="A91" s="109">
        <v>6.2</v>
      </c>
      <c r="B91" s="92" t="s">
        <v>116</v>
      </c>
      <c r="C91" s="93" t="s">
        <v>89</v>
      </c>
      <c r="D91" s="94">
        <v>1</v>
      </c>
      <c r="E91" s="102"/>
      <c r="F91" s="112">
        <f t="shared" ref="F91" si="1">+D91*E91</f>
        <v>0</v>
      </c>
    </row>
    <row r="92" spans="1:8" ht="16.5" x14ac:dyDescent="0.3">
      <c r="A92" s="16" t="s">
        <v>26</v>
      </c>
      <c r="B92" s="16"/>
      <c r="C92" s="16"/>
      <c r="D92" s="16"/>
      <c r="E92" s="16"/>
      <c r="F92" s="116">
        <f>SUM(F89:F91)</f>
        <v>0</v>
      </c>
    </row>
    <row r="93" spans="1:8" ht="16.5" x14ac:dyDescent="0.3">
      <c r="A93" s="95" t="s">
        <v>117</v>
      </c>
      <c r="B93" s="95"/>
      <c r="C93" s="95"/>
      <c r="D93" s="95"/>
      <c r="E93" s="95"/>
      <c r="F93" s="38">
        <f>+F17+F49+F60+F71+F87+F92</f>
        <v>0</v>
      </c>
      <c r="G93" s="39"/>
      <c r="H93" s="40"/>
    </row>
    <row r="94" spans="1:8" ht="16.5" x14ac:dyDescent="0.3">
      <c r="A94" s="95" t="s">
        <v>118</v>
      </c>
      <c r="B94" s="95"/>
      <c r="C94" s="95"/>
      <c r="D94" s="95"/>
      <c r="E94" s="95"/>
      <c r="F94" s="41"/>
      <c r="H94" s="40"/>
    </row>
    <row r="95" spans="1:8" ht="16.5" x14ac:dyDescent="0.2">
      <c r="A95" s="96" t="s">
        <v>119</v>
      </c>
      <c r="B95" s="96"/>
      <c r="C95" s="96"/>
      <c r="D95" s="96"/>
      <c r="E95" s="64"/>
      <c r="F95" s="112">
        <f>ROUND(F93*E95,0)</f>
        <v>0</v>
      </c>
    </row>
    <row r="96" spans="1:8" ht="16.5" x14ac:dyDescent="0.2">
      <c r="A96" s="96" t="s">
        <v>120</v>
      </c>
      <c r="B96" s="96"/>
      <c r="C96" s="96"/>
      <c r="D96" s="96"/>
      <c r="E96" s="64"/>
      <c r="F96" s="112">
        <f>ROUND(F93*E96,0)</f>
        <v>0</v>
      </c>
      <c r="H96" s="40"/>
    </row>
    <row r="97" spans="1:6" ht="16.5" x14ac:dyDescent="0.2">
      <c r="A97" s="96" t="s">
        <v>121</v>
      </c>
      <c r="B97" s="96"/>
      <c r="C97" s="96"/>
      <c r="D97" s="96"/>
      <c r="E97" s="64"/>
      <c r="F97" s="112">
        <f>ROUND(F93*E97,0)</f>
        <v>0</v>
      </c>
    </row>
    <row r="98" spans="1:6" ht="16.5" x14ac:dyDescent="0.2">
      <c r="A98" s="96" t="s">
        <v>122</v>
      </c>
      <c r="B98" s="96"/>
      <c r="C98" s="96"/>
      <c r="D98" s="96"/>
      <c r="E98" s="97">
        <v>0.16</v>
      </c>
      <c r="F98" s="112">
        <f>ROUND(F97*E98,0)</f>
        <v>0</v>
      </c>
    </row>
    <row r="99" spans="1:6" ht="16.5" x14ac:dyDescent="0.3">
      <c r="A99" s="95" t="s">
        <v>123</v>
      </c>
      <c r="B99" s="95"/>
      <c r="C99" s="95"/>
      <c r="D99" s="95"/>
      <c r="E99" s="95"/>
      <c r="F99" s="44">
        <f>+F93+F95+F96+F97+F98</f>
        <v>0</v>
      </c>
    </row>
    <row r="100" spans="1:6" ht="16.5" x14ac:dyDescent="0.3">
      <c r="A100" s="45"/>
      <c r="B100" s="45"/>
      <c r="C100" s="45"/>
      <c r="D100" s="45"/>
      <c r="E100" s="45"/>
      <c r="F100" s="45"/>
    </row>
    <row r="101" spans="1:6" ht="16.5" x14ac:dyDescent="0.3">
      <c r="A101" s="45" t="s">
        <v>124</v>
      </c>
      <c r="B101" s="45"/>
      <c r="C101" s="45"/>
      <c r="D101" s="45"/>
      <c r="E101" s="45"/>
      <c r="F101" s="45"/>
    </row>
    <row r="102" spans="1:6" ht="16.5" x14ac:dyDescent="0.3">
      <c r="A102" s="45"/>
      <c r="B102" s="54"/>
      <c r="C102" s="45"/>
      <c r="D102" s="45"/>
      <c r="E102" s="45"/>
      <c r="F102" s="45"/>
    </row>
    <row r="103" spans="1:6" ht="16.5" x14ac:dyDescent="0.3">
      <c r="A103" s="45"/>
      <c r="B103" s="54"/>
      <c r="C103" s="45"/>
      <c r="D103" s="45"/>
      <c r="E103" s="45"/>
      <c r="F103" s="45"/>
    </row>
    <row r="104" spans="1:6" ht="16.5" x14ac:dyDescent="0.3">
      <c r="A104" s="45"/>
      <c r="B104" s="54"/>
      <c r="C104" s="45"/>
      <c r="D104" s="45"/>
      <c r="E104" s="45"/>
      <c r="F104" s="45"/>
    </row>
    <row r="105" spans="1:6" ht="16.5" x14ac:dyDescent="0.3">
      <c r="A105" s="45"/>
      <c r="B105" s="54"/>
      <c r="C105" s="45"/>
      <c r="D105" s="45"/>
      <c r="E105" s="45"/>
      <c r="F105" s="45"/>
    </row>
    <row r="106" spans="1:6" ht="16.5" x14ac:dyDescent="0.3">
      <c r="A106" s="45"/>
      <c r="B106" s="54"/>
      <c r="C106" s="45"/>
      <c r="D106" s="45"/>
      <c r="E106" s="45"/>
      <c r="F106" s="45"/>
    </row>
    <row r="107" spans="1:6" ht="16.5" x14ac:dyDescent="0.3">
      <c r="A107" s="45"/>
      <c r="B107" s="54"/>
      <c r="C107" s="45"/>
      <c r="D107" s="45"/>
      <c r="E107" s="45"/>
      <c r="F107" s="45"/>
    </row>
    <row r="108" spans="1:6" ht="16.5" x14ac:dyDescent="0.3">
      <c r="A108" s="45"/>
      <c r="B108" s="54"/>
      <c r="C108" s="45"/>
      <c r="D108" s="45"/>
      <c r="E108" s="45"/>
      <c r="F108" s="45"/>
    </row>
    <row r="109" spans="1:6" ht="16.5" x14ac:dyDescent="0.3">
      <c r="A109" s="45"/>
      <c r="B109" s="54"/>
      <c r="C109" s="45"/>
      <c r="D109" s="45"/>
      <c r="E109" s="45"/>
      <c r="F109" s="45"/>
    </row>
    <row r="110" spans="1:6" ht="16.5" x14ac:dyDescent="0.3">
      <c r="A110" s="45"/>
      <c r="B110" s="54"/>
      <c r="C110" s="45"/>
      <c r="D110" s="45"/>
      <c r="E110" s="45"/>
      <c r="F110" s="45"/>
    </row>
    <row r="111" spans="1:6" ht="16.5" x14ac:dyDescent="0.3">
      <c r="A111" s="45"/>
      <c r="B111" s="54"/>
      <c r="C111" s="45"/>
      <c r="D111" s="45"/>
      <c r="E111" s="45"/>
      <c r="F111" s="45"/>
    </row>
    <row r="112" spans="1:6" ht="16.5" x14ac:dyDescent="0.3">
      <c r="A112" s="45"/>
      <c r="B112" s="54"/>
      <c r="C112" s="45"/>
      <c r="D112" s="45"/>
      <c r="E112" s="45"/>
      <c r="F112" s="45"/>
    </row>
    <row r="113" spans="1:6" ht="16.5" x14ac:dyDescent="0.3">
      <c r="A113" s="45"/>
      <c r="B113" s="54"/>
      <c r="C113" s="45"/>
      <c r="D113" s="45"/>
      <c r="E113" s="45"/>
      <c r="F113" s="45"/>
    </row>
    <row r="114" spans="1:6" ht="16.5" x14ac:dyDescent="0.3">
      <c r="A114" s="45"/>
      <c r="B114" s="54"/>
      <c r="C114" s="45"/>
      <c r="D114" s="45"/>
      <c r="E114" s="45"/>
      <c r="F114" s="45"/>
    </row>
    <row r="115" spans="1:6" ht="16.5" x14ac:dyDescent="0.3">
      <c r="A115" s="45"/>
      <c r="B115" s="54"/>
      <c r="C115" s="45"/>
      <c r="D115" s="45"/>
      <c r="E115" s="45"/>
      <c r="F115" s="45"/>
    </row>
    <row r="116" spans="1:6" ht="16.5" x14ac:dyDescent="0.3">
      <c r="A116" s="45"/>
      <c r="B116" s="54"/>
      <c r="C116" s="45"/>
      <c r="D116" s="45"/>
      <c r="E116" s="45"/>
      <c r="F116" s="45"/>
    </row>
    <row r="117" spans="1:6" ht="16.5" x14ac:dyDescent="0.3">
      <c r="A117" s="45"/>
      <c r="B117" s="54"/>
      <c r="C117" s="45"/>
      <c r="D117" s="45"/>
      <c r="E117" s="45"/>
      <c r="F117" s="45"/>
    </row>
    <row r="118" spans="1:6" ht="16.5" x14ac:dyDescent="0.3">
      <c r="A118" s="45"/>
      <c r="B118" s="54"/>
      <c r="C118" s="45"/>
      <c r="D118" s="45"/>
      <c r="E118" s="45"/>
      <c r="F118" s="45"/>
    </row>
    <row r="119" spans="1:6" ht="16.5" x14ac:dyDescent="0.3">
      <c r="A119" s="45"/>
      <c r="B119" s="54"/>
      <c r="C119" s="45"/>
      <c r="D119" s="45"/>
      <c r="E119" s="45"/>
      <c r="F119" s="45"/>
    </row>
    <row r="120" spans="1:6" ht="16.5" x14ac:dyDescent="0.3">
      <c r="A120" s="45"/>
      <c r="B120" s="54"/>
      <c r="C120" s="45"/>
      <c r="D120" s="45"/>
      <c r="E120" s="45"/>
      <c r="F120" s="45"/>
    </row>
    <row r="121" spans="1:6" ht="16.5" x14ac:dyDescent="0.3">
      <c r="A121" s="45"/>
      <c r="B121" s="54"/>
      <c r="C121" s="45"/>
      <c r="D121" s="45"/>
      <c r="E121" s="45"/>
      <c r="F121" s="45"/>
    </row>
    <row r="122" spans="1:6" ht="16.5" x14ac:dyDescent="0.3">
      <c r="A122" s="45"/>
      <c r="B122" s="54"/>
      <c r="C122" s="45"/>
      <c r="D122" s="45"/>
      <c r="E122" s="45"/>
      <c r="F122" s="45"/>
    </row>
  </sheetData>
  <sheetProtection password="8803" sheet="1" objects="1" scenarios="1"/>
  <mergeCells count="18">
    <mergeCell ref="A94:E94"/>
    <mergeCell ref="A95:D95"/>
    <mergeCell ref="A96:D96"/>
    <mergeCell ref="A97:D97"/>
    <mergeCell ref="A98:D98"/>
    <mergeCell ref="A99:E99"/>
    <mergeCell ref="A49:E49"/>
    <mergeCell ref="A60:E60"/>
    <mergeCell ref="A71:E71"/>
    <mergeCell ref="A87:E87"/>
    <mergeCell ref="A92:E92"/>
    <mergeCell ref="A93:E93"/>
    <mergeCell ref="A1:F3"/>
    <mergeCell ref="A4:F4"/>
    <mergeCell ref="A6:F6"/>
    <mergeCell ref="A8:F8"/>
    <mergeCell ref="B10:F10"/>
    <mergeCell ref="A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65" zoomScale="55" zoomScaleNormal="55" workbookViewId="0">
      <selection activeCell="K24" sqref="K24"/>
    </sheetView>
  </sheetViews>
  <sheetFormatPr baseColWidth="10" defaultRowHeight="12.75" x14ac:dyDescent="0.2"/>
  <cols>
    <col min="1" max="1" width="11.42578125" style="55"/>
    <col min="2" max="2" width="56.5703125" style="60" customWidth="1"/>
    <col min="3" max="3" width="7.28515625" style="55" customWidth="1"/>
    <col min="4" max="4" width="13.85546875" style="55" customWidth="1"/>
    <col min="5" max="5" width="15" style="55" customWidth="1"/>
    <col min="6" max="6" width="27.28515625" style="55" customWidth="1"/>
    <col min="7" max="7" width="11.42578125" style="55"/>
    <col min="8" max="8" width="20.140625" style="55" customWidth="1"/>
    <col min="9" max="16384" width="11.42578125" style="55"/>
  </cols>
  <sheetData>
    <row r="1" spans="1: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/>
      <c r="B2" s="6"/>
      <c r="C2" s="6"/>
      <c r="D2" s="6"/>
      <c r="E2" s="6"/>
      <c r="F2" s="7"/>
    </row>
    <row r="3" spans="1:6" x14ac:dyDescent="0.2">
      <c r="A3" s="5"/>
      <c r="B3" s="6"/>
      <c r="C3" s="6"/>
      <c r="D3" s="6"/>
      <c r="E3" s="6"/>
      <c r="F3" s="7"/>
    </row>
    <row r="4" spans="1:6" ht="13.5" x14ac:dyDescent="0.25">
      <c r="A4" s="8" t="s">
        <v>1</v>
      </c>
      <c r="B4" s="9"/>
      <c r="C4" s="9"/>
      <c r="D4" s="9"/>
      <c r="E4" s="9"/>
      <c r="F4" s="10"/>
    </row>
    <row r="5" spans="1:6" x14ac:dyDescent="0.2">
      <c r="A5" s="11"/>
      <c r="B5" s="11"/>
      <c r="C5" s="11"/>
      <c r="D5" s="11"/>
      <c r="E5" s="11"/>
      <c r="F5" s="11"/>
    </row>
    <row r="6" spans="1:6" ht="17.25" x14ac:dyDescent="0.3">
      <c r="A6" s="12" t="s">
        <v>193</v>
      </c>
      <c r="B6" s="12"/>
      <c r="C6" s="12"/>
      <c r="D6" s="12"/>
      <c r="E6" s="12"/>
      <c r="F6" s="12"/>
    </row>
    <row r="7" spans="1:6" x14ac:dyDescent="0.2">
      <c r="A7" s="13"/>
      <c r="B7" s="14"/>
      <c r="C7" s="13"/>
      <c r="D7" s="15"/>
      <c r="E7" s="15"/>
      <c r="F7" s="15"/>
    </row>
    <row r="8" spans="1:6" s="4" customFormat="1" ht="16.5" x14ac:dyDescent="0.3">
      <c r="A8" s="16" t="s">
        <v>3</v>
      </c>
      <c r="B8" s="16"/>
      <c r="C8" s="16"/>
      <c r="D8" s="16"/>
      <c r="E8" s="16"/>
      <c r="F8" s="16"/>
    </row>
    <row r="9" spans="1:6" s="4" customFormat="1" ht="16.5" x14ac:dyDescent="0.3">
      <c r="A9" s="18" t="s">
        <v>4</v>
      </c>
      <c r="B9" s="19" t="s">
        <v>5</v>
      </c>
      <c r="C9" s="19" t="s">
        <v>6</v>
      </c>
      <c r="D9" s="19" t="s">
        <v>7</v>
      </c>
      <c r="E9" s="20" t="s">
        <v>8</v>
      </c>
      <c r="F9" s="20" t="s">
        <v>9</v>
      </c>
    </row>
    <row r="10" spans="1:6" s="4" customFormat="1" ht="16.5" x14ac:dyDescent="0.3">
      <c r="A10" s="21" t="s">
        <v>10</v>
      </c>
      <c r="B10" s="22"/>
      <c r="C10" s="23"/>
      <c r="D10" s="23"/>
      <c r="E10" s="23"/>
      <c r="F10" s="23"/>
    </row>
    <row r="11" spans="1:6" s="4" customFormat="1" ht="16.5" x14ac:dyDescent="0.3">
      <c r="A11" s="21" t="s">
        <v>11</v>
      </c>
      <c r="B11" s="22"/>
      <c r="C11" s="23"/>
      <c r="D11" s="23"/>
      <c r="E11" s="23"/>
      <c r="F11" s="23"/>
    </row>
    <row r="12" spans="1:6" s="4" customFormat="1" ht="16.5" x14ac:dyDescent="0.3">
      <c r="A12" s="24" t="s">
        <v>12</v>
      </c>
      <c r="B12" s="25" t="s">
        <v>13</v>
      </c>
      <c r="C12" s="24" t="s">
        <v>14</v>
      </c>
      <c r="D12" s="26">
        <v>4098.28</v>
      </c>
      <c r="E12" s="62"/>
      <c r="F12" s="27">
        <f>ROUND(D12*E12,0)</f>
        <v>0</v>
      </c>
    </row>
    <row r="13" spans="1:6" s="4" customFormat="1" ht="33" x14ac:dyDescent="0.3">
      <c r="A13" s="24" t="s">
        <v>15</v>
      </c>
      <c r="B13" s="25" t="s">
        <v>16</v>
      </c>
      <c r="C13" s="24" t="s">
        <v>17</v>
      </c>
      <c r="D13" s="26">
        <v>670.54</v>
      </c>
      <c r="E13" s="62"/>
      <c r="F13" s="27">
        <f>ROUND(D13*E13,0)</f>
        <v>0</v>
      </c>
    </row>
    <row r="14" spans="1:6" s="4" customFormat="1" ht="16.5" x14ac:dyDescent="0.3">
      <c r="A14" s="24" t="s">
        <v>18</v>
      </c>
      <c r="B14" s="25" t="s">
        <v>19</v>
      </c>
      <c r="C14" s="24" t="s">
        <v>20</v>
      </c>
      <c r="D14" s="26">
        <v>2682.16</v>
      </c>
      <c r="E14" s="62"/>
      <c r="F14" s="27">
        <f>ROUND(D14*E14,0)</f>
        <v>0</v>
      </c>
    </row>
    <row r="15" spans="1:6" s="4" customFormat="1" ht="33" x14ac:dyDescent="0.3">
      <c r="A15" s="24" t="s">
        <v>21</v>
      </c>
      <c r="B15" s="25" t="s">
        <v>24</v>
      </c>
      <c r="C15" s="24" t="s">
        <v>173</v>
      </c>
      <c r="D15" s="26">
        <v>871.7</v>
      </c>
      <c r="E15" s="62"/>
      <c r="F15" s="27">
        <f>ROUND(D15*E15,0)</f>
        <v>0</v>
      </c>
    </row>
    <row r="16" spans="1:6" s="4" customFormat="1" ht="16.5" x14ac:dyDescent="0.3">
      <c r="A16" s="16" t="s">
        <v>26</v>
      </c>
      <c r="B16" s="16"/>
      <c r="C16" s="16"/>
      <c r="D16" s="16"/>
      <c r="E16" s="16"/>
      <c r="F16" s="28">
        <f>SUM(F12:F15)</f>
        <v>0</v>
      </c>
    </row>
    <row r="17" spans="1:6" s="4" customFormat="1" ht="16.5" x14ac:dyDescent="0.3">
      <c r="A17" s="21" t="s">
        <v>27</v>
      </c>
      <c r="B17" s="22"/>
      <c r="C17" s="23"/>
      <c r="D17" s="23"/>
      <c r="E17" s="23"/>
      <c r="F17" s="29"/>
    </row>
    <row r="18" spans="1:6" s="4" customFormat="1" ht="16.5" x14ac:dyDescent="0.3">
      <c r="A18" s="21" t="s">
        <v>28</v>
      </c>
      <c r="B18" s="22"/>
      <c r="C18" s="23"/>
      <c r="D18" s="23"/>
      <c r="E18" s="23"/>
      <c r="F18" s="29"/>
    </row>
    <row r="19" spans="1:6" s="4" customFormat="1" ht="33" x14ac:dyDescent="0.3">
      <c r="A19" s="24" t="s">
        <v>29</v>
      </c>
      <c r="B19" s="25" t="s">
        <v>30</v>
      </c>
      <c r="C19" s="24" t="s">
        <v>14</v>
      </c>
      <c r="D19" s="26">
        <v>1009.67</v>
      </c>
      <c r="E19" s="62"/>
      <c r="F19" s="27">
        <f t="shared" ref="F19:F24" si="0">ROUND(D19*E19,0)</f>
        <v>0</v>
      </c>
    </row>
    <row r="20" spans="1:6" s="4" customFormat="1" ht="33" x14ac:dyDescent="0.3">
      <c r="A20" s="24" t="s">
        <v>31</v>
      </c>
      <c r="B20" s="25" t="s">
        <v>16</v>
      </c>
      <c r="C20" s="24" t="s">
        <v>17</v>
      </c>
      <c r="D20" s="26">
        <v>67.790000000000006</v>
      </c>
      <c r="E20" s="62"/>
      <c r="F20" s="27">
        <f t="shared" si="0"/>
        <v>0</v>
      </c>
    </row>
    <row r="21" spans="1:6" s="4" customFormat="1" ht="33" x14ac:dyDescent="0.3">
      <c r="A21" s="24" t="s">
        <v>131</v>
      </c>
      <c r="B21" s="25" t="s">
        <v>24</v>
      </c>
      <c r="C21" s="24" t="s">
        <v>173</v>
      </c>
      <c r="D21" s="26">
        <v>88.12</v>
      </c>
      <c r="E21" s="62"/>
      <c r="F21" s="27">
        <f t="shared" si="0"/>
        <v>0</v>
      </c>
    </row>
    <row r="22" spans="1:6" s="4" customFormat="1" ht="33" x14ac:dyDescent="0.3">
      <c r="A22" s="24" t="s">
        <v>133</v>
      </c>
      <c r="B22" s="25" t="s">
        <v>22</v>
      </c>
      <c r="C22" s="24" t="s">
        <v>17</v>
      </c>
      <c r="D22" s="26">
        <v>265</v>
      </c>
      <c r="E22" s="62"/>
      <c r="F22" s="27">
        <f t="shared" si="0"/>
        <v>0</v>
      </c>
    </row>
    <row r="23" spans="1:6" s="4" customFormat="1" ht="33" x14ac:dyDescent="0.3">
      <c r="A23" s="24" t="s">
        <v>194</v>
      </c>
      <c r="B23" s="25" t="s">
        <v>195</v>
      </c>
      <c r="C23" s="24" t="s">
        <v>33</v>
      </c>
      <c r="D23" s="26">
        <v>11.2</v>
      </c>
      <c r="E23" s="62"/>
      <c r="F23" s="27">
        <f t="shared" si="0"/>
        <v>0</v>
      </c>
    </row>
    <row r="24" spans="1:6" s="4" customFormat="1" ht="33" x14ac:dyDescent="0.3">
      <c r="A24" s="24" t="s">
        <v>196</v>
      </c>
      <c r="B24" s="25" t="s">
        <v>32</v>
      </c>
      <c r="C24" s="24" t="s">
        <v>33</v>
      </c>
      <c r="D24" s="26">
        <v>836.26</v>
      </c>
      <c r="E24" s="62"/>
      <c r="F24" s="27">
        <f t="shared" si="0"/>
        <v>0</v>
      </c>
    </row>
    <row r="25" spans="1:6" s="4" customFormat="1" ht="16.5" x14ac:dyDescent="0.3">
      <c r="A25" s="21" t="s">
        <v>34</v>
      </c>
      <c r="B25" s="22"/>
      <c r="C25" s="23"/>
      <c r="D25" s="30"/>
      <c r="E25" s="63"/>
      <c r="F25" s="29"/>
    </row>
    <row r="26" spans="1:6" s="4" customFormat="1" ht="16.5" x14ac:dyDescent="0.3">
      <c r="A26" s="24" t="s">
        <v>35</v>
      </c>
      <c r="B26" s="25" t="s">
        <v>134</v>
      </c>
      <c r="C26" s="24" t="s">
        <v>17</v>
      </c>
      <c r="D26" s="26">
        <v>1.51</v>
      </c>
      <c r="E26" s="62"/>
      <c r="F26" s="27">
        <f>ROUND(D26*E26,0)</f>
        <v>0</v>
      </c>
    </row>
    <row r="27" spans="1:6" s="4" customFormat="1" ht="49.5" x14ac:dyDescent="0.3">
      <c r="A27" s="24" t="s">
        <v>36</v>
      </c>
      <c r="B27" s="25" t="s">
        <v>197</v>
      </c>
      <c r="C27" s="24" t="s">
        <v>14</v>
      </c>
      <c r="D27" s="26">
        <v>16.75</v>
      </c>
      <c r="E27" s="62"/>
      <c r="F27" s="27">
        <f>ROUND(D27*E27,0)</f>
        <v>0</v>
      </c>
    </row>
    <row r="28" spans="1:6" s="4" customFormat="1" ht="33" x14ac:dyDescent="0.3">
      <c r="A28" s="24" t="s">
        <v>37</v>
      </c>
      <c r="B28" s="25" t="s">
        <v>198</v>
      </c>
      <c r="C28" s="24" t="s">
        <v>14</v>
      </c>
      <c r="D28" s="26">
        <v>8.9499999999999993</v>
      </c>
      <c r="E28" s="62"/>
      <c r="F28" s="27">
        <f>ROUND(D28*E28,0)</f>
        <v>0</v>
      </c>
    </row>
    <row r="29" spans="1:6" s="4" customFormat="1" ht="33" x14ac:dyDescent="0.3">
      <c r="A29" s="24" t="s">
        <v>135</v>
      </c>
      <c r="B29" s="25" t="s">
        <v>38</v>
      </c>
      <c r="C29" s="24" t="s">
        <v>14</v>
      </c>
      <c r="D29" s="26">
        <v>1211.5999999999999</v>
      </c>
      <c r="E29" s="62"/>
      <c r="F29" s="27">
        <f>ROUND(D29*E29,0)</f>
        <v>0</v>
      </c>
    </row>
    <row r="30" spans="1:6" s="4" customFormat="1" ht="16.5" x14ac:dyDescent="0.3">
      <c r="A30" s="21" t="s">
        <v>39</v>
      </c>
      <c r="B30" s="22"/>
      <c r="C30" s="23"/>
      <c r="D30" s="30"/>
      <c r="E30" s="63"/>
      <c r="F30" s="29"/>
    </row>
    <row r="31" spans="1:6" s="4" customFormat="1" ht="49.5" x14ac:dyDescent="0.3">
      <c r="A31" s="24" t="s">
        <v>40</v>
      </c>
      <c r="B31" s="25" t="s">
        <v>54</v>
      </c>
      <c r="C31" s="24" t="s">
        <v>42</v>
      </c>
      <c r="D31" s="26">
        <v>4</v>
      </c>
      <c r="E31" s="62"/>
      <c r="F31" s="27">
        <f>ROUND(D31*E31,0)</f>
        <v>0</v>
      </c>
    </row>
    <row r="32" spans="1:6" s="4" customFormat="1" ht="16.5" x14ac:dyDescent="0.3">
      <c r="A32" s="24" t="s">
        <v>43</v>
      </c>
      <c r="B32" s="25" t="s">
        <v>56</v>
      </c>
      <c r="C32" s="24" t="s">
        <v>42</v>
      </c>
      <c r="D32" s="26">
        <v>5</v>
      </c>
      <c r="E32" s="62"/>
      <c r="F32" s="27">
        <f>ROUND(D32*E32,0)</f>
        <v>0</v>
      </c>
    </row>
    <row r="33" spans="1:6" s="4" customFormat="1" ht="49.5" x14ac:dyDescent="0.3">
      <c r="A33" s="24" t="s">
        <v>45</v>
      </c>
      <c r="B33" s="25" t="s">
        <v>58</v>
      </c>
      <c r="C33" s="24" t="s">
        <v>59</v>
      </c>
      <c r="D33" s="26">
        <v>29.36</v>
      </c>
      <c r="E33" s="62"/>
      <c r="F33" s="27">
        <f>ROUND(D33*E33,0)</f>
        <v>0</v>
      </c>
    </row>
    <row r="34" spans="1:6" s="4" customFormat="1" ht="16.5" x14ac:dyDescent="0.3">
      <c r="A34" s="21" t="s">
        <v>199</v>
      </c>
      <c r="B34" s="22"/>
      <c r="C34" s="23"/>
      <c r="D34" s="30"/>
      <c r="E34" s="63"/>
      <c r="F34" s="29"/>
    </row>
    <row r="35" spans="1:6" s="4" customFormat="1" ht="33" x14ac:dyDescent="0.3">
      <c r="A35" s="24" t="s">
        <v>200</v>
      </c>
      <c r="B35" s="25" t="s">
        <v>16</v>
      </c>
      <c r="C35" s="24" t="s">
        <v>17</v>
      </c>
      <c r="D35" s="26">
        <v>77.28</v>
      </c>
      <c r="E35" s="62"/>
      <c r="F35" s="27">
        <f>ROUND(D35*E35,0)</f>
        <v>0</v>
      </c>
    </row>
    <row r="36" spans="1:6" s="4" customFormat="1" ht="33" x14ac:dyDescent="0.3">
      <c r="A36" s="24" t="s">
        <v>201</v>
      </c>
      <c r="B36" s="25" t="s">
        <v>24</v>
      </c>
      <c r="C36" s="24" t="s">
        <v>173</v>
      </c>
      <c r="D36" s="26">
        <v>100.46</v>
      </c>
      <c r="E36" s="62"/>
      <c r="F36" s="27">
        <f>ROUND(D36*E36,0)</f>
        <v>0</v>
      </c>
    </row>
    <row r="37" spans="1:6" s="4" customFormat="1" ht="33" x14ac:dyDescent="0.3">
      <c r="A37" s="24" t="s">
        <v>202</v>
      </c>
      <c r="B37" s="25" t="s">
        <v>22</v>
      </c>
      <c r="C37" s="24" t="s">
        <v>17</v>
      </c>
      <c r="D37" s="26">
        <v>253.24</v>
      </c>
      <c r="E37" s="62"/>
      <c r="F37" s="27">
        <f>ROUND(D37*E37,0)</f>
        <v>0</v>
      </c>
    </row>
    <row r="38" spans="1:6" s="4" customFormat="1" ht="16.5" x14ac:dyDescent="0.3">
      <c r="A38" s="21" t="s">
        <v>203</v>
      </c>
      <c r="B38" s="22"/>
      <c r="C38" s="23"/>
      <c r="D38" s="30"/>
      <c r="E38" s="63"/>
      <c r="F38" s="29"/>
    </row>
    <row r="39" spans="1:6" s="4" customFormat="1" ht="49.5" x14ac:dyDescent="0.3">
      <c r="A39" s="24" t="s">
        <v>204</v>
      </c>
      <c r="B39" s="25" t="s">
        <v>205</v>
      </c>
      <c r="C39" s="24" t="s">
        <v>17</v>
      </c>
      <c r="D39" s="26">
        <v>34.25</v>
      </c>
      <c r="E39" s="62"/>
      <c r="F39" s="27">
        <f>ROUND(D39*E39,0)</f>
        <v>0</v>
      </c>
    </row>
    <row r="40" spans="1:6" s="4" customFormat="1" ht="33" x14ac:dyDescent="0.3">
      <c r="A40" s="24" t="s">
        <v>206</v>
      </c>
      <c r="B40" s="25" t="s">
        <v>207</v>
      </c>
      <c r="C40" s="24" t="s">
        <v>208</v>
      </c>
      <c r="D40" s="26">
        <v>3949.6</v>
      </c>
      <c r="E40" s="62"/>
      <c r="F40" s="27">
        <f>ROUND(D40*E40,0)</f>
        <v>0</v>
      </c>
    </row>
    <row r="41" spans="1:6" s="4" customFormat="1" ht="33" x14ac:dyDescent="0.3">
      <c r="A41" s="24" t="s">
        <v>209</v>
      </c>
      <c r="B41" s="25" t="s">
        <v>210</v>
      </c>
      <c r="C41" s="24" t="s">
        <v>81</v>
      </c>
      <c r="D41" s="26">
        <v>64</v>
      </c>
      <c r="E41" s="62"/>
      <c r="F41" s="27">
        <f>ROUND(D41*E41,0)</f>
        <v>0</v>
      </c>
    </row>
    <row r="42" spans="1:6" s="4" customFormat="1" ht="16.5" x14ac:dyDescent="0.3">
      <c r="A42" s="21" t="s">
        <v>211</v>
      </c>
      <c r="B42" s="22"/>
      <c r="C42" s="23"/>
      <c r="D42" s="30"/>
      <c r="E42" s="63"/>
      <c r="F42" s="29"/>
    </row>
    <row r="43" spans="1:6" s="4" customFormat="1" ht="33" x14ac:dyDescent="0.3">
      <c r="A43" s="24" t="s">
        <v>212</v>
      </c>
      <c r="B43" s="25" t="s">
        <v>213</v>
      </c>
      <c r="C43" s="24" t="s">
        <v>17</v>
      </c>
      <c r="D43" s="26">
        <v>12.21</v>
      </c>
      <c r="E43" s="62"/>
      <c r="F43" s="27">
        <f>ROUND(D43*E43,0)</f>
        <v>0</v>
      </c>
    </row>
    <row r="44" spans="1:6" s="4" customFormat="1" ht="16.5" x14ac:dyDescent="0.3">
      <c r="A44" s="21" t="s">
        <v>214</v>
      </c>
      <c r="B44" s="22"/>
      <c r="C44" s="23"/>
      <c r="D44" s="30"/>
      <c r="E44" s="63"/>
      <c r="F44" s="29"/>
    </row>
    <row r="45" spans="1:6" s="4" customFormat="1" ht="33" x14ac:dyDescent="0.3">
      <c r="A45" s="24" t="s">
        <v>215</v>
      </c>
      <c r="B45" s="25" t="s">
        <v>216</v>
      </c>
      <c r="C45" s="24" t="s">
        <v>17</v>
      </c>
      <c r="D45" s="26">
        <v>52.28</v>
      </c>
      <c r="E45" s="62"/>
      <c r="F45" s="27">
        <f>ROUND(D45*E45,0)</f>
        <v>0</v>
      </c>
    </row>
    <row r="46" spans="1:6" s="4" customFormat="1" ht="16.5" x14ac:dyDescent="0.3">
      <c r="A46" s="24" t="s">
        <v>217</v>
      </c>
      <c r="B46" s="25" t="s">
        <v>218</v>
      </c>
      <c r="C46" s="24" t="s">
        <v>33</v>
      </c>
      <c r="D46" s="26">
        <v>175.02</v>
      </c>
      <c r="E46" s="62"/>
      <c r="F46" s="27">
        <f>ROUND(D46*E46,0)</f>
        <v>0</v>
      </c>
    </row>
    <row r="47" spans="1:6" s="4" customFormat="1" ht="16.5" x14ac:dyDescent="0.3">
      <c r="A47" s="21" t="s">
        <v>219</v>
      </c>
      <c r="B47" s="22"/>
      <c r="C47" s="23"/>
      <c r="D47" s="30"/>
      <c r="E47" s="63"/>
      <c r="F47" s="29"/>
    </row>
    <row r="48" spans="1:6" s="4" customFormat="1" ht="33" x14ac:dyDescent="0.3">
      <c r="A48" s="24" t="s">
        <v>220</v>
      </c>
      <c r="B48" s="25" t="s">
        <v>221</v>
      </c>
      <c r="C48" s="24" t="s">
        <v>20</v>
      </c>
      <c r="D48" s="26">
        <v>10.029999999999999</v>
      </c>
      <c r="E48" s="62"/>
      <c r="F48" s="27">
        <f>ROUND(D48*E48,0)</f>
        <v>0</v>
      </c>
    </row>
    <row r="49" spans="1:6" s="4" customFormat="1" ht="16.5" x14ac:dyDescent="0.3">
      <c r="A49" s="16" t="s">
        <v>26</v>
      </c>
      <c r="B49" s="16"/>
      <c r="C49" s="16"/>
      <c r="D49" s="16"/>
      <c r="E49" s="16"/>
      <c r="F49" s="28">
        <f>SUM(F19:F48)</f>
        <v>0</v>
      </c>
    </row>
    <row r="50" spans="1:6" s="4" customFormat="1" ht="16.5" x14ac:dyDescent="0.3">
      <c r="A50" s="21" t="s">
        <v>158</v>
      </c>
      <c r="B50" s="22"/>
      <c r="C50" s="23"/>
      <c r="D50" s="23"/>
      <c r="E50" s="23"/>
      <c r="F50" s="29"/>
    </row>
    <row r="51" spans="1:6" s="4" customFormat="1" ht="16.5" x14ac:dyDescent="0.3">
      <c r="A51" s="21" t="s">
        <v>159</v>
      </c>
      <c r="B51" s="22"/>
      <c r="C51" s="23"/>
      <c r="D51" s="23"/>
      <c r="E51" s="23"/>
      <c r="F51" s="27"/>
    </row>
    <row r="52" spans="1:6" s="4" customFormat="1" ht="33" x14ac:dyDescent="0.3">
      <c r="A52" s="24" t="s">
        <v>75</v>
      </c>
      <c r="B52" s="25" t="s">
        <v>16</v>
      </c>
      <c r="C52" s="24" t="s">
        <v>17</v>
      </c>
      <c r="D52" s="26">
        <v>0.86</v>
      </c>
      <c r="E52" s="62"/>
      <c r="F52" s="27">
        <f>ROUND(D52*E52,0)</f>
        <v>0</v>
      </c>
    </row>
    <row r="53" spans="1:6" s="4" customFormat="1" ht="33" x14ac:dyDescent="0.3">
      <c r="A53" s="24" t="s">
        <v>77</v>
      </c>
      <c r="B53" s="25" t="s">
        <v>24</v>
      </c>
      <c r="C53" s="24" t="s">
        <v>25</v>
      </c>
      <c r="D53" s="26">
        <v>1.1200000000000001</v>
      </c>
      <c r="E53" s="62"/>
      <c r="F53" s="27">
        <f>ROUND(D53*E53,0)</f>
        <v>0</v>
      </c>
    </row>
    <row r="54" spans="1:6" s="4" customFormat="1" ht="16.5" x14ac:dyDescent="0.3">
      <c r="A54" s="24" t="s">
        <v>160</v>
      </c>
      <c r="B54" s="25" t="s">
        <v>161</v>
      </c>
      <c r="C54" s="24" t="s">
        <v>17</v>
      </c>
      <c r="D54" s="26">
        <v>0.86</v>
      </c>
      <c r="E54" s="62"/>
      <c r="F54" s="27">
        <f>ROUND(D54*E54,0)</f>
        <v>0</v>
      </c>
    </row>
    <row r="55" spans="1:6" s="4" customFormat="1" ht="99" x14ac:dyDescent="0.3">
      <c r="A55" s="24" t="s">
        <v>162</v>
      </c>
      <c r="B55" s="25" t="s">
        <v>163</v>
      </c>
      <c r="C55" s="24" t="s">
        <v>20</v>
      </c>
      <c r="D55" s="26">
        <v>24.55</v>
      </c>
      <c r="E55" s="62"/>
      <c r="F55" s="27">
        <f>ROUND(D55*E55,0)</f>
        <v>0</v>
      </c>
    </row>
    <row r="56" spans="1:6" s="4" customFormat="1" ht="16.5" x14ac:dyDescent="0.3">
      <c r="A56" s="16" t="s">
        <v>26</v>
      </c>
      <c r="B56" s="16"/>
      <c r="C56" s="16"/>
      <c r="D56" s="16"/>
      <c r="E56" s="16"/>
      <c r="F56" s="28">
        <f>SUM(F52:F55)</f>
        <v>0</v>
      </c>
    </row>
    <row r="57" spans="1:6" s="4" customFormat="1" ht="16.5" x14ac:dyDescent="0.3">
      <c r="A57" s="21" t="s">
        <v>169</v>
      </c>
      <c r="B57" s="22"/>
      <c r="C57" s="23"/>
      <c r="D57" s="23"/>
      <c r="E57" s="23"/>
      <c r="F57" s="29"/>
    </row>
    <row r="58" spans="1:6" s="4" customFormat="1" ht="16.5" x14ac:dyDescent="0.3">
      <c r="A58" s="21" t="s">
        <v>170</v>
      </c>
      <c r="B58" s="22"/>
      <c r="C58" s="23"/>
      <c r="D58" s="23"/>
      <c r="E58" s="23"/>
      <c r="F58" s="29"/>
    </row>
    <row r="59" spans="1:6" s="4" customFormat="1" ht="16.5" x14ac:dyDescent="0.3">
      <c r="A59" s="24" t="s">
        <v>92</v>
      </c>
      <c r="B59" s="25" t="s">
        <v>76</v>
      </c>
      <c r="C59" s="24" t="s">
        <v>17</v>
      </c>
      <c r="D59" s="26">
        <v>14.37</v>
      </c>
      <c r="E59" s="62"/>
      <c r="F59" s="27">
        <f>ROUND(D59*E59,0)</f>
        <v>0</v>
      </c>
    </row>
    <row r="60" spans="1:6" s="4" customFormat="1" ht="33" x14ac:dyDescent="0.3">
      <c r="A60" s="24" t="s">
        <v>93</v>
      </c>
      <c r="B60" s="25" t="s">
        <v>24</v>
      </c>
      <c r="C60" s="24" t="s">
        <v>25</v>
      </c>
      <c r="D60" s="26">
        <v>18.600000000000001</v>
      </c>
      <c r="E60" s="62"/>
      <c r="F60" s="27">
        <f>ROUND(D60*E60,0)</f>
        <v>0</v>
      </c>
    </row>
    <row r="61" spans="1:6" s="4" customFormat="1" ht="16.5" x14ac:dyDescent="0.3">
      <c r="A61" s="21" t="s">
        <v>171</v>
      </c>
      <c r="B61" s="22"/>
      <c r="C61" s="23"/>
      <c r="D61" s="30"/>
      <c r="E61" s="63"/>
      <c r="F61" s="29"/>
    </row>
    <row r="62" spans="1:6" s="4" customFormat="1" ht="16.5" x14ac:dyDescent="0.3">
      <c r="A62" s="24" t="s">
        <v>95</v>
      </c>
      <c r="B62" s="25" t="s">
        <v>172</v>
      </c>
      <c r="C62" s="24" t="s">
        <v>173</v>
      </c>
      <c r="D62" s="26">
        <v>0.31</v>
      </c>
      <c r="E62" s="62"/>
      <c r="F62" s="27">
        <f>ROUND(D62*E62,0)</f>
        <v>0</v>
      </c>
    </row>
    <row r="63" spans="1:6" s="4" customFormat="1" ht="33" x14ac:dyDescent="0.3">
      <c r="A63" s="24" t="s">
        <v>97</v>
      </c>
      <c r="B63" s="25" t="s">
        <v>80</v>
      </c>
      <c r="C63" s="24" t="s">
        <v>81</v>
      </c>
      <c r="D63" s="26">
        <v>114.1</v>
      </c>
      <c r="E63" s="62"/>
      <c r="F63" s="27">
        <f>ROUND(D63*E63,0)</f>
        <v>0</v>
      </c>
    </row>
    <row r="64" spans="1:6" s="4" customFormat="1" ht="16.5" x14ac:dyDescent="0.3">
      <c r="A64" s="21" t="s">
        <v>175</v>
      </c>
      <c r="B64" s="22"/>
      <c r="C64" s="23"/>
      <c r="D64" s="30"/>
      <c r="E64" s="63"/>
      <c r="F64" s="29"/>
    </row>
    <row r="65" spans="1:6" s="4" customFormat="1" ht="33" x14ac:dyDescent="0.3">
      <c r="A65" s="24" t="s">
        <v>99</v>
      </c>
      <c r="B65" s="25" t="s">
        <v>88</v>
      </c>
      <c r="C65" s="24" t="s">
        <v>89</v>
      </c>
      <c r="D65" s="26">
        <v>4</v>
      </c>
      <c r="E65" s="62"/>
      <c r="F65" s="27">
        <f>ROUND(D65*E65,0)</f>
        <v>0</v>
      </c>
    </row>
    <row r="66" spans="1:6" s="4" customFormat="1" ht="16.5" x14ac:dyDescent="0.3">
      <c r="A66" s="16" t="s">
        <v>26</v>
      </c>
      <c r="B66" s="16"/>
      <c r="C66" s="16"/>
      <c r="D66" s="16"/>
      <c r="E66" s="16"/>
      <c r="F66" s="56">
        <f>SUM(F59:F65)</f>
        <v>0</v>
      </c>
    </row>
    <row r="67" spans="1:6" s="4" customFormat="1" ht="16.5" x14ac:dyDescent="0.3">
      <c r="A67" s="21" t="s">
        <v>176</v>
      </c>
      <c r="B67" s="22"/>
      <c r="C67" s="23"/>
      <c r="D67" s="23"/>
      <c r="E67" s="23"/>
      <c r="F67" s="29"/>
    </row>
    <row r="68" spans="1:6" s="4" customFormat="1" ht="16.5" x14ac:dyDescent="0.3">
      <c r="A68" s="21" t="s">
        <v>177</v>
      </c>
      <c r="B68" s="22"/>
      <c r="C68" s="23"/>
      <c r="D68" s="23"/>
      <c r="E68" s="23"/>
      <c r="F68" s="29"/>
    </row>
    <row r="69" spans="1:6" s="4" customFormat="1" ht="16.5" x14ac:dyDescent="0.3">
      <c r="A69" s="24" t="s">
        <v>178</v>
      </c>
      <c r="B69" s="25" t="s">
        <v>76</v>
      </c>
      <c r="C69" s="24" t="s">
        <v>17</v>
      </c>
      <c r="D69" s="26">
        <v>60.03</v>
      </c>
      <c r="E69" s="62"/>
      <c r="F69" s="27">
        <f>ROUND(D69*E69,0)</f>
        <v>0</v>
      </c>
    </row>
    <row r="70" spans="1:6" s="4" customFormat="1" ht="33" x14ac:dyDescent="0.3">
      <c r="A70" s="24" t="s">
        <v>179</v>
      </c>
      <c r="B70" s="25" t="s">
        <v>24</v>
      </c>
      <c r="C70" s="24" t="s">
        <v>222</v>
      </c>
      <c r="D70" s="26">
        <v>78.03</v>
      </c>
      <c r="E70" s="62"/>
      <c r="F70" s="27">
        <f>ROUND(D70*E70,0)</f>
        <v>0</v>
      </c>
    </row>
    <row r="71" spans="1:6" s="4" customFormat="1" ht="16.5" x14ac:dyDescent="0.3">
      <c r="A71" s="21" t="s">
        <v>180</v>
      </c>
      <c r="B71" s="22"/>
      <c r="C71" s="23"/>
      <c r="D71" s="30"/>
      <c r="E71" s="63"/>
      <c r="F71" s="29"/>
    </row>
    <row r="72" spans="1:6" s="4" customFormat="1" ht="33" x14ac:dyDescent="0.3">
      <c r="A72" s="24" t="s">
        <v>181</v>
      </c>
      <c r="B72" s="25" t="s">
        <v>96</v>
      </c>
      <c r="C72" s="24" t="s">
        <v>17</v>
      </c>
      <c r="D72" s="26">
        <v>20</v>
      </c>
      <c r="E72" s="62"/>
      <c r="F72" s="27">
        <f>ROUND(D72*E72,0)</f>
        <v>0</v>
      </c>
    </row>
    <row r="73" spans="1:6" s="4" customFormat="1" ht="33" x14ac:dyDescent="0.3">
      <c r="A73" s="24" t="s">
        <v>182</v>
      </c>
      <c r="B73" s="25" t="s">
        <v>22</v>
      </c>
      <c r="C73" s="24" t="s">
        <v>17</v>
      </c>
      <c r="D73" s="26">
        <v>63.03</v>
      </c>
      <c r="E73" s="62"/>
      <c r="F73" s="27">
        <f>ROUND(D73*E73,0)</f>
        <v>0</v>
      </c>
    </row>
    <row r="74" spans="1:6" s="4" customFormat="1" ht="16.5" x14ac:dyDescent="0.3">
      <c r="A74" s="21" t="s">
        <v>183</v>
      </c>
      <c r="B74" s="22"/>
      <c r="C74" s="23"/>
      <c r="D74" s="30"/>
      <c r="E74" s="63"/>
      <c r="F74" s="29"/>
    </row>
    <row r="75" spans="1:6" s="4" customFormat="1" ht="33" x14ac:dyDescent="0.3">
      <c r="A75" s="24" t="s">
        <v>184</v>
      </c>
      <c r="B75" s="25" t="s">
        <v>100</v>
      </c>
      <c r="C75" s="24" t="s">
        <v>89</v>
      </c>
      <c r="D75" s="26">
        <v>15</v>
      </c>
      <c r="E75" s="62"/>
      <c r="F75" s="27">
        <f>ROUND(D75*E75,0)</f>
        <v>0</v>
      </c>
    </row>
    <row r="76" spans="1:6" s="4" customFormat="1" ht="16.5" x14ac:dyDescent="0.3">
      <c r="A76" s="21" t="s">
        <v>186</v>
      </c>
      <c r="B76" s="22"/>
      <c r="C76" s="23"/>
      <c r="D76" s="30"/>
      <c r="E76" s="61"/>
      <c r="F76" s="29"/>
    </row>
    <row r="77" spans="1:6" s="4" customFormat="1" ht="33" x14ac:dyDescent="0.3">
      <c r="A77" s="24" t="s">
        <v>187</v>
      </c>
      <c r="B77" s="25" t="s">
        <v>103</v>
      </c>
      <c r="C77" s="24" t="s">
        <v>6</v>
      </c>
      <c r="D77" s="26">
        <v>14</v>
      </c>
      <c r="E77" s="62"/>
      <c r="F77" s="27">
        <f>ROUND(D77*E77,0)</f>
        <v>0</v>
      </c>
    </row>
    <row r="78" spans="1:6" s="4" customFormat="1" ht="16.5" x14ac:dyDescent="0.3">
      <c r="A78" s="21" t="s">
        <v>223</v>
      </c>
      <c r="B78" s="22"/>
      <c r="C78" s="23"/>
      <c r="D78" s="30"/>
      <c r="E78" s="63"/>
      <c r="F78" s="29"/>
    </row>
    <row r="79" spans="1:6" s="4" customFormat="1" ht="33" x14ac:dyDescent="0.3">
      <c r="A79" s="24" t="s">
        <v>188</v>
      </c>
      <c r="B79" s="25" t="s">
        <v>106</v>
      </c>
      <c r="C79" s="24" t="s">
        <v>81</v>
      </c>
      <c r="D79" s="26">
        <v>258.42</v>
      </c>
      <c r="E79" s="62"/>
      <c r="F79" s="27">
        <f>ROUND(D79*E79,0)</f>
        <v>0</v>
      </c>
    </row>
    <row r="80" spans="1:6" s="4" customFormat="1" ht="16.5" x14ac:dyDescent="0.3">
      <c r="A80" s="24" t="s">
        <v>189</v>
      </c>
      <c r="B80" s="25" t="s">
        <v>108</v>
      </c>
      <c r="C80" s="24" t="s">
        <v>81</v>
      </c>
      <c r="D80" s="26">
        <v>150</v>
      </c>
      <c r="E80" s="62"/>
      <c r="F80" s="27">
        <f>ROUND(D80*E80,0)</f>
        <v>0</v>
      </c>
    </row>
    <row r="81" spans="1:7" s="4" customFormat="1" ht="16.5" x14ac:dyDescent="0.3">
      <c r="A81" s="24" t="s">
        <v>190</v>
      </c>
      <c r="B81" s="25" t="s">
        <v>191</v>
      </c>
      <c r="C81" s="24" t="s">
        <v>81</v>
      </c>
      <c r="D81" s="26">
        <v>258.42</v>
      </c>
      <c r="E81" s="62"/>
      <c r="F81" s="27">
        <f>ROUND(D81*E81,0)</f>
        <v>0</v>
      </c>
    </row>
    <row r="82" spans="1:7" s="4" customFormat="1" ht="16.5" x14ac:dyDescent="0.3">
      <c r="A82" s="24" t="s">
        <v>192</v>
      </c>
      <c r="B82" s="25" t="s">
        <v>110</v>
      </c>
      <c r="C82" s="24" t="s">
        <v>81</v>
      </c>
      <c r="D82" s="26">
        <v>150</v>
      </c>
      <c r="E82" s="62"/>
      <c r="F82" s="27">
        <f>ROUND(D82*E82,0)</f>
        <v>0</v>
      </c>
    </row>
    <row r="83" spans="1:7" s="4" customFormat="1" ht="16.5" x14ac:dyDescent="0.3">
      <c r="A83" s="16" t="s">
        <v>26</v>
      </c>
      <c r="B83" s="16"/>
      <c r="C83" s="16"/>
      <c r="D83" s="16"/>
      <c r="E83" s="16"/>
      <c r="F83" s="56">
        <f>SUM(F69:F82)</f>
        <v>0</v>
      </c>
    </row>
    <row r="84" spans="1:7" s="4" customFormat="1" ht="25.5" x14ac:dyDescent="0.3">
      <c r="A84" s="31" t="s">
        <v>113</v>
      </c>
      <c r="B84" s="22"/>
      <c r="C84" s="23"/>
      <c r="D84" s="23"/>
      <c r="E84" s="23"/>
      <c r="F84" s="29"/>
    </row>
    <row r="85" spans="1:7" s="4" customFormat="1" ht="16.5" x14ac:dyDescent="0.3">
      <c r="A85" s="32">
        <v>6.1</v>
      </c>
      <c r="B85" s="33" t="s">
        <v>114</v>
      </c>
      <c r="C85" s="34" t="s">
        <v>89</v>
      </c>
      <c r="D85" s="35">
        <v>1</v>
      </c>
      <c r="E85" s="62"/>
      <c r="F85" s="27">
        <f>ROUND(D85*E85,0)</f>
        <v>0</v>
      </c>
    </row>
    <row r="86" spans="1:7" s="4" customFormat="1" ht="16.5" x14ac:dyDescent="0.3">
      <c r="A86" s="36">
        <v>6.2</v>
      </c>
      <c r="B86" s="33" t="s">
        <v>115</v>
      </c>
      <c r="C86" s="34" t="s">
        <v>89</v>
      </c>
      <c r="D86" s="35">
        <v>1</v>
      </c>
      <c r="E86" s="63"/>
      <c r="F86" s="27">
        <f>ROUND(D86*E86,0)</f>
        <v>0</v>
      </c>
    </row>
    <row r="87" spans="1:7" s="4" customFormat="1" ht="16.5" x14ac:dyDescent="0.3">
      <c r="A87" s="36">
        <v>6.3</v>
      </c>
      <c r="B87" s="33" t="s">
        <v>116</v>
      </c>
      <c r="C87" s="34" t="s">
        <v>89</v>
      </c>
      <c r="D87" s="35">
        <v>1</v>
      </c>
      <c r="E87" s="63"/>
      <c r="F87" s="27">
        <f>ROUND(D87*E87,0)</f>
        <v>0</v>
      </c>
    </row>
    <row r="88" spans="1:7" s="4" customFormat="1" ht="16.5" x14ac:dyDescent="0.3">
      <c r="A88" s="16" t="s">
        <v>26</v>
      </c>
      <c r="B88" s="16"/>
      <c r="C88" s="16"/>
      <c r="D88" s="16"/>
      <c r="E88" s="16"/>
      <c r="F88" s="28">
        <f>SUM(F85:F87)</f>
        <v>0</v>
      </c>
    </row>
    <row r="89" spans="1:7" s="11" customFormat="1" ht="16.5" x14ac:dyDescent="0.3">
      <c r="A89" s="37" t="s">
        <v>117</v>
      </c>
      <c r="B89" s="37"/>
      <c r="C89" s="37"/>
      <c r="D89" s="37"/>
      <c r="E89" s="37"/>
      <c r="F89" s="38">
        <f>+F16+F49+F56+F66+F83+F88</f>
        <v>0</v>
      </c>
      <c r="G89" s="39"/>
    </row>
    <row r="90" spans="1:7" s="11" customFormat="1" ht="16.5" x14ac:dyDescent="0.3">
      <c r="A90" s="37" t="s">
        <v>118</v>
      </c>
      <c r="B90" s="37"/>
      <c r="C90" s="37"/>
      <c r="D90" s="37"/>
      <c r="E90" s="37"/>
      <c r="F90" s="52"/>
    </row>
    <row r="91" spans="1:7" s="11" customFormat="1" ht="16.5" x14ac:dyDescent="0.3">
      <c r="A91" s="42" t="s">
        <v>119</v>
      </c>
      <c r="B91" s="42"/>
      <c r="C91" s="42"/>
      <c r="D91" s="42"/>
      <c r="E91" s="64"/>
      <c r="F91" s="57">
        <f>ROUND(F89*E91,0)</f>
        <v>0</v>
      </c>
    </row>
    <row r="92" spans="1:7" s="11" customFormat="1" ht="16.5" x14ac:dyDescent="0.3">
      <c r="A92" s="42" t="s">
        <v>120</v>
      </c>
      <c r="B92" s="42"/>
      <c r="C92" s="42"/>
      <c r="D92" s="42"/>
      <c r="E92" s="64"/>
      <c r="F92" s="57">
        <f>ROUND(F89*E92,0)</f>
        <v>0</v>
      </c>
    </row>
    <row r="93" spans="1:7" s="11" customFormat="1" ht="16.5" x14ac:dyDescent="0.3">
      <c r="A93" s="42" t="s">
        <v>121</v>
      </c>
      <c r="B93" s="42"/>
      <c r="C93" s="42"/>
      <c r="D93" s="42"/>
      <c r="E93" s="64"/>
      <c r="F93" s="57">
        <f>ROUND(F89*E93,0)</f>
        <v>0</v>
      </c>
    </row>
    <row r="94" spans="1:7" s="11" customFormat="1" ht="16.5" x14ac:dyDescent="0.3">
      <c r="A94" s="42" t="s">
        <v>122</v>
      </c>
      <c r="B94" s="42"/>
      <c r="C94" s="42"/>
      <c r="D94" s="42"/>
      <c r="E94" s="43">
        <v>0.16</v>
      </c>
      <c r="F94" s="57">
        <f>ROUND(F93*E94,0)</f>
        <v>0</v>
      </c>
    </row>
    <row r="95" spans="1:7" s="11" customFormat="1" ht="16.5" x14ac:dyDescent="0.3">
      <c r="A95" s="37" t="s">
        <v>123</v>
      </c>
      <c r="B95" s="37"/>
      <c r="C95" s="37"/>
      <c r="D95" s="37"/>
      <c r="E95" s="37"/>
      <c r="F95" s="38">
        <f>+F89+F91+F92+F93+F94</f>
        <v>0</v>
      </c>
    </row>
    <row r="96" spans="1:7" s="11" customFormat="1" ht="16.5" x14ac:dyDescent="0.3">
      <c r="A96" s="45"/>
      <c r="B96" s="45"/>
      <c r="C96" s="45"/>
      <c r="D96" s="45"/>
      <c r="E96" s="45"/>
      <c r="F96" s="45"/>
    </row>
    <row r="97" spans="1:6" s="11" customFormat="1" ht="16.5" x14ac:dyDescent="0.3">
      <c r="A97" s="45" t="s">
        <v>124</v>
      </c>
      <c r="B97" s="45"/>
      <c r="C97" s="45"/>
      <c r="D97" s="45"/>
      <c r="E97" s="45"/>
      <c r="F97" s="45"/>
    </row>
    <row r="98" spans="1:6" s="4" customFormat="1" ht="16.5" x14ac:dyDescent="0.3"/>
    <row r="99" spans="1:6" s="4" customFormat="1" ht="16.5" x14ac:dyDescent="0.3">
      <c r="A99" s="4" t="s">
        <v>224</v>
      </c>
      <c r="B99" s="49"/>
    </row>
    <row r="100" spans="1:6" s="4" customFormat="1" ht="16.5" x14ac:dyDescent="0.3"/>
    <row r="101" spans="1:6" s="4" customFormat="1" ht="16.5" x14ac:dyDescent="0.3">
      <c r="F101" s="58"/>
    </row>
    <row r="102" spans="1:6" s="4" customFormat="1" ht="16.5" x14ac:dyDescent="0.3">
      <c r="F102" s="59"/>
    </row>
    <row r="103" spans="1:6" s="4" customFormat="1" ht="16.5" x14ac:dyDescent="0.3"/>
    <row r="104" spans="1:6" s="4" customFormat="1" ht="16.5" x14ac:dyDescent="0.3">
      <c r="B104" s="49"/>
    </row>
    <row r="105" spans="1:6" s="4" customFormat="1" ht="16.5" x14ac:dyDescent="0.3">
      <c r="B105" s="49"/>
    </row>
    <row r="106" spans="1:6" s="4" customFormat="1" ht="16.5" x14ac:dyDescent="0.3">
      <c r="B106" s="49"/>
    </row>
    <row r="107" spans="1:6" s="4" customFormat="1" ht="16.5" x14ac:dyDescent="0.3">
      <c r="B107" s="49"/>
    </row>
    <row r="108" spans="1:6" s="4" customFormat="1" ht="16.5" x14ac:dyDescent="0.3">
      <c r="B108" s="49"/>
    </row>
    <row r="109" spans="1:6" s="4" customFormat="1" ht="16.5" x14ac:dyDescent="0.3">
      <c r="B109" s="49"/>
    </row>
    <row r="110" spans="1:6" s="4" customFormat="1" ht="16.5" x14ac:dyDescent="0.3">
      <c r="B110" s="49"/>
    </row>
    <row r="111" spans="1:6" s="4" customFormat="1" ht="16.5" x14ac:dyDescent="0.3">
      <c r="B111" s="49"/>
    </row>
    <row r="112" spans="1:6" s="4" customFormat="1" ht="16.5" x14ac:dyDescent="0.3">
      <c r="B112" s="49"/>
    </row>
    <row r="113" spans="2:2" s="4" customFormat="1" ht="16.5" x14ac:dyDescent="0.3">
      <c r="B113" s="49"/>
    </row>
    <row r="114" spans="2:2" s="4" customFormat="1" ht="16.5" x14ac:dyDescent="0.3">
      <c r="B114" s="49"/>
    </row>
    <row r="115" spans="2:2" s="4" customFormat="1" ht="16.5" x14ac:dyDescent="0.3">
      <c r="B115" s="49"/>
    </row>
    <row r="116" spans="2:2" s="4" customFormat="1" ht="16.5" x14ac:dyDescent="0.3">
      <c r="B116" s="49"/>
    </row>
    <row r="117" spans="2:2" s="4" customFormat="1" ht="16.5" x14ac:dyDescent="0.3">
      <c r="B117" s="49"/>
    </row>
    <row r="118" spans="2:2" s="4" customFormat="1" ht="16.5" x14ac:dyDescent="0.3">
      <c r="B118" s="49"/>
    </row>
    <row r="119" spans="2:2" s="4" customFormat="1" ht="16.5" x14ac:dyDescent="0.3">
      <c r="B119" s="49"/>
    </row>
    <row r="120" spans="2:2" s="4" customFormat="1" ht="16.5" x14ac:dyDescent="0.3">
      <c r="B120" s="49"/>
    </row>
    <row r="121" spans="2:2" s="4" customFormat="1" ht="16.5" x14ac:dyDescent="0.3">
      <c r="B121" s="49"/>
    </row>
    <row r="122" spans="2:2" s="4" customFormat="1" ht="16.5" x14ac:dyDescent="0.3">
      <c r="B122" s="49"/>
    </row>
    <row r="123" spans="2:2" s="4" customFormat="1" ht="16.5" x14ac:dyDescent="0.3">
      <c r="B123" s="49"/>
    </row>
    <row r="124" spans="2:2" s="4" customFormat="1" ht="16.5" x14ac:dyDescent="0.3">
      <c r="B124" s="49"/>
    </row>
    <row r="125" spans="2:2" s="4" customFormat="1" ht="16.5" x14ac:dyDescent="0.3">
      <c r="B125" s="49"/>
    </row>
    <row r="126" spans="2:2" s="4" customFormat="1" ht="16.5" x14ac:dyDescent="0.3">
      <c r="B126" s="49"/>
    </row>
    <row r="127" spans="2:2" s="4" customFormat="1" ht="16.5" x14ac:dyDescent="0.3">
      <c r="B127" s="49"/>
    </row>
    <row r="128" spans="2:2" s="4" customFormat="1" ht="16.5" x14ac:dyDescent="0.3">
      <c r="B128" s="49"/>
    </row>
    <row r="129" spans="2:2" s="4" customFormat="1" ht="16.5" x14ac:dyDescent="0.3">
      <c r="B129" s="49"/>
    </row>
    <row r="130" spans="2:2" s="4" customFormat="1" ht="16.5" x14ac:dyDescent="0.3">
      <c r="B130" s="49"/>
    </row>
    <row r="131" spans="2:2" s="4" customFormat="1" ht="16.5" x14ac:dyDescent="0.3">
      <c r="B131" s="49"/>
    </row>
  </sheetData>
  <sheetProtection password="8803" sheet="1" objects="1" scenarios="1"/>
  <mergeCells count="17">
    <mergeCell ref="A91:D91"/>
    <mergeCell ref="A92:D92"/>
    <mergeCell ref="A93:D93"/>
    <mergeCell ref="A94:D94"/>
    <mergeCell ref="A95:E95"/>
    <mergeCell ref="A56:E56"/>
    <mergeCell ref="A66:E66"/>
    <mergeCell ref="A83:E83"/>
    <mergeCell ref="A88:E88"/>
    <mergeCell ref="A89:E89"/>
    <mergeCell ref="A90:E90"/>
    <mergeCell ref="A1:F3"/>
    <mergeCell ref="A4:F4"/>
    <mergeCell ref="A6:F6"/>
    <mergeCell ref="A8:F8"/>
    <mergeCell ref="A16:E1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G1 - G2</vt:lpstr>
      <vt:lpstr>E</vt:lpstr>
      <vt:lpstr>SKATE PARK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JIMENEZ DAVILA</dc:creator>
  <cp:lastModifiedBy>VANESSA JIMENEZ DAVILA</cp:lastModifiedBy>
  <dcterms:created xsi:type="dcterms:W3CDTF">2015-09-08T00:47:27Z</dcterms:created>
  <dcterms:modified xsi:type="dcterms:W3CDTF">2015-09-08T01:09:47Z</dcterms:modified>
</cp:coreProperties>
</file>