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Formato 4 Prespuesto   (2)" sheetId="4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  (2)'!$A$1:$G$41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20" i="4" l="1"/>
  <c r="F21" i="4"/>
  <c r="F22" i="4"/>
  <c r="F23" i="4"/>
  <c r="F24" i="4"/>
  <c r="F25" i="4"/>
  <c r="F26" i="4"/>
  <c r="F27" i="4"/>
  <c r="F28" i="4"/>
  <c r="F19" i="4"/>
  <c r="F18" i="4"/>
  <c r="F10" i="4"/>
  <c r="F12" i="4" s="1"/>
  <c r="F30" i="4" l="1"/>
  <c r="F33" i="4"/>
  <c r="F34" i="4" l="1"/>
  <c r="F35" i="4" s="1"/>
  <c r="F32" i="4"/>
  <c r="F37" i="4" l="1"/>
  <c r="F39" i="4" l="1"/>
  <c r="F41" i="4" s="1"/>
</calcChain>
</file>

<file path=xl/sharedStrings.xml><?xml version="1.0" encoding="utf-8"?>
<sst xmlns="http://schemas.openxmlformats.org/spreadsheetml/2006/main" count="47" uniqueCount="44">
  <si>
    <t>CANTIDAD</t>
  </si>
  <si>
    <t>AULAS PRIMARIA Y MEDIA</t>
  </si>
  <si>
    <t>AULAS PREESCOLAR, INCLUYE SERVICIOS SANITARIOS</t>
  </si>
  <si>
    <t>BATERIA BASICA Y MEDIA</t>
  </si>
  <si>
    <t>BATERIA PREESCOLAR</t>
  </si>
  <si>
    <t>LABORATORIOS FISICA, QUIMICA, BIOLOGIA</t>
  </si>
  <si>
    <t>SALAS DE INNOVACIÓN (TECNOLOGIA Y SISTEMAS)</t>
  </si>
  <si>
    <t>BIBLIOTECA</t>
  </si>
  <si>
    <t>COMEDOR Y COCINA</t>
  </si>
  <si>
    <t>TURNOS</t>
  </si>
  <si>
    <t>ADMINISTRACION Y SERVICIOS GENERALES (60-20-20)</t>
  </si>
  <si>
    <t>RAMPAS</t>
  </si>
  <si>
    <t>PISOS</t>
  </si>
  <si>
    <t>ESCALERAS</t>
  </si>
  <si>
    <t>DESCRIPCIÓN</t>
  </si>
  <si>
    <t>VALOR TOTAL</t>
  </si>
  <si>
    <t>VALOR DIRECTO OBRA</t>
  </si>
  <si>
    <t>Administración</t>
  </si>
  <si>
    <t>Utilidad</t>
  </si>
  <si>
    <t>DESCRIPCION</t>
  </si>
  <si>
    <t>UND</t>
  </si>
  <si>
    <t>VALOR UNITARIO</t>
  </si>
  <si>
    <t>VALOR COSTOS INDIRECTOS</t>
  </si>
  <si>
    <t>Imprevistos</t>
  </si>
  <si>
    <t>VALOR TOTAL PRESUPUESTO (1+2)</t>
  </si>
  <si>
    <t>VALOR TOTAL IVA 19% SOBRE VALOR DE LOS AJUSTES A LOS ESTUDIOS TÉCNICOS Y DISEÑOS</t>
  </si>
  <si>
    <t>VALOR TOTAL ETAPA DE LOS AJUSTES A LOS ESTUDIOS Y DISEÑOS</t>
  </si>
  <si>
    <t>SUBTOTAL VALOR DE LA ETAPA DE LOS AJUSTES A LOS ESTUDIOS TÉCNICOS Y DISEÑOS</t>
  </si>
  <si>
    <t xml:space="preserve">AULAS DE CLASE Primaria y Media </t>
  </si>
  <si>
    <t>BATERÍAS SANITARIAS (25 aparatos básica, media, discapacitados, docentes y personal admón. según aplique Normatividad). ENFERMERÍA</t>
  </si>
  <si>
    <t>AULA DE DANZA</t>
  </si>
  <si>
    <t xml:space="preserve">LABORATORIO de física, química, ciencias naturales y bilingüismo </t>
  </si>
  <si>
    <t>LABORATORIO de tecnología, innovación y multimedia</t>
  </si>
  <si>
    <t xml:space="preserve">CENTRO DE RECURSOS (Biblioteca escolar, ayudas educativas y ambiente de aprendizaje de lengua extranjera) </t>
  </si>
  <si>
    <t>ZONA ADMINISTRATIVA Y RECTORIA</t>
  </si>
  <si>
    <t>CIRCULACIONES CUBIERTAS ABIERTAS (acceso a ambientes pedagogicos y complementarios, pasillos, corredores, plazoletas y accesos cubiertos tanto primer y segundo piso)</t>
  </si>
  <si>
    <t>CIRCULACIONES ABIERTAS (Andenes de conexión entre edificaciones, escaleras y rampas de conexión a nivel de terreno, andenes de protección de cimentación)</t>
  </si>
  <si>
    <t>RAMPAS ELEVADAS para dos (2) pisos (Incluye cimentación, estructura, cubierta, barandas de protección. Acceso para comunicación a segundo piso o niveles superiores)</t>
  </si>
  <si>
    <t>ESCALERA CUBIERTA ELEVADAS para dos (2) pisos (Incluye cimentación, estructura, cubierta, barandas de protección. Acceso para comunicación a segundo piso o niveles superiores)</t>
  </si>
  <si>
    <t>IVA 19% sobre la utilidad</t>
  </si>
  <si>
    <t>PRESUPUESTO OFICIAL
“AJUSTE A LOS ESTUDIOS TECNICOS Y DISEÑOS, CONSTRUCCIÓN Y PUESTA EN FUNCIONAMIENTO DE LA PRIMERA ETAPA DE LA INSTITUCION EDUCATIVA SAN LUIS DE GARAGOA, MUNICIPIO DE GARAGOA – DEPARTAMENTO DE BOYACA”</t>
  </si>
  <si>
    <t xml:space="preserve">1.       ETAPA 1,  EJECUCIÓN DE LOS AJUSTES A LOS ESTUDIOS Y DISEÑOS </t>
  </si>
  <si>
    <t>2.       ETAPA 2,  EJECUCIÓN DE  OBRA Y PUESTA EN FUNCIONAMIENTO</t>
  </si>
  <si>
    <t>VALOR ETAPA 2, EJECUCION DE OBRA Y PUESTA EN FUNCIONAMIENTO (Directos+ Indirectos)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</si>
</sst>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_);\(&quot;$&quot;\ #,##0\)"/>
    <numFmt numFmtId="165" formatCode="&quot;$&quot;\ #,##0.00_);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0.0"/>
    <numFmt numFmtId="171" formatCode="0.0000000"/>
    <numFmt numFmtId="172" formatCode="_ * #,##0.0000_ ;_ * \-#,##0.0000_ ;_ * &quot;-&quot;??_ ;_ @_ "/>
    <numFmt numFmtId="173" formatCode="&quot;$&quot;\ #,##0.00"/>
    <numFmt numFmtId="174" formatCode="&quot;$&quot;\ #,##0"/>
    <numFmt numFmtId="175" formatCode="&quot;$&quot;\ #,##0.0_);\(&quot;$&quot;\ #,##0.0\)"/>
    <numFmt numFmtId="176" formatCode="0.0000000000000%"/>
  </numFmts>
  <fonts count="19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3"/>
      <color theme="1"/>
      <name val="Arial Narrow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70" fontId="4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/>
    <xf numFmtId="0" fontId="9" fillId="0" borderId="0" xfId="9" applyFont="1" applyBorder="1" applyAlignment="1">
      <alignment horizontal="left" vertical="center" wrapText="1"/>
    </xf>
    <xf numFmtId="0" fontId="9" fillId="0" borderId="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right" vertical="center" wrapText="1"/>
    </xf>
    <xf numFmtId="0" fontId="9" fillId="0" borderId="11" xfId="9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4" borderId="9" xfId="0" applyFont="1" applyFill="1" applyBorder="1"/>
    <xf numFmtId="0" fontId="10" fillId="0" borderId="16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6" xfId="0" applyFont="1" applyBorder="1"/>
    <xf numFmtId="0" fontId="10" fillId="0" borderId="11" xfId="0" applyFont="1" applyBorder="1"/>
    <xf numFmtId="165" fontId="9" fillId="0" borderId="11" xfId="9" applyNumberFormat="1" applyFont="1" applyBorder="1" applyAlignment="1">
      <alignment horizontal="center" vertical="center" wrapText="1"/>
    </xf>
    <xf numFmtId="165" fontId="9" fillId="0" borderId="11" xfId="9" applyNumberFormat="1" applyFont="1" applyBorder="1" applyAlignment="1">
      <alignment horizontal="right" vertical="center" wrapText="1"/>
    </xf>
    <xf numFmtId="0" fontId="11" fillId="6" borderId="0" xfId="0" applyFont="1" applyFill="1" applyBorder="1" applyAlignment="1">
      <alignment horizontal="center"/>
    </xf>
    <xf numFmtId="169" fontId="11" fillId="6" borderId="0" xfId="1" applyNumberFormat="1" applyFont="1" applyFill="1" applyBorder="1" applyAlignment="1">
      <alignment horizontal="center"/>
    </xf>
    <xf numFmtId="2" fontId="10" fillId="0" borderId="16" xfId="0" applyNumberFormat="1" applyFont="1" applyBorder="1"/>
    <xf numFmtId="0" fontId="10" fillId="6" borderId="21" xfId="0" applyFont="1" applyFill="1" applyBorder="1"/>
    <xf numFmtId="0" fontId="11" fillId="6" borderId="23" xfId="0" applyFont="1" applyFill="1" applyBorder="1" applyAlignment="1">
      <alignment horizontal="center" vertical="center"/>
    </xf>
    <xf numFmtId="169" fontId="12" fillId="6" borderId="23" xfId="1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9" fontId="12" fillId="6" borderId="16" xfId="1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/>
    </xf>
    <xf numFmtId="0" fontId="8" fillId="6" borderId="24" xfId="0" applyFont="1" applyFill="1" applyBorder="1" applyAlignment="1">
      <alignment horizontal="center" vertical="center"/>
    </xf>
    <xf numFmtId="167" fontId="8" fillId="6" borderId="24" xfId="0" applyNumberFormat="1" applyFont="1" applyFill="1" applyBorder="1" applyAlignment="1">
      <alignment horizontal="center" vertical="center"/>
    </xf>
    <xf numFmtId="169" fontId="8" fillId="6" borderId="24" xfId="1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6" borderId="25" xfId="0" applyFont="1" applyFill="1" applyBorder="1" applyAlignment="1">
      <alignment horizontal="right" vertical="center"/>
    </xf>
    <xf numFmtId="0" fontId="10" fillId="6" borderId="17" xfId="0" applyFont="1" applyFill="1" applyBorder="1" applyAlignment="1">
      <alignment horizontal="right" vertical="center"/>
    </xf>
    <xf numFmtId="0" fontId="8" fillId="6" borderId="27" xfId="0" applyFont="1" applyFill="1" applyBorder="1" applyAlignment="1">
      <alignment horizontal="right" vertical="center"/>
    </xf>
    <xf numFmtId="0" fontId="10" fillId="6" borderId="20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center"/>
    </xf>
    <xf numFmtId="169" fontId="11" fillId="6" borderId="11" xfId="1" applyNumberFormat="1" applyFont="1" applyFill="1" applyBorder="1" applyAlignment="1">
      <alignment horizontal="center"/>
    </xf>
    <xf numFmtId="0" fontId="13" fillId="6" borderId="16" xfId="0" applyFont="1" applyFill="1" applyBorder="1" applyAlignment="1">
      <alignment vertical="center"/>
    </xf>
    <xf numFmtId="169" fontId="13" fillId="6" borderId="24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7" fillId="0" borderId="6" xfId="9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8" fontId="11" fillId="0" borderId="23" xfId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73" fontId="13" fillId="6" borderId="26" xfId="1" applyNumberFormat="1" applyFont="1" applyFill="1" applyBorder="1" applyAlignment="1">
      <alignment horizontal="right" vertical="center"/>
    </xf>
    <xf numFmtId="173" fontId="13" fillId="6" borderId="18" xfId="1" applyNumberFormat="1" applyFont="1" applyFill="1" applyBorder="1" applyAlignment="1">
      <alignment horizontal="right" vertical="center"/>
    </xf>
    <xf numFmtId="174" fontId="13" fillId="6" borderId="18" xfId="0" applyNumberFormat="1" applyFont="1" applyFill="1" applyBorder="1" applyAlignment="1">
      <alignment horizontal="right" vertical="center"/>
    </xf>
    <xf numFmtId="174" fontId="8" fillId="6" borderId="28" xfId="1" applyNumberFormat="1" applyFont="1" applyFill="1" applyBorder="1" applyAlignment="1">
      <alignment horizontal="right" vertical="center"/>
    </xf>
    <xf numFmtId="174" fontId="10" fillId="6" borderId="22" xfId="0" applyNumberFormat="1" applyFont="1" applyFill="1" applyBorder="1" applyAlignment="1">
      <alignment horizontal="right"/>
    </xf>
    <xf numFmtId="164" fontId="14" fillId="5" borderId="3" xfId="0" applyNumberFormat="1" applyFont="1" applyFill="1" applyBorder="1" applyAlignment="1">
      <alignment vertical="center"/>
    </xf>
    <xf numFmtId="173" fontId="4" fillId="0" borderId="0" xfId="0" applyNumberFormat="1" applyFont="1"/>
    <xf numFmtId="175" fontId="15" fillId="0" borderId="18" xfId="9" applyNumberFormat="1" applyFont="1" applyBorder="1" applyAlignment="1">
      <alignment horizontal="right" vertical="center" wrapText="1"/>
    </xf>
    <xf numFmtId="174" fontId="17" fillId="6" borderId="19" xfId="1" applyNumberFormat="1" applyFont="1" applyFill="1" applyBorder="1" applyAlignment="1">
      <alignment horizontal="right" vertical="center"/>
    </xf>
    <xf numFmtId="0" fontId="16" fillId="0" borderId="6" xfId="9" applyFont="1" applyBorder="1" applyAlignment="1">
      <alignment horizontal="left" vertical="center" wrapText="1"/>
    </xf>
    <xf numFmtId="0" fontId="16" fillId="0" borderId="0" xfId="9" applyFont="1" applyBorder="1" applyAlignment="1">
      <alignment horizontal="left" vertical="center" wrapText="1"/>
    </xf>
    <xf numFmtId="164" fontId="15" fillId="0" borderId="18" xfId="9" applyNumberFormat="1" applyFont="1" applyFill="1" applyBorder="1" applyAlignment="1">
      <alignment horizontal="right" vertical="center" wrapText="1"/>
    </xf>
    <xf numFmtId="164" fontId="17" fillId="0" borderId="19" xfId="9" applyNumberFormat="1" applyFont="1" applyBorder="1" applyAlignment="1">
      <alignment horizontal="right" vertical="center" wrapText="1"/>
    </xf>
    <xf numFmtId="0" fontId="17" fillId="4" borderId="4" xfId="9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2" fontId="16" fillId="0" borderId="21" xfId="0" applyNumberFormat="1" applyFont="1" applyBorder="1" applyAlignment="1">
      <alignment horizontal="center" vertical="center" wrapText="1"/>
    </xf>
    <xf numFmtId="168" fontId="16" fillId="0" borderId="21" xfId="1" applyFont="1" applyBorder="1" applyAlignment="1">
      <alignment horizontal="center" vertical="center" wrapText="1"/>
    </xf>
    <xf numFmtId="164" fontId="16" fillId="0" borderId="18" xfId="1" applyNumberFormat="1" applyFont="1" applyBorder="1" applyAlignment="1">
      <alignment vertical="center"/>
    </xf>
    <xf numFmtId="0" fontId="16" fillId="0" borderId="20" xfId="0" applyFont="1" applyBorder="1" applyAlignment="1">
      <alignment horizontal="left" vertical="center" wrapText="1"/>
    </xf>
    <xf numFmtId="169" fontId="17" fillId="6" borderId="28" xfId="1" applyNumberFormat="1" applyFont="1" applyFill="1" applyBorder="1" applyAlignment="1">
      <alignment horizontal="center" vertical="center"/>
    </xf>
    <xf numFmtId="176" fontId="15" fillId="7" borderId="23" xfId="2" applyNumberFormat="1" applyFont="1" applyFill="1" applyBorder="1" applyAlignment="1">
      <alignment horizontal="center" vertical="center"/>
    </xf>
    <xf numFmtId="9" fontId="16" fillId="7" borderId="16" xfId="2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7" fillId="3" borderId="4" xfId="9" applyFont="1" applyFill="1" applyBorder="1" applyAlignment="1">
      <alignment horizontal="left" vertical="center" wrapText="1"/>
    </xf>
    <xf numFmtId="0" fontId="17" fillId="3" borderId="5" xfId="9" applyFont="1" applyFill="1" applyBorder="1" applyAlignment="1">
      <alignment horizontal="left" vertical="center" wrapText="1"/>
    </xf>
    <xf numFmtId="0" fontId="17" fillId="3" borderId="9" xfId="9" applyFont="1" applyFill="1" applyBorder="1" applyAlignment="1">
      <alignment horizontal="left" vertical="center" wrapText="1"/>
    </xf>
    <xf numFmtId="0" fontId="17" fillId="3" borderId="7" xfId="9" applyFont="1" applyFill="1" applyBorder="1" applyAlignment="1">
      <alignment horizontal="left" vertical="center" wrapText="1"/>
    </xf>
    <xf numFmtId="0" fontId="17" fillId="3" borderId="8" xfId="9" applyFont="1" applyFill="1" applyBorder="1" applyAlignment="1">
      <alignment horizontal="left" vertical="center" wrapText="1"/>
    </xf>
    <xf numFmtId="0" fontId="17" fillId="3" borderId="10" xfId="9" applyFont="1" applyFill="1" applyBorder="1" applyAlignment="1">
      <alignment horizontal="left" vertical="center" wrapText="1"/>
    </xf>
    <xf numFmtId="0" fontId="16" fillId="0" borderId="12" xfId="9" applyFont="1" applyBorder="1" applyAlignment="1">
      <alignment horizontal="left" vertical="center" wrapText="1"/>
    </xf>
    <xf numFmtId="0" fontId="16" fillId="0" borderId="13" xfId="9" applyFont="1" applyBorder="1" applyAlignment="1">
      <alignment horizontal="left" vertical="center" wrapText="1"/>
    </xf>
    <xf numFmtId="0" fontId="17" fillId="0" borderId="14" xfId="9" applyFont="1" applyBorder="1" applyAlignment="1">
      <alignment horizontal="left" vertical="center" wrapText="1"/>
    </xf>
    <xf numFmtId="0" fontId="17" fillId="0" borderId="15" xfId="9" applyFont="1" applyBorder="1" applyAlignment="1">
      <alignment horizontal="left" vertical="center" wrapText="1"/>
    </xf>
  </cellXfs>
  <cellStyles count="11">
    <cellStyle name="Millares" xfId="1" builtinId="3"/>
    <cellStyle name="Millares 2" xfId="3"/>
    <cellStyle name="Millares 3" xfId="4"/>
    <cellStyle name="Moneda 2" xfId="10"/>
    <cellStyle name="Normal" xfId="0" builtinId="0"/>
    <cellStyle name="Normal 2" xfId="5"/>
    <cellStyle name="Normal 3" xfId="6"/>
    <cellStyle name="Normal 4" xfId="9"/>
    <cellStyle name="Normal 6" xfId="7"/>
    <cellStyle name="Porcentaje" xfId="2" builtinId="5"/>
    <cellStyle name="Porcentual 2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JORNADA%20UNICA\5.%20CONVOCATORIAS\PAF-JU-O-012%20-2016\Estudios%20Previos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1"/>
  <sheetViews>
    <sheetView tabSelected="1" view="pageBreakPreview" zoomScale="85" zoomScaleNormal="70" zoomScaleSheetLayoutView="85" workbookViewId="0">
      <selection activeCell="F41" sqref="F41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2.5" style="1" customWidth="1"/>
    <col min="5" max="5" width="28.5" style="1" customWidth="1"/>
    <col min="6" max="6" width="33" style="1" customWidth="1"/>
    <col min="7" max="16384" width="13.33203125" style="1"/>
  </cols>
  <sheetData>
    <row r="1" spans="2:6" ht="64.5" customHeight="1" x14ac:dyDescent="0.25">
      <c r="B1" s="83" t="s">
        <v>40</v>
      </c>
      <c r="C1" s="83"/>
      <c r="D1" s="83"/>
      <c r="E1" s="83"/>
      <c r="F1" s="83"/>
    </row>
    <row r="3" spans="2:6" ht="13.5" thickBot="1" x14ac:dyDescent="0.25"/>
    <row r="4" spans="2:6" ht="12.75" customHeight="1" x14ac:dyDescent="0.2">
      <c r="B4" s="84" t="s">
        <v>41</v>
      </c>
      <c r="C4" s="85"/>
      <c r="D4" s="85"/>
      <c r="E4" s="85"/>
      <c r="F4" s="86"/>
    </row>
    <row r="5" spans="2:6" ht="13.5" customHeight="1" thickBot="1" x14ac:dyDescent="0.25">
      <c r="B5" s="87"/>
      <c r="C5" s="88"/>
      <c r="D5" s="88"/>
      <c r="E5" s="88"/>
      <c r="F5" s="89"/>
    </row>
    <row r="6" spans="2:6" ht="17.25" customHeight="1" x14ac:dyDescent="0.2">
      <c r="B6" s="56" t="s">
        <v>14</v>
      </c>
      <c r="C6" s="19"/>
      <c r="D6" s="19"/>
      <c r="E6" s="19"/>
      <c r="F6" s="22" t="s">
        <v>15</v>
      </c>
    </row>
    <row r="7" spans="2:6" ht="10.5" customHeight="1" x14ac:dyDescent="0.2">
      <c r="B7" s="23"/>
      <c r="C7" s="20"/>
      <c r="D7" s="20"/>
      <c r="E7" s="20"/>
      <c r="F7" s="31"/>
    </row>
    <row r="8" spans="2:6" ht="14.25" x14ac:dyDescent="0.2">
      <c r="B8" s="90" t="s">
        <v>27</v>
      </c>
      <c r="C8" s="91"/>
      <c r="D8" s="91"/>
      <c r="E8" s="91"/>
      <c r="F8" s="68"/>
    </row>
    <row r="9" spans="2:6" ht="12" customHeight="1" x14ac:dyDescent="0.2">
      <c r="B9" s="70"/>
      <c r="C9" s="71"/>
      <c r="D9" s="71"/>
      <c r="E9" s="71"/>
      <c r="F9" s="32"/>
    </row>
    <row r="10" spans="2:6" ht="14.25" x14ac:dyDescent="0.2">
      <c r="B10" s="90" t="s">
        <v>25</v>
      </c>
      <c r="C10" s="91"/>
      <c r="D10" s="91"/>
      <c r="E10" s="91"/>
      <c r="F10" s="72">
        <f>ROUND(+F8*0.19,0)</f>
        <v>0</v>
      </c>
    </row>
    <row r="11" spans="2:6" ht="12" customHeight="1" x14ac:dyDescent="0.2">
      <c r="B11" s="70"/>
      <c r="C11" s="71"/>
      <c r="D11" s="71"/>
      <c r="E11" s="71"/>
      <c r="F11" s="32"/>
    </row>
    <row r="12" spans="2:6" ht="15.75" thickBot="1" x14ac:dyDescent="0.25">
      <c r="B12" s="92" t="s">
        <v>26</v>
      </c>
      <c r="C12" s="93"/>
      <c r="D12" s="93"/>
      <c r="E12" s="93"/>
      <c r="F12" s="73">
        <f>ROUND(F10+F8,0)</f>
        <v>0</v>
      </c>
    </row>
    <row r="13" spans="2:6" ht="18" customHeight="1" x14ac:dyDescent="0.2">
      <c r="B13" s="19"/>
      <c r="C13" s="19"/>
      <c r="D13" s="19"/>
      <c r="E13" s="19"/>
      <c r="F13" s="21"/>
    </row>
    <row r="14" spans="2:6" ht="14.25" customHeight="1" thickBot="1" x14ac:dyDescent="0.25">
      <c r="B14" s="18"/>
      <c r="C14" s="18"/>
      <c r="D14" s="18"/>
      <c r="E14" s="18"/>
      <c r="F14" s="18"/>
    </row>
    <row r="15" spans="2:6" ht="22.5" customHeight="1" x14ac:dyDescent="0.2">
      <c r="B15" s="74" t="s">
        <v>42</v>
      </c>
      <c r="C15" s="24"/>
      <c r="D15" s="24"/>
      <c r="E15" s="24"/>
      <c r="F15" s="25"/>
    </row>
    <row r="16" spans="2:6" ht="18" customHeight="1" x14ac:dyDescent="0.2">
      <c r="B16" s="29"/>
      <c r="C16" s="28"/>
      <c r="D16" s="28"/>
      <c r="E16" s="28"/>
      <c r="F16" s="30"/>
    </row>
    <row r="17" spans="2:8" s="2" customFormat="1" ht="33" customHeight="1" x14ac:dyDescent="0.2">
      <c r="B17" s="60" t="s">
        <v>19</v>
      </c>
      <c r="C17" s="57" t="s">
        <v>20</v>
      </c>
      <c r="D17" s="57" t="s">
        <v>0</v>
      </c>
      <c r="E17" s="58" t="s">
        <v>21</v>
      </c>
      <c r="F17" s="59" t="s">
        <v>15</v>
      </c>
    </row>
    <row r="18" spans="2:8" s="2" customFormat="1" ht="33" customHeight="1" x14ac:dyDescent="0.2">
      <c r="B18" s="75" t="s">
        <v>28</v>
      </c>
      <c r="C18" s="76">
        <v>8</v>
      </c>
      <c r="D18" s="76">
        <v>580.79999999999995</v>
      </c>
      <c r="E18" s="77"/>
      <c r="F18" s="78">
        <f>+D18*E18</f>
        <v>0</v>
      </c>
    </row>
    <row r="19" spans="2:8" s="2" customFormat="1" ht="33" customHeight="1" x14ac:dyDescent="0.2">
      <c r="B19" s="79" t="s">
        <v>29</v>
      </c>
      <c r="C19" s="76">
        <v>25</v>
      </c>
      <c r="D19" s="76">
        <v>98.560000000000016</v>
      </c>
      <c r="E19" s="77"/>
      <c r="F19" s="78">
        <f>+D19*E19</f>
        <v>0</v>
      </c>
    </row>
    <row r="20" spans="2:8" s="2" customFormat="1" ht="33" customHeight="1" x14ac:dyDescent="0.2">
      <c r="B20" s="79" t="s">
        <v>30</v>
      </c>
      <c r="C20" s="76">
        <v>1</v>
      </c>
      <c r="D20" s="76">
        <v>134.97999999999999</v>
      </c>
      <c r="E20" s="77"/>
      <c r="F20" s="78">
        <f t="shared" ref="F20:F28" si="0">+D20*E20</f>
        <v>0</v>
      </c>
    </row>
    <row r="21" spans="2:8" s="2" customFormat="1" ht="33" customHeight="1" x14ac:dyDescent="0.2">
      <c r="B21" s="79" t="s">
        <v>31</v>
      </c>
      <c r="C21" s="76">
        <v>1</v>
      </c>
      <c r="D21" s="76">
        <v>104.139</v>
      </c>
      <c r="E21" s="77"/>
      <c r="F21" s="78">
        <f t="shared" si="0"/>
        <v>0</v>
      </c>
    </row>
    <row r="22" spans="2:8" s="2" customFormat="1" ht="33" customHeight="1" x14ac:dyDescent="0.2">
      <c r="B22" s="79" t="s">
        <v>32</v>
      </c>
      <c r="C22" s="76">
        <v>1</v>
      </c>
      <c r="D22" s="76">
        <v>119.56</v>
      </c>
      <c r="E22" s="77"/>
      <c r="F22" s="78">
        <f t="shared" si="0"/>
        <v>0</v>
      </c>
    </row>
    <row r="23" spans="2:8" s="2" customFormat="1" ht="33" customHeight="1" x14ac:dyDescent="0.2">
      <c r="B23" s="79" t="s">
        <v>33</v>
      </c>
      <c r="C23" s="76">
        <v>1</v>
      </c>
      <c r="D23" s="76">
        <v>211.2</v>
      </c>
      <c r="E23" s="77"/>
      <c r="F23" s="78">
        <f t="shared" si="0"/>
        <v>0</v>
      </c>
    </row>
    <row r="24" spans="2:8" s="2" customFormat="1" ht="33" customHeight="1" x14ac:dyDescent="0.2">
      <c r="B24" s="79" t="s">
        <v>34</v>
      </c>
      <c r="C24" s="76">
        <v>1</v>
      </c>
      <c r="D24" s="76">
        <v>101.2</v>
      </c>
      <c r="E24" s="77"/>
      <c r="F24" s="78">
        <f t="shared" si="0"/>
        <v>0</v>
      </c>
    </row>
    <row r="25" spans="2:8" s="2" customFormat="1" ht="42.75" x14ac:dyDescent="0.2">
      <c r="B25" s="79" t="s">
        <v>35</v>
      </c>
      <c r="C25" s="76">
        <v>1</v>
      </c>
      <c r="D25" s="76">
        <v>498.86</v>
      </c>
      <c r="E25" s="77"/>
      <c r="F25" s="78">
        <f t="shared" si="0"/>
        <v>0</v>
      </c>
    </row>
    <row r="26" spans="2:8" s="2" customFormat="1" ht="42.75" x14ac:dyDescent="0.2">
      <c r="B26" s="79" t="s">
        <v>36</v>
      </c>
      <c r="C26" s="76">
        <v>1</v>
      </c>
      <c r="D26" s="76">
        <v>217.06</v>
      </c>
      <c r="E26" s="77"/>
      <c r="F26" s="78">
        <f t="shared" si="0"/>
        <v>0</v>
      </c>
    </row>
    <row r="27" spans="2:8" s="2" customFormat="1" ht="46.5" customHeight="1" x14ac:dyDescent="0.2">
      <c r="B27" s="79" t="s">
        <v>37</v>
      </c>
      <c r="C27" s="76">
        <v>2</v>
      </c>
      <c r="D27" s="76">
        <v>100</v>
      </c>
      <c r="E27" s="77"/>
      <c r="F27" s="78">
        <f t="shared" si="0"/>
        <v>0</v>
      </c>
    </row>
    <row r="28" spans="2:8" s="2" customFormat="1" ht="53.25" customHeight="1" x14ac:dyDescent="0.2">
      <c r="B28" s="79" t="s">
        <v>38</v>
      </c>
      <c r="C28" s="76">
        <v>2</v>
      </c>
      <c r="D28" s="76">
        <v>20</v>
      </c>
      <c r="E28" s="77"/>
      <c r="F28" s="78">
        <f t="shared" si="0"/>
        <v>0</v>
      </c>
    </row>
    <row r="29" spans="2:8" ht="12.75" customHeight="1" x14ac:dyDescent="0.2">
      <c r="B29" s="45"/>
      <c r="C29" s="26"/>
      <c r="D29" s="35"/>
      <c r="E29" s="26"/>
      <c r="F29" s="27"/>
    </row>
    <row r="30" spans="2:8" ht="24.95" customHeight="1" x14ac:dyDescent="0.2">
      <c r="B30" s="48" t="s">
        <v>16</v>
      </c>
      <c r="C30" s="42"/>
      <c r="D30" s="43"/>
      <c r="E30" s="44"/>
      <c r="F30" s="80">
        <f>ROUND(SUM(F18:F29),0)</f>
        <v>0</v>
      </c>
    </row>
    <row r="31" spans="2:8" s="2" customFormat="1" ht="24.95" customHeight="1" x14ac:dyDescent="0.2">
      <c r="B31" s="50"/>
      <c r="C31" s="33"/>
      <c r="D31" s="33"/>
      <c r="E31" s="34"/>
      <c r="F31" s="51"/>
    </row>
    <row r="32" spans="2:8" ht="22.5" customHeight="1" x14ac:dyDescent="0.2">
      <c r="B32" s="46" t="s">
        <v>17</v>
      </c>
      <c r="C32" s="37"/>
      <c r="D32" s="38"/>
      <c r="E32" s="81">
        <v>0.21874356056252245</v>
      </c>
      <c r="F32" s="61">
        <f>+ROUND($F$30*E32,)</f>
        <v>0</v>
      </c>
      <c r="H32" s="67"/>
    </row>
    <row r="33" spans="2:6" ht="26.25" customHeight="1" x14ac:dyDescent="0.2">
      <c r="B33" s="47" t="s">
        <v>23</v>
      </c>
      <c r="C33" s="39"/>
      <c r="D33" s="40"/>
      <c r="E33" s="82">
        <v>0.03</v>
      </c>
      <c r="F33" s="62">
        <f t="shared" ref="F33:F34" si="1">+ROUND($F$30*E33,)</f>
        <v>0</v>
      </c>
    </row>
    <row r="34" spans="2:6" ht="30.75" customHeight="1" x14ac:dyDescent="0.2">
      <c r="B34" s="47" t="s">
        <v>18</v>
      </c>
      <c r="C34" s="39"/>
      <c r="D34" s="40"/>
      <c r="E34" s="82">
        <v>0.03</v>
      </c>
      <c r="F34" s="62">
        <f t="shared" si="1"/>
        <v>0</v>
      </c>
    </row>
    <row r="35" spans="2:6" ht="33" customHeight="1" x14ac:dyDescent="0.2">
      <c r="B35" s="47" t="s">
        <v>39</v>
      </c>
      <c r="C35" s="39"/>
      <c r="D35" s="40"/>
      <c r="E35" s="82">
        <v>0.19</v>
      </c>
      <c r="F35" s="62">
        <f>+ROUND(F34*E35,)</f>
        <v>0</v>
      </c>
    </row>
    <row r="36" spans="2:6" ht="8.25" customHeight="1" x14ac:dyDescent="0.2">
      <c r="B36" s="47"/>
      <c r="C36" s="41"/>
      <c r="D36" s="41"/>
      <c r="E36" s="52"/>
      <c r="F36" s="63"/>
    </row>
    <row r="37" spans="2:6" ht="33" customHeight="1" x14ac:dyDescent="0.2">
      <c r="B37" s="48" t="s">
        <v>22</v>
      </c>
      <c r="C37" s="42"/>
      <c r="D37" s="43"/>
      <c r="E37" s="53"/>
      <c r="F37" s="64">
        <f>SUM(F32:F35)</f>
        <v>0</v>
      </c>
    </row>
    <row r="38" spans="2:6" ht="18.75" customHeight="1" x14ac:dyDescent="0.2">
      <c r="B38" s="49"/>
      <c r="C38" s="36"/>
      <c r="D38" s="36"/>
      <c r="E38" s="36"/>
      <c r="F38" s="65"/>
    </row>
    <row r="39" spans="2:6" ht="36.75" customHeight="1" thickBot="1" x14ac:dyDescent="0.25">
      <c r="B39" s="92" t="s">
        <v>43</v>
      </c>
      <c r="C39" s="93"/>
      <c r="D39" s="93"/>
      <c r="E39" s="93"/>
      <c r="F39" s="69">
        <f>ROUND(+F30+F37,0)</f>
        <v>0</v>
      </c>
    </row>
    <row r="40" spans="2:6" ht="12.75" customHeight="1" x14ac:dyDescent="0.2">
      <c r="B40" s="18"/>
      <c r="C40" s="18"/>
      <c r="D40" s="18"/>
      <c r="E40" s="18"/>
      <c r="F40" s="18"/>
    </row>
    <row r="41" spans="2:6" ht="27.75" customHeight="1" x14ac:dyDescent="0.2">
      <c r="B41" s="54" t="s">
        <v>24</v>
      </c>
      <c r="C41" s="55"/>
      <c r="D41" s="55"/>
      <c r="E41" s="55"/>
      <c r="F41" s="66">
        <f>+F39+F12</f>
        <v>0</v>
      </c>
    </row>
    <row r="42" spans="2:6" ht="17.25" customHeight="1" x14ac:dyDescent="0.2"/>
    <row r="43" spans="2:6" ht="17.25" customHeight="1" x14ac:dyDescent="0.2"/>
    <row r="44" spans="2:6" ht="17.25" customHeight="1" x14ac:dyDescent="0.2"/>
    <row r="45" spans="2:6" ht="17.25" customHeight="1" x14ac:dyDescent="0.2"/>
    <row r="46" spans="2:6" ht="17.25" customHeight="1" x14ac:dyDescent="0.2"/>
    <row r="47" spans="2:6" ht="17.25" customHeight="1" x14ac:dyDescent="0.2"/>
    <row r="48" spans="2:6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spans="1:6" ht="17.25" customHeight="1" x14ac:dyDescent="0.2"/>
    <row r="66" spans="1:6" ht="17.25" customHeight="1" x14ac:dyDescent="0.2"/>
    <row r="67" spans="1:6" ht="17.25" customHeight="1" x14ac:dyDescent="0.2"/>
    <row r="68" spans="1:6" ht="17.25" customHeight="1" x14ac:dyDescent="0.2"/>
    <row r="69" spans="1:6" ht="17.25" customHeight="1" x14ac:dyDescent="0.2"/>
    <row r="70" spans="1:6" ht="17.25" customHeight="1" x14ac:dyDescent="0.2"/>
    <row r="71" spans="1:6" ht="17.25" customHeight="1" x14ac:dyDescent="0.2"/>
    <row r="72" spans="1:6" ht="17.25" hidden="1" customHeight="1" x14ac:dyDescent="0.2"/>
    <row r="73" spans="1:6" ht="12" hidden="1" customHeight="1" x14ac:dyDescent="0.2">
      <c r="A73" s="3"/>
      <c r="B73" s="4"/>
      <c r="C73" s="4"/>
      <c r="D73" s="4"/>
      <c r="E73" s="4"/>
      <c r="F73" s="4"/>
    </row>
    <row r="74" spans="1:6" ht="12" hidden="1" customHeight="1" x14ac:dyDescent="0.2">
      <c r="A74" s="5"/>
      <c r="B74" s="6" t="s">
        <v>1</v>
      </c>
      <c r="C74" s="6"/>
      <c r="D74" s="6"/>
      <c r="E74" s="6"/>
      <c r="F74" s="7">
        <v>72.599999999999994</v>
      </c>
    </row>
    <row r="75" spans="1:6" hidden="1" x14ac:dyDescent="0.2">
      <c r="A75" s="5"/>
      <c r="B75" s="6" t="s">
        <v>2</v>
      </c>
      <c r="C75" s="6"/>
      <c r="D75" s="6"/>
      <c r="E75" s="6"/>
      <c r="F75" s="7">
        <v>44</v>
      </c>
    </row>
    <row r="76" spans="1:6" hidden="1" x14ac:dyDescent="0.2"/>
    <row r="77" spans="1:6" s="9" customFormat="1" hidden="1" x14ac:dyDescent="0.2">
      <c r="A77" s="5"/>
      <c r="B77" s="6" t="s">
        <v>3</v>
      </c>
      <c r="C77" s="6"/>
      <c r="D77" s="6"/>
      <c r="E77" s="6"/>
      <c r="F77" s="8">
        <v>6.3360000000000003</v>
      </c>
    </row>
    <row r="78" spans="1:6" s="9" customFormat="1" hidden="1" x14ac:dyDescent="0.2">
      <c r="A78" s="5"/>
      <c r="B78" s="6" t="s">
        <v>4</v>
      </c>
      <c r="C78" s="6"/>
      <c r="D78" s="6"/>
      <c r="E78" s="6"/>
      <c r="F78" s="8">
        <v>4.4220000000000006</v>
      </c>
    </row>
    <row r="79" spans="1:6" s="9" customFormat="1" hidden="1" x14ac:dyDescent="0.2">
      <c r="A79" s="10"/>
      <c r="B79" s="11"/>
      <c r="C79" s="11"/>
      <c r="D79" s="11"/>
      <c r="E79" s="11"/>
      <c r="F79" s="11"/>
    </row>
    <row r="80" spans="1:6" s="9" customFormat="1" hidden="1" x14ac:dyDescent="0.2">
      <c r="A80" s="5">
        <v>0</v>
      </c>
      <c r="B80" s="6" t="s">
        <v>5</v>
      </c>
      <c r="C80" s="6"/>
      <c r="D80" s="6"/>
      <c r="E80" s="6"/>
      <c r="F80" s="6"/>
    </row>
    <row r="81" spans="1:6" s="9" customFormat="1" ht="12" hidden="1" customHeight="1" x14ac:dyDescent="0.2">
      <c r="A81" s="5">
        <v>6</v>
      </c>
      <c r="B81" s="6">
        <v>240</v>
      </c>
      <c r="C81" s="6">
        <v>1</v>
      </c>
      <c r="D81" s="6">
        <v>6</v>
      </c>
      <c r="E81" s="6"/>
      <c r="F81" s="7">
        <v>101.2</v>
      </c>
    </row>
    <row r="82" spans="1:6" s="9" customFormat="1" hidden="1" x14ac:dyDescent="0.2">
      <c r="A82" s="5">
        <v>12</v>
      </c>
      <c r="B82" s="6">
        <v>480</v>
      </c>
      <c r="C82" s="6">
        <v>2</v>
      </c>
      <c r="D82" s="6">
        <v>12</v>
      </c>
      <c r="E82" s="6"/>
      <c r="F82" s="7">
        <v>202.4</v>
      </c>
    </row>
    <row r="83" spans="1:6" s="9" customFormat="1" hidden="1" x14ac:dyDescent="0.2">
      <c r="A83" s="5">
        <v>18</v>
      </c>
      <c r="B83" s="6">
        <v>720</v>
      </c>
      <c r="C83" s="6">
        <v>3</v>
      </c>
      <c r="D83" s="6">
        <v>18</v>
      </c>
      <c r="E83" s="6"/>
      <c r="F83" s="7">
        <v>202.4</v>
      </c>
    </row>
    <row r="84" spans="1:6" s="9" customFormat="1" hidden="1" x14ac:dyDescent="0.2">
      <c r="A84" s="5">
        <v>24</v>
      </c>
      <c r="B84" s="6">
        <v>960</v>
      </c>
      <c r="C84" s="6">
        <v>4</v>
      </c>
      <c r="D84" s="6">
        <v>24</v>
      </c>
      <c r="E84" s="6"/>
      <c r="F84" s="7">
        <v>303.60000000000002</v>
      </c>
    </row>
    <row r="85" spans="1:6" s="9" customFormat="1" hidden="1" x14ac:dyDescent="0.2">
      <c r="A85" s="10"/>
      <c r="B85" s="11"/>
      <c r="C85" s="11"/>
      <c r="D85" s="11"/>
      <c r="E85" s="11"/>
      <c r="F85" s="12"/>
    </row>
    <row r="86" spans="1:6" s="9" customFormat="1" hidden="1" x14ac:dyDescent="0.2">
      <c r="A86" s="5">
        <v>0</v>
      </c>
      <c r="B86" s="6" t="s">
        <v>6</v>
      </c>
      <c r="C86" s="6"/>
      <c r="D86" s="6"/>
      <c r="E86" s="6"/>
      <c r="F86" s="7"/>
    </row>
    <row r="87" spans="1:6" s="9" customFormat="1" ht="12" hidden="1" customHeight="1" x14ac:dyDescent="0.2">
      <c r="A87" s="5">
        <v>6</v>
      </c>
      <c r="B87" s="6">
        <v>240</v>
      </c>
      <c r="C87" s="6">
        <v>1</v>
      </c>
      <c r="D87" s="6">
        <v>6</v>
      </c>
      <c r="E87" s="6"/>
      <c r="F87" s="7">
        <v>101.2</v>
      </c>
    </row>
    <row r="88" spans="1:6" s="9" customFormat="1" hidden="1" x14ac:dyDescent="0.2">
      <c r="A88" s="5">
        <v>12</v>
      </c>
      <c r="B88" s="6">
        <v>480</v>
      </c>
      <c r="C88" s="6">
        <v>1</v>
      </c>
      <c r="D88" s="6">
        <v>12</v>
      </c>
      <c r="E88" s="6"/>
      <c r="F88" s="7">
        <v>101.2</v>
      </c>
    </row>
    <row r="89" spans="1:6" s="9" customFormat="1" hidden="1" x14ac:dyDescent="0.2">
      <c r="A89" s="5">
        <v>18</v>
      </c>
      <c r="B89" s="6">
        <v>720</v>
      </c>
      <c r="C89" s="6">
        <v>1</v>
      </c>
      <c r="D89" s="6">
        <v>18</v>
      </c>
      <c r="E89" s="6"/>
      <c r="F89" s="7">
        <v>101.2</v>
      </c>
    </row>
    <row r="90" spans="1:6" s="9" customFormat="1" hidden="1" x14ac:dyDescent="0.2">
      <c r="A90" s="5">
        <v>24</v>
      </c>
      <c r="B90" s="6">
        <v>960</v>
      </c>
      <c r="C90" s="6">
        <v>1</v>
      </c>
      <c r="D90" s="6">
        <v>24</v>
      </c>
      <c r="E90" s="6"/>
      <c r="F90" s="7">
        <v>101.2</v>
      </c>
    </row>
    <row r="91" spans="1:6" s="9" customFormat="1" hidden="1" x14ac:dyDescent="0.2">
      <c r="A91" s="10"/>
      <c r="B91" s="11"/>
      <c r="C91" s="11"/>
      <c r="D91" s="11"/>
      <c r="E91" s="11"/>
      <c r="F91" s="12"/>
    </row>
    <row r="92" spans="1:6" s="9" customFormat="1" hidden="1" x14ac:dyDescent="0.2">
      <c r="A92" s="5">
        <v>0</v>
      </c>
      <c r="B92" s="6" t="s">
        <v>7</v>
      </c>
      <c r="C92" s="6" t="s">
        <v>0</v>
      </c>
      <c r="D92" s="6"/>
      <c r="E92" s="6"/>
      <c r="F92" s="7"/>
    </row>
    <row r="93" spans="1:6" hidden="1" x14ac:dyDescent="0.2">
      <c r="A93" s="5">
        <v>6</v>
      </c>
      <c r="B93" s="6">
        <v>240</v>
      </c>
      <c r="C93" s="6">
        <v>1</v>
      </c>
      <c r="D93" s="6">
        <v>6</v>
      </c>
      <c r="E93" s="6"/>
      <c r="F93" s="7">
        <v>211.2</v>
      </c>
    </row>
    <row r="94" spans="1:6" hidden="1" x14ac:dyDescent="0.2">
      <c r="A94" s="5">
        <v>12</v>
      </c>
      <c r="B94" s="6">
        <v>480</v>
      </c>
      <c r="C94" s="6">
        <v>2</v>
      </c>
      <c r="D94" s="6">
        <v>12</v>
      </c>
      <c r="E94" s="6"/>
      <c r="F94" s="7">
        <v>211.2</v>
      </c>
    </row>
    <row r="95" spans="1:6" hidden="1" x14ac:dyDescent="0.2">
      <c r="A95" s="5">
        <v>18</v>
      </c>
      <c r="B95" s="6">
        <v>720</v>
      </c>
      <c r="C95" s="6">
        <v>3</v>
      </c>
      <c r="D95" s="6">
        <v>18</v>
      </c>
      <c r="E95" s="6"/>
      <c r="F95" s="7">
        <v>211.2</v>
      </c>
    </row>
    <row r="96" spans="1:6" hidden="1" x14ac:dyDescent="0.2">
      <c r="A96" s="5">
        <v>24</v>
      </c>
      <c r="B96" s="6">
        <v>960</v>
      </c>
      <c r="C96" s="6">
        <v>4</v>
      </c>
      <c r="D96" s="6">
        <v>24</v>
      </c>
      <c r="E96" s="6"/>
      <c r="F96" s="7">
        <v>211.2</v>
      </c>
    </row>
    <row r="97" spans="1:6" hidden="1" x14ac:dyDescent="0.2">
      <c r="A97" s="10"/>
      <c r="B97" s="11"/>
      <c r="C97" s="11"/>
      <c r="D97" s="11"/>
      <c r="E97" s="11"/>
      <c r="F97" s="12"/>
    </row>
    <row r="98" spans="1:6" hidden="1" x14ac:dyDescent="0.2">
      <c r="A98" s="5">
        <v>0</v>
      </c>
      <c r="B98" s="6" t="s">
        <v>8</v>
      </c>
      <c r="C98" s="6" t="s">
        <v>9</v>
      </c>
      <c r="D98" s="6"/>
      <c r="E98" s="6"/>
      <c r="F98" s="7"/>
    </row>
    <row r="99" spans="1:6" hidden="1" x14ac:dyDescent="0.2">
      <c r="A99" s="5">
        <v>6</v>
      </c>
      <c r="B99" s="6">
        <v>240</v>
      </c>
      <c r="C99" s="6">
        <v>1</v>
      </c>
      <c r="D99" s="6">
        <v>6</v>
      </c>
      <c r="E99" s="6"/>
      <c r="F99" s="7">
        <v>184.8</v>
      </c>
    </row>
    <row r="100" spans="1:6" hidden="1" x14ac:dyDescent="0.2">
      <c r="A100" s="5">
        <v>12</v>
      </c>
      <c r="B100" s="6">
        <v>480</v>
      </c>
      <c r="C100" s="6">
        <v>2</v>
      </c>
      <c r="D100" s="6">
        <v>12</v>
      </c>
      <c r="E100" s="6"/>
      <c r="F100" s="7">
        <v>294.8</v>
      </c>
    </row>
    <row r="101" spans="1:6" hidden="1" x14ac:dyDescent="0.2">
      <c r="A101" s="5">
        <v>18</v>
      </c>
      <c r="B101" s="6">
        <v>720</v>
      </c>
      <c r="C101" s="6">
        <v>3</v>
      </c>
      <c r="D101" s="6">
        <v>18</v>
      </c>
      <c r="E101" s="6"/>
      <c r="F101" s="7">
        <v>224.40000000000003</v>
      </c>
    </row>
    <row r="102" spans="1:6" hidden="1" x14ac:dyDescent="0.2">
      <c r="A102" s="5">
        <v>24</v>
      </c>
      <c r="B102" s="6">
        <v>960</v>
      </c>
      <c r="C102" s="6">
        <v>3</v>
      </c>
      <c r="D102" s="6">
        <v>24</v>
      </c>
      <c r="E102" s="6"/>
      <c r="F102" s="7">
        <v>528</v>
      </c>
    </row>
    <row r="103" spans="1:6" hidden="1" x14ac:dyDescent="0.2">
      <c r="A103" s="10"/>
      <c r="B103" s="11"/>
      <c r="C103" s="11"/>
      <c r="D103" s="11"/>
      <c r="E103" s="11"/>
      <c r="F103" s="12"/>
    </row>
    <row r="104" spans="1:6" hidden="1" x14ac:dyDescent="0.2">
      <c r="A104" s="5">
        <v>0</v>
      </c>
      <c r="B104" s="6" t="s">
        <v>10</v>
      </c>
      <c r="C104" s="6"/>
      <c r="D104" s="6"/>
      <c r="E104" s="6"/>
      <c r="F104" s="7"/>
    </row>
    <row r="105" spans="1:6" s="13" customFormat="1" hidden="1" x14ac:dyDescent="0.2">
      <c r="A105" s="5">
        <v>6</v>
      </c>
      <c r="B105" s="6">
        <v>240</v>
      </c>
      <c r="C105" s="6">
        <v>1</v>
      </c>
      <c r="D105" s="6">
        <v>6</v>
      </c>
      <c r="E105" s="6"/>
      <c r="F105" s="7">
        <v>101.2</v>
      </c>
    </row>
    <row r="106" spans="1:6" s="13" customFormat="1" hidden="1" x14ac:dyDescent="0.2">
      <c r="A106" s="5">
        <v>12</v>
      </c>
      <c r="B106" s="6">
        <v>480</v>
      </c>
      <c r="C106" s="6">
        <v>1.5</v>
      </c>
      <c r="D106" s="6">
        <v>12</v>
      </c>
      <c r="E106" s="6"/>
      <c r="F106" s="7">
        <v>101.2</v>
      </c>
    </row>
    <row r="107" spans="1:6" s="13" customFormat="1" hidden="1" x14ac:dyDescent="0.2">
      <c r="A107" s="5">
        <v>18</v>
      </c>
      <c r="B107" s="6">
        <v>720</v>
      </c>
      <c r="C107" s="6">
        <v>1.5</v>
      </c>
      <c r="D107" s="6">
        <v>12</v>
      </c>
      <c r="E107" s="6"/>
      <c r="F107" s="7">
        <v>204.48214285714289</v>
      </c>
    </row>
    <row r="108" spans="1:6" s="13" customFormat="1" hidden="1" x14ac:dyDescent="0.2">
      <c r="A108" s="5">
        <v>24</v>
      </c>
      <c r="B108" s="6">
        <v>960</v>
      </c>
      <c r="C108" s="6">
        <v>1.5</v>
      </c>
      <c r="D108" s="6">
        <v>24</v>
      </c>
      <c r="E108" s="6"/>
      <c r="F108" s="7">
        <v>101.2</v>
      </c>
    </row>
    <row r="109" spans="1:6" s="13" customFormat="1" hidden="1" x14ac:dyDescent="0.2">
      <c r="A109" s="14"/>
      <c r="B109" s="15"/>
      <c r="C109" s="15"/>
      <c r="D109" s="15"/>
      <c r="E109" s="15"/>
      <c r="F109" s="15"/>
    </row>
    <row r="110" spans="1:6" hidden="1" x14ac:dyDescent="0.2">
      <c r="A110" s="5">
        <v>0</v>
      </c>
      <c r="B110" s="6" t="s">
        <v>11</v>
      </c>
      <c r="C110" s="6" t="s">
        <v>12</v>
      </c>
      <c r="D110" s="6"/>
      <c r="E110" s="6"/>
      <c r="F110" s="6"/>
    </row>
    <row r="111" spans="1:6" hidden="1" x14ac:dyDescent="0.2">
      <c r="A111" s="5">
        <v>1</v>
      </c>
      <c r="B111" s="6"/>
      <c r="C111" s="6">
        <v>1</v>
      </c>
      <c r="D111" s="6"/>
      <c r="E111" s="6"/>
      <c r="F111" s="6">
        <v>0</v>
      </c>
    </row>
    <row r="112" spans="1:6" hidden="1" x14ac:dyDescent="0.2">
      <c r="A112" s="5">
        <v>2</v>
      </c>
      <c r="B112" s="6"/>
      <c r="C112" s="6">
        <v>2</v>
      </c>
      <c r="D112" s="6"/>
      <c r="E112" s="6"/>
      <c r="F112" s="6">
        <v>100</v>
      </c>
    </row>
    <row r="113" spans="1:6" hidden="1" x14ac:dyDescent="0.2">
      <c r="A113" s="5">
        <v>3</v>
      </c>
      <c r="B113" s="6"/>
      <c r="C113" s="6">
        <v>3</v>
      </c>
      <c r="D113" s="6"/>
      <c r="E113" s="6"/>
      <c r="F113" s="6">
        <v>200</v>
      </c>
    </row>
    <row r="114" spans="1:6" hidden="1" x14ac:dyDescent="0.2">
      <c r="A114" s="10"/>
      <c r="B114" s="11"/>
      <c r="C114" s="11"/>
      <c r="D114" s="11"/>
      <c r="E114" s="11"/>
      <c r="F114" s="11"/>
    </row>
    <row r="115" spans="1:6" hidden="1" x14ac:dyDescent="0.2">
      <c r="A115" s="5">
        <v>0</v>
      </c>
      <c r="B115" s="6" t="s">
        <v>13</v>
      </c>
      <c r="C115" s="6" t="s">
        <v>12</v>
      </c>
      <c r="D115" s="6"/>
      <c r="E115" s="6"/>
      <c r="F115" s="6"/>
    </row>
    <row r="116" spans="1:6" hidden="1" x14ac:dyDescent="0.2">
      <c r="A116" s="5">
        <v>1</v>
      </c>
      <c r="B116" s="6"/>
      <c r="C116" s="6">
        <v>1</v>
      </c>
      <c r="D116" s="6"/>
      <c r="E116" s="6"/>
      <c r="F116" s="6">
        <v>0</v>
      </c>
    </row>
    <row r="117" spans="1:6" hidden="1" x14ac:dyDescent="0.2">
      <c r="A117" s="5">
        <v>2</v>
      </c>
      <c r="B117" s="6"/>
      <c r="C117" s="6">
        <v>2</v>
      </c>
      <c r="D117" s="6"/>
      <c r="E117" s="6"/>
      <c r="F117" s="6">
        <v>20</v>
      </c>
    </row>
    <row r="118" spans="1:6" hidden="1" x14ac:dyDescent="0.2">
      <c r="A118" s="5">
        <v>3</v>
      </c>
      <c r="B118" s="6"/>
      <c r="C118" s="6">
        <v>3</v>
      </c>
      <c r="D118" s="6"/>
      <c r="E118" s="6"/>
      <c r="F118" s="6">
        <v>40</v>
      </c>
    </row>
    <row r="119" spans="1:6" ht="13.5" hidden="1" thickBot="1" x14ac:dyDescent="0.25">
      <c r="A119" s="16"/>
      <c r="B119" s="17"/>
      <c r="C119" s="17"/>
      <c r="D119" s="17"/>
      <c r="E119" s="17"/>
      <c r="F119" s="17"/>
    </row>
    <row r="120" spans="1:6" hidden="1" x14ac:dyDescent="0.2"/>
    <row r="121" spans="1:6" hidden="1" x14ac:dyDescent="0.2"/>
  </sheetData>
  <mergeCells count="6">
    <mergeCell ref="B39:E39"/>
    <mergeCell ref="B1:F1"/>
    <mergeCell ref="B4:F5"/>
    <mergeCell ref="B8:E8"/>
    <mergeCell ref="B10:E10"/>
    <mergeCell ref="B12:E12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  (2)</vt:lpstr>
      <vt:lpstr>'Formato 4 Prespuesto  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GERMAN DARIO MALTE RUANO</cp:lastModifiedBy>
  <cp:lastPrinted>2016-09-12T17:04:37Z</cp:lastPrinted>
  <dcterms:created xsi:type="dcterms:W3CDTF">2016-09-09T19:44:26Z</dcterms:created>
  <dcterms:modified xsi:type="dcterms:W3CDTF">2018-01-16T21:09:13Z</dcterms:modified>
</cp:coreProperties>
</file>