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s\FINDETER\MEN (JORNADA UNICA_2)\PROYECTOS MOCOA\E. PREVIOS Y CONVOCATORIAS\CONVOCATORIA OBRAS NUEVAS MOCOA\"/>
    </mc:Choice>
  </mc:AlternateContent>
  <workbookProtection workbookAlgorithmName="SHA-512" workbookHashValue="/BaojV9vU9PMe7+S80X6Rd38w7GN7IEMkBUH/Jity6Nm/0nib/FEZS4BRN62NrXb9CSZX0LEer2RpF7C1rPa4Q==" workbookSaltValue="xPh3fg4rF/VDnhB9y4O8xQ==" workbookSpinCount="100000" lockStructure="1"/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C78" i="1"/>
  <c r="C55" i="1"/>
  <c r="C33" i="1"/>
  <c r="E32" i="1" l="1"/>
  <c r="E31" i="1"/>
  <c r="E28" i="1"/>
  <c r="G25" i="1"/>
  <c r="E74" i="1" l="1"/>
  <c r="E75" i="1"/>
  <c r="E76" i="1"/>
  <c r="E77" i="1"/>
  <c r="G71" i="1"/>
  <c r="G17" i="1"/>
  <c r="G16" i="1"/>
  <c r="G15" i="1"/>
  <c r="E54" i="1"/>
  <c r="G50" i="1"/>
  <c r="G48" i="1"/>
  <c r="E29" i="1"/>
  <c r="E30" i="1"/>
  <c r="G26" i="1"/>
  <c r="E53" i="1" l="1"/>
  <c r="G49" i="1"/>
  <c r="G70" i="1"/>
  <c r="E78" i="1" s="1"/>
  <c r="E33" i="1"/>
  <c r="G14" i="1"/>
  <c r="G18" i="1" s="1"/>
  <c r="E55" i="1" l="1"/>
  <c r="F60" i="1" s="1"/>
  <c r="F61" i="1" s="1"/>
  <c r="F36" i="1"/>
  <c r="G81" i="1"/>
  <c r="G83" i="1"/>
  <c r="G84" i="1" s="1"/>
  <c r="G82" i="1"/>
  <c r="F37" i="1"/>
  <c r="F38" i="1"/>
  <c r="F39" i="1" s="1"/>
  <c r="F58" i="1" l="1"/>
  <c r="F59" i="1"/>
  <c r="F35" i="1"/>
  <c r="F41" i="1" s="1"/>
  <c r="G80" i="1"/>
  <c r="G86" i="1" s="1"/>
  <c r="G88" i="1" s="1"/>
  <c r="F57" i="1" l="1"/>
  <c r="F63" i="1" s="1"/>
  <c r="F65" i="1" s="1"/>
  <c r="F43" i="1"/>
  <c r="G91" i="1" l="1"/>
</calcChain>
</file>

<file path=xl/sharedStrings.xml><?xml version="1.0" encoding="utf-8"?>
<sst xmlns="http://schemas.openxmlformats.org/spreadsheetml/2006/main" count="94" uniqueCount="44">
  <si>
    <t>EJECUCION DE ESTUDIOS, DISEÑOS, CONSTRUCCIÓN Y PUESTA EN FUNCIONAMIENTO DE AULAS Y ESPACIOS COMPLEMENTARIOS EN LAS INSTITUCIONES EDUCATIVAS PRIORIZADAS Y VIABILIZADAS POR EL MINISTERIO DE EDUCACIÓN NACIONAL EN EL MUNICIPIO DE MOCOA, DEPARTAMENTO DE PUTUMAYO</t>
  </si>
  <si>
    <t xml:space="preserve">1.       ETAPA 1, REVISIÓN DE LOS ESTUDIOS Y DISEÑOS </t>
  </si>
  <si>
    <t>DESCRIPCIÓN</t>
  </si>
  <si>
    <t>VALOR TOTAL</t>
  </si>
  <si>
    <t>1.1. Ejecución de Estudios y Diseños en la Institución Educativa Pio XII (Sede Principal) en el municipio de Mocoa (Putumayo).</t>
  </si>
  <si>
    <t>1.2. Ejecución de Estudios y Diseños en la Institución Educativa Rural Alto Afán (Sede Principal) en el municipio de Mocoa (Putumayo).</t>
  </si>
  <si>
    <t>1.3. Ejecución de Estudios y Diseños en la Institución Educativa Simón Bolívar (Sede Principal) en el municipio de Mocoa (Putumayo).</t>
  </si>
  <si>
    <t xml:space="preserve">VALOR TOTAL ETAPA DE ESTUDIOS Y DISEÑOS </t>
  </si>
  <si>
    <t>SUB-TOTAL EJECUCION ESTUDIOS Y DISEÑOS</t>
  </si>
  <si>
    <t>ITEM</t>
  </si>
  <si>
    <t>No. Espacios</t>
  </si>
  <si>
    <t>CANT. (m2)</t>
  </si>
  <si>
    <t xml:space="preserve"> Vlr. M2 </t>
  </si>
  <si>
    <t>Vlr. Total</t>
  </si>
  <si>
    <t>Aulas de clase Primaria y Media</t>
  </si>
  <si>
    <t>Baterías sanitarias (aparatos pre-escolar, básica, media, discapacitados, docentes y personal admón. según aplique Normatividad)</t>
  </si>
  <si>
    <t xml:space="preserve">Comedor y Cocina </t>
  </si>
  <si>
    <t>CIRCULACIONES CUBIERTAS (acceso a aulas, pasillos, corredores, plazoletas y accesos cubiertos)</t>
  </si>
  <si>
    <t>CIRCULACIONES ABIERTAS (Andenes de conexión entre edificaciones,  escaleras y rampas de conexión a nivel de terreno, andenes de protección de cimentación)</t>
  </si>
  <si>
    <t>ESCALERA CUBIERTA ELEVADAS (Incluye cimentación, estructura, cubierta, barandas de protección. Acceso para comunicación a segundo piso o niveles superiores)</t>
  </si>
  <si>
    <t>RAMPAS ELEVADAS (Incluye cimentación, estructura, cubierta, barandas de protección. Acceso para comunicación a segundo piso o niveles superiores)</t>
  </si>
  <si>
    <t>A</t>
  </si>
  <si>
    <t>VALOR DIRECTO OBRA</t>
  </si>
  <si>
    <t>B</t>
  </si>
  <si>
    <t xml:space="preserve">VALOR COSTOS INDIRECTOS </t>
  </si>
  <si>
    <t>%</t>
  </si>
  <si>
    <t>Administración</t>
  </si>
  <si>
    <t xml:space="preserve">Imprevistos </t>
  </si>
  <si>
    <t>Utilidad</t>
  </si>
  <si>
    <t>Valor  IVA sobre la utilidad</t>
  </si>
  <si>
    <t>COSTO TOTAL OBRA  (A+B)</t>
  </si>
  <si>
    <t>VALOR TOTAL OFERTA (1.1 (Incluido IVA) + 2.1)</t>
  </si>
  <si>
    <t>Aulas de clase Preescolar</t>
  </si>
  <si>
    <t>Baterías sanitarias (aparatos preescolares, básica, media, discapacitados, docentes y personal admón. según aplique Normatividad)</t>
  </si>
  <si>
    <t>VALOR TOTAL OFERTA (1 (Incluido IVA) + 2.2)</t>
  </si>
  <si>
    <t>VALOR TOTAL IVA SOBRE VALOR DE LOS ESTUDIOS TÉCNICOS Y DISEÑOS</t>
  </si>
  <si>
    <t>Vlr. M2</t>
  </si>
  <si>
    <t>VALOR TOTAL OFERTA (1 (Incluido IVA) + 2.3)</t>
  </si>
  <si>
    <t>TOTALPRESUPUESTO OFERTADO</t>
  </si>
  <si>
    <t>PRESUPUESTO OFICIAL
ADENDA No. 02</t>
  </si>
  <si>
    <r>
      <t xml:space="preserve">2.       </t>
    </r>
    <r>
      <rPr>
        <b/>
        <sz val="9"/>
        <rFont val="Arial Narrow"/>
        <family val="2"/>
      </rPr>
      <t>ETAPA 2,  EJECUCIÓN DE  OBRA</t>
    </r>
    <r>
      <rPr>
        <sz val="9"/>
        <rFont val="Arial Narrow"/>
        <family val="2"/>
      </rPr>
      <t> </t>
    </r>
  </si>
  <si>
    <r>
      <t>2.1.</t>
    </r>
    <r>
      <rPr>
        <b/>
        <i/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>ETAPA 2, EJECUCIÓN DE OBRA INSTITUCIÓN EDUCATIVA PIO XII (Sede Principal)</t>
    </r>
  </si>
  <si>
    <r>
      <t>2.2.</t>
    </r>
    <r>
      <rPr>
        <b/>
        <i/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>ETAPA 2, EJECUCIÓN DE OBRA INSTITUCIÓN EDUCATIVA RURAL ALTO AFÁN (Sede Principal)</t>
    </r>
  </si>
  <si>
    <r>
      <t>2</t>
    </r>
    <r>
      <rPr>
        <b/>
        <sz val="9"/>
        <rFont val="Arial Narrow"/>
        <family val="2"/>
      </rPr>
      <t>.3</t>
    </r>
    <r>
      <rPr>
        <b/>
        <i/>
        <sz val="9"/>
        <rFont val="Arial Narrow"/>
        <family val="2"/>
      </rPr>
      <t xml:space="preserve">. </t>
    </r>
    <r>
      <rPr>
        <b/>
        <sz val="9"/>
        <rFont val="Arial Narrow"/>
        <family val="2"/>
      </rPr>
      <t>ETAPA 2, EJECUCIÓN DE OBRA INSTITUCIÓN EDUCATIVA SIMÓN BOLÍVAR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</si>
</sst>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\ #,##0_);[Red]\(&quot;$&quot;\ #,##0\)"/>
    <numFmt numFmtId="8" formatCode="&quot;$&quot;\ #,##0.00_);[Red]\(&quot;$&quot;\ #,##0.00\)"/>
    <numFmt numFmtId="164" formatCode="&quot;$&quot;#,##0;[Red]\-&quot;$&quot;#,##0"/>
    <numFmt numFmtId="165" formatCode="&quot;$&quot;#,##0.00;[Red]&quot;$&quot;#,##0.00"/>
    <numFmt numFmtId="166" formatCode="&quot;$&quot;#,##0"/>
    <numFmt numFmtId="167" formatCode="&quot;$&quot;\ #,##0.0_);[Red]\(&quot;$&quot;\ #,##0.0\)"/>
    <numFmt numFmtId="168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1"/>
      <name val="Arial Narrow"/>
      <family val="2"/>
    </font>
    <font>
      <sz val="1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i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5">
    <xf numFmtId="0" fontId="0" fillId="0" borderId="0" xfId="0"/>
    <xf numFmtId="8" fontId="2" fillId="0" borderId="10" xfId="0" applyNumberFormat="1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Protection="1"/>
    <xf numFmtId="6" fontId="4" fillId="0" borderId="0" xfId="0" applyNumberFormat="1" applyFont="1" applyProtection="1"/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6" fontId="5" fillId="0" borderId="10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justify" vertical="center" wrapText="1"/>
    </xf>
    <xf numFmtId="0" fontId="6" fillId="0" borderId="3" xfId="0" applyFont="1" applyBorder="1" applyAlignment="1" applyProtection="1">
      <alignment horizontal="justify" vertical="center" wrapText="1"/>
    </xf>
    <xf numFmtId="0" fontId="6" fillId="0" borderId="4" xfId="0" applyFont="1" applyBorder="1" applyAlignment="1" applyProtection="1">
      <alignment horizontal="justify" vertical="center" wrapText="1"/>
    </xf>
    <xf numFmtId="8" fontId="2" fillId="0" borderId="10" xfId="0" applyNumberFormat="1" applyFont="1" applyBorder="1" applyAlignment="1" applyProtection="1">
      <alignment horizontal="justify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8" fontId="7" fillId="0" borderId="10" xfId="0" applyNumberFormat="1" applyFont="1" applyBorder="1" applyAlignment="1" applyProtection="1">
      <alignment horizontal="right" vertical="center" wrapText="1"/>
    </xf>
    <xf numFmtId="9" fontId="6" fillId="0" borderId="4" xfId="1" applyFont="1" applyBorder="1" applyAlignment="1" applyProtection="1">
      <alignment horizontal="center" vertical="center" wrapText="1"/>
    </xf>
    <xf numFmtId="8" fontId="5" fillId="0" borderId="10" xfId="0" applyNumberFormat="1" applyFont="1" applyBorder="1" applyAlignment="1" applyProtection="1">
      <alignment horizontal="right" vertical="center" wrapText="1"/>
    </xf>
    <xf numFmtId="8" fontId="6" fillId="0" borderId="1" xfId="0" applyNumberFormat="1" applyFont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7" fillId="2" borderId="7" xfId="0" applyFont="1" applyFill="1" applyBorder="1" applyAlignment="1" applyProtection="1">
      <alignment horizontal="left" vertical="center" wrapText="1"/>
    </xf>
    <xf numFmtId="8" fontId="7" fillId="2" borderId="14" xfId="0" applyNumberFormat="1" applyFont="1" applyFill="1" applyBorder="1" applyAlignment="1" applyProtection="1">
      <alignment horizontal="right" vertical="center" wrapText="1"/>
    </xf>
    <xf numFmtId="0" fontId="7" fillId="2" borderId="8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left" vertical="center" wrapText="1"/>
    </xf>
    <xf numFmtId="0" fontId="7" fillId="2" borderId="10" xfId="0" applyFont="1" applyFill="1" applyBorder="1" applyAlignment="1" applyProtection="1">
      <alignment horizontal="left" vertical="center" wrapText="1"/>
    </xf>
    <xf numFmtId="8" fontId="7" fillId="2" borderId="11" xfId="0" applyNumberFormat="1" applyFont="1" applyFill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justify" vertical="center" wrapText="1"/>
    </xf>
    <xf numFmtId="6" fontId="6" fillId="0" borderId="6" xfId="0" applyNumberFormat="1" applyFont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justify" vertical="center" wrapText="1"/>
    </xf>
    <xf numFmtId="0" fontId="8" fillId="2" borderId="3" xfId="0" applyFont="1" applyFill="1" applyBorder="1" applyAlignment="1" applyProtection="1">
      <alignment horizontal="justify" vertical="center" wrapText="1"/>
    </xf>
    <xf numFmtId="0" fontId="8" fillId="2" borderId="4" xfId="0" applyFont="1" applyFill="1" applyBorder="1" applyAlignment="1" applyProtection="1">
      <alignment horizontal="justify" vertical="center" wrapText="1"/>
    </xf>
    <xf numFmtId="0" fontId="5" fillId="2" borderId="2" xfId="0" applyFont="1" applyFill="1" applyBorder="1" applyAlignment="1" applyProtection="1">
      <alignment horizontal="justify" vertical="center" wrapText="1"/>
    </xf>
    <xf numFmtId="0" fontId="5" fillId="2" borderId="3" xfId="0" applyFont="1" applyFill="1" applyBorder="1" applyAlignment="1" applyProtection="1">
      <alignment horizontal="justify" vertical="center" wrapText="1"/>
    </xf>
    <xf numFmtId="0" fontId="5" fillId="2" borderId="4" xfId="0" applyFont="1" applyFill="1" applyBorder="1" applyAlignment="1" applyProtection="1">
      <alignment horizontal="justify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6" fontId="7" fillId="0" borderId="4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</xf>
    <xf numFmtId="6" fontId="2" fillId="0" borderId="2" xfId="0" applyNumberFormat="1" applyFont="1" applyBorder="1" applyAlignment="1" applyProtection="1">
      <alignment horizontal="center" vertical="center"/>
      <protection locked="0"/>
    </xf>
    <xf numFmtId="6" fontId="2" fillId="0" borderId="4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Protection="1"/>
    <xf numFmtId="0" fontId="2" fillId="0" borderId="2" xfId="0" applyFont="1" applyBorder="1" applyAlignment="1" applyProtection="1">
      <alignment horizontal="justify" vertical="center"/>
    </xf>
    <xf numFmtId="0" fontId="2" fillId="0" borderId="4" xfId="0" applyFont="1" applyBorder="1" applyAlignment="1" applyProtection="1">
      <alignment horizontal="justify" vertical="center"/>
    </xf>
    <xf numFmtId="164" fontId="4" fillId="0" borderId="0" xfId="0" applyNumberFormat="1" applyFont="1" applyProtection="1"/>
    <xf numFmtId="0" fontId="7" fillId="0" borderId="10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8" fontId="2" fillId="0" borderId="2" xfId="0" applyNumberFormat="1" applyFont="1" applyBorder="1" applyAlignment="1" applyProtection="1">
      <alignment horizontal="right" vertical="center"/>
    </xf>
    <xf numFmtId="8" fontId="2" fillId="0" borderId="3" xfId="0" applyNumberFormat="1" applyFont="1" applyBorder="1" applyAlignment="1" applyProtection="1">
      <alignment horizontal="right" vertical="center"/>
    </xf>
    <xf numFmtId="8" fontId="2" fillId="0" borderId="4" xfId="0" applyNumberFormat="1" applyFont="1" applyBorder="1" applyAlignment="1" applyProtection="1">
      <alignment horizontal="right" vertical="center"/>
    </xf>
    <xf numFmtId="166" fontId="4" fillId="0" borderId="0" xfId="0" applyNumberFormat="1" applyFont="1" applyProtection="1"/>
    <xf numFmtId="0" fontId="5" fillId="0" borderId="11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center" vertical="center" wrapText="1"/>
    </xf>
    <xf numFmtId="8" fontId="5" fillId="0" borderId="2" xfId="0" applyNumberFormat="1" applyFont="1" applyBorder="1" applyAlignment="1" applyProtection="1">
      <alignment horizontal="right" vertical="center" wrapText="1"/>
    </xf>
    <xf numFmtId="8" fontId="5" fillId="0" borderId="3" xfId="0" applyNumberFormat="1" applyFont="1" applyBorder="1" applyAlignment="1" applyProtection="1">
      <alignment horizontal="right" vertical="center" wrapText="1"/>
    </xf>
    <xf numFmtId="8" fontId="5" fillId="0" borderId="4" xfId="0" applyNumberFormat="1" applyFont="1" applyBorder="1" applyAlignment="1" applyProtection="1">
      <alignment horizontal="right" vertical="center" wrapText="1"/>
    </xf>
    <xf numFmtId="0" fontId="5" fillId="0" borderId="15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15" xfId="0" applyFont="1" applyBorder="1" applyAlignment="1" applyProtection="1">
      <alignment horizontal="left" vertical="center" wrapText="1"/>
    </xf>
    <xf numFmtId="8" fontId="6" fillId="0" borderId="2" xfId="0" applyNumberFormat="1" applyFont="1" applyBorder="1" applyAlignment="1" applyProtection="1">
      <alignment horizontal="right" vertical="center" wrapText="1"/>
    </xf>
    <xf numFmtId="8" fontId="6" fillId="0" borderId="4" xfId="0" applyNumberFormat="1" applyFont="1" applyBorder="1" applyAlignment="1" applyProtection="1">
      <alignment horizontal="right" vertical="center" wrapText="1"/>
    </xf>
    <xf numFmtId="0" fontId="6" fillId="0" borderId="17" xfId="0" applyFont="1" applyBorder="1" applyAlignment="1" applyProtection="1">
      <alignment horizontal="center" vertical="center" wrapText="1"/>
    </xf>
    <xf numFmtId="9" fontId="6" fillId="0" borderId="9" xfId="0" applyNumberFormat="1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8" fontId="5" fillId="0" borderId="16" xfId="0" applyNumberFormat="1" applyFont="1" applyBorder="1" applyAlignment="1" applyProtection="1">
      <alignment horizontal="right" vertical="center" wrapText="1"/>
    </xf>
    <xf numFmtId="4" fontId="4" fillId="0" borderId="0" xfId="0" applyNumberFormat="1" applyFont="1" applyProtection="1"/>
    <xf numFmtId="165" fontId="4" fillId="0" borderId="0" xfId="0" applyNumberFormat="1" applyFont="1" applyProtection="1"/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8" fontId="6" fillId="0" borderId="16" xfId="0" applyNumberFormat="1" applyFont="1" applyBorder="1" applyAlignment="1" applyProtection="1">
      <alignment horizontal="left" vertical="center"/>
    </xf>
    <xf numFmtId="8" fontId="6" fillId="0" borderId="4" xfId="0" applyNumberFormat="1" applyFont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  <xf numFmtId="8" fontId="7" fillId="2" borderId="2" xfId="0" applyNumberFormat="1" applyFont="1" applyFill="1" applyBorder="1" applyAlignment="1" applyProtection="1">
      <alignment horizontal="right" vertical="center"/>
    </xf>
    <xf numFmtId="8" fontId="7" fillId="2" borderId="4" xfId="0" applyNumberFormat="1" applyFont="1" applyFill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right" vertical="center"/>
    </xf>
    <xf numFmtId="0" fontId="9" fillId="0" borderId="2" xfId="0" applyFont="1" applyBorder="1" applyAlignment="1" applyProtection="1">
      <alignment horizontal="justify" vertical="center"/>
    </xf>
    <xf numFmtId="0" fontId="9" fillId="0" borderId="4" xfId="0" applyFont="1" applyBorder="1" applyAlignment="1" applyProtection="1">
      <alignment horizontal="justify" vertical="center"/>
    </xf>
    <xf numFmtId="0" fontId="9" fillId="0" borderId="2" xfId="0" applyFont="1" applyBorder="1" applyAlignment="1" applyProtection="1">
      <alignment horizontal="justify" vertical="center" wrapText="1"/>
    </xf>
    <xf numFmtId="0" fontId="9" fillId="0" borderId="4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6" fontId="6" fillId="0" borderId="0" xfId="0" applyNumberFormat="1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</xf>
    <xf numFmtId="9" fontId="6" fillId="0" borderId="10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8" fontId="6" fillId="0" borderId="2" xfId="0" applyNumberFormat="1" applyFont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0" borderId="12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6" fontId="8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Protection="1"/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4" fontId="5" fillId="0" borderId="10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justify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8" fontId="6" fillId="0" borderId="10" xfId="0" applyNumberFormat="1" applyFont="1" applyBorder="1" applyAlignment="1" applyProtection="1">
      <alignment horizontal="right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6" fontId="5" fillId="0" borderId="10" xfId="0" applyNumberFormat="1" applyFont="1" applyBorder="1" applyAlignment="1" applyProtection="1">
      <alignment horizontal="right" vertical="center" wrapText="1"/>
    </xf>
    <xf numFmtId="0" fontId="6" fillId="0" borderId="4" xfId="0" applyFont="1" applyBorder="1" applyAlignment="1" applyProtection="1">
      <alignment horizontal="center" vertical="center"/>
    </xf>
    <xf numFmtId="8" fontId="6" fillId="0" borderId="10" xfId="0" applyNumberFormat="1" applyFont="1" applyBorder="1" applyAlignment="1" applyProtection="1">
      <alignment horizontal="left" vertical="center"/>
    </xf>
    <xf numFmtId="8" fontId="7" fillId="2" borderId="10" xfId="0" applyNumberFormat="1" applyFont="1" applyFill="1" applyBorder="1" applyAlignment="1" applyProtection="1">
      <alignment horizontal="right" vertical="center"/>
    </xf>
    <xf numFmtId="167" fontId="4" fillId="0" borderId="0" xfId="0" applyNumberFormat="1" applyFont="1" applyProtection="1"/>
    <xf numFmtId="8" fontId="7" fillId="2" borderId="1" xfId="0" applyNumberFormat="1" applyFont="1" applyFill="1" applyBorder="1" applyAlignment="1" applyProtection="1">
      <alignment horizontal="right" vertical="center"/>
    </xf>
    <xf numFmtId="8" fontId="2" fillId="0" borderId="10" xfId="0" applyNumberFormat="1" applyFont="1" applyBorder="1" applyAlignment="1" applyProtection="1">
      <alignment horizontal="justify" vertical="center" wrapText="1"/>
      <protection locked="0"/>
    </xf>
    <xf numFmtId="6" fontId="2" fillId="0" borderId="10" xfId="0" applyNumberFormat="1" applyFont="1" applyBorder="1" applyAlignment="1" applyProtection="1">
      <alignment horizontal="center" vertical="center"/>
      <protection locked="0"/>
    </xf>
    <xf numFmtId="6" fontId="2" fillId="0" borderId="10" xfId="0" applyNumberFormat="1" applyFont="1" applyBorder="1" applyAlignment="1" applyProtection="1">
      <alignment horizontal="center" vertical="center" wrapText="1"/>
      <protection locked="0"/>
    </xf>
    <xf numFmtId="10" fontId="6" fillId="0" borderId="9" xfId="0" applyNumberFormat="1" applyFont="1" applyBorder="1" applyAlignment="1" applyProtection="1">
      <alignment horizontal="center" vertical="center" wrapText="1"/>
      <protection locked="0"/>
    </xf>
    <xf numFmtId="9" fontId="6" fillId="0" borderId="9" xfId="0" applyNumberFormat="1" applyFont="1" applyBorder="1" applyAlignment="1" applyProtection="1">
      <alignment horizontal="center" vertical="center" wrapText="1"/>
      <protection locked="0"/>
    </xf>
    <xf numFmtId="168" fontId="6" fillId="0" borderId="10" xfId="1" applyNumberFormat="1" applyFont="1" applyBorder="1" applyAlignment="1" applyProtection="1">
      <alignment horizontal="center" vertical="center" wrapText="1"/>
      <protection locked="0"/>
    </xf>
    <xf numFmtId="9" fontId="6" fillId="0" borderId="10" xfId="0" applyNumberFormat="1" applyFont="1" applyBorder="1" applyAlignment="1" applyProtection="1">
      <alignment horizontal="center" vertical="center" wrapText="1"/>
      <protection locked="0"/>
    </xf>
    <xf numFmtId="10" fontId="6" fillId="0" borderId="10" xfId="1" applyNumberFormat="1" applyFont="1" applyBorder="1" applyAlignment="1" applyProtection="1">
      <alignment horizontal="center" vertical="center" wrapText="1"/>
      <protection locked="0"/>
    </xf>
    <xf numFmtId="9" fontId="6" fillId="0" borderId="10" xfId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zoomScaleNormal="100" workbookViewId="0">
      <selection activeCell="J8" sqref="J8"/>
    </sheetView>
  </sheetViews>
  <sheetFormatPr baseColWidth="10" defaultRowHeight="15" x14ac:dyDescent="0.25"/>
  <cols>
    <col min="1" max="6" width="11.42578125" style="6"/>
    <col min="7" max="7" width="24" style="7" customWidth="1"/>
    <col min="8" max="8" width="11.42578125" style="6"/>
    <col min="9" max="9" width="17.42578125" style="6" customWidth="1"/>
    <col min="10" max="10" width="26.85546875" style="6" customWidth="1"/>
    <col min="11" max="16384" width="11.42578125" style="6"/>
  </cols>
  <sheetData>
    <row r="1" spans="1:8" ht="38.25" customHeight="1" thickBot="1" x14ac:dyDescent="0.3">
      <c r="A1" s="2" t="s">
        <v>39</v>
      </c>
      <c r="B1" s="3"/>
      <c r="C1" s="3"/>
      <c r="D1" s="3"/>
      <c r="E1" s="3"/>
      <c r="F1" s="3"/>
      <c r="G1" s="4"/>
      <c r="H1" s="5"/>
    </row>
    <row r="2" spans="1:8" ht="15.75" thickBot="1" x14ac:dyDescent="0.3">
      <c r="H2" s="5"/>
    </row>
    <row r="3" spans="1:8" ht="45.75" customHeight="1" thickBot="1" x14ac:dyDescent="0.3">
      <c r="A3" s="8" t="s">
        <v>0</v>
      </c>
      <c r="B3" s="9"/>
      <c r="C3" s="9"/>
      <c r="D3" s="9"/>
      <c r="E3" s="9"/>
      <c r="F3" s="9"/>
      <c r="G3" s="10"/>
      <c r="H3" s="5"/>
    </row>
    <row r="4" spans="1:8" ht="15.75" thickBot="1" x14ac:dyDescent="0.3">
      <c r="H4" s="5"/>
    </row>
    <row r="5" spans="1:8" x14ac:dyDescent="0.25">
      <c r="A5" s="11" t="s">
        <v>1</v>
      </c>
      <c r="B5" s="12"/>
      <c r="C5" s="12"/>
      <c r="D5" s="12"/>
      <c r="E5" s="12"/>
      <c r="F5" s="12"/>
      <c r="G5" s="13"/>
      <c r="H5" s="5"/>
    </row>
    <row r="6" spans="1:8" ht="15.75" thickBot="1" x14ac:dyDescent="0.3">
      <c r="A6" s="14"/>
      <c r="B6" s="15"/>
      <c r="C6" s="15"/>
      <c r="D6" s="15"/>
      <c r="E6" s="15"/>
      <c r="F6" s="15"/>
      <c r="G6" s="16"/>
      <c r="H6" s="5"/>
    </row>
    <row r="7" spans="1:8" ht="15.75" thickBot="1" x14ac:dyDescent="0.3">
      <c r="A7" s="17" t="s">
        <v>2</v>
      </c>
      <c r="B7" s="18"/>
      <c r="C7" s="18"/>
      <c r="D7" s="18"/>
      <c r="E7" s="18"/>
      <c r="F7" s="19"/>
      <c r="G7" s="20" t="s">
        <v>3</v>
      </c>
      <c r="H7" s="5"/>
    </row>
    <row r="8" spans="1:8" ht="27" customHeight="1" thickBot="1" x14ac:dyDescent="0.3">
      <c r="A8" s="21" t="s">
        <v>4</v>
      </c>
      <c r="B8" s="22"/>
      <c r="C8" s="22"/>
      <c r="D8" s="22"/>
      <c r="E8" s="22"/>
      <c r="F8" s="23"/>
      <c r="G8" s="146"/>
      <c r="H8" s="5"/>
    </row>
    <row r="9" spans="1:8" ht="27" customHeight="1" thickBot="1" x14ac:dyDescent="0.3">
      <c r="A9" s="21" t="s">
        <v>5</v>
      </c>
      <c r="B9" s="22"/>
      <c r="C9" s="22"/>
      <c r="D9" s="22"/>
      <c r="E9" s="22"/>
      <c r="F9" s="23"/>
      <c r="G9" s="146"/>
      <c r="H9" s="5"/>
    </row>
    <row r="10" spans="1:8" ht="27" customHeight="1" thickBot="1" x14ac:dyDescent="0.3">
      <c r="A10" s="21" t="s">
        <v>6</v>
      </c>
      <c r="B10" s="22"/>
      <c r="C10" s="22"/>
      <c r="D10" s="22"/>
      <c r="E10" s="22"/>
      <c r="F10" s="23"/>
      <c r="G10" s="146"/>
      <c r="H10" s="5"/>
    </row>
    <row r="11" spans="1:8" ht="7.5" customHeight="1" thickBot="1" x14ac:dyDescent="0.3">
      <c r="A11" s="25"/>
      <c r="B11" s="26"/>
      <c r="C11" s="26"/>
      <c r="D11" s="26"/>
      <c r="E11" s="26"/>
      <c r="F11" s="27"/>
      <c r="G11" s="24"/>
      <c r="H11" s="5"/>
    </row>
    <row r="12" spans="1:8" ht="27" customHeight="1" thickBot="1" x14ac:dyDescent="0.3">
      <c r="A12" s="25" t="s">
        <v>8</v>
      </c>
      <c r="B12" s="26"/>
      <c r="C12" s="26"/>
      <c r="D12" s="26"/>
      <c r="E12" s="26"/>
      <c r="F12" s="27"/>
      <c r="G12" s="28">
        <f>ROUND(G8+G9+G10,0)</f>
        <v>0</v>
      </c>
      <c r="H12" s="5"/>
    </row>
    <row r="13" spans="1:8" ht="7.5" customHeight="1" thickBot="1" x14ac:dyDescent="0.3">
      <c r="A13" s="25"/>
      <c r="B13" s="26"/>
      <c r="C13" s="26"/>
      <c r="D13" s="26"/>
      <c r="E13" s="26"/>
      <c r="F13" s="27"/>
      <c r="G13" s="24"/>
      <c r="H13" s="5"/>
    </row>
    <row r="14" spans="1:8" ht="15.75" customHeight="1" thickBot="1" x14ac:dyDescent="0.3">
      <c r="A14" s="25" t="s">
        <v>35</v>
      </c>
      <c r="B14" s="26"/>
      <c r="C14" s="26"/>
      <c r="D14" s="26"/>
      <c r="E14" s="26"/>
      <c r="F14" s="29">
        <v>0.19</v>
      </c>
      <c r="G14" s="30">
        <f>+SUM(G15:G17)</f>
        <v>0</v>
      </c>
      <c r="H14" s="5"/>
    </row>
    <row r="15" spans="1:8" ht="15.75" thickBot="1" x14ac:dyDescent="0.3">
      <c r="A15" s="25">
        <v>1.1000000000000001</v>
      </c>
      <c r="B15" s="26"/>
      <c r="C15" s="26"/>
      <c r="D15" s="26"/>
      <c r="E15" s="26"/>
      <c r="F15" s="27"/>
      <c r="G15" s="31">
        <f>+ROUND(F14*G8,0)</f>
        <v>0</v>
      </c>
      <c r="H15" s="5"/>
    </row>
    <row r="16" spans="1:8" ht="15.75" thickBot="1" x14ac:dyDescent="0.3">
      <c r="A16" s="25">
        <v>1.2</v>
      </c>
      <c r="B16" s="26"/>
      <c r="C16" s="26"/>
      <c r="D16" s="26"/>
      <c r="E16" s="26"/>
      <c r="F16" s="27"/>
      <c r="G16" s="31">
        <f>+ROUND(F14*G9,0)</f>
        <v>0</v>
      </c>
      <c r="H16" s="5"/>
    </row>
    <row r="17" spans="1:11" ht="15.75" thickBot="1" x14ac:dyDescent="0.3">
      <c r="A17" s="25">
        <v>1.3</v>
      </c>
      <c r="B17" s="26"/>
      <c r="C17" s="26"/>
      <c r="D17" s="26"/>
      <c r="E17" s="26"/>
      <c r="F17" s="27"/>
      <c r="G17" s="31">
        <f>+ROUND(F14*G10,0)</f>
        <v>0</v>
      </c>
      <c r="H17" s="5"/>
    </row>
    <row r="18" spans="1:11" x14ac:dyDescent="0.25">
      <c r="A18" s="32" t="s">
        <v>7</v>
      </c>
      <c r="B18" s="33"/>
      <c r="C18" s="33"/>
      <c r="D18" s="33"/>
      <c r="E18" s="33"/>
      <c r="F18" s="34"/>
      <c r="G18" s="35">
        <f>+G12+G14</f>
        <v>0</v>
      </c>
      <c r="H18" s="5"/>
    </row>
    <row r="19" spans="1:11" ht="15.75" thickBot="1" x14ac:dyDescent="0.3">
      <c r="A19" s="36"/>
      <c r="B19" s="37"/>
      <c r="C19" s="37"/>
      <c r="D19" s="37"/>
      <c r="E19" s="37"/>
      <c r="F19" s="38"/>
      <c r="G19" s="39"/>
      <c r="H19" s="5"/>
    </row>
    <row r="20" spans="1:11" ht="15.75" thickBot="1" x14ac:dyDescent="0.3">
      <c r="A20" s="40"/>
      <c r="B20" s="40"/>
      <c r="C20" s="40"/>
      <c r="D20" s="40"/>
      <c r="E20" s="40"/>
      <c r="F20" s="40"/>
      <c r="G20" s="41"/>
      <c r="H20" s="5"/>
    </row>
    <row r="21" spans="1:11" ht="31.5" customHeight="1" thickBot="1" x14ac:dyDescent="0.3">
      <c r="A21" s="42" t="s">
        <v>40</v>
      </c>
      <c r="B21" s="43"/>
      <c r="C21" s="43"/>
      <c r="D21" s="43"/>
      <c r="E21" s="43"/>
      <c r="F21" s="43"/>
      <c r="G21" s="44"/>
      <c r="H21" s="5"/>
    </row>
    <row r="22" spans="1:11" ht="31.5" customHeight="1" thickBot="1" x14ac:dyDescent="0.3">
      <c r="A22" s="45" t="s">
        <v>41</v>
      </c>
      <c r="B22" s="46"/>
      <c r="C22" s="46"/>
      <c r="D22" s="46"/>
      <c r="E22" s="46"/>
      <c r="F22" s="46"/>
      <c r="G22" s="47"/>
      <c r="H22" s="5"/>
    </row>
    <row r="23" spans="1:11" ht="15.75" thickBot="1" x14ac:dyDescent="0.3"/>
    <row r="24" spans="1:11" ht="15.75" thickBot="1" x14ac:dyDescent="0.3">
      <c r="A24" s="48" t="s">
        <v>9</v>
      </c>
      <c r="B24" s="49"/>
      <c r="C24" s="50" t="s">
        <v>10</v>
      </c>
      <c r="D24" s="50" t="s">
        <v>11</v>
      </c>
      <c r="E24" s="48" t="s">
        <v>12</v>
      </c>
      <c r="F24" s="49"/>
      <c r="G24" s="51" t="s">
        <v>13</v>
      </c>
    </row>
    <row r="25" spans="1:11" ht="35.25" customHeight="1" thickBot="1" x14ac:dyDescent="0.3">
      <c r="A25" s="52" t="s">
        <v>14</v>
      </c>
      <c r="B25" s="53"/>
      <c r="C25" s="54">
        <v>6</v>
      </c>
      <c r="D25" s="54">
        <v>436</v>
      </c>
      <c r="E25" s="55"/>
      <c r="F25" s="56"/>
      <c r="G25" s="1">
        <f>+ROUND(+D25*E25,0)</f>
        <v>0</v>
      </c>
      <c r="I25" s="57"/>
    </row>
    <row r="26" spans="1:11" ht="75" customHeight="1" thickBot="1" x14ac:dyDescent="0.3">
      <c r="A26" s="58" t="s">
        <v>15</v>
      </c>
      <c r="B26" s="59"/>
      <c r="C26" s="54">
        <v>13</v>
      </c>
      <c r="D26" s="54">
        <v>54</v>
      </c>
      <c r="E26" s="55"/>
      <c r="F26" s="56"/>
      <c r="G26" s="1">
        <f>+ROUND(+D26*E26,0)</f>
        <v>0</v>
      </c>
      <c r="I26" s="60"/>
    </row>
    <row r="27" spans="1:11" ht="15.75" thickBot="1" x14ac:dyDescent="0.3">
      <c r="A27" s="48" t="s">
        <v>9</v>
      </c>
      <c r="B27" s="49"/>
      <c r="C27" s="61" t="s">
        <v>11</v>
      </c>
      <c r="D27" s="61" t="s">
        <v>12</v>
      </c>
      <c r="E27" s="48" t="s">
        <v>13</v>
      </c>
      <c r="F27" s="62"/>
      <c r="G27" s="49"/>
    </row>
    <row r="28" spans="1:11" ht="30" customHeight="1" thickBot="1" x14ac:dyDescent="0.3">
      <c r="A28" s="52" t="s">
        <v>16</v>
      </c>
      <c r="B28" s="53"/>
      <c r="C28" s="54">
        <v>185</v>
      </c>
      <c r="D28" s="147"/>
      <c r="E28" s="63">
        <f>+ROUND(+C28*D28,0)</f>
        <v>0</v>
      </c>
      <c r="F28" s="64"/>
      <c r="G28" s="65"/>
      <c r="I28" s="57"/>
    </row>
    <row r="29" spans="1:11" ht="60" customHeight="1" thickBot="1" x14ac:dyDescent="0.3">
      <c r="A29" s="58" t="s">
        <v>17</v>
      </c>
      <c r="B29" s="59"/>
      <c r="C29" s="54">
        <v>148</v>
      </c>
      <c r="D29" s="147"/>
      <c r="E29" s="63">
        <f t="shared" ref="E29:E30" si="0">+ROUND(+C29*D29,0)</f>
        <v>0</v>
      </c>
      <c r="F29" s="64"/>
      <c r="G29" s="65"/>
      <c r="I29" s="57"/>
    </row>
    <row r="30" spans="1:11" ht="89.25" customHeight="1" thickBot="1" x14ac:dyDescent="0.3">
      <c r="A30" s="58" t="s">
        <v>18</v>
      </c>
      <c r="B30" s="59"/>
      <c r="C30" s="54">
        <v>54</v>
      </c>
      <c r="D30" s="148"/>
      <c r="E30" s="63">
        <f t="shared" si="0"/>
        <v>0</v>
      </c>
      <c r="F30" s="64"/>
      <c r="G30" s="65"/>
      <c r="I30" s="57"/>
    </row>
    <row r="31" spans="1:11" ht="81" customHeight="1" thickBot="1" x14ac:dyDescent="0.3">
      <c r="A31" s="58" t="s">
        <v>19</v>
      </c>
      <c r="B31" s="59"/>
      <c r="C31" s="54">
        <v>25.5</v>
      </c>
      <c r="D31" s="147"/>
      <c r="E31" s="63">
        <f>+ROUND(+C31*D31,0)</f>
        <v>0</v>
      </c>
      <c r="F31" s="64"/>
      <c r="G31" s="65"/>
      <c r="I31" s="66"/>
    </row>
    <row r="32" spans="1:11" ht="82.5" customHeight="1" thickBot="1" x14ac:dyDescent="0.3">
      <c r="A32" s="58" t="s">
        <v>20</v>
      </c>
      <c r="B32" s="59"/>
      <c r="C32" s="54">
        <v>102.5</v>
      </c>
      <c r="D32" s="147"/>
      <c r="E32" s="63">
        <f>+ROUND(+C32*D32,0)</f>
        <v>0</v>
      </c>
      <c r="F32" s="64"/>
      <c r="G32" s="65"/>
      <c r="I32" s="66"/>
      <c r="J32" s="66"/>
      <c r="K32" s="66"/>
    </row>
    <row r="33" spans="1:11" ht="41.25" thickBot="1" x14ac:dyDescent="0.3">
      <c r="A33" s="67" t="s">
        <v>21</v>
      </c>
      <c r="B33" s="68" t="s">
        <v>22</v>
      </c>
      <c r="C33" s="69">
        <f>+C32+C31+C30+C29+C28+D26+D25</f>
        <v>1005</v>
      </c>
      <c r="D33" s="69"/>
      <c r="E33" s="70">
        <f>+SUM(E28:G32,G25:G26)</f>
        <v>0</v>
      </c>
      <c r="F33" s="71"/>
      <c r="G33" s="72"/>
      <c r="I33" s="57"/>
      <c r="K33" s="7"/>
    </row>
    <row r="34" spans="1:11" ht="15.75" thickBot="1" x14ac:dyDescent="0.3">
      <c r="A34" s="25"/>
      <c r="B34" s="26"/>
      <c r="C34" s="26"/>
      <c r="D34" s="26"/>
      <c r="E34" s="26"/>
      <c r="F34" s="26"/>
      <c r="G34" s="27"/>
    </row>
    <row r="35" spans="1:11" ht="15.75" thickBot="1" x14ac:dyDescent="0.3">
      <c r="A35" s="67" t="s">
        <v>23</v>
      </c>
      <c r="B35" s="17" t="s">
        <v>24</v>
      </c>
      <c r="C35" s="18"/>
      <c r="D35" s="73"/>
      <c r="E35" s="74" t="s">
        <v>25</v>
      </c>
      <c r="F35" s="70">
        <f>+SUM(F36:G39)</f>
        <v>0</v>
      </c>
      <c r="G35" s="72"/>
    </row>
    <row r="36" spans="1:11" ht="15.75" thickBot="1" x14ac:dyDescent="0.3">
      <c r="A36" s="75"/>
      <c r="B36" s="76" t="s">
        <v>26</v>
      </c>
      <c r="C36" s="77"/>
      <c r="D36" s="78"/>
      <c r="E36" s="149"/>
      <c r="F36" s="79">
        <f>ROUND(+E36*E33,0)</f>
        <v>0</v>
      </c>
      <c r="G36" s="80"/>
    </row>
    <row r="37" spans="1:11" ht="15.75" thickBot="1" x14ac:dyDescent="0.3">
      <c r="A37" s="81"/>
      <c r="B37" s="76" t="s">
        <v>27</v>
      </c>
      <c r="C37" s="77"/>
      <c r="D37" s="78"/>
      <c r="E37" s="150"/>
      <c r="F37" s="79">
        <f>ROUND(+E37*E33,0)</f>
        <v>0</v>
      </c>
      <c r="G37" s="80"/>
    </row>
    <row r="38" spans="1:11" ht="15.75" thickBot="1" x14ac:dyDescent="0.3">
      <c r="A38" s="81"/>
      <c r="B38" s="76" t="s">
        <v>28</v>
      </c>
      <c r="C38" s="77"/>
      <c r="D38" s="78"/>
      <c r="E38" s="150"/>
      <c r="F38" s="79">
        <f>ROUND(+E38*E33,0)</f>
        <v>0</v>
      </c>
      <c r="G38" s="80"/>
    </row>
    <row r="39" spans="1:11" ht="15.75" thickBot="1" x14ac:dyDescent="0.3">
      <c r="A39" s="83"/>
      <c r="B39" s="76" t="s">
        <v>29</v>
      </c>
      <c r="C39" s="77"/>
      <c r="D39" s="78"/>
      <c r="E39" s="82">
        <v>0.19</v>
      </c>
      <c r="F39" s="79">
        <f>ROUND(+E39*F38,0)</f>
        <v>0</v>
      </c>
      <c r="G39" s="80"/>
    </row>
    <row r="40" spans="1:11" ht="15.75" thickBot="1" x14ac:dyDescent="0.3">
      <c r="A40" s="25"/>
      <c r="B40" s="26"/>
      <c r="C40" s="26"/>
      <c r="D40" s="26"/>
      <c r="E40" s="84"/>
      <c r="F40" s="85"/>
      <c r="G40" s="72"/>
    </row>
    <row r="41" spans="1:11" ht="15.75" thickBot="1" x14ac:dyDescent="0.3">
      <c r="A41" s="17" t="s">
        <v>30</v>
      </c>
      <c r="B41" s="18"/>
      <c r="C41" s="18"/>
      <c r="D41" s="18"/>
      <c r="E41" s="73"/>
      <c r="F41" s="85">
        <f>+F35+E33</f>
        <v>0</v>
      </c>
      <c r="G41" s="72"/>
      <c r="I41" s="86"/>
      <c r="J41" s="87"/>
    </row>
    <row r="42" spans="1:11" ht="15.75" thickBot="1" x14ac:dyDescent="0.3">
      <c r="A42" s="88"/>
      <c r="B42" s="89"/>
      <c r="C42" s="89"/>
      <c r="D42" s="89"/>
      <c r="E42" s="90"/>
      <c r="F42" s="91"/>
      <c r="G42" s="92"/>
    </row>
    <row r="43" spans="1:11" ht="20.25" customHeight="1" thickBot="1" x14ac:dyDescent="0.3">
      <c r="A43" s="93" t="s">
        <v>31</v>
      </c>
      <c r="B43" s="94"/>
      <c r="C43" s="94"/>
      <c r="D43" s="94"/>
      <c r="E43" s="95"/>
      <c r="F43" s="96">
        <f>+F41+G8+G15</f>
        <v>0</v>
      </c>
      <c r="G43" s="97"/>
      <c r="I43" s="57"/>
      <c r="J43" s="7"/>
    </row>
    <row r="44" spans="1:11" ht="15.75" thickBot="1" x14ac:dyDescent="0.3"/>
    <row r="45" spans="1:11" ht="27" customHeight="1" thickBot="1" x14ac:dyDescent="0.3">
      <c r="A45" s="45" t="s">
        <v>42</v>
      </c>
      <c r="B45" s="46"/>
      <c r="C45" s="46"/>
      <c r="D45" s="46"/>
      <c r="E45" s="46"/>
      <c r="F45" s="46"/>
      <c r="G45" s="47"/>
    </row>
    <row r="46" spans="1:11" ht="15.75" thickBot="1" x14ac:dyDescent="0.3"/>
    <row r="47" spans="1:11" ht="15.75" thickBot="1" x14ac:dyDescent="0.3">
      <c r="A47" s="48" t="s">
        <v>9</v>
      </c>
      <c r="B47" s="49"/>
      <c r="C47" s="50" t="s">
        <v>10</v>
      </c>
      <c r="D47" s="50" t="s">
        <v>11</v>
      </c>
      <c r="E47" s="48" t="s">
        <v>12</v>
      </c>
      <c r="F47" s="49"/>
      <c r="G47" s="51" t="s">
        <v>13</v>
      </c>
    </row>
    <row r="48" spans="1:11" ht="21" customHeight="1" thickBot="1" x14ac:dyDescent="0.3">
      <c r="A48" s="52" t="s">
        <v>14</v>
      </c>
      <c r="B48" s="53"/>
      <c r="C48" s="54">
        <v>6</v>
      </c>
      <c r="D48" s="54">
        <v>436</v>
      </c>
      <c r="E48" s="55"/>
      <c r="F48" s="56"/>
      <c r="G48" s="1">
        <f>+ROUND(+D48*E48,0)</f>
        <v>0</v>
      </c>
    </row>
    <row r="49" spans="1:8" ht="15.75" customHeight="1" thickBot="1" x14ac:dyDescent="0.3">
      <c r="A49" s="58" t="s">
        <v>32</v>
      </c>
      <c r="B49" s="59"/>
      <c r="C49" s="98">
        <v>2</v>
      </c>
      <c r="D49" s="54">
        <v>88</v>
      </c>
      <c r="E49" s="55"/>
      <c r="F49" s="56"/>
      <c r="G49" s="1">
        <f t="shared" ref="G49:G50" si="1">+ROUND(+D49*E49,0)</f>
        <v>0</v>
      </c>
    </row>
    <row r="50" spans="1:8" ht="75.75" customHeight="1" thickBot="1" x14ac:dyDescent="0.3">
      <c r="A50" s="58" t="s">
        <v>33</v>
      </c>
      <c r="B50" s="59"/>
      <c r="C50" s="99">
        <v>16</v>
      </c>
      <c r="D50" s="54">
        <v>64</v>
      </c>
      <c r="E50" s="55"/>
      <c r="F50" s="56"/>
      <c r="G50" s="1">
        <f t="shared" si="1"/>
        <v>0</v>
      </c>
    </row>
    <row r="51" spans="1:8" ht="15.75" thickBot="1" x14ac:dyDescent="0.3">
      <c r="A51" s="100"/>
      <c r="B51" s="101"/>
      <c r="C51" s="101"/>
      <c r="D51" s="101"/>
      <c r="E51" s="101"/>
      <c r="F51" s="101"/>
      <c r="G51" s="102"/>
    </row>
    <row r="52" spans="1:8" ht="15.75" thickBot="1" x14ac:dyDescent="0.3">
      <c r="A52" s="48" t="s">
        <v>9</v>
      </c>
      <c r="B52" s="49"/>
      <c r="C52" s="50" t="s">
        <v>11</v>
      </c>
      <c r="D52" s="50" t="s">
        <v>12</v>
      </c>
      <c r="E52" s="48" t="s">
        <v>13</v>
      </c>
      <c r="F52" s="62"/>
      <c r="G52" s="49"/>
    </row>
    <row r="53" spans="1:8" ht="50.25" customHeight="1" thickBot="1" x14ac:dyDescent="0.3">
      <c r="A53" s="103" t="s">
        <v>17</v>
      </c>
      <c r="B53" s="104"/>
      <c r="C53" s="54">
        <v>129</v>
      </c>
      <c r="D53" s="147"/>
      <c r="E53" s="63">
        <f>+ROUND(+C53*D53,0)</f>
        <v>0</v>
      </c>
      <c r="F53" s="64"/>
      <c r="G53" s="65"/>
    </row>
    <row r="54" spans="1:8" ht="82.5" customHeight="1" thickBot="1" x14ac:dyDescent="0.3">
      <c r="A54" s="105" t="s">
        <v>18</v>
      </c>
      <c r="B54" s="106"/>
      <c r="C54" s="54">
        <v>47</v>
      </c>
      <c r="D54" s="147"/>
      <c r="E54" s="63">
        <f>+ROUND(+C54*D54,0)</f>
        <v>0</v>
      </c>
      <c r="F54" s="64"/>
      <c r="G54" s="65"/>
    </row>
    <row r="55" spans="1:8" ht="41.25" thickBot="1" x14ac:dyDescent="0.3">
      <c r="A55" s="107" t="s">
        <v>21</v>
      </c>
      <c r="B55" s="68" t="s">
        <v>22</v>
      </c>
      <c r="C55" s="69">
        <f>+C54+C53+D50+D49+D48</f>
        <v>764</v>
      </c>
      <c r="D55" s="69"/>
      <c r="E55" s="70">
        <f>+E54+E53+G50+G49+G48</f>
        <v>0</v>
      </c>
      <c r="F55" s="71"/>
      <c r="G55" s="72"/>
    </row>
    <row r="56" spans="1:8" ht="15.75" thickBot="1" x14ac:dyDescent="0.3">
      <c r="A56" s="108"/>
      <c r="B56" s="108"/>
      <c r="C56" s="108"/>
      <c r="D56" s="108"/>
      <c r="E56" s="108"/>
      <c r="F56" s="108"/>
      <c r="G56" s="109"/>
      <c r="H56" s="108"/>
    </row>
    <row r="57" spans="1:8" ht="15.75" thickBot="1" x14ac:dyDescent="0.3">
      <c r="A57" s="107" t="s">
        <v>23</v>
      </c>
      <c r="B57" s="17" t="s">
        <v>24</v>
      </c>
      <c r="C57" s="18"/>
      <c r="D57" s="19"/>
      <c r="E57" s="110" t="s">
        <v>25</v>
      </c>
      <c r="F57" s="70">
        <f>+SUM(F58:G61)</f>
        <v>0</v>
      </c>
      <c r="G57" s="72"/>
    </row>
    <row r="58" spans="1:8" ht="15.75" thickBot="1" x14ac:dyDescent="0.3">
      <c r="A58" s="75"/>
      <c r="B58" s="76" t="s">
        <v>26</v>
      </c>
      <c r="C58" s="77"/>
      <c r="D58" s="111"/>
      <c r="E58" s="151"/>
      <c r="F58" s="79">
        <f>+ROUND(+E58*E55,0)</f>
        <v>0</v>
      </c>
      <c r="G58" s="80"/>
    </row>
    <row r="59" spans="1:8" ht="15.75" thickBot="1" x14ac:dyDescent="0.3">
      <c r="A59" s="81"/>
      <c r="B59" s="76" t="s">
        <v>27</v>
      </c>
      <c r="C59" s="77"/>
      <c r="D59" s="111"/>
      <c r="E59" s="152"/>
      <c r="F59" s="79">
        <f>+ROUND(+E59*E55,0)</f>
        <v>0</v>
      </c>
      <c r="G59" s="80"/>
    </row>
    <row r="60" spans="1:8" ht="15.75" thickBot="1" x14ac:dyDescent="0.3">
      <c r="A60" s="81"/>
      <c r="B60" s="76" t="s">
        <v>28</v>
      </c>
      <c r="C60" s="77"/>
      <c r="D60" s="111"/>
      <c r="E60" s="152"/>
      <c r="F60" s="79">
        <f>+ROUND(+E60*E55,0)</f>
        <v>0</v>
      </c>
      <c r="G60" s="80"/>
    </row>
    <row r="61" spans="1:8" ht="15.75" thickBot="1" x14ac:dyDescent="0.3">
      <c r="A61" s="83"/>
      <c r="B61" s="76" t="s">
        <v>29</v>
      </c>
      <c r="C61" s="77"/>
      <c r="D61" s="111"/>
      <c r="E61" s="112">
        <v>0.19</v>
      </c>
      <c r="F61" s="79">
        <f>+ROUND(+E61*F60,0)</f>
        <v>0</v>
      </c>
      <c r="G61" s="80"/>
    </row>
    <row r="62" spans="1:8" ht="15.75" thickBot="1" x14ac:dyDescent="0.3">
      <c r="A62" s="26"/>
      <c r="B62" s="26"/>
      <c r="C62" s="26"/>
      <c r="D62" s="26"/>
      <c r="E62" s="26"/>
      <c r="F62" s="26"/>
      <c r="G62" s="26"/>
      <c r="H62" s="108"/>
    </row>
    <row r="63" spans="1:8" ht="20.25" customHeight="1" thickBot="1" x14ac:dyDescent="0.3">
      <c r="A63" s="17" t="s">
        <v>30</v>
      </c>
      <c r="B63" s="18"/>
      <c r="C63" s="18"/>
      <c r="D63" s="18"/>
      <c r="E63" s="19"/>
      <c r="F63" s="70">
        <f>+F57+E55</f>
        <v>0</v>
      </c>
      <c r="G63" s="72"/>
    </row>
    <row r="64" spans="1:8" ht="6.75" customHeight="1" thickBot="1" x14ac:dyDescent="0.3">
      <c r="A64" s="113"/>
      <c r="B64" s="114"/>
      <c r="C64" s="114"/>
      <c r="D64" s="114"/>
      <c r="E64" s="115"/>
      <c r="F64" s="116"/>
      <c r="G64" s="92"/>
    </row>
    <row r="65" spans="1:8" ht="27" customHeight="1" thickBot="1" x14ac:dyDescent="0.3">
      <c r="A65" s="117" t="s">
        <v>34</v>
      </c>
      <c r="B65" s="118"/>
      <c r="C65" s="118"/>
      <c r="D65" s="118"/>
      <c r="E65" s="119"/>
      <c r="F65" s="96">
        <f>+F63+G9+G16</f>
        <v>0</v>
      </c>
      <c r="G65" s="97"/>
    </row>
    <row r="66" spans="1:8" ht="15.75" thickBot="1" x14ac:dyDescent="0.3"/>
    <row r="67" spans="1:8" ht="32.25" customHeight="1" thickBot="1" x14ac:dyDescent="0.3">
      <c r="A67" s="120" t="s">
        <v>43</v>
      </c>
      <c r="B67" s="121"/>
      <c r="C67" s="121"/>
      <c r="D67" s="121"/>
      <c r="E67" s="121"/>
      <c r="F67" s="121"/>
      <c r="G67" s="122"/>
    </row>
    <row r="68" spans="1:8" s="126" customFormat="1" ht="15.75" customHeight="1" thickBot="1" x14ac:dyDescent="0.3">
      <c r="A68" s="123"/>
      <c r="B68" s="124"/>
      <c r="C68" s="124"/>
      <c r="D68" s="124"/>
      <c r="E68" s="124"/>
      <c r="F68" s="124"/>
      <c r="G68" s="125"/>
    </row>
    <row r="69" spans="1:8" ht="15.75" thickBot="1" x14ac:dyDescent="0.3">
      <c r="A69" s="48" t="s">
        <v>9</v>
      </c>
      <c r="B69" s="49"/>
      <c r="C69" s="50" t="s">
        <v>10</v>
      </c>
      <c r="D69" s="50" t="s">
        <v>11</v>
      </c>
      <c r="E69" s="48" t="s">
        <v>12</v>
      </c>
      <c r="F69" s="49"/>
      <c r="G69" s="51" t="s">
        <v>13</v>
      </c>
    </row>
    <row r="70" spans="1:8" ht="27.75" customHeight="1" thickBot="1" x14ac:dyDescent="0.3">
      <c r="A70" s="127" t="s">
        <v>14</v>
      </c>
      <c r="B70" s="128"/>
      <c r="C70" s="54">
        <v>10</v>
      </c>
      <c r="D70" s="54">
        <v>726</v>
      </c>
      <c r="E70" s="55"/>
      <c r="F70" s="56"/>
      <c r="G70" s="1">
        <f>+ROUND(+D70*E70,0)</f>
        <v>0</v>
      </c>
    </row>
    <row r="71" spans="1:8" ht="78.75" customHeight="1" thickBot="1" x14ac:dyDescent="0.3">
      <c r="A71" s="58" t="s">
        <v>33</v>
      </c>
      <c r="B71" s="59"/>
      <c r="C71" s="54">
        <v>19</v>
      </c>
      <c r="D71" s="54">
        <v>77</v>
      </c>
      <c r="E71" s="55"/>
      <c r="F71" s="56"/>
      <c r="G71" s="1">
        <f>+ROUND(+D71*E71,0)</f>
        <v>0</v>
      </c>
    </row>
    <row r="72" spans="1:8" ht="15.75" thickBot="1" x14ac:dyDescent="0.3"/>
    <row r="73" spans="1:8" ht="15.75" thickBot="1" x14ac:dyDescent="0.3">
      <c r="A73" s="129" t="s">
        <v>9</v>
      </c>
      <c r="B73" s="130"/>
      <c r="C73" s="50" t="s">
        <v>11</v>
      </c>
      <c r="D73" s="50" t="s">
        <v>36</v>
      </c>
      <c r="E73" s="48" t="s">
        <v>13</v>
      </c>
      <c r="F73" s="62"/>
      <c r="G73" s="49"/>
    </row>
    <row r="74" spans="1:8" ht="70.5" customHeight="1" thickBot="1" x14ac:dyDescent="0.3">
      <c r="A74" s="58" t="s">
        <v>17</v>
      </c>
      <c r="B74" s="59"/>
      <c r="C74" s="54">
        <v>177</v>
      </c>
      <c r="D74" s="147"/>
      <c r="E74" s="63">
        <f>+ROUND(+C74*D74,0)</f>
        <v>0</v>
      </c>
      <c r="F74" s="64"/>
      <c r="G74" s="65"/>
    </row>
    <row r="75" spans="1:8" ht="83.25" customHeight="1" thickBot="1" x14ac:dyDescent="0.3">
      <c r="A75" s="105" t="s">
        <v>18</v>
      </c>
      <c r="B75" s="106"/>
      <c r="C75" s="54">
        <v>64.8</v>
      </c>
      <c r="D75" s="147"/>
      <c r="E75" s="63">
        <f t="shared" ref="E75:E77" si="2">+ROUND(+C75*D75,0)</f>
        <v>0</v>
      </c>
      <c r="F75" s="64"/>
      <c r="G75" s="65"/>
    </row>
    <row r="76" spans="1:8" ht="81.75" customHeight="1" thickBot="1" x14ac:dyDescent="0.3">
      <c r="A76" s="103" t="s">
        <v>19</v>
      </c>
      <c r="B76" s="104"/>
      <c r="C76" s="54">
        <v>25.5</v>
      </c>
      <c r="D76" s="147"/>
      <c r="E76" s="63">
        <f t="shared" si="2"/>
        <v>0</v>
      </c>
      <c r="F76" s="64"/>
      <c r="G76" s="65"/>
    </row>
    <row r="77" spans="1:8" ht="81.75" customHeight="1" thickBot="1" x14ac:dyDescent="0.3">
      <c r="A77" s="103" t="s">
        <v>20</v>
      </c>
      <c r="B77" s="104"/>
      <c r="C77" s="54">
        <v>102.5</v>
      </c>
      <c r="D77" s="147"/>
      <c r="E77" s="63">
        <f t="shared" si="2"/>
        <v>0</v>
      </c>
      <c r="F77" s="64"/>
      <c r="G77" s="65"/>
    </row>
    <row r="78" spans="1:8" ht="41.25" thickBot="1" x14ac:dyDescent="0.3">
      <c r="A78" s="107" t="s">
        <v>21</v>
      </c>
      <c r="B78" s="68" t="s">
        <v>22</v>
      </c>
      <c r="C78" s="131">
        <f>+C77+C76+C75+C74+D71+D70</f>
        <v>1172.8</v>
      </c>
      <c r="E78" s="70">
        <f>+SUM(E74:G77,G70:G71)</f>
        <v>0</v>
      </c>
      <c r="F78" s="71"/>
      <c r="G78" s="72"/>
      <c r="H78" s="132"/>
    </row>
    <row r="79" spans="1:8" ht="15.75" thickBot="1" x14ac:dyDescent="0.3">
      <c r="A79" s="25"/>
      <c r="B79" s="26"/>
      <c r="C79" s="26"/>
      <c r="D79" s="26"/>
      <c r="E79" s="26"/>
      <c r="F79" s="26"/>
      <c r="G79" s="27"/>
      <c r="H79" s="132"/>
    </row>
    <row r="80" spans="1:8" ht="15.75" thickBot="1" x14ac:dyDescent="0.3">
      <c r="A80" s="8" t="s">
        <v>23</v>
      </c>
      <c r="B80" s="10"/>
      <c r="C80" s="17" t="s">
        <v>24</v>
      </c>
      <c r="D80" s="18"/>
      <c r="E80" s="19"/>
      <c r="F80" s="69" t="s">
        <v>25</v>
      </c>
      <c r="G80" s="30">
        <f>+SUM(G81:G84)</f>
        <v>0</v>
      </c>
      <c r="H80" s="132"/>
    </row>
    <row r="81" spans="1:10" ht="15.75" thickBot="1" x14ac:dyDescent="0.3">
      <c r="A81" s="133"/>
      <c r="B81" s="134"/>
      <c r="C81" s="76" t="s">
        <v>26</v>
      </c>
      <c r="D81" s="77"/>
      <c r="E81" s="111"/>
      <c r="F81" s="153"/>
      <c r="G81" s="135">
        <f>+ROUND(+F81*E78,0)</f>
        <v>0</v>
      </c>
      <c r="H81" s="132"/>
    </row>
    <row r="82" spans="1:10" ht="15.75" thickBot="1" x14ac:dyDescent="0.3">
      <c r="A82" s="136"/>
      <c r="B82" s="137"/>
      <c r="C82" s="76" t="s">
        <v>27</v>
      </c>
      <c r="D82" s="77"/>
      <c r="E82" s="111"/>
      <c r="F82" s="154"/>
      <c r="G82" s="135">
        <f>+ROUND(+F82*E78,0)</f>
        <v>0</v>
      </c>
      <c r="H82" s="132"/>
    </row>
    <row r="83" spans="1:10" ht="15.75" thickBot="1" x14ac:dyDescent="0.3">
      <c r="A83" s="136"/>
      <c r="B83" s="137"/>
      <c r="C83" s="76" t="s">
        <v>28</v>
      </c>
      <c r="D83" s="77"/>
      <c r="E83" s="111"/>
      <c r="F83" s="154"/>
      <c r="G83" s="135">
        <f>+ROUND(+F83*E78,0)</f>
        <v>0</v>
      </c>
      <c r="H83" s="132"/>
    </row>
    <row r="84" spans="1:10" ht="15.75" thickBot="1" x14ac:dyDescent="0.3">
      <c r="A84" s="138"/>
      <c r="B84" s="139"/>
      <c r="C84" s="76" t="s">
        <v>29</v>
      </c>
      <c r="D84" s="77"/>
      <c r="E84" s="111"/>
      <c r="F84" s="112">
        <v>0.19</v>
      </c>
      <c r="G84" s="135">
        <f>+ROUND(+F84*G83,0)</f>
        <v>0</v>
      </c>
      <c r="H84" s="132"/>
    </row>
    <row r="85" spans="1:10" ht="15.75" thickBot="1" x14ac:dyDescent="0.3">
      <c r="A85" s="25"/>
      <c r="B85" s="26"/>
      <c r="C85" s="26"/>
      <c r="D85" s="26"/>
      <c r="E85" s="26"/>
      <c r="F85" s="27"/>
      <c r="G85" s="140"/>
      <c r="H85" s="132"/>
    </row>
    <row r="86" spans="1:10" ht="15.75" thickBot="1" x14ac:dyDescent="0.3">
      <c r="A86" s="17" t="s">
        <v>30</v>
      </c>
      <c r="B86" s="18"/>
      <c r="C86" s="18"/>
      <c r="D86" s="18"/>
      <c r="E86" s="18"/>
      <c r="F86" s="19"/>
      <c r="G86" s="30">
        <f>+G80+E78</f>
        <v>0</v>
      </c>
      <c r="H86" s="132"/>
    </row>
    <row r="87" spans="1:10" ht="15.75" thickBot="1" x14ac:dyDescent="0.3">
      <c r="A87" s="88"/>
      <c r="B87" s="89"/>
      <c r="C87" s="89"/>
      <c r="D87" s="89"/>
      <c r="E87" s="89"/>
      <c r="F87" s="141"/>
      <c r="G87" s="142"/>
      <c r="H87" s="132"/>
    </row>
    <row r="88" spans="1:10" ht="15.75" thickBot="1" x14ac:dyDescent="0.3">
      <c r="A88" s="93" t="s">
        <v>37</v>
      </c>
      <c r="B88" s="94"/>
      <c r="C88" s="94"/>
      <c r="D88" s="94"/>
      <c r="E88" s="94"/>
      <c r="F88" s="95"/>
      <c r="G88" s="143">
        <f>+G86+G10+G17</f>
        <v>0</v>
      </c>
      <c r="H88" s="132"/>
    </row>
    <row r="89" spans="1:10" x14ac:dyDescent="0.25">
      <c r="I89" s="144"/>
    </row>
    <row r="90" spans="1:10" ht="15.75" thickBot="1" x14ac:dyDescent="0.3"/>
    <row r="91" spans="1:10" ht="24.75" customHeight="1" thickBot="1" x14ac:dyDescent="0.3">
      <c r="A91" s="93" t="s">
        <v>38</v>
      </c>
      <c r="B91" s="94"/>
      <c r="C91" s="94"/>
      <c r="D91" s="94"/>
      <c r="E91" s="94"/>
      <c r="F91" s="95"/>
      <c r="G91" s="145">
        <f>+G88+F65+F43</f>
        <v>0</v>
      </c>
      <c r="I91" s="60"/>
      <c r="J91" s="7"/>
    </row>
  </sheetData>
  <sheetProtection algorithmName="SHA-512" hashValue="r3bovVXZ6yhYflovzJ7Tn8yuQeI4qDKZS4PrWN0sxLe8rC7jRbS1prjWGosT/3KZgvMe6+qg+7uotf/vix492w==" saltValue="/DijsZ0CgjFA1jiXwr39SQ==" spinCount="100000" sheet="1" objects="1" scenarios="1"/>
  <mergeCells count="122">
    <mergeCell ref="A62:G62"/>
    <mergeCell ref="A10:F10"/>
    <mergeCell ref="A18:F19"/>
    <mergeCell ref="G18:G19"/>
    <mergeCell ref="A20:F20"/>
    <mergeCell ref="A1:G1"/>
    <mergeCell ref="A3:G3"/>
    <mergeCell ref="A5:G6"/>
    <mergeCell ref="A7:F7"/>
    <mergeCell ref="A8:F8"/>
    <mergeCell ref="A9:F9"/>
    <mergeCell ref="A24:B24"/>
    <mergeCell ref="E24:F24"/>
    <mergeCell ref="A25:B25"/>
    <mergeCell ref="E25:F25"/>
    <mergeCell ref="A26:B26"/>
    <mergeCell ref="E26:F26"/>
    <mergeCell ref="A21:G21"/>
    <mergeCell ref="A22:G22"/>
    <mergeCell ref="A11:F11"/>
    <mergeCell ref="A12:F12"/>
    <mergeCell ref="A13:F13"/>
    <mergeCell ref="A30:B30"/>
    <mergeCell ref="E30:G30"/>
    <mergeCell ref="A31:B31"/>
    <mergeCell ref="E31:G31"/>
    <mergeCell ref="A32:B32"/>
    <mergeCell ref="E32:G32"/>
    <mergeCell ref="A27:B27"/>
    <mergeCell ref="E27:G27"/>
    <mergeCell ref="A28:B28"/>
    <mergeCell ref="E28:G28"/>
    <mergeCell ref="A29:B29"/>
    <mergeCell ref="E29:G29"/>
    <mergeCell ref="A43:E43"/>
    <mergeCell ref="F43:G43"/>
    <mergeCell ref="A15:F15"/>
    <mergeCell ref="A17:F17"/>
    <mergeCell ref="A16:F16"/>
    <mergeCell ref="A45:G45"/>
    <mergeCell ref="A40:E40"/>
    <mergeCell ref="F40:G40"/>
    <mergeCell ref="A41:E41"/>
    <mergeCell ref="F41:G41"/>
    <mergeCell ref="A42:E42"/>
    <mergeCell ref="F42:G42"/>
    <mergeCell ref="B37:D37"/>
    <mergeCell ref="F37:G37"/>
    <mergeCell ref="B38:D38"/>
    <mergeCell ref="F38:G38"/>
    <mergeCell ref="B39:D39"/>
    <mergeCell ref="F39:G39"/>
    <mergeCell ref="E33:G33"/>
    <mergeCell ref="A34:G34"/>
    <mergeCell ref="B35:D35"/>
    <mergeCell ref="F35:G35"/>
    <mergeCell ref="B36:D36"/>
    <mergeCell ref="F36:G36"/>
    <mergeCell ref="A51:G51"/>
    <mergeCell ref="E52:G52"/>
    <mergeCell ref="A53:B53"/>
    <mergeCell ref="E53:G53"/>
    <mergeCell ref="A47:B47"/>
    <mergeCell ref="E47:F47"/>
    <mergeCell ref="A48:B48"/>
    <mergeCell ref="E48:F48"/>
    <mergeCell ref="A49:B49"/>
    <mergeCell ref="E49:F49"/>
    <mergeCell ref="F65:G65"/>
    <mergeCell ref="A52:B52"/>
    <mergeCell ref="A63:E63"/>
    <mergeCell ref="A14:E14"/>
    <mergeCell ref="A58:A61"/>
    <mergeCell ref="A36:A39"/>
    <mergeCell ref="F63:G63"/>
    <mergeCell ref="F64:G64"/>
    <mergeCell ref="B60:D60"/>
    <mergeCell ref="F60:G60"/>
    <mergeCell ref="B61:D61"/>
    <mergeCell ref="F61:G61"/>
    <mergeCell ref="B58:D58"/>
    <mergeCell ref="F58:G58"/>
    <mergeCell ref="B59:D59"/>
    <mergeCell ref="F59:G59"/>
    <mergeCell ref="A54:B54"/>
    <mergeCell ref="E54:G54"/>
    <mergeCell ref="E55:G55"/>
    <mergeCell ref="B57:D57"/>
    <mergeCell ref="F57:G57"/>
    <mergeCell ref="A50:B50"/>
    <mergeCell ref="E50:F50"/>
    <mergeCell ref="E70:F70"/>
    <mergeCell ref="E71:F71"/>
    <mergeCell ref="A69:B69"/>
    <mergeCell ref="A70:B70"/>
    <mergeCell ref="A71:B71"/>
    <mergeCell ref="A73:B73"/>
    <mergeCell ref="E73:G73"/>
    <mergeCell ref="A67:G67"/>
    <mergeCell ref="E69:F69"/>
    <mergeCell ref="A77:B77"/>
    <mergeCell ref="E77:G77"/>
    <mergeCell ref="A79:G79"/>
    <mergeCell ref="A80:B80"/>
    <mergeCell ref="C80:E80"/>
    <mergeCell ref="E78:G78"/>
    <mergeCell ref="A74:B74"/>
    <mergeCell ref="E74:G74"/>
    <mergeCell ref="A75:B75"/>
    <mergeCell ref="E75:G75"/>
    <mergeCell ref="A76:B76"/>
    <mergeCell ref="E76:G76"/>
    <mergeCell ref="A91:F91"/>
    <mergeCell ref="C84:E84"/>
    <mergeCell ref="A85:F85"/>
    <mergeCell ref="A86:F86"/>
    <mergeCell ref="A87:F87"/>
    <mergeCell ref="A88:F88"/>
    <mergeCell ref="A81:B84"/>
    <mergeCell ref="C81:E81"/>
    <mergeCell ref="C82:E82"/>
    <mergeCell ref="C83:E8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jmmontealegre</dc:creator>
  <cp:lastModifiedBy>jmmontealegre</cp:lastModifiedBy>
  <dcterms:created xsi:type="dcterms:W3CDTF">2017-10-26T13:18:07Z</dcterms:created>
  <dcterms:modified xsi:type="dcterms:W3CDTF">2017-12-01T14:34:14Z</dcterms:modified>
</cp:coreProperties>
</file>