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is documentos\PROGRAMA JORNADA ÚNICA\OBRA MOCOA - PUTUMAYO\DOCUMENTOS PARA PUBLICACIÓN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  <c r="E75" i="1"/>
  <c r="E76" i="1"/>
  <c r="E77" i="1"/>
  <c r="G71" i="1"/>
  <c r="G17" i="1"/>
  <c r="G16" i="1"/>
  <c r="G15" i="1"/>
  <c r="E54" i="1"/>
  <c r="G50" i="1"/>
  <c r="G48" i="1"/>
  <c r="E29" i="1"/>
  <c r="E30" i="1"/>
  <c r="E31" i="1"/>
  <c r="E32" i="1"/>
  <c r="E28" i="1"/>
  <c r="G25" i="1"/>
  <c r="G26" i="1"/>
  <c r="G12" i="1"/>
  <c r="E53" i="1" l="1"/>
  <c r="G49" i="1"/>
  <c r="E55" i="1" s="1"/>
  <c r="G70" i="1"/>
  <c r="E78" i="1" s="1"/>
  <c r="E33" i="1"/>
  <c r="F36" i="1" s="1"/>
  <c r="G14" i="1"/>
  <c r="G18" i="1" s="1"/>
  <c r="G81" i="1" l="1"/>
  <c r="G83" i="1"/>
  <c r="G84" i="1" s="1"/>
  <c r="G82" i="1"/>
  <c r="F60" i="1"/>
  <c r="F61" i="1" s="1"/>
  <c r="F59" i="1"/>
  <c r="F58" i="1"/>
  <c r="F37" i="1"/>
  <c r="F38" i="1"/>
  <c r="F39" i="1" s="1"/>
  <c r="G80" i="1" l="1"/>
  <c r="G86" i="1" s="1"/>
  <c r="G88" i="1" s="1"/>
  <c r="F57" i="1"/>
  <c r="F63" i="1" s="1"/>
  <c r="F65" i="1" s="1"/>
  <c r="F35" i="1"/>
  <c r="F41" i="1" s="1"/>
  <c r="F43" i="1" s="1"/>
  <c r="G91" i="1" l="1"/>
</calcChain>
</file>

<file path=xl/sharedStrings.xml><?xml version="1.0" encoding="utf-8"?>
<sst xmlns="http://schemas.openxmlformats.org/spreadsheetml/2006/main" count="96" uniqueCount="47">
  <si>
    <t>PRESUPUESTO OFICIAL</t>
  </si>
  <si>
    <t>EJECUCION DE ESTUDIOS, DISEÑOS, CONSTRUCCIÓN Y PUESTA EN FUNCIONAMIENTO DE AULAS Y ESPACIOS COMPLEMENTARIOS EN LAS INSTITUCIONES EDUCATIVAS PRIORIZADAS Y VIABILIZADAS POR EL MINISTERIO DE EDUCACIÓN NACIONAL EN EL MUNICIPIO DE MOCOA, DEPARTAMENTO DE PUTUMAYO</t>
  </si>
  <si>
    <t xml:space="preserve">1.       ETAPA 1, REVISIÓN DE LOS ESTUDIOS Y DISEÑOS </t>
  </si>
  <si>
    <t>DESCRIPCIÓN</t>
  </si>
  <si>
    <t>VALOR TOTAL</t>
  </si>
  <si>
    <t>1.1. Ejecución de Estudios y Diseños en la Institución Educativa Pio XII (Sede Principal) en el municipio de Mocoa (Putumayo).</t>
  </si>
  <si>
    <t>1.2. Ejecución de Estudios y Diseños en la Institución Educativa Rural Alto Afán (Sede Principal) en el municipio de Mocoa (Putumayo).</t>
  </si>
  <si>
    <t>1.3. Ejecución de Estudios y Diseños en la Institución Educativa Simón Bolívar (Sede Principal) en el municipio de Mocoa (Putumayo).</t>
  </si>
  <si>
    <t xml:space="preserve">VALOR TOTAL ETAPA DE ESTUDIOS Y DISEÑOS </t>
  </si>
  <si>
    <r>
      <t xml:space="preserve">2.       </t>
    </r>
    <r>
      <rPr>
        <b/>
        <sz val="9"/>
        <color rgb="FF000000"/>
        <rFont val="Arial Narrow"/>
        <family val="2"/>
      </rPr>
      <t>ETAPA 2,  EJECUCIÓN DE  OBRA</t>
    </r>
    <r>
      <rPr>
        <sz val="9"/>
        <color rgb="FF000000"/>
        <rFont val="Arial Narrow"/>
        <family val="2"/>
      </rPr>
      <t> </t>
    </r>
  </si>
  <si>
    <r>
      <t>2.1.</t>
    </r>
    <r>
      <rPr>
        <b/>
        <i/>
        <sz val="9"/>
        <color rgb="FF000000"/>
        <rFont val="Arial Narrow"/>
        <family val="2"/>
      </rPr>
      <t xml:space="preserve"> </t>
    </r>
    <r>
      <rPr>
        <b/>
        <sz val="9"/>
        <color rgb="FF000000"/>
        <rFont val="Arial Narrow"/>
        <family val="2"/>
      </rPr>
      <t>ETAPA 2, EJECUCIÓN DE OBRA INSTITUCIÓN EDUCATIVA PIO XII (Sede Principal)</t>
    </r>
  </si>
  <si>
    <t>SUB-TOTAL EJECUCION ESTUDIOS Y DISEÑOS</t>
  </si>
  <si>
    <t>ITEM</t>
  </si>
  <si>
    <t>No. Espacios</t>
  </si>
  <si>
    <t>CANT. (m2)</t>
  </si>
  <si>
    <t xml:space="preserve"> Vlr. M2 </t>
  </si>
  <si>
    <t>Vlr. Total</t>
  </si>
  <si>
    <t>Aulas de clase Primaria y Media</t>
  </si>
  <si>
    <t>Baterías sanitarias (aparatos pre-escolar, básica, media, discapacitados, docentes y personal admón. según aplique Normatividad)</t>
  </si>
  <si>
    <t xml:space="preserve">Comedor y Cocina </t>
  </si>
  <si>
    <t>CIRCULACIONES CUBIERTAS (acceso a aulas, pasillos, corredores, plazoletas y accesos cubiertos)</t>
  </si>
  <si>
    <t>CIRCULACIONES ABIERTAS (Andenes de conexión entre edificaciones,  escaleras y rampas de conexión a nivel de terreno, andenes de protección de cimentación)</t>
  </si>
  <si>
    <t>ESCALERA CUBIERTA ELEVADAS (Incluye cimentación, estructura, cubierta, barandas de protección. Acceso para comunicación a segundo piso o niveles superiores)</t>
  </si>
  <si>
    <t>RAMPAS ELEVADAS (Incluye cimentación, estructura, cubierta, barandas de protección. Acceso para comunicación a segundo piso o niveles superiores)</t>
  </si>
  <si>
    <t>A</t>
  </si>
  <si>
    <t>VALOR DIRECTO OBRA</t>
  </si>
  <si>
    <t> 1.004,38</t>
  </si>
  <si>
    <t>B</t>
  </si>
  <si>
    <t xml:space="preserve">VALOR COSTOS INDIRECTOS </t>
  </si>
  <si>
    <t>%</t>
  </si>
  <si>
    <t>Administración</t>
  </si>
  <si>
    <t xml:space="preserve">Imprevistos </t>
  </si>
  <si>
    <t>Utilidad</t>
  </si>
  <si>
    <t>Valor  IVA sobre la utilidad</t>
  </si>
  <si>
    <t>COSTO TOTAL OBRA  (A+B)</t>
  </si>
  <si>
    <t>VALOR TOTAL OFERTA (1.1 (Incluido IVA) + 2.1)</t>
  </si>
  <si>
    <r>
      <t>2.2.</t>
    </r>
    <r>
      <rPr>
        <b/>
        <i/>
        <sz val="9"/>
        <color rgb="FF000000"/>
        <rFont val="Arial Narrow"/>
        <family val="2"/>
      </rPr>
      <t xml:space="preserve"> </t>
    </r>
    <r>
      <rPr>
        <b/>
        <sz val="9"/>
        <color rgb="FF000000"/>
        <rFont val="Arial Narrow"/>
        <family val="2"/>
      </rPr>
      <t>ETAPA 2, EJECUCIÓN DE OBRA INSTITUCIÓN EDUCATIVA RURAL ALTO AFÁN (Sede Principal)</t>
    </r>
  </si>
  <si>
    <t>Aulas de clase Preescolar</t>
  </si>
  <si>
    <t>Baterías sanitarias (aparatos preescolares, básica, media, discapacitados, docentes y personal admón. según aplique Normatividad)</t>
  </si>
  <si>
    <t>763.91</t>
  </si>
  <si>
    <t>VALOR TOTAL OFERTA (1 (Incluido IVA) + 2.2)</t>
  </si>
  <si>
    <t>VALOR TOTAL IVA SOBRE VALOR DE LOS ESTUDIOS TÉCNICOS Y DISEÑOS</t>
  </si>
  <si>
    <r>
      <t>2</t>
    </r>
    <r>
      <rPr>
        <b/>
        <sz val="9"/>
        <color rgb="FF000000"/>
        <rFont val="Arial Narrow"/>
        <family val="2"/>
      </rPr>
      <t>.3</t>
    </r>
    <r>
      <rPr>
        <b/>
        <i/>
        <sz val="9"/>
        <color rgb="FF000000"/>
        <rFont val="Arial Narrow"/>
        <family val="2"/>
      </rPr>
      <t xml:space="preserve">. </t>
    </r>
    <r>
      <rPr>
        <b/>
        <sz val="9"/>
        <color rgb="FF000000"/>
        <rFont val="Arial Narrow"/>
        <family val="2"/>
      </rPr>
      <t>ETAPA 2, EJECUCIÓN DE OBRA INSTITUCIÓN EDUCATIVA SIMÓN BOLÍVAR</t>
    </r>
  </si>
  <si>
    <r>
      <t>Baterías sanitarias (aparatos preescolares, básica, media, discapacitados, docentes y personal admón.</t>
    </r>
    <r>
      <rPr>
        <sz val="10"/>
        <color rgb="FF000000"/>
        <rFont val="Arial Narrow"/>
        <family val="2"/>
      </rPr>
      <t xml:space="preserve"> según aplique Normatividad</t>
    </r>
    <r>
      <rPr>
        <sz val="10"/>
        <color theme="1"/>
        <rFont val="Arial Narrow"/>
        <family val="2"/>
      </rPr>
      <t>)</t>
    </r>
  </si>
  <si>
    <t>Vlr. M2</t>
  </si>
  <si>
    <t>VALOR TOTAL OFERTA (1 (Incluido IVA) + 2.3)</t>
  </si>
  <si>
    <t>TOTALPRESUPUESTO OFERTADO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</si>
</sst>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_);[Red]\(&quot;$&quot;\ #,##0\)"/>
    <numFmt numFmtId="8" formatCode="&quot;$&quot;\ #,##0.00_);[Red]\(&quot;$&quot;\ #,##0.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i/>
      <sz val="9"/>
      <color rgb="FF000000"/>
      <name val="Arial Narrow"/>
      <family val="2"/>
    </font>
    <font>
      <sz val="8"/>
      <color rgb="FF000000"/>
      <name val="Arial Narrow"/>
      <family val="2"/>
    </font>
    <font>
      <b/>
      <sz val="10"/>
      <color theme="1"/>
      <name val="Arial Narrow"/>
      <family val="2"/>
    </font>
    <font>
      <b/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8" fontId="6" fillId="0" borderId="10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9" fontId="5" fillId="0" borderId="9" xfId="0" applyNumberFormat="1" applyFont="1" applyBorder="1" applyAlignment="1">
      <alignment horizontal="center" vertical="center" wrapText="1"/>
    </xf>
    <xf numFmtId="6" fontId="6" fillId="0" borderId="10" xfId="0" applyNumberFormat="1" applyFont="1" applyBorder="1" applyAlignment="1" applyProtection="1">
      <alignment horizontal="center" vertical="center"/>
      <protection locked="0"/>
    </xf>
    <xf numFmtId="10" fontId="5" fillId="0" borderId="9" xfId="0" applyNumberFormat="1" applyFont="1" applyBorder="1" applyAlignment="1" applyProtection="1">
      <alignment horizontal="center" vertical="center" wrapText="1"/>
      <protection locked="0"/>
    </xf>
    <xf numFmtId="9" fontId="5" fillId="0" borderId="9" xfId="0" applyNumberFormat="1" applyFont="1" applyBorder="1" applyAlignment="1" applyProtection="1">
      <alignment horizontal="center" vertical="center" wrapText="1"/>
      <protection locked="0"/>
    </xf>
    <xf numFmtId="8" fontId="5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6" fontId="7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9" fontId="5" fillId="0" borderId="10" xfId="0" applyNumberFormat="1" applyFont="1" applyBorder="1" applyAlignment="1" applyProtection="1">
      <alignment horizontal="center" vertical="center" wrapText="1"/>
      <protection locked="0"/>
    </xf>
    <xf numFmtId="8" fontId="6" fillId="0" borderId="10" xfId="0" applyNumberFormat="1" applyFont="1" applyBorder="1" applyAlignment="1" applyProtection="1">
      <alignment horizontal="justify" vertical="center" wrapText="1"/>
      <protection locked="0"/>
    </xf>
    <xf numFmtId="8" fontId="11" fillId="0" borderId="10" xfId="0" applyNumberFormat="1" applyFont="1" applyBorder="1" applyAlignment="1">
      <alignment horizontal="right" vertical="center" wrapText="1"/>
    </xf>
    <xf numFmtId="8" fontId="4" fillId="0" borderId="10" xfId="0" applyNumberFormat="1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right" vertical="center"/>
    </xf>
    <xf numFmtId="0" fontId="9" fillId="0" borderId="1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ill="1"/>
    <xf numFmtId="4" fontId="4" fillId="0" borderId="10" xfId="0" applyNumberFormat="1" applyFont="1" applyBorder="1" applyAlignment="1">
      <alignment horizontal="center" vertical="center" wrapText="1"/>
    </xf>
    <xf numFmtId="6" fontId="5" fillId="0" borderId="10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6" fontId="4" fillId="0" borderId="10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left" vertical="center"/>
    </xf>
    <xf numFmtId="6" fontId="8" fillId="2" borderId="10" xfId="0" applyNumberFormat="1" applyFont="1" applyFill="1" applyBorder="1" applyAlignment="1">
      <alignment horizontal="right" vertical="center"/>
    </xf>
    <xf numFmtId="9" fontId="5" fillId="0" borderId="10" xfId="1" applyFont="1" applyBorder="1" applyAlignment="1" applyProtection="1">
      <alignment horizontal="center" vertical="center" wrapText="1"/>
      <protection locked="0"/>
    </xf>
    <xf numFmtId="6" fontId="8" fillId="2" borderId="1" xfId="0" applyNumberFormat="1" applyFont="1" applyFill="1" applyBorder="1" applyAlignment="1">
      <alignment horizontal="right" vertical="center"/>
    </xf>
    <xf numFmtId="9" fontId="5" fillId="0" borderId="4" xfId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/>
    </xf>
    <xf numFmtId="0" fontId="10" fillId="0" borderId="4" xfId="0" applyFont="1" applyBorder="1" applyAlignment="1">
      <alignment horizontal="justify" vertical="center"/>
    </xf>
    <xf numFmtId="6" fontId="7" fillId="0" borderId="2" xfId="0" applyNumberFormat="1" applyFont="1" applyBorder="1" applyAlignment="1">
      <alignment horizontal="right" vertical="center"/>
    </xf>
    <xf numFmtId="6" fontId="7" fillId="0" borderId="3" xfId="0" applyNumberFormat="1" applyFont="1" applyBorder="1" applyAlignment="1">
      <alignment horizontal="right" vertical="center"/>
    </xf>
    <xf numFmtId="6" fontId="7" fillId="0" borderId="4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6" fontId="4" fillId="0" borderId="2" xfId="0" applyNumberFormat="1" applyFont="1" applyBorder="1" applyAlignment="1">
      <alignment horizontal="right" vertical="center" wrapText="1"/>
    </xf>
    <xf numFmtId="6" fontId="4" fillId="0" borderId="3" xfId="0" applyNumberFormat="1" applyFont="1" applyBorder="1" applyAlignment="1">
      <alignment horizontal="right" vertical="center" wrapText="1"/>
    </xf>
    <xf numFmtId="6" fontId="4" fillId="0" borderId="4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0" fillId="0" borderId="2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6" fontId="6" fillId="0" borderId="2" xfId="0" applyNumberFormat="1" applyFont="1" applyBorder="1" applyAlignment="1" applyProtection="1">
      <alignment horizontal="center" vertical="center"/>
      <protection locked="0"/>
    </xf>
    <xf numFmtId="6" fontId="6" fillId="0" borderId="4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6" fontId="8" fillId="2" borderId="2" xfId="0" applyNumberFormat="1" applyFont="1" applyFill="1" applyBorder="1" applyAlignment="1">
      <alignment horizontal="right" vertical="center"/>
    </xf>
    <xf numFmtId="6" fontId="8" fillId="2" borderId="4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6" fontId="5" fillId="0" borderId="2" xfId="0" applyNumberFormat="1" applyFont="1" applyBorder="1" applyAlignment="1" applyProtection="1">
      <alignment horizontal="right" vertical="center" wrapText="1"/>
    </xf>
    <xf numFmtId="6" fontId="5" fillId="0" borderId="4" xfId="0" applyNumberFormat="1" applyFont="1" applyBorder="1" applyAlignment="1" applyProtection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6" fontId="7" fillId="0" borderId="2" xfId="0" applyNumberFormat="1" applyFont="1" applyBorder="1" applyAlignment="1" applyProtection="1">
      <alignment horizontal="center" vertical="center"/>
      <protection locked="0"/>
    </xf>
    <xf numFmtId="6" fontId="7" fillId="0" borderId="4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left" vertical="center" wrapText="1"/>
    </xf>
    <xf numFmtId="6" fontId="4" fillId="0" borderId="16" xfId="0" applyNumberFormat="1" applyFont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  <xf numFmtId="6" fontId="5" fillId="0" borderId="2" xfId="0" applyNumberFormat="1" applyFont="1" applyBorder="1" applyAlignment="1">
      <alignment horizontal="right" vertical="center" wrapText="1"/>
    </xf>
    <xf numFmtId="6" fontId="5" fillId="0" borderId="4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6" fontId="6" fillId="0" borderId="2" xfId="0" applyNumberFormat="1" applyFont="1" applyBorder="1" applyAlignment="1">
      <alignment horizontal="right" vertical="center"/>
    </xf>
    <xf numFmtId="6" fontId="6" fillId="0" borderId="3" xfId="0" applyNumberFormat="1" applyFont="1" applyBorder="1" applyAlignment="1">
      <alignment horizontal="right" vertical="center"/>
    </xf>
    <xf numFmtId="6" fontId="6" fillId="0" borderId="4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justify" vertical="center" wrapText="1"/>
    </xf>
    <xf numFmtId="0" fontId="9" fillId="2" borderId="3" xfId="0" applyFont="1" applyFill="1" applyBorder="1" applyAlignment="1">
      <alignment horizontal="justify" vertical="center" wrapText="1"/>
    </xf>
    <xf numFmtId="0" fontId="9" fillId="2" borderId="4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8" fontId="8" fillId="2" borderId="14" xfId="0" applyNumberFormat="1" applyFont="1" applyFill="1" applyBorder="1" applyAlignment="1">
      <alignment horizontal="right" vertical="center" wrapText="1"/>
    </xf>
    <xf numFmtId="8" fontId="8" fillId="2" borderId="11" xfId="0" applyNumberFormat="1" applyFont="1" applyFill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workbookViewId="0">
      <selection activeCell="F81" sqref="F81:F83"/>
    </sheetView>
  </sheetViews>
  <sheetFormatPr baseColWidth="10" defaultRowHeight="15" x14ac:dyDescent="0.25"/>
  <cols>
    <col min="7" max="7" width="24" customWidth="1"/>
  </cols>
  <sheetData>
    <row r="1" spans="1:8" ht="17.25" thickBot="1" x14ac:dyDescent="0.3">
      <c r="A1" s="150" t="s">
        <v>0</v>
      </c>
      <c r="B1" s="151"/>
      <c r="C1" s="151"/>
      <c r="D1" s="151"/>
      <c r="E1" s="151"/>
      <c r="F1" s="151"/>
      <c r="G1" s="152"/>
      <c r="H1" s="1"/>
    </row>
    <row r="2" spans="1:8" ht="15.75" thickBot="1" x14ac:dyDescent="0.3">
      <c r="H2" s="1"/>
    </row>
    <row r="3" spans="1:8" ht="40.5" customHeight="1" thickBot="1" x14ac:dyDescent="0.3">
      <c r="A3" s="76" t="s">
        <v>1</v>
      </c>
      <c r="B3" s="153"/>
      <c r="C3" s="153"/>
      <c r="D3" s="153"/>
      <c r="E3" s="153"/>
      <c r="F3" s="153"/>
      <c r="G3" s="77"/>
      <c r="H3" s="1"/>
    </row>
    <row r="4" spans="1:8" ht="15.75" thickBot="1" x14ac:dyDescent="0.3">
      <c r="H4" s="1"/>
    </row>
    <row r="5" spans="1:8" x14ac:dyDescent="0.25">
      <c r="A5" s="154" t="s">
        <v>2</v>
      </c>
      <c r="B5" s="155"/>
      <c r="C5" s="155"/>
      <c r="D5" s="155"/>
      <c r="E5" s="155"/>
      <c r="F5" s="155"/>
      <c r="G5" s="156"/>
      <c r="H5" s="1"/>
    </row>
    <row r="6" spans="1:8" ht="15.75" thickBot="1" x14ac:dyDescent="0.3">
      <c r="A6" s="157"/>
      <c r="B6" s="158"/>
      <c r="C6" s="158"/>
      <c r="D6" s="158"/>
      <c r="E6" s="158"/>
      <c r="F6" s="158"/>
      <c r="G6" s="159"/>
      <c r="H6" s="1"/>
    </row>
    <row r="7" spans="1:8" ht="15.75" thickBot="1" x14ac:dyDescent="0.3">
      <c r="A7" s="59" t="s">
        <v>3</v>
      </c>
      <c r="B7" s="60"/>
      <c r="C7" s="60"/>
      <c r="D7" s="60"/>
      <c r="E7" s="60"/>
      <c r="F7" s="61"/>
      <c r="G7" s="2" t="s">
        <v>4</v>
      </c>
      <c r="H7" s="1"/>
    </row>
    <row r="8" spans="1:8" ht="27" customHeight="1" thickBot="1" x14ac:dyDescent="0.3">
      <c r="A8" s="138" t="s">
        <v>5</v>
      </c>
      <c r="B8" s="139"/>
      <c r="C8" s="139"/>
      <c r="D8" s="139"/>
      <c r="E8" s="139"/>
      <c r="F8" s="140"/>
      <c r="G8" s="34"/>
      <c r="H8" s="1"/>
    </row>
    <row r="9" spans="1:8" ht="27" customHeight="1" thickBot="1" x14ac:dyDescent="0.3">
      <c r="A9" s="138" t="s">
        <v>6</v>
      </c>
      <c r="B9" s="139"/>
      <c r="C9" s="139"/>
      <c r="D9" s="139"/>
      <c r="E9" s="139"/>
      <c r="F9" s="140"/>
      <c r="G9" s="34"/>
      <c r="H9" s="1"/>
    </row>
    <row r="10" spans="1:8" ht="27" customHeight="1" thickBot="1" x14ac:dyDescent="0.3">
      <c r="A10" s="138" t="s">
        <v>7</v>
      </c>
      <c r="B10" s="139"/>
      <c r="C10" s="139"/>
      <c r="D10" s="139"/>
      <c r="E10" s="139"/>
      <c r="F10" s="140"/>
      <c r="G10" s="34"/>
      <c r="H10" s="1"/>
    </row>
    <row r="11" spans="1:8" ht="7.5" customHeight="1" thickBot="1" x14ac:dyDescent="0.3">
      <c r="A11" s="56"/>
      <c r="B11" s="57"/>
      <c r="C11" s="57"/>
      <c r="D11" s="57"/>
      <c r="E11" s="57"/>
      <c r="F11" s="58"/>
      <c r="G11" s="3"/>
      <c r="H11" s="1"/>
    </row>
    <row r="12" spans="1:8" ht="27" customHeight="1" thickBot="1" x14ac:dyDescent="0.3">
      <c r="A12" s="56" t="s">
        <v>11</v>
      </c>
      <c r="B12" s="57"/>
      <c r="C12" s="57"/>
      <c r="D12" s="57"/>
      <c r="E12" s="57"/>
      <c r="F12" s="58"/>
      <c r="G12" s="35">
        <f>ROUND(G8+G9+G10,0)</f>
        <v>0</v>
      </c>
      <c r="H12" s="1"/>
    </row>
    <row r="13" spans="1:8" ht="7.5" customHeight="1" thickBot="1" x14ac:dyDescent="0.3">
      <c r="A13" s="56"/>
      <c r="B13" s="57"/>
      <c r="C13" s="57"/>
      <c r="D13" s="57"/>
      <c r="E13" s="57"/>
      <c r="F13" s="58"/>
      <c r="G13" s="3"/>
      <c r="H13" s="1"/>
    </row>
    <row r="14" spans="1:8" ht="15.75" customHeight="1" thickBot="1" x14ac:dyDescent="0.3">
      <c r="A14" s="56" t="s">
        <v>41</v>
      </c>
      <c r="B14" s="57"/>
      <c r="C14" s="57"/>
      <c r="D14" s="57"/>
      <c r="E14" s="57"/>
      <c r="F14" s="49">
        <v>0.19</v>
      </c>
      <c r="G14" s="36">
        <f>+SUM(G15:G17)</f>
        <v>0</v>
      </c>
      <c r="H14" s="1"/>
    </row>
    <row r="15" spans="1:8" ht="15.75" thickBot="1" x14ac:dyDescent="0.3">
      <c r="A15" s="56">
        <v>1.1000000000000001</v>
      </c>
      <c r="B15" s="57"/>
      <c r="C15" s="57"/>
      <c r="D15" s="57"/>
      <c r="E15" s="57"/>
      <c r="F15" s="58"/>
      <c r="G15" s="18">
        <f>+ROUND(F14*G8,0)</f>
        <v>0</v>
      </c>
      <c r="H15" s="1"/>
    </row>
    <row r="16" spans="1:8" ht="15.75" thickBot="1" x14ac:dyDescent="0.3">
      <c r="A16" s="56">
        <v>1.2</v>
      </c>
      <c r="B16" s="57"/>
      <c r="C16" s="57"/>
      <c r="D16" s="57"/>
      <c r="E16" s="57"/>
      <c r="F16" s="58"/>
      <c r="G16" s="18">
        <f>+ROUND(F14*G9,0)</f>
        <v>0</v>
      </c>
      <c r="H16" s="1"/>
    </row>
    <row r="17" spans="1:8" ht="15.75" thickBot="1" x14ac:dyDescent="0.3">
      <c r="A17" s="56">
        <v>1.3</v>
      </c>
      <c r="B17" s="57"/>
      <c r="C17" s="57"/>
      <c r="D17" s="57"/>
      <c r="E17" s="57"/>
      <c r="F17" s="58"/>
      <c r="G17" s="18">
        <f>+ROUND(F14*G10,0)</f>
        <v>0</v>
      </c>
      <c r="H17" s="1"/>
    </row>
    <row r="18" spans="1:8" x14ac:dyDescent="0.25">
      <c r="A18" s="141" t="s">
        <v>8</v>
      </c>
      <c r="B18" s="142"/>
      <c r="C18" s="142"/>
      <c r="D18" s="142"/>
      <c r="E18" s="142"/>
      <c r="F18" s="143"/>
      <c r="G18" s="147">
        <f>+G12+G14</f>
        <v>0</v>
      </c>
      <c r="H18" s="1"/>
    </row>
    <row r="19" spans="1:8" ht="15.75" thickBot="1" x14ac:dyDescent="0.3">
      <c r="A19" s="144"/>
      <c r="B19" s="145"/>
      <c r="C19" s="145"/>
      <c r="D19" s="145"/>
      <c r="E19" s="145"/>
      <c r="F19" s="146"/>
      <c r="G19" s="148"/>
      <c r="H19" s="1"/>
    </row>
    <row r="20" spans="1:8" ht="15.75" thickBot="1" x14ac:dyDescent="0.3">
      <c r="A20" s="149"/>
      <c r="B20" s="149"/>
      <c r="C20" s="149"/>
      <c r="D20" s="149"/>
      <c r="E20" s="149"/>
      <c r="F20" s="149"/>
      <c r="G20" s="5"/>
      <c r="H20" s="1"/>
    </row>
    <row r="21" spans="1:8" ht="31.5" customHeight="1" thickBot="1" x14ac:dyDescent="0.3">
      <c r="A21" s="135" t="s">
        <v>9</v>
      </c>
      <c r="B21" s="136"/>
      <c r="C21" s="136"/>
      <c r="D21" s="136"/>
      <c r="E21" s="136"/>
      <c r="F21" s="136"/>
      <c r="G21" s="137"/>
      <c r="H21" s="1"/>
    </row>
    <row r="22" spans="1:8" ht="31.5" customHeight="1" thickBot="1" x14ac:dyDescent="0.3">
      <c r="A22" s="116" t="s">
        <v>10</v>
      </c>
      <c r="B22" s="117"/>
      <c r="C22" s="117"/>
      <c r="D22" s="117"/>
      <c r="E22" s="117"/>
      <c r="F22" s="117"/>
      <c r="G22" s="118"/>
      <c r="H22" s="1"/>
    </row>
    <row r="23" spans="1:8" ht="15.75" thickBot="1" x14ac:dyDescent="0.3"/>
    <row r="24" spans="1:8" ht="15.75" thickBot="1" x14ac:dyDescent="0.3">
      <c r="A24" s="87" t="s">
        <v>12</v>
      </c>
      <c r="B24" s="88"/>
      <c r="C24" s="6" t="s">
        <v>13</v>
      </c>
      <c r="D24" s="6" t="s">
        <v>14</v>
      </c>
      <c r="E24" s="87" t="s">
        <v>15</v>
      </c>
      <c r="F24" s="88"/>
      <c r="G24" s="6" t="s">
        <v>16</v>
      </c>
    </row>
    <row r="25" spans="1:8" ht="35.25" customHeight="1" thickBot="1" x14ac:dyDescent="0.3">
      <c r="A25" s="114" t="s">
        <v>17</v>
      </c>
      <c r="B25" s="115"/>
      <c r="C25" s="7">
        <v>6</v>
      </c>
      <c r="D25" s="7">
        <v>436</v>
      </c>
      <c r="E25" s="85"/>
      <c r="F25" s="86"/>
      <c r="G25" s="8">
        <f>+ROUND(+D25*E25,0)</f>
        <v>0</v>
      </c>
    </row>
    <row r="26" spans="1:8" ht="75" customHeight="1" thickBot="1" x14ac:dyDescent="0.3">
      <c r="A26" s="81" t="s">
        <v>18</v>
      </c>
      <c r="B26" s="82"/>
      <c r="C26" s="9">
        <v>13</v>
      </c>
      <c r="D26" s="7">
        <v>54</v>
      </c>
      <c r="E26" s="109"/>
      <c r="F26" s="110"/>
      <c r="G26" s="8">
        <f>+ROUND(+D26*E26,0)</f>
        <v>0</v>
      </c>
    </row>
    <row r="27" spans="1:8" ht="15.75" thickBot="1" x14ac:dyDescent="0.3">
      <c r="A27" s="87" t="s">
        <v>12</v>
      </c>
      <c r="B27" s="88"/>
      <c r="C27" s="10" t="s">
        <v>14</v>
      </c>
      <c r="D27" s="10" t="s">
        <v>15</v>
      </c>
      <c r="E27" s="87" t="s">
        <v>16</v>
      </c>
      <c r="F27" s="93"/>
      <c r="G27" s="88"/>
    </row>
    <row r="28" spans="1:8" ht="30" customHeight="1" thickBot="1" x14ac:dyDescent="0.3">
      <c r="A28" s="133" t="s">
        <v>19</v>
      </c>
      <c r="B28" s="134"/>
      <c r="C28" s="9">
        <v>184.8</v>
      </c>
      <c r="D28" s="15"/>
      <c r="E28" s="130">
        <f>+ROUND(+C28*D28,0)</f>
        <v>0</v>
      </c>
      <c r="F28" s="131"/>
      <c r="G28" s="132"/>
    </row>
    <row r="29" spans="1:8" ht="60" customHeight="1" thickBot="1" x14ac:dyDescent="0.3">
      <c r="A29" s="128" t="s">
        <v>20</v>
      </c>
      <c r="B29" s="129"/>
      <c r="C29" s="9">
        <v>148.38999999999999</v>
      </c>
      <c r="D29" s="15"/>
      <c r="E29" s="130">
        <f t="shared" ref="E29:E32" si="0">+ROUND(+C29*D29,0)</f>
        <v>0</v>
      </c>
      <c r="F29" s="131"/>
      <c r="G29" s="132"/>
    </row>
    <row r="30" spans="1:8" ht="89.25" customHeight="1" thickBot="1" x14ac:dyDescent="0.3">
      <c r="A30" s="128" t="s">
        <v>21</v>
      </c>
      <c r="B30" s="129"/>
      <c r="C30" s="9">
        <v>53.96</v>
      </c>
      <c r="D30" s="15"/>
      <c r="E30" s="130">
        <f t="shared" si="0"/>
        <v>0</v>
      </c>
      <c r="F30" s="131"/>
      <c r="G30" s="132"/>
    </row>
    <row r="31" spans="1:8" ht="81" customHeight="1" thickBot="1" x14ac:dyDescent="0.3">
      <c r="A31" s="128" t="s">
        <v>22</v>
      </c>
      <c r="B31" s="129"/>
      <c r="C31" s="9">
        <v>25.5</v>
      </c>
      <c r="D31" s="15"/>
      <c r="E31" s="130">
        <f t="shared" si="0"/>
        <v>0</v>
      </c>
      <c r="F31" s="131"/>
      <c r="G31" s="132"/>
    </row>
    <row r="32" spans="1:8" ht="82.5" customHeight="1" thickBot="1" x14ac:dyDescent="0.3">
      <c r="A32" s="128" t="s">
        <v>23</v>
      </c>
      <c r="B32" s="129"/>
      <c r="C32" s="9">
        <v>102</v>
      </c>
      <c r="D32" s="15"/>
      <c r="E32" s="130">
        <f t="shared" si="0"/>
        <v>0</v>
      </c>
      <c r="F32" s="131"/>
      <c r="G32" s="132"/>
    </row>
    <row r="33" spans="1:7" ht="41.25" thickBot="1" x14ac:dyDescent="0.3">
      <c r="A33" s="11" t="s">
        <v>24</v>
      </c>
      <c r="B33" s="12" t="s">
        <v>25</v>
      </c>
      <c r="C33" s="2" t="s">
        <v>26</v>
      </c>
      <c r="D33" s="2"/>
      <c r="E33" s="78">
        <f>+SUM(E28:G32,G25:G26)</f>
        <v>0</v>
      </c>
      <c r="F33" s="107"/>
      <c r="G33" s="108"/>
    </row>
    <row r="34" spans="1:7" ht="15.75" thickBot="1" x14ac:dyDescent="0.3">
      <c r="A34" s="56"/>
      <c r="B34" s="57"/>
      <c r="C34" s="57"/>
      <c r="D34" s="57"/>
      <c r="E34" s="57"/>
      <c r="F34" s="57"/>
      <c r="G34" s="58"/>
    </row>
    <row r="35" spans="1:7" ht="15.75" thickBot="1" x14ac:dyDescent="0.3">
      <c r="A35" s="11" t="s">
        <v>27</v>
      </c>
      <c r="B35" s="59" t="s">
        <v>28</v>
      </c>
      <c r="C35" s="60"/>
      <c r="D35" s="121"/>
      <c r="E35" s="13" t="s">
        <v>29</v>
      </c>
      <c r="F35" s="78">
        <f>+SUM(F36:G39)</f>
        <v>0</v>
      </c>
      <c r="G35" s="108"/>
    </row>
    <row r="36" spans="1:7" ht="15.75" thickBot="1" x14ac:dyDescent="0.3">
      <c r="A36" s="100"/>
      <c r="B36" s="53" t="s">
        <v>30</v>
      </c>
      <c r="C36" s="54"/>
      <c r="D36" s="125"/>
      <c r="E36" s="16"/>
      <c r="F36" s="126">
        <f>ROUND(+E36*E33,0)</f>
        <v>0</v>
      </c>
      <c r="G36" s="127"/>
    </row>
    <row r="37" spans="1:7" ht="15.75" thickBot="1" x14ac:dyDescent="0.3">
      <c r="A37" s="101"/>
      <c r="B37" s="53" t="s">
        <v>31</v>
      </c>
      <c r="C37" s="54"/>
      <c r="D37" s="125"/>
      <c r="E37" s="17"/>
      <c r="F37" s="126">
        <f>ROUND(+E37*E33,0)</f>
        <v>0</v>
      </c>
      <c r="G37" s="127"/>
    </row>
    <row r="38" spans="1:7" ht="15.75" thickBot="1" x14ac:dyDescent="0.3">
      <c r="A38" s="101"/>
      <c r="B38" s="53" t="s">
        <v>32</v>
      </c>
      <c r="C38" s="54"/>
      <c r="D38" s="125"/>
      <c r="E38" s="17"/>
      <c r="F38" s="126">
        <f>ROUND(+E38*E33,0)</f>
        <v>0</v>
      </c>
      <c r="G38" s="127"/>
    </row>
    <row r="39" spans="1:7" ht="15.75" thickBot="1" x14ac:dyDescent="0.3">
      <c r="A39" s="102"/>
      <c r="B39" s="53" t="s">
        <v>33</v>
      </c>
      <c r="C39" s="54"/>
      <c r="D39" s="125"/>
      <c r="E39" s="14">
        <v>0.19</v>
      </c>
      <c r="F39" s="126">
        <f>ROUND(+E39*F38,0)</f>
        <v>0</v>
      </c>
      <c r="G39" s="127"/>
    </row>
    <row r="40" spans="1:7" ht="15.75" thickBot="1" x14ac:dyDescent="0.3">
      <c r="A40" s="56"/>
      <c r="B40" s="57"/>
      <c r="C40" s="57"/>
      <c r="D40" s="57"/>
      <c r="E40" s="119"/>
      <c r="F40" s="120"/>
      <c r="G40" s="108"/>
    </row>
    <row r="41" spans="1:7" ht="15.75" thickBot="1" x14ac:dyDescent="0.3">
      <c r="A41" s="59" t="s">
        <v>34</v>
      </c>
      <c r="B41" s="60"/>
      <c r="C41" s="60"/>
      <c r="D41" s="60"/>
      <c r="E41" s="121"/>
      <c r="F41" s="122">
        <f>+F35+E33</f>
        <v>0</v>
      </c>
      <c r="G41" s="80"/>
    </row>
    <row r="42" spans="1:7" ht="15.75" thickBot="1" x14ac:dyDescent="0.3">
      <c r="A42" s="62"/>
      <c r="B42" s="63"/>
      <c r="C42" s="63"/>
      <c r="D42" s="63"/>
      <c r="E42" s="123"/>
      <c r="F42" s="124"/>
      <c r="G42" s="104"/>
    </row>
    <row r="43" spans="1:7" ht="20.25" customHeight="1" thickBot="1" x14ac:dyDescent="0.3">
      <c r="A43" s="50" t="s">
        <v>35</v>
      </c>
      <c r="B43" s="51"/>
      <c r="C43" s="51"/>
      <c r="D43" s="51"/>
      <c r="E43" s="52"/>
      <c r="F43" s="97">
        <f>+F41+G8+G15</f>
        <v>0</v>
      </c>
      <c r="G43" s="98"/>
    </row>
    <row r="44" spans="1:7" ht="15.75" thickBot="1" x14ac:dyDescent="0.3"/>
    <row r="45" spans="1:7" ht="27" customHeight="1" thickBot="1" x14ac:dyDescent="0.3">
      <c r="A45" s="116" t="s">
        <v>36</v>
      </c>
      <c r="B45" s="117"/>
      <c r="C45" s="117"/>
      <c r="D45" s="117"/>
      <c r="E45" s="117"/>
      <c r="F45" s="117"/>
      <c r="G45" s="118"/>
    </row>
    <row r="46" spans="1:7" ht="15.75" thickBot="1" x14ac:dyDescent="0.3"/>
    <row r="47" spans="1:7" ht="15.75" thickBot="1" x14ac:dyDescent="0.3">
      <c r="A47" s="87" t="s">
        <v>12</v>
      </c>
      <c r="B47" s="88"/>
      <c r="C47" s="6" t="s">
        <v>13</v>
      </c>
      <c r="D47" s="6" t="s">
        <v>14</v>
      </c>
      <c r="E47" s="87" t="s">
        <v>15</v>
      </c>
      <c r="F47" s="88"/>
      <c r="G47" s="6" t="s">
        <v>16</v>
      </c>
    </row>
    <row r="48" spans="1:7" ht="21" customHeight="1" thickBot="1" x14ac:dyDescent="0.3">
      <c r="A48" s="114" t="s">
        <v>17</v>
      </c>
      <c r="B48" s="115"/>
      <c r="C48" s="7">
        <v>6</v>
      </c>
      <c r="D48" s="7">
        <v>435.6</v>
      </c>
      <c r="E48" s="85"/>
      <c r="F48" s="86"/>
      <c r="G48" s="8">
        <f>+ROUND(+D48*E48,0)</f>
        <v>0</v>
      </c>
    </row>
    <row r="49" spans="1:8" ht="15.75" customHeight="1" thickBot="1" x14ac:dyDescent="0.3">
      <c r="A49" s="81" t="s">
        <v>37</v>
      </c>
      <c r="B49" s="82"/>
      <c r="C49" s="30">
        <v>2</v>
      </c>
      <c r="D49" s="7">
        <v>88</v>
      </c>
      <c r="E49" s="85"/>
      <c r="F49" s="86"/>
      <c r="G49" s="8">
        <f t="shared" ref="G49:G50" si="1">+ROUND(+D49*E49,0)</f>
        <v>0</v>
      </c>
    </row>
    <row r="50" spans="1:8" ht="75.75" customHeight="1" thickBot="1" x14ac:dyDescent="0.3">
      <c r="A50" s="81" t="s">
        <v>38</v>
      </c>
      <c r="B50" s="82"/>
      <c r="C50" s="19">
        <v>16</v>
      </c>
      <c r="D50" s="9">
        <v>64.02</v>
      </c>
      <c r="E50" s="109"/>
      <c r="F50" s="110"/>
      <c r="G50" s="8">
        <f t="shared" si="1"/>
        <v>0</v>
      </c>
    </row>
    <row r="51" spans="1:8" ht="15.75" thickBot="1" x14ac:dyDescent="0.3">
      <c r="A51" s="111"/>
      <c r="B51" s="112"/>
      <c r="C51" s="112"/>
      <c r="D51" s="112"/>
      <c r="E51" s="112"/>
      <c r="F51" s="112"/>
      <c r="G51" s="113"/>
    </row>
    <row r="52" spans="1:8" ht="15.75" thickBot="1" x14ac:dyDescent="0.3">
      <c r="A52" s="87" t="s">
        <v>12</v>
      </c>
      <c r="B52" s="88"/>
      <c r="C52" s="6" t="s">
        <v>14</v>
      </c>
      <c r="D52" s="6" t="s">
        <v>15</v>
      </c>
      <c r="E52" s="87" t="s">
        <v>16</v>
      </c>
      <c r="F52" s="93"/>
      <c r="G52" s="88"/>
    </row>
    <row r="53" spans="1:8" ht="50.25" customHeight="1" thickBot="1" x14ac:dyDescent="0.3">
      <c r="A53" s="71" t="s">
        <v>20</v>
      </c>
      <c r="B53" s="72"/>
      <c r="C53" s="7">
        <v>129.28</v>
      </c>
      <c r="D53" s="31"/>
      <c r="E53" s="73">
        <f>+ROUND(+C53*D53,0)</f>
        <v>0</v>
      </c>
      <c r="F53" s="74"/>
      <c r="G53" s="75"/>
    </row>
    <row r="54" spans="1:8" ht="82.5" customHeight="1" thickBot="1" x14ac:dyDescent="0.3">
      <c r="A54" s="83" t="s">
        <v>21</v>
      </c>
      <c r="B54" s="84"/>
      <c r="C54" s="7">
        <v>47.01</v>
      </c>
      <c r="D54" s="31"/>
      <c r="E54" s="73">
        <f>+ROUND(+C54*D54,0)</f>
        <v>0</v>
      </c>
      <c r="F54" s="74"/>
      <c r="G54" s="75"/>
    </row>
    <row r="55" spans="1:8" ht="41.25" thickBot="1" x14ac:dyDescent="0.3">
      <c r="A55" s="22" t="s">
        <v>24</v>
      </c>
      <c r="B55" s="12" t="s">
        <v>25</v>
      </c>
      <c r="C55" s="2" t="s">
        <v>39</v>
      </c>
      <c r="D55" s="32"/>
      <c r="E55" s="78">
        <f>+E54+E53+G50+G49+G48</f>
        <v>0</v>
      </c>
      <c r="F55" s="107"/>
      <c r="G55" s="108"/>
    </row>
    <row r="56" spans="1:8" ht="15.75" thickBot="1" x14ac:dyDescent="0.3">
      <c r="A56" s="23"/>
      <c r="B56" s="23"/>
      <c r="C56" s="23"/>
      <c r="D56" s="23"/>
      <c r="E56" s="23"/>
      <c r="F56" s="23"/>
      <c r="G56" s="23"/>
      <c r="H56" s="23"/>
    </row>
    <row r="57" spans="1:8" ht="15.75" thickBot="1" x14ac:dyDescent="0.3">
      <c r="A57" s="22" t="s">
        <v>27</v>
      </c>
      <c r="B57" s="59" t="s">
        <v>28</v>
      </c>
      <c r="C57" s="60"/>
      <c r="D57" s="61"/>
      <c r="E57" s="21" t="s">
        <v>29</v>
      </c>
      <c r="F57" s="78">
        <f>+SUM(F58:G61)</f>
        <v>0</v>
      </c>
      <c r="G57" s="108"/>
    </row>
    <row r="58" spans="1:8" ht="15.75" thickBot="1" x14ac:dyDescent="0.3">
      <c r="A58" s="100"/>
      <c r="B58" s="53" t="s">
        <v>30</v>
      </c>
      <c r="C58" s="54"/>
      <c r="D58" s="55"/>
      <c r="E58" s="47"/>
      <c r="F58" s="105">
        <f>+ROUND(+E58*E55,0)</f>
        <v>0</v>
      </c>
      <c r="G58" s="106"/>
    </row>
    <row r="59" spans="1:8" ht="15.75" thickBot="1" x14ac:dyDescent="0.3">
      <c r="A59" s="101"/>
      <c r="B59" s="53" t="s">
        <v>31</v>
      </c>
      <c r="C59" s="54"/>
      <c r="D59" s="55"/>
      <c r="E59" s="33"/>
      <c r="F59" s="105">
        <f>+ROUND(+E59*E55,0)</f>
        <v>0</v>
      </c>
      <c r="G59" s="106"/>
    </row>
    <row r="60" spans="1:8" ht="15.75" thickBot="1" x14ac:dyDescent="0.3">
      <c r="A60" s="101"/>
      <c r="B60" s="53" t="s">
        <v>32</v>
      </c>
      <c r="C60" s="54"/>
      <c r="D60" s="55"/>
      <c r="E60" s="33"/>
      <c r="F60" s="105">
        <f>+ROUND(+E60*E55,0)</f>
        <v>0</v>
      </c>
      <c r="G60" s="106"/>
    </row>
    <row r="61" spans="1:8" ht="15.75" thickBot="1" x14ac:dyDescent="0.3">
      <c r="A61" s="102"/>
      <c r="B61" s="53" t="s">
        <v>33</v>
      </c>
      <c r="C61" s="54"/>
      <c r="D61" s="55"/>
      <c r="E61" s="20">
        <v>0.19</v>
      </c>
      <c r="F61" s="105">
        <f>+ROUND(+E61*F60,0)</f>
        <v>0</v>
      </c>
      <c r="G61" s="106"/>
    </row>
    <row r="62" spans="1:8" ht="15.75" thickBot="1" x14ac:dyDescent="0.3">
      <c r="A62" s="99"/>
      <c r="B62" s="99"/>
      <c r="C62" s="99"/>
      <c r="D62" s="99"/>
      <c r="E62" s="99"/>
      <c r="F62" s="99"/>
      <c r="G62" s="99"/>
      <c r="H62" s="99"/>
    </row>
    <row r="63" spans="1:8" ht="20.25" customHeight="1" thickBot="1" x14ac:dyDescent="0.3">
      <c r="A63" s="59" t="s">
        <v>34</v>
      </c>
      <c r="B63" s="60"/>
      <c r="C63" s="60"/>
      <c r="D63" s="60"/>
      <c r="E63" s="61"/>
      <c r="F63" s="78">
        <f>+F57+E55</f>
        <v>0</v>
      </c>
      <c r="G63" s="80"/>
    </row>
    <row r="64" spans="1:8" ht="6.75" customHeight="1" thickBot="1" x14ac:dyDescent="0.3">
      <c r="A64" s="24"/>
      <c r="B64" s="25"/>
      <c r="C64" s="25"/>
      <c r="D64" s="25"/>
      <c r="E64" s="26"/>
      <c r="F64" s="103"/>
      <c r="G64" s="104"/>
    </row>
    <row r="65" spans="1:8" ht="27" customHeight="1" thickBot="1" x14ac:dyDescent="0.3">
      <c r="A65" s="27" t="s">
        <v>40</v>
      </c>
      <c r="B65" s="28"/>
      <c r="C65" s="28"/>
      <c r="D65" s="28"/>
      <c r="E65" s="29"/>
      <c r="F65" s="97">
        <f>+F63+G9+G16</f>
        <v>0</v>
      </c>
      <c r="G65" s="98"/>
    </row>
    <row r="66" spans="1:8" ht="15.75" thickBot="1" x14ac:dyDescent="0.3"/>
    <row r="67" spans="1:8" ht="32.25" customHeight="1" thickBot="1" x14ac:dyDescent="0.3">
      <c r="A67" s="94" t="s">
        <v>42</v>
      </c>
      <c r="B67" s="95"/>
      <c r="C67" s="95"/>
      <c r="D67" s="95"/>
      <c r="E67" s="95"/>
      <c r="F67" s="95"/>
      <c r="G67" s="96"/>
    </row>
    <row r="68" spans="1:8" s="40" customFormat="1" ht="15.75" customHeight="1" thickBot="1" x14ac:dyDescent="0.3">
      <c r="A68" s="38"/>
      <c r="B68" s="39"/>
      <c r="C68" s="39"/>
      <c r="D68" s="39"/>
      <c r="E68" s="39"/>
      <c r="F68" s="39"/>
      <c r="G68" s="39"/>
    </row>
    <row r="69" spans="1:8" ht="15.75" thickBot="1" x14ac:dyDescent="0.3">
      <c r="A69" s="87" t="s">
        <v>12</v>
      </c>
      <c r="B69" s="88"/>
      <c r="C69" s="6" t="s">
        <v>13</v>
      </c>
      <c r="D69" s="6" t="s">
        <v>14</v>
      </c>
      <c r="E69" s="87" t="s">
        <v>15</v>
      </c>
      <c r="F69" s="88"/>
      <c r="G69" s="6" t="s">
        <v>16</v>
      </c>
    </row>
    <row r="70" spans="1:8" ht="27.75" customHeight="1" thickBot="1" x14ac:dyDescent="0.3">
      <c r="A70" s="89" t="s">
        <v>17</v>
      </c>
      <c r="B70" s="90"/>
      <c r="C70" s="7">
        <v>10</v>
      </c>
      <c r="D70" s="7">
        <v>726</v>
      </c>
      <c r="E70" s="85"/>
      <c r="F70" s="86"/>
      <c r="G70" s="37">
        <f>+ROUND(+D70*E70,0)</f>
        <v>0</v>
      </c>
    </row>
    <row r="71" spans="1:8" ht="78.75" customHeight="1" thickBot="1" x14ac:dyDescent="0.3">
      <c r="A71" s="81" t="s">
        <v>43</v>
      </c>
      <c r="B71" s="82"/>
      <c r="C71" s="9">
        <v>19</v>
      </c>
      <c r="D71" s="9">
        <v>77.88</v>
      </c>
      <c r="E71" s="85"/>
      <c r="F71" s="86"/>
      <c r="G71" s="37">
        <f>+ROUND(+D71*E71,0)</f>
        <v>0</v>
      </c>
    </row>
    <row r="72" spans="1:8" ht="15.75" thickBot="1" x14ac:dyDescent="0.3"/>
    <row r="73" spans="1:8" ht="15.75" thickBot="1" x14ac:dyDescent="0.3">
      <c r="A73" s="91" t="s">
        <v>12</v>
      </c>
      <c r="B73" s="92"/>
      <c r="C73" s="6" t="s">
        <v>14</v>
      </c>
      <c r="D73" s="6" t="s">
        <v>44</v>
      </c>
      <c r="E73" s="87" t="s">
        <v>16</v>
      </c>
      <c r="F73" s="93"/>
      <c r="G73" s="88"/>
    </row>
    <row r="74" spans="1:8" ht="70.5" customHeight="1" thickBot="1" x14ac:dyDescent="0.3">
      <c r="A74" s="81" t="s">
        <v>20</v>
      </c>
      <c r="B74" s="82"/>
      <c r="C74" s="7">
        <v>176.85</v>
      </c>
      <c r="D74" s="31"/>
      <c r="E74" s="73">
        <f>+ROUND(+C74*D74,0)</f>
        <v>0</v>
      </c>
      <c r="F74" s="74"/>
      <c r="G74" s="75"/>
    </row>
    <row r="75" spans="1:8" ht="83.25" customHeight="1" thickBot="1" x14ac:dyDescent="0.3">
      <c r="A75" s="83" t="s">
        <v>21</v>
      </c>
      <c r="B75" s="84"/>
      <c r="C75" s="7">
        <v>64.31</v>
      </c>
      <c r="D75" s="31"/>
      <c r="E75" s="73">
        <f t="shared" ref="E75:E77" si="2">+ROUND(+C75*D75,0)</f>
        <v>0</v>
      </c>
      <c r="F75" s="74"/>
      <c r="G75" s="75"/>
    </row>
    <row r="76" spans="1:8" ht="81.75" customHeight="1" thickBot="1" x14ac:dyDescent="0.3">
      <c r="A76" s="71" t="s">
        <v>22</v>
      </c>
      <c r="B76" s="72"/>
      <c r="C76" s="7">
        <v>25.5</v>
      </c>
      <c r="D76" s="31"/>
      <c r="E76" s="73">
        <f t="shared" si="2"/>
        <v>0</v>
      </c>
      <c r="F76" s="74"/>
      <c r="G76" s="75"/>
    </row>
    <row r="77" spans="1:8" ht="81.75" customHeight="1" thickBot="1" x14ac:dyDescent="0.3">
      <c r="A77" s="71" t="s">
        <v>23</v>
      </c>
      <c r="B77" s="72"/>
      <c r="C77" s="7">
        <v>102</v>
      </c>
      <c r="D77" s="31"/>
      <c r="E77" s="73">
        <f t="shared" si="2"/>
        <v>0</v>
      </c>
      <c r="F77" s="74"/>
      <c r="G77" s="75"/>
    </row>
    <row r="78" spans="1:8" ht="41.25" thickBot="1" x14ac:dyDescent="0.3">
      <c r="A78" s="22" t="s">
        <v>24</v>
      </c>
      <c r="B78" s="12" t="s">
        <v>25</v>
      </c>
      <c r="C78" s="41">
        <v>1172.54</v>
      </c>
      <c r="E78" s="78">
        <f>+SUM(E74:G77,G70:G71)</f>
        <v>0</v>
      </c>
      <c r="F78" s="79"/>
      <c r="G78" s="80"/>
      <c r="H78" s="4"/>
    </row>
    <row r="79" spans="1:8" ht="15.75" thickBot="1" x14ac:dyDescent="0.3">
      <c r="A79" s="56"/>
      <c r="B79" s="57"/>
      <c r="C79" s="57"/>
      <c r="D79" s="57"/>
      <c r="E79" s="57"/>
      <c r="F79" s="57"/>
      <c r="G79" s="58"/>
      <c r="H79" s="4"/>
    </row>
    <row r="80" spans="1:8" ht="15.75" thickBot="1" x14ac:dyDescent="0.3">
      <c r="A80" s="76" t="s">
        <v>27</v>
      </c>
      <c r="B80" s="77"/>
      <c r="C80" s="59" t="s">
        <v>28</v>
      </c>
      <c r="D80" s="60"/>
      <c r="E80" s="61"/>
      <c r="F80" s="2" t="s">
        <v>29</v>
      </c>
      <c r="G80" s="44">
        <f>+SUM(G81:G84)</f>
        <v>0</v>
      </c>
      <c r="H80" s="4"/>
    </row>
    <row r="81" spans="1:8" ht="15.75" thickBot="1" x14ac:dyDescent="0.3">
      <c r="A81" s="65"/>
      <c r="B81" s="66"/>
      <c r="C81" s="53" t="s">
        <v>30</v>
      </c>
      <c r="D81" s="54"/>
      <c r="E81" s="55"/>
      <c r="F81" s="47"/>
      <c r="G81" s="42">
        <f>+ROUND(+F81*E78,0)</f>
        <v>0</v>
      </c>
      <c r="H81" s="4"/>
    </row>
    <row r="82" spans="1:8" ht="15.75" thickBot="1" x14ac:dyDescent="0.3">
      <c r="A82" s="67"/>
      <c r="B82" s="68"/>
      <c r="C82" s="53" t="s">
        <v>31</v>
      </c>
      <c r="D82" s="54"/>
      <c r="E82" s="55"/>
      <c r="F82" s="47"/>
      <c r="G82" s="42">
        <f>+ROUND(+F82*E78,0)</f>
        <v>0</v>
      </c>
      <c r="H82" s="4"/>
    </row>
    <row r="83" spans="1:8" ht="15.75" thickBot="1" x14ac:dyDescent="0.3">
      <c r="A83" s="67"/>
      <c r="B83" s="68"/>
      <c r="C83" s="53" t="s">
        <v>32</v>
      </c>
      <c r="D83" s="54"/>
      <c r="E83" s="55"/>
      <c r="F83" s="47"/>
      <c r="G83" s="42">
        <f>+ROUND(+F83*E78,0)</f>
        <v>0</v>
      </c>
      <c r="H83" s="4"/>
    </row>
    <row r="84" spans="1:8" ht="15.75" thickBot="1" x14ac:dyDescent="0.3">
      <c r="A84" s="69"/>
      <c r="B84" s="70"/>
      <c r="C84" s="53" t="s">
        <v>33</v>
      </c>
      <c r="D84" s="54"/>
      <c r="E84" s="55"/>
      <c r="F84" s="20">
        <v>0.19</v>
      </c>
      <c r="G84" s="42">
        <f>+ROUND(+F84*G83,0)</f>
        <v>0</v>
      </c>
      <c r="H84" s="4"/>
    </row>
    <row r="85" spans="1:8" ht="15.75" thickBot="1" x14ac:dyDescent="0.3">
      <c r="A85" s="56"/>
      <c r="B85" s="57"/>
      <c r="C85" s="57"/>
      <c r="D85" s="57"/>
      <c r="E85" s="57"/>
      <c r="F85" s="58"/>
      <c r="G85" s="43"/>
      <c r="H85" s="4"/>
    </row>
    <row r="86" spans="1:8" ht="15.75" thickBot="1" x14ac:dyDescent="0.3">
      <c r="A86" s="59" t="s">
        <v>34</v>
      </c>
      <c r="B86" s="60"/>
      <c r="C86" s="60"/>
      <c r="D86" s="60"/>
      <c r="E86" s="60"/>
      <c r="F86" s="61"/>
      <c r="G86" s="44">
        <f>+G80+E78</f>
        <v>0</v>
      </c>
      <c r="H86" s="4"/>
    </row>
    <row r="87" spans="1:8" ht="15.75" thickBot="1" x14ac:dyDescent="0.3">
      <c r="A87" s="62"/>
      <c r="B87" s="63"/>
      <c r="C87" s="63"/>
      <c r="D87" s="63"/>
      <c r="E87" s="63"/>
      <c r="F87" s="64"/>
      <c r="G87" s="45"/>
      <c r="H87" s="4"/>
    </row>
    <row r="88" spans="1:8" ht="15.75" thickBot="1" x14ac:dyDescent="0.3">
      <c r="A88" s="50" t="s">
        <v>45</v>
      </c>
      <c r="B88" s="51"/>
      <c r="C88" s="51"/>
      <c r="D88" s="51"/>
      <c r="E88" s="51"/>
      <c r="F88" s="52"/>
      <c r="G88" s="46">
        <f>+G86+G10+G17</f>
        <v>0</v>
      </c>
      <c r="H88" s="4"/>
    </row>
    <row r="90" spans="1:8" ht="15.75" thickBot="1" x14ac:dyDescent="0.3"/>
    <row r="91" spans="1:8" ht="24.75" customHeight="1" thickBot="1" x14ac:dyDescent="0.3">
      <c r="A91" s="50" t="s">
        <v>46</v>
      </c>
      <c r="B91" s="51"/>
      <c r="C91" s="51"/>
      <c r="D91" s="51"/>
      <c r="E91" s="51"/>
      <c r="F91" s="52"/>
      <c r="G91" s="48">
        <f>+G88+F65+F43</f>
        <v>0</v>
      </c>
    </row>
  </sheetData>
  <mergeCells count="122">
    <mergeCell ref="A10:F10"/>
    <mergeCell ref="A18:F19"/>
    <mergeCell ref="G18:G19"/>
    <mergeCell ref="A20:F20"/>
    <mergeCell ref="A1:G1"/>
    <mergeCell ref="A3:G3"/>
    <mergeCell ref="A5:G6"/>
    <mergeCell ref="A7:F7"/>
    <mergeCell ref="A8:F8"/>
    <mergeCell ref="A9:F9"/>
    <mergeCell ref="A24:B24"/>
    <mergeCell ref="E24:F24"/>
    <mergeCell ref="A25:B25"/>
    <mergeCell ref="E25:F25"/>
    <mergeCell ref="A26:B26"/>
    <mergeCell ref="E26:F26"/>
    <mergeCell ref="A21:G21"/>
    <mergeCell ref="A22:G22"/>
    <mergeCell ref="A11:F11"/>
    <mergeCell ref="A12:F12"/>
    <mergeCell ref="A13:F13"/>
    <mergeCell ref="A30:B30"/>
    <mergeCell ref="E30:G30"/>
    <mergeCell ref="A31:B31"/>
    <mergeCell ref="E31:G31"/>
    <mergeCell ref="A32:B32"/>
    <mergeCell ref="E32:G32"/>
    <mergeCell ref="A27:B27"/>
    <mergeCell ref="E27:G27"/>
    <mergeCell ref="A28:B28"/>
    <mergeCell ref="E28:G28"/>
    <mergeCell ref="A29:B29"/>
    <mergeCell ref="E29:G29"/>
    <mergeCell ref="A43:E43"/>
    <mergeCell ref="F43:G43"/>
    <mergeCell ref="A15:F15"/>
    <mergeCell ref="A17:F17"/>
    <mergeCell ref="A16:F16"/>
    <mergeCell ref="A45:G45"/>
    <mergeCell ref="A40:E40"/>
    <mergeCell ref="F40:G40"/>
    <mergeCell ref="A41:E41"/>
    <mergeCell ref="F41:G41"/>
    <mergeCell ref="A42:E42"/>
    <mergeCell ref="F42:G42"/>
    <mergeCell ref="B37:D37"/>
    <mergeCell ref="F37:G37"/>
    <mergeCell ref="B38:D38"/>
    <mergeCell ref="F38:G38"/>
    <mergeCell ref="B39:D39"/>
    <mergeCell ref="F39:G39"/>
    <mergeCell ref="E33:G33"/>
    <mergeCell ref="A34:G34"/>
    <mergeCell ref="B35:D35"/>
    <mergeCell ref="F35:G35"/>
    <mergeCell ref="B36:D36"/>
    <mergeCell ref="F36:G36"/>
    <mergeCell ref="A51:G51"/>
    <mergeCell ref="E52:G52"/>
    <mergeCell ref="A53:B53"/>
    <mergeCell ref="E53:G53"/>
    <mergeCell ref="A47:B47"/>
    <mergeCell ref="E47:F47"/>
    <mergeCell ref="A48:B48"/>
    <mergeCell ref="E48:F48"/>
    <mergeCell ref="A49:B49"/>
    <mergeCell ref="E49:F49"/>
    <mergeCell ref="F65:G65"/>
    <mergeCell ref="A52:B52"/>
    <mergeCell ref="A62:H62"/>
    <mergeCell ref="A63:E63"/>
    <mergeCell ref="A14:E14"/>
    <mergeCell ref="A58:A61"/>
    <mergeCell ref="A36:A39"/>
    <mergeCell ref="F63:G63"/>
    <mergeCell ref="F64:G64"/>
    <mergeCell ref="B60:D60"/>
    <mergeCell ref="F60:G60"/>
    <mergeCell ref="B61:D61"/>
    <mergeCell ref="F61:G61"/>
    <mergeCell ref="B58:D58"/>
    <mergeCell ref="F58:G58"/>
    <mergeCell ref="B59:D59"/>
    <mergeCell ref="F59:G59"/>
    <mergeCell ref="A54:B54"/>
    <mergeCell ref="E54:G54"/>
    <mergeCell ref="E55:G55"/>
    <mergeCell ref="B57:D57"/>
    <mergeCell ref="F57:G57"/>
    <mergeCell ref="A50:B50"/>
    <mergeCell ref="E50:F50"/>
    <mergeCell ref="E70:F70"/>
    <mergeCell ref="E71:F71"/>
    <mergeCell ref="A69:B69"/>
    <mergeCell ref="A70:B70"/>
    <mergeCell ref="A71:B71"/>
    <mergeCell ref="A73:B73"/>
    <mergeCell ref="E73:G73"/>
    <mergeCell ref="A67:G67"/>
    <mergeCell ref="E69:F69"/>
    <mergeCell ref="A77:B77"/>
    <mergeCell ref="E77:G77"/>
    <mergeCell ref="A79:G79"/>
    <mergeCell ref="A80:B80"/>
    <mergeCell ref="C80:E80"/>
    <mergeCell ref="E78:G78"/>
    <mergeCell ref="A74:B74"/>
    <mergeCell ref="E74:G74"/>
    <mergeCell ref="A75:B75"/>
    <mergeCell ref="E75:G75"/>
    <mergeCell ref="A76:B76"/>
    <mergeCell ref="E76:G76"/>
    <mergeCell ref="A91:F91"/>
    <mergeCell ref="C84:E84"/>
    <mergeCell ref="A85:F85"/>
    <mergeCell ref="A86:F86"/>
    <mergeCell ref="A87:F87"/>
    <mergeCell ref="A88:F88"/>
    <mergeCell ref="A81:B84"/>
    <mergeCell ref="C81:E81"/>
    <mergeCell ref="C82:E82"/>
    <mergeCell ref="C83:E8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jmmontealegre</dc:creator>
  <cp:lastModifiedBy>MARIA DEL PILAR MORENO TELLEZ</cp:lastModifiedBy>
  <dcterms:created xsi:type="dcterms:W3CDTF">2017-10-26T13:18:07Z</dcterms:created>
  <dcterms:modified xsi:type="dcterms:W3CDTF">2017-11-15T23:07:04Z</dcterms:modified>
</cp:coreProperties>
</file>