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FINDETER\MEN (JORNADA UNICA_2)\PROYECTOS LA GUAJIRA\E. PREVIOS Y CONVOCATORIAS\CONVOCATORIAS OBRAS NUEVAS I.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E112" i="1"/>
  <c r="E113" i="1"/>
  <c r="E108" i="1"/>
  <c r="E115" i="1" s="1"/>
  <c r="E99" i="1"/>
  <c r="E100" i="1"/>
  <c r="E98" i="1"/>
  <c r="E95" i="1"/>
  <c r="E102" i="1" s="1"/>
  <c r="E82" i="1"/>
  <c r="E85" i="1"/>
  <c r="E86" i="1"/>
  <c r="E87" i="1"/>
  <c r="E81" i="1"/>
  <c r="E72" i="1"/>
  <c r="E73" i="1"/>
  <c r="E74" i="1"/>
  <c r="E71" i="1"/>
  <c r="E76" i="1" s="1"/>
  <c r="E63" i="1"/>
  <c r="E64" i="1"/>
  <c r="E62" i="1"/>
  <c r="E66" i="1" s="1"/>
  <c r="E54" i="1"/>
  <c r="E55" i="1"/>
  <c r="E53" i="1"/>
  <c r="E45" i="1"/>
  <c r="E46" i="1"/>
  <c r="E44" i="1"/>
  <c r="E35" i="1"/>
  <c r="E36" i="1"/>
  <c r="E37" i="1"/>
  <c r="E32" i="1"/>
  <c r="E23" i="1"/>
  <c r="E24" i="1"/>
  <c r="E25" i="1"/>
  <c r="E22" i="1"/>
  <c r="B15" i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6" i="1"/>
  <c r="E89" i="1" l="1"/>
  <c r="E57" i="1"/>
  <c r="E48" i="1"/>
  <c r="E39" i="1"/>
  <c r="E27" i="1"/>
  <c r="C15" i="1"/>
  <c r="D6" i="1"/>
  <c r="D15" i="1" s="1"/>
  <c r="E128" i="1" s="1"/>
  <c r="E117" i="1" l="1"/>
  <c r="E119" i="1" s="1"/>
  <c r="E121" i="1" l="1"/>
  <c r="E122" i="1" s="1"/>
  <c r="E120" i="1"/>
  <c r="E124" i="1" l="1"/>
  <c r="E126" i="1" s="1"/>
  <c r="E130" i="1" s="1"/>
</calcChain>
</file>

<file path=xl/sharedStrings.xml><?xml version="1.0" encoding="utf-8"?>
<sst xmlns="http://schemas.openxmlformats.org/spreadsheetml/2006/main" count="160" uniqueCount="62">
  <si>
    <t>I.E - MUNICIPIO</t>
  </si>
  <si>
    <t>VALOR ANTES DE IVA</t>
  </si>
  <si>
    <t>I.V.A (19%)</t>
  </si>
  <si>
    <t>TOTAL</t>
  </si>
  <si>
    <t>I.E HELIODORO ALFREDO - EL MOLINO</t>
  </si>
  <si>
    <t>I.E AGROPECUARIA ANAURIO MANJARREZ - LA JAGUA DEL PILAR</t>
  </si>
  <si>
    <t>I.E JOSE AGUSTIN - BARRANCAS</t>
  </si>
  <si>
    <t>I.E MARGOTH MAESTRE DE ARIZA - DISTRACCIÓN</t>
  </si>
  <si>
    <t>I.E NUESTRA SEÑORA DEL CARMEN - HATONUEVO</t>
  </si>
  <si>
    <t>I.E TÉCNICO AGROPECUARIO MIGUEL PINEDO BARROS, SEDE PRINICIPAL- DIBULLA</t>
  </si>
  <si>
    <t>I.E CENTRO ETNO EDUCATIVO INTEGRAL RURAL MEDIA LUNA JAWAO - URIBIA</t>
  </si>
  <si>
    <t>I.E CENTRO INTEGRACIÓN POPULAR - RIOHACHA</t>
  </si>
  <si>
    <t>I.E C.E.I. No. 03 IPAURE- MAICAO</t>
  </si>
  <si>
    <t>SUB-TOTALES (A)</t>
  </si>
  <si>
    <t>NOMBRE INSITUCIONE EDUCATIVA:</t>
  </si>
  <si>
    <t>ITEM</t>
  </si>
  <si>
    <t>CANT.</t>
  </si>
  <si>
    <t>CANT. M2</t>
  </si>
  <si>
    <t xml:space="preserve"> Vr. M2 </t>
  </si>
  <si>
    <t>Vr. Total</t>
  </si>
  <si>
    <t>Aulas de clase Primaria y Media</t>
  </si>
  <si>
    <t>Baterías sanitarias (aparatos: preescolar, básica, media, discapacitados, docentes y personal administración)</t>
  </si>
  <si>
    <t>CIRCULACIONES CUBIERTAS (acceso a aulas, pasillos, corredores, plazoletas y accesos cubiertos)</t>
  </si>
  <si>
    <t>CIRCULACIONES ABIERTAS (Andenes de conexión entre edificaciones,  escaleras y rampas de conexión a nivel de terreno, andenes de protección de cimentación)</t>
  </si>
  <si>
    <t>Sub-Total Costo Directo Obras (1)</t>
  </si>
  <si>
    <r>
      <t xml:space="preserve"> </t>
    </r>
    <r>
      <rPr>
        <b/>
        <sz val="9"/>
        <color rgb="FF000000"/>
        <rFont val="Arial Narrow"/>
        <family val="2"/>
      </rPr>
      <t xml:space="preserve">ESCALA </t>
    </r>
  </si>
  <si>
    <t>Laboratorios de tecnología, innovación y multimedia</t>
  </si>
  <si>
    <t>Sub-Total Costo Directo Obras (2)</t>
  </si>
  <si>
    <t>Sub-Total Costo Directo Obras (3)</t>
  </si>
  <si>
    <t>Sub-Total Costo Directo Obras (4)</t>
  </si>
  <si>
    <t>Sub-Total Costo Directo Obras (5)</t>
  </si>
  <si>
    <t>Sub-Total Costo Directo Obras (7)</t>
  </si>
  <si>
    <r>
      <t xml:space="preserve"> </t>
    </r>
    <r>
      <rPr>
        <b/>
        <sz val="8"/>
        <color rgb="FF000000"/>
        <rFont val="Arial Narrow"/>
        <family val="2"/>
      </rPr>
      <t>ESCALA</t>
    </r>
    <r>
      <rPr>
        <b/>
        <sz val="9"/>
        <color rgb="FF000000"/>
        <rFont val="Arial Narrow"/>
        <family val="2"/>
      </rPr>
      <t xml:space="preserve"> </t>
    </r>
  </si>
  <si>
    <t>Sub-Total Costo Directo Obras (8)</t>
  </si>
  <si>
    <t>I.E CENTRO INTEGRACIÓN POPULAR</t>
  </si>
  <si>
    <t>- RIOHACHA</t>
  </si>
  <si>
    <r>
      <t xml:space="preserve"> </t>
    </r>
    <r>
      <rPr>
        <b/>
        <sz val="8"/>
        <color rgb="FF000000"/>
        <rFont val="Arial Narrow"/>
        <family val="2"/>
      </rPr>
      <t xml:space="preserve">ESCALA </t>
    </r>
  </si>
  <si>
    <t>Vr. M2</t>
  </si>
  <si>
    <t xml:space="preserve">Comedor y cocina </t>
  </si>
  <si>
    <t>Sub-Total Costo Directo Obras (9)</t>
  </si>
  <si>
    <t>I.E C.E.I. No. 03 IPAURE</t>
  </si>
  <si>
    <t>- MAICAO</t>
  </si>
  <si>
    <t>ADMINISTRACIÓN</t>
  </si>
  <si>
    <t xml:space="preserve"> A </t>
  </si>
  <si>
    <t>IMPREVISTOS</t>
  </si>
  <si>
    <t xml:space="preserve"> I </t>
  </si>
  <si>
    <t>UTILIDAD</t>
  </si>
  <si>
    <t xml:space="preserve"> U </t>
  </si>
  <si>
    <t>IVA SOBRE LA UTILIDAD</t>
  </si>
  <si>
    <t xml:space="preserve"> IVA/U </t>
  </si>
  <si>
    <t>Sub-Total Costo Indirectos</t>
  </si>
  <si>
    <t>COSTOS DIRECTOS E INDIRECTOS OBRA</t>
  </si>
  <si>
    <t xml:space="preserve"> (B) </t>
  </si>
  <si>
    <t>COSTOS CONSULTORÍA     (A)</t>
  </si>
  <si>
    <t>TOTAL CONSULTORÍA Y OBRAS     (A + B)</t>
  </si>
  <si>
    <t>PRESUPUESTO OFICIAL</t>
  </si>
  <si>
    <t>“EJECUCION DE ESTUDIOS, DISEÑOS, CONSTRUCCIÓN Y PUESTA EN FUNCIONAMIENTO DE AULAS Y/O ESPACIOS COMPLEMENTARIOS EN LAS INSTITUCIONES EDUCATIVAS PRIORIZADAS Y VIABILIZADAS POR EL MINISTERIO DE EDUCACIÓN NACIONAL EN EL DEPARTAMENTO DE LA GUAJIRA”.</t>
  </si>
  <si>
    <t>A. PRESUPUESTO – I ETAPA (ESTUDIOS Y DISEÑOS)</t>
  </si>
  <si>
    <t>B. PRESUPUESTO – II ETAPA (OBRAS)</t>
  </si>
  <si>
    <t>Sub-Total Costo Directo Obras (1 AL 9)</t>
  </si>
  <si>
    <t>CANT. ESPACIOS</t>
  </si>
  <si>
    <t>Sub-Total Costo Directo Obras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</si>
</sst>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8" formatCode="&quot;$&quot;\ #,##0.00_);[Red]\(&quot;$&quot;\ #,##0.00\)"/>
    <numFmt numFmtId="164" formatCode="&quot;$&quot;\ #,##0.0_);[Red]\(&quot;$&quot;\ #,##0.0\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entury Schoolbook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FFFF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/>
    <xf numFmtId="0" fontId="5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6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8" fontId="4" fillId="3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9" fontId="8" fillId="4" borderId="9" xfId="0" applyNumberFormat="1" applyFont="1" applyFill="1" applyBorder="1" applyAlignment="1">
      <alignment horizontal="center" vertical="center"/>
    </xf>
    <xf numFmtId="8" fontId="4" fillId="3" borderId="9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8" fontId="9" fillId="5" borderId="15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6" fontId="3" fillId="0" borderId="0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8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/>
    <xf numFmtId="8" fontId="9" fillId="0" borderId="0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left" vertical="center"/>
    </xf>
    <xf numFmtId="4" fontId="3" fillId="0" borderId="9" xfId="0" applyNumberFormat="1" applyFont="1" applyBorder="1" applyAlignment="1" applyProtection="1">
      <alignment horizontal="center" vertical="center"/>
      <protection locked="0"/>
    </xf>
    <xf numFmtId="10" fontId="8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8" fontId="3" fillId="0" borderId="9" xfId="0" applyNumberFormat="1" applyFont="1" applyBorder="1" applyAlignment="1" applyProtection="1">
      <alignment horizontal="center" vertical="center"/>
      <protection locked="0"/>
    </xf>
    <xf numFmtId="8" fontId="5" fillId="0" borderId="9" xfId="0" applyNumberFormat="1" applyFont="1" applyBorder="1" applyAlignment="1" applyProtection="1">
      <alignment horizontal="center" vertical="center"/>
      <protection locked="0"/>
    </xf>
    <xf numFmtId="8" fontId="5" fillId="0" borderId="15" xfId="0" applyNumberFormat="1" applyFont="1" applyBorder="1" applyAlignment="1" applyProtection="1">
      <alignment horizontal="center" vertical="center"/>
      <protection locked="0"/>
    </xf>
    <xf numFmtId="10" fontId="8" fillId="4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13" workbookViewId="0">
      <selection activeCell="D23" sqref="D23"/>
    </sheetView>
  </sheetViews>
  <sheetFormatPr baseColWidth="10" defaultRowHeight="15" x14ac:dyDescent="0.25"/>
  <cols>
    <col min="1" max="1" width="32.28515625" customWidth="1"/>
    <col min="2" max="4" width="21.42578125" customWidth="1"/>
    <col min="5" max="5" width="16.42578125" customWidth="1"/>
    <col min="8" max="8" width="18" customWidth="1"/>
  </cols>
  <sheetData>
    <row r="1" spans="1:4" ht="16.5" thickBot="1" x14ac:dyDescent="0.3">
      <c r="A1" s="69" t="s">
        <v>55</v>
      </c>
      <c r="B1" s="70"/>
      <c r="C1" s="70"/>
      <c r="D1" s="71"/>
    </row>
    <row r="2" spans="1:4" ht="54" customHeight="1" thickBot="1" x14ac:dyDescent="0.3">
      <c r="A2" s="84" t="s">
        <v>56</v>
      </c>
      <c r="B2" s="85"/>
      <c r="C2" s="85"/>
      <c r="D2" s="86"/>
    </row>
    <row r="3" spans="1:4" ht="24" customHeight="1" thickBot="1" x14ac:dyDescent="0.3">
      <c r="A3" s="87" t="s">
        <v>57</v>
      </c>
      <c r="B3" s="88"/>
      <c r="C3" s="88"/>
      <c r="D3" s="89"/>
    </row>
    <row r="4" spans="1:4" ht="6" customHeight="1" thickBot="1" x14ac:dyDescent="0.3">
      <c r="A4" s="90"/>
      <c r="B4" s="91"/>
      <c r="C4" s="91"/>
      <c r="D4" s="92"/>
    </row>
    <row r="5" spans="1:4" ht="15.7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29.25" customHeight="1" thickBot="1" x14ac:dyDescent="0.3">
      <c r="A6" s="3" t="s">
        <v>4</v>
      </c>
      <c r="B6" s="96"/>
      <c r="C6" s="4">
        <f>+ROUND(B6*0.19,0)</f>
        <v>0</v>
      </c>
      <c r="D6" s="5">
        <f>+ROUND(SUM(B6+C6),0)</f>
        <v>0</v>
      </c>
    </row>
    <row r="7" spans="1:4" ht="36" customHeight="1" thickBot="1" x14ac:dyDescent="0.3">
      <c r="A7" s="3" t="s">
        <v>5</v>
      </c>
      <c r="B7" s="96"/>
      <c r="C7" s="4">
        <f t="shared" ref="C7:C14" si="0">+ROUND(B7*0.19,0)</f>
        <v>0</v>
      </c>
      <c r="D7" s="5">
        <f t="shared" ref="D7:D14" si="1">+ROUND(SUM(B7+C7),0)</f>
        <v>0</v>
      </c>
    </row>
    <row r="8" spans="1:4" ht="36" customHeight="1" thickBot="1" x14ac:dyDescent="0.3">
      <c r="A8" s="3" t="s">
        <v>6</v>
      </c>
      <c r="B8" s="96"/>
      <c r="C8" s="4">
        <f t="shared" si="0"/>
        <v>0</v>
      </c>
      <c r="D8" s="5">
        <f t="shared" si="1"/>
        <v>0</v>
      </c>
    </row>
    <row r="9" spans="1:4" ht="36" customHeight="1" thickBot="1" x14ac:dyDescent="0.3">
      <c r="A9" s="3" t="s">
        <v>7</v>
      </c>
      <c r="B9" s="96"/>
      <c r="C9" s="4">
        <f t="shared" si="0"/>
        <v>0</v>
      </c>
      <c r="D9" s="5">
        <f t="shared" si="1"/>
        <v>0</v>
      </c>
    </row>
    <row r="10" spans="1:4" ht="36" customHeight="1" thickBot="1" x14ac:dyDescent="0.3">
      <c r="A10" s="3" t="s">
        <v>8</v>
      </c>
      <c r="B10" s="96"/>
      <c r="C10" s="4">
        <f t="shared" si="0"/>
        <v>0</v>
      </c>
      <c r="D10" s="5">
        <f t="shared" si="1"/>
        <v>0</v>
      </c>
    </row>
    <row r="11" spans="1:4" ht="44.25" customHeight="1" thickBot="1" x14ac:dyDescent="0.3">
      <c r="A11" s="3" t="s">
        <v>9</v>
      </c>
      <c r="B11" s="96"/>
      <c r="C11" s="4">
        <f t="shared" si="0"/>
        <v>0</v>
      </c>
      <c r="D11" s="5">
        <f t="shared" si="1"/>
        <v>0</v>
      </c>
    </row>
    <row r="12" spans="1:4" ht="36" customHeight="1" thickBot="1" x14ac:dyDescent="0.3">
      <c r="A12" s="3" t="s">
        <v>10</v>
      </c>
      <c r="B12" s="96"/>
      <c r="C12" s="4">
        <f t="shared" si="0"/>
        <v>0</v>
      </c>
      <c r="D12" s="5">
        <f t="shared" si="1"/>
        <v>0</v>
      </c>
    </row>
    <row r="13" spans="1:4" ht="36" customHeight="1" thickBot="1" x14ac:dyDescent="0.3">
      <c r="A13" s="3" t="s">
        <v>11</v>
      </c>
      <c r="B13" s="96"/>
      <c r="C13" s="4">
        <f t="shared" si="0"/>
        <v>0</v>
      </c>
      <c r="D13" s="5">
        <f t="shared" si="1"/>
        <v>0</v>
      </c>
    </row>
    <row r="14" spans="1:4" ht="27.75" customHeight="1" thickBot="1" x14ac:dyDescent="0.3">
      <c r="A14" s="3" t="s">
        <v>12</v>
      </c>
      <c r="B14" s="96"/>
      <c r="C14" s="4">
        <f t="shared" si="0"/>
        <v>0</v>
      </c>
      <c r="D14" s="5">
        <f t="shared" si="1"/>
        <v>0</v>
      </c>
    </row>
    <row r="15" spans="1:4" ht="24.75" customHeight="1" thickBot="1" x14ac:dyDescent="0.3">
      <c r="A15" s="6" t="s">
        <v>13</v>
      </c>
      <c r="B15" s="4">
        <f>+SUM(B6:B14)</f>
        <v>0</v>
      </c>
      <c r="C15" s="4">
        <f t="shared" ref="C15:D15" si="2">+SUM(C6:C14)</f>
        <v>0</v>
      </c>
      <c r="D15" s="7">
        <f t="shared" si="2"/>
        <v>0</v>
      </c>
    </row>
    <row r="16" spans="1:4" ht="15.75" thickBot="1" x14ac:dyDescent="0.3">
      <c r="A16" s="8"/>
    </row>
    <row r="17" spans="1:10" ht="17.25" thickBot="1" x14ac:dyDescent="0.3">
      <c r="A17" s="93" t="s">
        <v>58</v>
      </c>
      <c r="B17" s="94"/>
      <c r="C17" s="94"/>
      <c r="D17" s="94"/>
      <c r="E17" s="95"/>
    </row>
    <row r="18" spans="1:10" ht="8.25" customHeight="1" thickBot="1" x14ac:dyDescent="0.3">
      <c r="A18" s="72"/>
      <c r="B18" s="73"/>
      <c r="C18" s="73"/>
      <c r="D18" s="73"/>
      <c r="E18" s="74"/>
    </row>
    <row r="19" spans="1:10" ht="24" customHeight="1" thickBot="1" x14ac:dyDescent="0.3">
      <c r="A19" s="48" t="s">
        <v>14</v>
      </c>
      <c r="B19" s="78" t="s">
        <v>4</v>
      </c>
      <c r="C19" s="79"/>
      <c r="D19" s="79"/>
      <c r="E19" s="80"/>
    </row>
    <row r="20" spans="1:10" ht="9" customHeight="1" thickBot="1" x14ac:dyDescent="0.3">
      <c r="A20" s="75"/>
      <c r="B20" s="76"/>
      <c r="C20" s="76"/>
      <c r="D20" s="76"/>
      <c r="E20" s="77"/>
    </row>
    <row r="21" spans="1:10" ht="15.75" thickBot="1" x14ac:dyDescent="0.3">
      <c r="A21" s="12" t="s">
        <v>15</v>
      </c>
      <c r="B21" s="46" t="s">
        <v>16</v>
      </c>
      <c r="C21" s="46" t="s">
        <v>17</v>
      </c>
      <c r="D21" s="46" t="s">
        <v>18</v>
      </c>
      <c r="E21" s="46" t="s">
        <v>19</v>
      </c>
      <c r="I21" s="49"/>
      <c r="J21" s="50"/>
    </row>
    <row r="22" spans="1:10" ht="31.5" customHeight="1" thickBot="1" x14ac:dyDescent="0.3">
      <c r="A22" s="13" t="s">
        <v>20</v>
      </c>
      <c r="B22" s="14">
        <v>4</v>
      </c>
      <c r="C22" s="14">
        <v>291</v>
      </c>
      <c r="D22" s="101"/>
      <c r="E22" s="15">
        <f>+ROUND(C22*D22,0)</f>
        <v>0</v>
      </c>
      <c r="I22" s="50"/>
      <c r="J22" s="50"/>
    </row>
    <row r="23" spans="1:10" ht="66" customHeight="1" thickBot="1" x14ac:dyDescent="0.3">
      <c r="A23" s="16" t="s">
        <v>21</v>
      </c>
      <c r="B23" s="17">
        <v>10</v>
      </c>
      <c r="C23" s="14">
        <v>43</v>
      </c>
      <c r="D23" s="102"/>
      <c r="E23" s="15">
        <f t="shared" ref="E23:E25" si="3">+ROUND(C23*D23,0)</f>
        <v>0</v>
      </c>
      <c r="I23" s="50"/>
      <c r="J23" s="50"/>
    </row>
    <row r="24" spans="1:10" ht="66" customHeight="1" thickBot="1" x14ac:dyDescent="0.3">
      <c r="A24" s="19" t="s">
        <v>22</v>
      </c>
      <c r="B24" s="20">
        <v>0.22</v>
      </c>
      <c r="C24" s="21">
        <v>74</v>
      </c>
      <c r="D24" s="103"/>
      <c r="E24" s="15">
        <f t="shared" si="3"/>
        <v>0</v>
      </c>
      <c r="I24" s="50"/>
      <c r="J24" s="50"/>
    </row>
    <row r="25" spans="1:10" ht="77.25" customHeight="1" thickBot="1" x14ac:dyDescent="0.3">
      <c r="A25" s="16" t="s">
        <v>23</v>
      </c>
      <c r="B25" s="22">
        <v>0.08</v>
      </c>
      <c r="C25" s="14">
        <v>27</v>
      </c>
      <c r="D25" s="102"/>
      <c r="E25" s="15">
        <f t="shared" si="3"/>
        <v>0</v>
      </c>
    </row>
    <row r="26" spans="1:10" ht="15.75" thickBot="1" x14ac:dyDescent="0.3">
      <c r="A26" s="23"/>
      <c r="B26" s="24"/>
      <c r="C26" s="24"/>
      <c r="D26" s="24"/>
      <c r="E26" s="11"/>
    </row>
    <row r="27" spans="1:10" ht="15.75" thickBot="1" x14ac:dyDescent="0.3">
      <c r="A27" s="45" t="s">
        <v>24</v>
      </c>
      <c r="B27" s="46"/>
      <c r="C27" s="46">
        <v>435</v>
      </c>
      <c r="D27" s="46"/>
      <c r="E27" s="25">
        <f>+SUM(E22:E25)</f>
        <v>0</v>
      </c>
    </row>
    <row r="28" spans="1:10" ht="15.75" thickBot="1" x14ac:dyDescent="0.3">
      <c r="A28" s="24"/>
      <c r="B28" s="24"/>
      <c r="C28" s="24"/>
      <c r="D28" s="24"/>
      <c r="E28" s="24"/>
    </row>
    <row r="29" spans="1:10" ht="25.5" customHeight="1" thickBot="1" x14ac:dyDescent="0.3">
      <c r="A29" s="47" t="s">
        <v>14</v>
      </c>
      <c r="B29" s="78" t="s">
        <v>5</v>
      </c>
      <c r="C29" s="79"/>
      <c r="D29" s="79"/>
      <c r="E29" s="80"/>
    </row>
    <row r="30" spans="1:10" ht="15.75" thickBot="1" x14ac:dyDescent="0.3">
      <c r="A30" s="23"/>
      <c r="B30" s="10"/>
      <c r="C30" s="10"/>
      <c r="D30" s="10"/>
      <c r="E30" s="11"/>
    </row>
    <row r="31" spans="1:10" ht="15.75" thickBot="1" x14ac:dyDescent="0.3">
      <c r="A31" s="12" t="s">
        <v>15</v>
      </c>
      <c r="B31" s="46" t="s">
        <v>60</v>
      </c>
      <c r="C31" s="46" t="s">
        <v>17</v>
      </c>
      <c r="D31" s="46" t="s">
        <v>18</v>
      </c>
      <c r="E31" s="46" t="s">
        <v>19</v>
      </c>
    </row>
    <row r="32" spans="1:10" ht="65.25" customHeight="1" thickBot="1" x14ac:dyDescent="0.3">
      <c r="A32" s="16" t="s">
        <v>21</v>
      </c>
      <c r="B32" s="17">
        <v>11</v>
      </c>
      <c r="C32" s="14">
        <v>46</v>
      </c>
      <c r="D32" s="102"/>
      <c r="E32" s="15">
        <f>+ROUND(C32*D32,0)</f>
        <v>0</v>
      </c>
    </row>
    <row r="33" spans="1:11" ht="7.5" customHeight="1" thickBot="1" x14ac:dyDescent="0.3">
      <c r="A33" s="23"/>
      <c r="B33" s="10"/>
      <c r="C33" s="10"/>
      <c r="D33" s="10"/>
      <c r="E33" s="15"/>
    </row>
    <row r="34" spans="1:11" ht="15.75" thickBot="1" x14ac:dyDescent="0.3">
      <c r="A34" s="12" t="s">
        <v>15</v>
      </c>
      <c r="B34" s="46" t="s">
        <v>25</v>
      </c>
      <c r="C34" s="46" t="s">
        <v>17</v>
      </c>
      <c r="D34" s="46" t="s">
        <v>18</v>
      </c>
      <c r="E34" s="46" t="s">
        <v>19</v>
      </c>
    </row>
    <row r="35" spans="1:11" ht="35.25" customHeight="1" thickBot="1" x14ac:dyDescent="0.3">
      <c r="A35" s="13" t="s">
        <v>26</v>
      </c>
      <c r="B35" s="27"/>
      <c r="C35" s="14">
        <v>92</v>
      </c>
      <c r="D35" s="102"/>
      <c r="E35" s="15">
        <f t="shared" ref="E35:E37" si="4">+ROUND(C35*D35,0)</f>
        <v>0</v>
      </c>
    </row>
    <row r="36" spans="1:11" ht="48.75" customHeight="1" thickBot="1" x14ac:dyDescent="0.3">
      <c r="A36" s="19" t="s">
        <v>22</v>
      </c>
      <c r="B36" s="20">
        <v>0.22</v>
      </c>
      <c r="C36" s="21">
        <v>31</v>
      </c>
      <c r="D36" s="103"/>
      <c r="E36" s="15">
        <f t="shared" si="4"/>
        <v>0</v>
      </c>
    </row>
    <row r="37" spans="1:11" ht="87" customHeight="1" thickBot="1" x14ac:dyDescent="0.3">
      <c r="A37" s="16" t="s">
        <v>23</v>
      </c>
      <c r="B37" s="22">
        <v>0.08</v>
      </c>
      <c r="C37" s="14">
        <v>12</v>
      </c>
      <c r="D37" s="102"/>
      <c r="E37" s="15">
        <f t="shared" si="4"/>
        <v>0</v>
      </c>
    </row>
    <row r="38" spans="1:11" ht="15.75" thickBot="1" x14ac:dyDescent="0.3">
      <c r="A38" s="23"/>
      <c r="B38" s="10"/>
      <c r="C38" s="10"/>
      <c r="D38" s="10"/>
      <c r="E38" s="11"/>
    </row>
    <row r="39" spans="1:11" ht="15.75" thickBot="1" x14ac:dyDescent="0.3">
      <c r="A39" s="45" t="s">
        <v>27</v>
      </c>
      <c r="B39" s="46"/>
      <c r="C39" s="46">
        <v>181</v>
      </c>
      <c r="D39" s="46"/>
      <c r="E39" s="25">
        <f>+SUM(E32:E37)</f>
        <v>0</v>
      </c>
    </row>
    <row r="40" spans="1:11" ht="15.75" thickBot="1" x14ac:dyDescent="0.3">
      <c r="A40" s="10"/>
      <c r="B40" s="10"/>
      <c r="C40" s="10"/>
      <c r="D40" s="10"/>
      <c r="E40" s="10"/>
    </row>
    <row r="41" spans="1:11" ht="23.25" customHeight="1" thickBot="1" x14ac:dyDescent="0.3">
      <c r="A41" s="47" t="s">
        <v>14</v>
      </c>
      <c r="B41" s="78" t="s">
        <v>6</v>
      </c>
      <c r="C41" s="79"/>
      <c r="D41" s="79"/>
      <c r="E41" s="80"/>
    </row>
    <row r="42" spans="1:11" ht="15.75" thickBot="1" x14ac:dyDescent="0.3">
      <c r="A42" s="23"/>
      <c r="B42" s="10"/>
      <c r="C42" s="10"/>
      <c r="D42" s="10"/>
      <c r="E42" s="11"/>
    </row>
    <row r="43" spans="1:11" ht="15.75" thickBot="1" x14ac:dyDescent="0.3">
      <c r="A43" s="12" t="s">
        <v>15</v>
      </c>
      <c r="B43" s="46" t="s">
        <v>60</v>
      </c>
      <c r="C43" s="46" t="s">
        <v>17</v>
      </c>
      <c r="D43" s="46" t="s">
        <v>18</v>
      </c>
      <c r="E43" s="46" t="s">
        <v>19</v>
      </c>
    </row>
    <row r="44" spans="1:11" ht="46.5" customHeight="1" thickBot="1" x14ac:dyDescent="0.3">
      <c r="A44" s="16" t="s">
        <v>21</v>
      </c>
      <c r="B44" s="17">
        <v>11</v>
      </c>
      <c r="C44" s="14">
        <v>46</v>
      </c>
      <c r="D44" s="102"/>
      <c r="E44" s="15">
        <f>+ROUND(C44*D44,0)</f>
        <v>0</v>
      </c>
      <c r="J44" s="50"/>
      <c r="K44" s="50"/>
    </row>
    <row r="45" spans="1:11" ht="63.75" customHeight="1" thickBot="1" x14ac:dyDescent="0.3">
      <c r="A45" s="19" t="s">
        <v>22</v>
      </c>
      <c r="B45" s="20">
        <v>0.22</v>
      </c>
      <c r="C45" s="21">
        <v>11</v>
      </c>
      <c r="D45" s="103"/>
      <c r="E45" s="15">
        <f t="shared" ref="E45:E46" si="5">+ROUND(C45*D45,0)</f>
        <v>0</v>
      </c>
      <c r="J45" s="50"/>
      <c r="K45" s="50"/>
    </row>
    <row r="46" spans="1:11" ht="75" customHeight="1" thickBot="1" x14ac:dyDescent="0.3">
      <c r="A46" s="16" t="s">
        <v>23</v>
      </c>
      <c r="B46" s="22">
        <v>0.08</v>
      </c>
      <c r="C46" s="14">
        <v>4</v>
      </c>
      <c r="D46" s="102"/>
      <c r="E46" s="15">
        <f t="shared" si="5"/>
        <v>0</v>
      </c>
      <c r="J46" s="50"/>
      <c r="K46" s="50"/>
    </row>
    <row r="47" spans="1:11" ht="15.75" thickBot="1" x14ac:dyDescent="0.3">
      <c r="A47" s="23"/>
      <c r="B47" s="10"/>
      <c r="C47" s="10"/>
      <c r="D47" s="10"/>
      <c r="E47" s="11"/>
    </row>
    <row r="48" spans="1:11" ht="15.75" thickBot="1" x14ac:dyDescent="0.3">
      <c r="A48" s="45" t="s">
        <v>28</v>
      </c>
      <c r="B48" s="46"/>
      <c r="C48" s="46">
        <v>61</v>
      </c>
      <c r="D48" s="46"/>
      <c r="E48" s="25">
        <f>+SUM(E44:E46)</f>
        <v>0</v>
      </c>
    </row>
    <row r="49" spans="1:12" ht="15.75" thickBot="1" x14ac:dyDescent="0.3">
      <c r="A49" s="10"/>
      <c r="B49" s="10"/>
      <c r="C49" s="10"/>
      <c r="D49" s="10"/>
      <c r="E49" s="28"/>
    </row>
    <row r="50" spans="1:12" ht="24" customHeight="1" thickBot="1" x14ac:dyDescent="0.3">
      <c r="A50" s="26" t="s">
        <v>14</v>
      </c>
      <c r="B50" s="81" t="s">
        <v>7</v>
      </c>
      <c r="C50" s="82"/>
      <c r="D50" s="82"/>
      <c r="E50" s="83"/>
    </row>
    <row r="51" spans="1:12" ht="15.75" thickBot="1" x14ac:dyDescent="0.3">
      <c r="A51" s="23"/>
      <c r="B51" s="10"/>
      <c r="C51" s="10"/>
      <c r="D51" s="10"/>
      <c r="E51" s="11"/>
    </row>
    <row r="52" spans="1:12" ht="15.75" thickBot="1" x14ac:dyDescent="0.3">
      <c r="A52" s="12" t="s">
        <v>15</v>
      </c>
      <c r="B52" s="46" t="s">
        <v>60</v>
      </c>
      <c r="C52" s="46" t="s">
        <v>17</v>
      </c>
      <c r="D52" s="46" t="s">
        <v>18</v>
      </c>
      <c r="E52" s="46" t="s">
        <v>19</v>
      </c>
      <c r="J52" s="51"/>
      <c r="K52" s="51"/>
      <c r="L52" s="51"/>
    </row>
    <row r="53" spans="1:12" ht="60.75" customHeight="1" thickBot="1" x14ac:dyDescent="0.3">
      <c r="A53" s="29" t="s">
        <v>21</v>
      </c>
      <c r="B53" s="17">
        <v>19</v>
      </c>
      <c r="C53" s="14">
        <v>78</v>
      </c>
      <c r="D53" s="102"/>
      <c r="E53" s="15">
        <f>+ROUND(C53*D53,0)</f>
        <v>0</v>
      </c>
      <c r="J53" s="50"/>
      <c r="K53" s="50"/>
      <c r="L53" s="51"/>
    </row>
    <row r="54" spans="1:12" ht="58.5" customHeight="1" thickBot="1" x14ac:dyDescent="0.3">
      <c r="A54" s="19" t="s">
        <v>22</v>
      </c>
      <c r="B54" s="20">
        <v>0.22</v>
      </c>
      <c r="C54" s="21">
        <v>18</v>
      </c>
      <c r="D54" s="103"/>
      <c r="E54" s="15">
        <f t="shared" ref="E54:E55" si="6">+ROUND(C54*D54,0)</f>
        <v>0</v>
      </c>
      <c r="J54" s="50"/>
      <c r="K54" s="50"/>
      <c r="L54" s="51"/>
    </row>
    <row r="55" spans="1:12" ht="73.5" customHeight="1" thickBot="1" x14ac:dyDescent="0.3">
      <c r="A55" s="16" t="s">
        <v>23</v>
      </c>
      <c r="B55" s="22">
        <v>0.08</v>
      </c>
      <c r="C55" s="14">
        <v>7</v>
      </c>
      <c r="D55" s="102"/>
      <c r="E55" s="15">
        <f t="shared" si="6"/>
        <v>0</v>
      </c>
      <c r="J55" s="50"/>
      <c r="K55" s="50"/>
      <c r="L55" s="51"/>
    </row>
    <row r="56" spans="1:12" ht="15.75" thickBot="1" x14ac:dyDescent="0.3">
      <c r="A56" s="23"/>
      <c r="B56" s="10"/>
      <c r="C56" s="10"/>
      <c r="D56" s="10"/>
      <c r="E56" s="11"/>
      <c r="J56" s="51"/>
      <c r="K56" s="51"/>
      <c r="L56" s="51"/>
    </row>
    <row r="57" spans="1:12" ht="15.75" thickBot="1" x14ac:dyDescent="0.3">
      <c r="A57" s="45" t="s">
        <v>29</v>
      </c>
      <c r="B57" s="46"/>
      <c r="C57" s="46">
        <v>103</v>
      </c>
      <c r="D57" s="46"/>
      <c r="E57" s="25">
        <f>+SUM(E53:E55)</f>
        <v>0</v>
      </c>
      <c r="J57" s="51"/>
      <c r="K57" s="51"/>
      <c r="L57" s="51"/>
    </row>
    <row r="58" spans="1:12" ht="15.75" thickBot="1" x14ac:dyDescent="0.3">
      <c r="A58" s="10"/>
      <c r="B58" s="10"/>
      <c r="C58" s="10"/>
      <c r="D58" s="10"/>
      <c r="E58" s="10"/>
    </row>
    <row r="59" spans="1:12" ht="33" customHeight="1" thickBot="1" x14ac:dyDescent="0.3">
      <c r="A59" s="26" t="s">
        <v>14</v>
      </c>
      <c r="B59" s="81" t="s">
        <v>8</v>
      </c>
      <c r="C59" s="82"/>
      <c r="D59" s="82"/>
      <c r="E59" s="83"/>
    </row>
    <row r="60" spans="1:12" ht="15.75" thickBot="1" x14ac:dyDescent="0.3">
      <c r="A60" s="23"/>
      <c r="B60" s="10"/>
      <c r="C60" s="10"/>
      <c r="D60" s="10"/>
      <c r="E60" s="11"/>
    </row>
    <row r="61" spans="1:12" ht="15.75" thickBot="1" x14ac:dyDescent="0.3">
      <c r="A61" s="12" t="s">
        <v>15</v>
      </c>
      <c r="B61" s="46" t="s">
        <v>60</v>
      </c>
      <c r="C61" s="46" t="s">
        <v>17</v>
      </c>
      <c r="D61" s="46" t="s">
        <v>18</v>
      </c>
      <c r="E61" s="46" t="s">
        <v>19</v>
      </c>
    </row>
    <row r="62" spans="1:12" ht="66.75" customHeight="1" thickBot="1" x14ac:dyDescent="0.3">
      <c r="A62" s="16" t="s">
        <v>21</v>
      </c>
      <c r="B62" s="17">
        <v>19</v>
      </c>
      <c r="C62" s="14">
        <v>78</v>
      </c>
      <c r="D62" s="102"/>
      <c r="E62" s="15">
        <f>+ROUND(C62*D62,0)</f>
        <v>0</v>
      </c>
      <c r="I62" s="50"/>
      <c r="J62" s="50"/>
    </row>
    <row r="63" spans="1:12" ht="60.75" customHeight="1" thickBot="1" x14ac:dyDescent="0.3">
      <c r="A63" s="19" t="s">
        <v>22</v>
      </c>
      <c r="B63" s="20">
        <v>0.22</v>
      </c>
      <c r="C63" s="21">
        <v>18</v>
      </c>
      <c r="D63" s="103"/>
      <c r="E63" s="15">
        <f t="shared" ref="E63:E64" si="7">+ROUND(C63*D63,0)</f>
        <v>0</v>
      </c>
      <c r="I63" s="50"/>
      <c r="J63" s="50"/>
    </row>
    <row r="64" spans="1:12" ht="69" customHeight="1" thickBot="1" x14ac:dyDescent="0.3">
      <c r="A64" s="16" t="s">
        <v>23</v>
      </c>
      <c r="B64" s="22">
        <v>0.08</v>
      </c>
      <c r="C64" s="14">
        <v>7</v>
      </c>
      <c r="D64" s="102"/>
      <c r="E64" s="15">
        <f t="shared" si="7"/>
        <v>0</v>
      </c>
      <c r="I64" s="50"/>
      <c r="J64" s="50"/>
    </row>
    <row r="65" spans="1:10" ht="15.75" thickBot="1" x14ac:dyDescent="0.3">
      <c r="A65" s="23"/>
      <c r="B65" s="10"/>
      <c r="C65" s="10"/>
      <c r="D65" s="10"/>
      <c r="E65" s="11"/>
    </row>
    <row r="66" spans="1:10" ht="15.75" thickBot="1" x14ac:dyDescent="0.3">
      <c r="A66" s="45" t="s">
        <v>30</v>
      </c>
      <c r="B66" s="46"/>
      <c r="C66" s="46">
        <v>103</v>
      </c>
      <c r="D66" s="46"/>
      <c r="E66" s="25">
        <f>+SUM(E62:E64)</f>
        <v>0</v>
      </c>
    </row>
    <row r="67" spans="1:10" ht="15.75" thickBot="1" x14ac:dyDescent="0.3">
      <c r="A67" s="10"/>
      <c r="B67" s="10"/>
      <c r="C67" s="10"/>
      <c r="D67" s="10"/>
      <c r="E67" s="10"/>
    </row>
    <row r="68" spans="1:10" ht="25.5" customHeight="1" thickBot="1" x14ac:dyDescent="0.3">
      <c r="A68" s="26" t="s">
        <v>14</v>
      </c>
      <c r="B68" s="81" t="s">
        <v>9</v>
      </c>
      <c r="C68" s="82"/>
      <c r="D68" s="82"/>
      <c r="E68" s="83"/>
    </row>
    <row r="69" spans="1:10" ht="15.75" thickBot="1" x14ac:dyDescent="0.3">
      <c r="A69" s="9"/>
      <c r="B69" s="10"/>
      <c r="C69" s="10"/>
      <c r="D69" s="10"/>
      <c r="E69" s="11"/>
    </row>
    <row r="70" spans="1:10" ht="15.75" thickBot="1" x14ac:dyDescent="0.3">
      <c r="A70" s="12" t="s">
        <v>15</v>
      </c>
      <c r="B70" s="46" t="s">
        <v>60</v>
      </c>
      <c r="C70" s="46" t="s">
        <v>17</v>
      </c>
      <c r="D70" s="46" t="s">
        <v>18</v>
      </c>
      <c r="E70" s="46" t="s">
        <v>19</v>
      </c>
    </row>
    <row r="71" spans="1:10" ht="15.75" thickBot="1" x14ac:dyDescent="0.3">
      <c r="A71" s="13" t="s">
        <v>20</v>
      </c>
      <c r="B71" s="14">
        <v>3</v>
      </c>
      <c r="C71" s="14">
        <v>218</v>
      </c>
      <c r="D71" s="101"/>
      <c r="E71" s="15">
        <f>+ROUND(C71*D71,0)</f>
        <v>0</v>
      </c>
      <c r="I71" s="49"/>
      <c r="J71" s="50"/>
    </row>
    <row r="72" spans="1:10" ht="63.75" customHeight="1" thickBot="1" x14ac:dyDescent="0.3">
      <c r="A72" s="16" t="s">
        <v>21</v>
      </c>
      <c r="B72" s="17">
        <v>8</v>
      </c>
      <c r="C72" s="14">
        <v>35</v>
      </c>
      <c r="D72" s="102"/>
      <c r="E72" s="15">
        <f t="shared" ref="E72:E74" si="8">+ROUND(C72*D72,0)</f>
        <v>0</v>
      </c>
      <c r="I72" s="50"/>
      <c r="J72" s="50"/>
    </row>
    <row r="73" spans="1:10" ht="65.25" customHeight="1" thickBot="1" x14ac:dyDescent="0.3">
      <c r="A73" s="19" t="s">
        <v>22</v>
      </c>
      <c r="B73" s="20">
        <v>0.22</v>
      </c>
      <c r="C73" s="21">
        <v>56</v>
      </c>
      <c r="D73" s="103"/>
      <c r="E73" s="15">
        <f t="shared" si="8"/>
        <v>0</v>
      </c>
      <c r="I73" s="50"/>
      <c r="J73" s="50"/>
    </row>
    <row r="74" spans="1:10" ht="81.75" customHeight="1" thickBot="1" x14ac:dyDescent="0.3">
      <c r="A74" s="16" t="s">
        <v>23</v>
      </c>
      <c r="B74" s="22">
        <v>0.08</v>
      </c>
      <c r="C74" s="14">
        <v>21</v>
      </c>
      <c r="D74" s="102"/>
      <c r="E74" s="15">
        <f t="shared" si="8"/>
        <v>0</v>
      </c>
      <c r="I74" s="50"/>
      <c r="J74" s="50"/>
    </row>
    <row r="75" spans="1:10" ht="15.75" thickBot="1" x14ac:dyDescent="0.3">
      <c r="A75" s="23"/>
      <c r="B75" s="24"/>
      <c r="C75" s="24"/>
      <c r="D75" s="24"/>
      <c r="E75" s="11"/>
    </row>
    <row r="76" spans="1:10" ht="15.75" thickBot="1" x14ac:dyDescent="0.3">
      <c r="A76" s="45" t="s">
        <v>61</v>
      </c>
      <c r="B76" s="46"/>
      <c r="C76" s="46">
        <v>330</v>
      </c>
      <c r="D76" s="46"/>
      <c r="E76" s="25">
        <f>+SUM(E71:E74)</f>
        <v>0</v>
      </c>
    </row>
    <row r="77" spans="1:10" ht="15.75" thickBot="1" x14ac:dyDescent="0.3">
      <c r="A77" s="10"/>
      <c r="B77" s="10"/>
      <c r="C77" s="10"/>
      <c r="D77" s="10"/>
      <c r="E77" s="10"/>
    </row>
    <row r="78" spans="1:10" ht="25.5" customHeight="1" thickBot="1" x14ac:dyDescent="0.3">
      <c r="A78" s="47" t="s">
        <v>14</v>
      </c>
      <c r="B78" s="78" t="s">
        <v>10</v>
      </c>
      <c r="C78" s="79"/>
      <c r="D78" s="79"/>
      <c r="E78" s="80"/>
    </row>
    <row r="79" spans="1:10" ht="15.75" thickBot="1" x14ac:dyDescent="0.3">
      <c r="A79" s="9"/>
      <c r="B79" s="10"/>
      <c r="C79" s="10"/>
      <c r="D79" s="10"/>
      <c r="E79" s="11"/>
    </row>
    <row r="80" spans="1:10" ht="15.75" thickBot="1" x14ac:dyDescent="0.3">
      <c r="A80" s="12" t="s">
        <v>15</v>
      </c>
      <c r="B80" s="46" t="s">
        <v>60</v>
      </c>
      <c r="C80" s="46" t="s">
        <v>17</v>
      </c>
      <c r="D80" s="46" t="s">
        <v>18</v>
      </c>
      <c r="E80" s="46" t="s">
        <v>19</v>
      </c>
    </row>
    <row r="81" spans="1:10" ht="15.75" thickBot="1" x14ac:dyDescent="0.3">
      <c r="A81" s="30" t="s">
        <v>20</v>
      </c>
      <c r="B81" s="14">
        <v>3</v>
      </c>
      <c r="C81" s="14">
        <v>218</v>
      </c>
      <c r="D81" s="101"/>
      <c r="E81" s="15">
        <f>+ROUND(C81*D81,0)</f>
        <v>0</v>
      </c>
      <c r="I81" s="49"/>
      <c r="J81" s="50"/>
    </row>
    <row r="82" spans="1:10" ht="61.5" customHeight="1" thickBot="1" x14ac:dyDescent="0.3">
      <c r="A82" s="29" t="s">
        <v>21</v>
      </c>
      <c r="B82" s="17">
        <v>8</v>
      </c>
      <c r="C82" s="14">
        <v>31</v>
      </c>
      <c r="D82" s="102"/>
      <c r="E82" s="15">
        <f t="shared" ref="E82:E87" si="9">+ROUND(C82*D82,0)</f>
        <v>0</v>
      </c>
      <c r="I82" s="50"/>
      <c r="J82" s="50"/>
    </row>
    <row r="83" spans="1:10" ht="10.5" customHeight="1" thickBot="1" x14ac:dyDescent="0.3">
      <c r="A83" s="23"/>
      <c r="B83" s="10"/>
      <c r="C83" s="10"/>
      <c r="D83" s="10"/>
      <c r="E83" s="15"/>
      <c r="I83" s="52"/>
      <c r="J83" s="53"/>
    </row>
    <row r="84" spans="1:10" ht="15.75" thickBot="1" x14ac:dyDescent="0.3">
      <c r="A84" s="12" t="s">
        <v>15</v>
      </c>
      <c r="B84" s="46" t="s">
        <v>32</v>
      </c>
      <c r="C84" s="46" t="s">
        <v>17</v>
      </c>
      <c r="D84" s="46" t="s">
        <v>18</v>
      </c>
      <c r="E84" s="46" t="s">
        <v>19</v>
      </c>
      <c r="I84" s="53"/>
      <c r="J84" s="53"/>
    </row>
    <row r="85" spans="1:10" ht="39" customHeight="1" thickBot="1" x14ac:dyDescent="0.3">
      <c r="A85" s="13" t="s">
        <v>26</v>
      </c>
      <c r="B85" s="31"/>
      <c r="C85" s="14">
        <v>92</v>
      </c>
      <c r="D85" s="102"/>
      <c r="E85" s="15">
        <f t="shared" si="9"/>
        <v>0</v>
      </c>
      <c r="I85" s="50"/>
      <c r="J85" s="50"/>
    </row>
    <row r="86" spans="1:10" ht="54.75" customHeight="1" thickBot="1" x14ac:dyDescent="0.3">
      <c r="A86" s="19" t="s">
        <v>22</v>
      </c>
      <c r="B86" s="20">
        <v>0.22</v>
      </c>
      <c r="C86" s="21">
        <v>43.2</v>
      </c>
      <c r="D86" s="103"/>
      <c r="E86" s="15">
        <f t="shared" si="9"/>
        <v>0</v>
      </c>
      <c r="I86" s="50"/>
      <c r="J86" s="50"/>
    </row>
    <row r="87" spans="1:10" ht="87.75" customHeight="1" thickBot="1" x14ac:dyDescent="0.3">
      <c r="A87" s="16" t="s">
        <v>23</v>
      </c>
      <c r="B87" s="22">
        <v>0.08</v>
      </c>
      <c r="C87" s="14">
        <v>20</v>
      </c>
      <c r="D87" s="102"/>
      <c r="E87" s="15">
        <f t="shared" si="9"/>
        <v>0</v>
      </c>
      <c r="I87" s="50"/>
      <c r="J87" s="50"/>
    </row>
    <row r="88" spans="1:10" ht="15.75" thickBot="1" x14ac:dyDescent="0.3">
      <c r="A88" s="23"/>
      <c r="B88" s="24"/>
      <c r="C88" s="24"/>
      <c r="D88" s="24"/>
      <c r="E88" s="11"/>
    </row>
    <row r="89" spans="1:10" ht="15.75" thickBot="1" x14ac:dyDescent="0.3">
      <c r="A89" s="45" t="s">
        <v>31</v>
      </c>
      <c r="B89" s="46"/>
      <c r="C89" s="46">
        <v>404.2</v>
      </c>
      <c r="D89" s="46"/>
      <c r="E89" s="25">
        <f>+SUM(E81:E87)</f>
        <v>0</v>
      </c>
    </row>
    <row r="90" spans="1:10" ht="15.75" thickBot="1" x14ac:dyDescent="0.3">
      <c r="A90" s="32"/>
      <c r="B90" s="10"/>
      <c r="C90" s="10"/>
      <c r="D90" s="10"/>
      <c r="E90" s="10"/>
    </row>
    <row r="91" spans="1:10" x14ac:dyDescent="0.25">
      <c r="A91" s="61" t="s">
        <v>14</v>
      </c>
      <c r="B91" s="63" t="s">
        <v>34</v>
      </c>
      <c r="C91" s="64"/>
      <c r="D91" s="64"/>
      <c r="E91" s="65"/>
    </row>
    <row r="92" spans="1:10" ht="15.75" thickBot="1" x14ac:dyDescent="0.3">
      <c r="A92" s="62"/>
      <c r="B92" s="66" t="s">
        <v>35</v>
      </c>
      <c r="C92" s="67"/>
      <c r="D92" s="67"/>
      <c r="E92" s="68"/>
    </row>
    <row r="93" spans="1:10" ht="15.75" thickBot="1" x14ac:dyDescent="0.3">
      <c r="A93" s="9"/>
      <c r="B93" s="10"/>
      <c r="C93" s="10"/>
      <c r="D93" s="10"/>
      <c r="E93" s="11"/>
    </row>
    <row r="94" spans="1:10" ht="15.75" thickBot="1" x14ac:dyDescent="0.3">
      <c r="A94" s="12" t="s">
        <v>15</v>
      </c>
      <c r="B94" s="46" t="s">
        <v>60</v>
      </c>
      <c r="C94" s="46" t="s">
        <v>17</v>
      </c>
      <c r="D94" s="46" t="s">
        <v>18</v>
      </c>
      <c r="E94" s="46" t="s">
        <v>19</v>
      </c>
      <c r="H94" s="54"/>
      <c r="I94" s="54"/>
    </row>
    <row r="95" spans="1:10" ht="68.25" customHeight="1" thickBot="1" x14ac:dyDescent="0.3">
      <c r="A95" s="16" t="s">
        <v>21</v>
      </c>
      <c r="B95" s="17">
        <v>13</v>
      </c>
      <c r="C95" s="14">
        <v>54</v>
      </c>
      <c r="D95" s="99"/>
      <c r="E95" s="15">
        <f>+ROUND(C95*D95,0)</f>
        <v>0</v>
      </c>
      <c r="H95" s="50"/>
      <c r="I95" s="50"/>
    </row>
    <row r="96" spans="1:10" ht="9" customHeight="1" thickBot="1" x14ac:dyDescent="0.3">
      <c r="A96" s="18"/>
      <c r="B96" s="10"/>
      <c r="C96" s="10"/>
      <c r="D96" s="10"/>
      <c r="E96" s="11"/>
      <c r="H96" s="52"/>
      <c r="I96" s="53"/>
    </row>
    <row r="97" spans="1:9" ht="15.75" thickBot="1" x14ac:dyDescent="0.3">
      <c r="A97" s="12" t="s">
        <v>15</v>
      </c>
      <c r="B97" s="46" t="s">
        <v>36</v>
      </c>
      <c r="C97" s="46" t="s">
        <v>17</v>
      </c>
      <c r="D97" s="46" t="s">
        <v>37</v>
      </c>
      <c r="E97" s="46" t="s">
        <v>19</v>
      </c>
      <c r="H97" s="54"/>
      <c r="I97" s="54"/>
    </row>
    <row r="98" spans="1:9" ht="27" customHeight="1" thickBot="1" x14ac:dyDescent="0.3">
      <c r="A98" s="13" t="s">
        <v>38</v>
      </c>
      <c r="B98" s="27"/>
      <c r="C98" s="17">
        <v>160</v>
      </c>
      <c r="D98" s="98"/>
      <c r="E98" s="15">
        <f>+ROUND(C98*D98,0)</f>
        <v>0</v>
      </c>
      <c r="H98" s="49"/>
      <c r="I98" s="50"/>
    </row>
    <row r="99" spans="1:9" ht="52.5" customHeight="1" thickBot="1" x14ac:dyDescent="0.3">
      <c r="A99" s="19" t="s">
        <v>22</v>
      </c>
      <c r="B99" s="20">
        <v>0.22</v>
      </c>
      <c r="C99" s="21">
        <v>48</v>
      </c>
      <c r="D99" s="100"/>
      <c r="E99" s="15">
        <f t="shared" ref="E99:E100" si="10">+ROUND(C99*D99,0)</f>
        <v>0</v>
      </c>
      <c r="H99" s="50"/>
      <c r="I99" s="50"/>
    </row>
    <row r="100" spans="1:9" ht="105" customHeight="1" thickBot="1" x14ac:dyDescent="0.3">
      <c r="A100" s="16" t="s">
        <v>23</v>
      </c>
      <c r="B100" s="22">
        <v>0.08</v>
      </c>
      <c r="C100" s="14">
        <v>18</v>
      </c>
      <c r="D100" s="99"/>
      <c r="E100" s="15">
        <f t="shared" si="10"/>
        <v>0</v>
      </c>
      <c r="H100" s="55"/>
      <c r="I100" s="50"/>
    </row>
    <row r="101" spans="1:9" ht="15.75" thickBot="1" x14ac:dyDescent="0.3">
      <c r="A101" s="23"/>
      <c r="B101" s="24"/>
      <c r="C101" s="24"/>
      <c r="D101" s="24"/>
      <c r="E101" s="11"/>
      <c r="H101" s="56"/>
      <c r="I101" s="51"/>
    </row>
    <row r="102" spans="1:9" ht="15.75" thickBot="1" x14ac:dyDescent="0.3">
      <c r="A102" s="45" t="s">
        <v>33</v>
      </c>
      <c r="B102" s="46"/>
      <c r="C102" s="46">
        <v>280</v>
      </c>
      <c r="D102" s="46"/>
      <c r="E102" s="25">
        <f>+SUM(E95:E100)</f>
        <v>0</v>
      </c>
      <c r="H102" s="57"/>
      <c r="I102" s="51"/>
    </row>
    <row r="103" spans="1:9" ht="15.75" thickBot="1" x14ac:dyDescent="0.3">
      <c r="A103" s="10"/>
      <c r="B103" s="10"/>
      <c r="C103" s="10"/>
      <c r="D103" s="10"/>
      <c r="E103" s="10"/>
      <c r="H103" s="58"/>
    </row>
    <row r="104" spans="1:9" x14ac:dyDescent="0.25">
      <c r="A104" s="61" t="s">
        <v>14</v>
      </c>
      <c r="B104" s="63" t="s">
        <v>40</v>
      </c>
      <c r="C104" s="64"/>
      <c r="D104" s="64"/>
      <c r="E104" s="65"/>
    </row>
    <row r="105" spans="1:9" ht="15.75" thickBot="1" x14ac:dyDescent="0.3">
      <c r="A105" s="62"/>
      <c r="B105" s="66" t="s">
        <v>41</v>
      </c>
      <c r="C105" s="67"/>
      <c r="D105" s="67"/>
      <c r="E105" s="68"/>
    </row>
    <row r="106" spans="1:9" ht="15.75" thickBot="1" x14ac:dyDescent="0.3">
      <c r="A106" s="9"/>
      <c r="B106" s="10"/>
      <c r="C106" s="10"/>
      <c r="D106" s="10"/>
      <c r="E106" s="11"/>
    </row>
    <row r="107" spans="1:9" ht="15.75" thickBot="1" x14ac:dyDescent="0.3">
      <c r="A107" s="12" t="s">
        <v>15</v>
      </c>
      <c r="B107" s="46" t="s">
        <v>16</v>
      </c>
      <c r="C107" s="46" t="s">
        <v>17</v>
      </c>
      <c r="D107" s="46" t="s">
        <v>18</v>
      </c>
      <c r="E107" s="46" t="s">
        <v>19</v>
      </c>
    </row>
    <row r="108" spans="1:9" ht="23.25" customHeight="1" thickBot="1" x14ac:dyDescent="0.3">
      <c r="A108" s="30" t="s">
        <v>20</v>
      </c>
      <c r="B108" s="14">
        <v>3</v>
      </c>
      <c r="C108" s="14">
        <v>218</v>
      </c>
      <c r="D108" s="101"/>
      <c r="E108" s="15">
        <f>+ROUND(C108*D108,0)</f>
        <v>0</v>
      </c>
      <c r="H108" s="49"/>
      <c r="I108" s="50"/>
    </row>
    <row r="109" spans="1:9" ht="8.25" customHeight="1" thickBot="1" x14ac:dyDescent="0.3">
      <c r="A109" s="23"/>
      <c r="B109" s="10"/>
      <c r="C109" s="10"/>
      <c r="D109" s="10"/>
      <c r="E109" s="15"/>
      <c r="H109" s="52"/>
      <c r="I109" s="53"/>
    </row>
    <row r="110" spans="1:9" ht="15.75" thickBot="1" x14ac:dyDescent="0.3">
      <c r="A110" s="12" t="s">
        <v>15</v>
      </c>
      <c r="B110" s="33" t="s">
        <v>36</v>
      </c>
      <c r="C110" s="46" t="s">
        <v>17</v>
      </c>
      <c r="D110" s="46" t="s">
        <v>18</v>
      </c>
      <c r="E110" s="46" t="s">
        <v>19</v>
      </c>
      <c r="H110" s="53"/>
      <c r="I110" s="53"/>
    </row>
    <row r="111" spans="1:9" ht="20.25" customHeight="1" thickBot="1" x14ac:dyDescent="0.3">
      <c r="A111" s="30" t="s">
        <v>38</v>
      </c>
      <c r="B111" s="31"/>
      <c r="C111" s="17">
        <v>80</v>
      </c>
      <c r="D111" s="101"/>
      <c r="E111" s="15">
        <f t="shared" ref="E111:E113" si="11">+ROUND(C111*D111,0)</f>
        <v>0</v>
      </c>
      <c r="H111" s="49"/>
      <c r="I111" s="50"/>
    </row>
    <row r="112" spans="1:9" ht="65.25" customHeight="1" thickBot="1" x14ac:dyDescent="0.3">
      <c r="A112" s="19" t="s">
        <v>22</v>
      </c>
      <c r="B112" s="20">
        <v>0.22</v>
      </c>
      <c r="C112" s="21">
        <v>66</v>
      </c>
      <c r="D112" s="103"/>
      <c r="E112" s="15">
        <f t="shared" si="11"/>
        <v>0</v>
      </c>
      <c r="H112" s="50"/>
      <c r="I112" s="50"/>
    </row>
    <row r="113" spans="1:9" ht="75.75" customHeight="1" thickBot="1" x14ac:dyDescent="0.3">
      <c r="A113" s="16" t="s">
        <v>23</v>
      </c>
      <c r="B113" s="22">
        <v>0.08</v>
      </c>
      <c r="C113" s="14">
        <v>24</v>
      </c>
      <c r="D113" s="102"/>
      <c r="E113" s="15">
        <f t="shared" si="11"/>
        <v>0</v>
      </c>
      <c r="H113" s="50"/>
      <c r="I113" s="50"/>
    </row>
    <row r="114" spans="1:9" ht="15.75" thickBot="1" x14ac:dyDescent="0.3">
      <c r="A114" s="23"/>
      <c r="B114" s="24"/>
      <c r="C114" s="24"/>
      <c r="D114" s="24"/>
      <c r="E114" s="11"/>
      <c r="H114" s="51"/>
      <c r="I114" s="51"/>
    </row>
    <row r="115" spans="1:9" ht="15.75" thickBot="1" x14ac:dyDescent="0.3">
      <c r="A115" s="45" t="s">
        <v>39</v>
      </c>
      <c r="B115" s="46"/>
      <c r="C115" s="46">
        <v>388</v>
      </c>
      <c r="D115" s="46"/>
      <c r="E115" s="25">
        <f>+SUM(E108:E113)</f>
        <v>0</v>
      </c>
    </row>
    <row r="116" spans="1:9" ht="15.75" thickBot="1" x14ac:dyDescent="0.3">
      <c r="A116" s="10"/>
      <c r="B116" s="10"/>
      <c r="C116" s="10"/>
      <c r="D116" s="10"/>
      <c r="E116" s="10"/>
    </row>
    <row r="117" spans="1:9" ht="15.75" thickBot="1" x14ac:dyDescent="0.3">
      <c r="A117" s="45" t="s">
        <v>59</v>
      </c>
      <c r="B117" s="46"/>
      <c r="C117" s="34">
        <v>2720.2</v>
      </c>
      <c r="D117" s="46"/>
      <c r="E117" s="25">
        <f>+E115+E102+E89+E76+E66+E57+E48+E39+E27</f>
        <v>0</v>
      </c>
      <c r="H117" s="57"/>
    </row>
    <row r="118" spans="1:9" ht="15.75" thickBot="1" x14ac:dyDescent="0.3">
      <c r="A118" s="10"/>
      <c r="B118" s="10"/>
      <c r="C118" s="10"/>
      <c r="D118" s="10"/>
      <c r="E118" s="10"/>
    </row>
    <row r="119" spans="1:9" ht="15.75" thickBot="1" x14ac:dyDescent="0.3">
      <c r="A119" s="12" t="s">
        <v>42</v>
      </c>
      <c r="B119" s="46"/>
      <c r="C119" s="35" t="s">
        <v>43</v>
      </c>
      <c r="D119" s="97"/>
      <c r="E119" s="25">
        <f>+ROUND(D119*E117,0)</f>
        <v>0</v>
      </c>
      <c r="H119" s="57"/>
    </row>
    <row r="120" spans="1:9" ht="15.75" thickBot="1" x14ac:dyDescent="0.3">
      <c r="A120" s="36" t="s">
        <v>44</v>
      </c>
      <c r="B120" s="37"/>
      <c r="C120" s="38" t="s">
        <v>45</v>
      </c>
      <c r="D120" s="104"/>
      <c r="E120" s="25">
        <f>+ROUND(D120*E117,0)</f>
        <v>0</v>
      </c>
      <c r="H120" s="57"/>
    </row>
    <row r="121" spans="1:9" ht="15.75" thickBot="1" x14ac:dyDescent="0.3">
      <c r="A121" s="36" t="s">
        <v>46</v>
      </c>
      <c r="B121" s="37"/>
      <c r="C121" s="38" t="s">
        <v>47</v>
      </c>
      <c r="D121" s="104"/>
      <c r="E121" s="25">
        <f>+ROUND(D121*E117,0)</f>
        <v>0</v>
      </c>
      <c r="H121" s="57"/>
    </row>
    <row r="122" spans="1:9" ht="15.75" thickBot="1" x14ac:dyDescent="0.3">
      <c r="A122" s="36" t="s">
        <v>48</v>
      </c>
      <c r="B122" s="37"/>
      <c r="C122" s="38" t="s">
        <v>49</v>
      </c>
      <c r="D122" s="39">
        <v>0.19</v>
      </c>
      <c r="E122" s="40">
        <f>+ROUND(E121*0.19,0)</f>
        <v>0</v>
      </c>
      <c r="H122" s="57"/>
    </row>
    <row r="123" spans="1:9" ht="15.75" thickBot="1" x14ac:dyDescent="0.3">
      <c r="A123" s="10"/>
      <c r="B123" s="10"/>
      <c r="C123" s="10"/>
      <c r="D123" s="10"/>
      <c r="E123" s="10"/>
      <c r="H123" s="59"/>
    </row>
    <row r="124" spans="1:9" ht="15.75" thickBot="1" x14ac:dyDescent="0.3">
      <c r="A124" s="45" t="s">
        <v>50</v>
      </c>
      <c r="B124" s="46"/>
      <c r="C124" s="46"/>
      <c r="D124" s="46"/>
      <c r="E124" s="25">
        <f>+SUM(E119:E122)</f>
        <v>0</v>
      </c>
      <c r="H124" s="57"/>
    </row>
    <row r="125" spans="1:9" ht="15.75" thickBot="1" x14ac:dyDescent="0.3">
      <c r="A125" s="10"/>
      <c r="B125" s="10"/>
      <c r="C125" s="10"/>
      <c r="D125" s="10"/>
      <c r="E125" s="10"/>
      <c r="H125" s="56"/>
    </row>
    <row r="126" spans="1:9" ht="15.75" thickBot="1" x14ac:dyDescent="0.3">
      <c r="A126" s="41" t="s">
        <v>51</v>
      </c>
      <c r="B126" s="42" t="s">
        <v>52</v>
      </c>
      <c r="C126" s="42"/>
      <c r="D126" s="42"/>
      <c r="E126" s="43">
        <f>+E117+E124</f>
        <v>0</v>
      </c>
      <c r="H126" s="60">
        <v>3791929611</v>
      </c>
    </row>
    <row r="127" spans="1:9" ht="15.75" thickBot="1" x14ac:dyDescent="0.3">
      <c r="A127" s="10"/>
      <c r="B127" s="10"/>
      <c r="C127" s="10"/>
      <c r="D127" s="10"/>
      <c r="E127" s="10"/>
      <c r="H127" s="59"/>
    </row>
    <row r="128" spans="1:9" ht="15.75" thickBot="1" x14ac:dyDescent="0.3">
      <c r="A128" s="41" t="s">
        <v>53</v>
      </c>
      <c r="B128" s="42"/>
      <c r="C128" s="44"/>
      <c r="D128" s="42"/>
      <c r="E128" s="43">
        <f>+D15</f>
        <v>0</v>
      </c>
      <c r="H128" s="60">
        <v>280560995</v>
      </c>
    </row>
    <row r="129" spans="1:8" ht="15.75" thickBot="1" x14ac:dyDescent="0.3">
      <c r="A129" s="10"/>
      <c r="B129" s="10"/>
      <c r="C129" s="10"/>
      <c r="D129" s="10"/>
      <c r="E129" s="10"/>
      <c r="H129" s="59"/>
    </row>
    <row r="130" spans="1:8" ht="15.75" thickBot="1" x14ac:dyDescent="0.3">
      <c r="A130" s="41" t="s">
        <v>54</v>
      </c>
      <c r="B130" s="42"/>
      <c r="C130" s="42"/>
      <c r="D130" s="42"/>
      <c r="E130" s="43">
        <f>+E126+E128</f>
        <v>0</v>
      </c>
      <c r="H130" s="60">
        <v>4072490606</v>
      </c>
    </row>
    <row r="131" spans="1:8" x14ac:dyDescent="0.25">
      <c r="H131" s="56"/>
    </row>
  </sheetData>
  <sheetProtection algorithmName="SHA-512" hashValue="C4slgIAehqpCXTohhrGhC2fiTInCU9fal0pL/kphKcuHIlIiwxEuogJCfKhJQyrxifUC14BAJ0Mq3F5Csy/GaA==" saltValue="/0SDfm/o78C5BdsrIv9waA==" spinCount="100000" sheet="1" objects="1" scenarios="1"/>
  <mergeCells count="20">
    <mergeCell ref="A4:D4"/>
    <mergeCell ref="A17:E17"/>
    <mergeCell ref="B19:E19"/>
    <mergeCell ref="B29:E29"/>
    <mergeCell ref="A104:A105"/>
    <mergeCell ref="B104:E104"/>
    <mergeCell ref="B105:E105"/>
    <mergeCell ref="A1:D1"/>
    <mergeCell ref="A18:E18"/>
    <mergeCell ref="A20:E20"/>
    <mergeCell ref="B41:E41"/>
    <mergeCell ref="B50:E50"/>
    <mergeCell ref="B59:E59"/>
    <mergeCell ref="B68:E68"/>
    <mergeCell ref="B78:E78"/>
    <mergeCell ref="A91:A92"/>
    <mergeCell ref="B91:E91"/>
    <mergeCell ref="B92:E92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jmmontealegre</dc:creator>
  <cp:lastModifiedBy>jmmontealegre</cp:lastModifiedBy>
  <dcterms:created xsi:type="dcterms:W3CDTF">2018-01-22T13:58:19Z</dcterms:created>
  <dcterms:modified xsi:type="dcterms:W3CDTF">2018-01-22T15:42:42Z</dcterms:modified>
</cp:coreProperties>
</file>