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FAE643BE-D404-496A-8FDC-727ECB90DA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4" sheetId="9" r:id="rId1"/>
  </sheets>
  <externalReferences>
    <externalReference r:id="rId2"/>
  </externalReferences>
  <definedNames>
    <definedName name="_xlnm.Print_Area" localSheetId="0">'FORMATO 4'!$A$1:$I$184</definedName>
    <definedName name="TiposPersonalProfesional">'[1]PERSONAL Y OTROS'!$A$358:$A$402</definedName>
    <definedName name="TiposPersonalTecnico">'[1]PERSONAL Y OTROS'!$A$407:$A$432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8" i="9" l="1"/>
  <c r="I174" i="9" l="1"/>
  <c r="I170" i="9"/>
  <c r="I166" i="9"/>
  <c r="I162" i="9"/>
  <c r="G145" i="9"/>
  <c r="A125" i="9"/>
  <c r="A126" i="9" s="1"/>
  <c r="A127" i="9" s="1"/>
  <c r="A94" i="9"/>
  <c r="A95" i="9" s="1"/>
  <c r="A96" i="9" s="1"/>
  <c r="A97" i="9" s="1"/>
  <c r="A98" i="9" s="1"/>
  <c r="A99" i="9" s="1"/>
  <c r="A100" i="9" s="1"/>
  <c r="A101" i="9" s="1"/>
  <c r="A87" i="9"/>
  <c r="A88" i="9" s="1"/>
  <c r="A89" i="9" s="1"/>
  <c r="A90" i="9" s="1"/>
  <c r="A91" i="9" s="1"/>
  <c r="A27" i="9"/>
  <c r="A28" i="9" s="1"/>
  <c r="A29" i="9" s="1"/>
  <c r="A30" i="9" s="1"/>
  <c r="A31" i="9" s="1"/>
  <c r="A32" i="9" s="1"/>
  <c r="A33" i="9" s="1"/>
  <c r="A34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</calcChain>
</file>

<file path=xl/sharedStrings.xml><?xml version="1.0" encoding="utf-8"?>
<sst xmlns="http://schemas.openxmlformats.org/spreadsheetml/2006/main" count="366" uniqueCount="206">
  <si>
    <t>No</t>
  </si>
  <si>
    <t>ITEM DE PAGO</t>
  </si>
  <si>
    <t>ESPECIFICACIONES</t>
  </si>
  <si>
    <t>DESCRIPCION</t>
  </si>
  <si>
    <t>UNID</t>
  </si>
  <si>
    <t>VALOR UNITARIO</t>
  </si>
  <si>
    <t>ESPECIFICACION GENERAL</t>
  </si>
  <si>
    <t>ESPECIFICACION PARTICULAR</t>
  </si>
  <si>
    <t>1.1P</t>
  </si>
  <si>
    <t>Km</t>
  </si>
  <si>
    <t>I - EXPLANACIONES</t>
  </si>
  <si>
    <t>201.7</t>
  </si>
  <si>
    <t>m3</t>
  </si>
  <si>
    <t>201-13</t>
  </si>
  <si>
    <t>REMOCIÓN DE DEFENSAS METÁLICAS</t>
  </si>
  <si>
    <t>m</t>
  </si>
  <si>
    <t>211.1</t>
  </si>
  <si>
    <t>211-13</t>
  </si>
  <si>
    <t>320-13</t>
  </si>
  <si>
    <t>SUB-BASE GRANULAR PARA BACHEO CLASE A - RUTA 2302 MEDIACANOA - ANSERMANUEVO</t>
  </si>
  <si>
    <t>330-13</t>
  </si>
  <si>
    <t>BASE GRANULAR CLASE A  - RUTA 2302 MEDIACANOA - ANSERMANUEVO</t>
  </si>
  <si>
    <t>BASE GRANULAR PARA BACHEO CLASE A  - RUTA 2302 MEDIACANOA - ANSERMANUEVO</t>
  </si>
  <si>
    <t>SUB-BASE GRANULAR PARA BACHEO CLASE A - RUTA 4803 - ANSERMANUEVO - CARTAGO</t>
  </si>
  <si>
    <t>BASE GRANULAR CLASE A RUTA 4803 - ANSERMANUEVO - CARTAGO</t>
  </si>
  <si>
    <t>BASE GRANULAR PARA BACHEO CLASE A RUTA 4803 - ANSERMANUEVO - CARTAGO</t>
  </si>
  <si>
    <t>III - PAVIMENTOS ASFALTICOS</t>
  </si>
  <si>
    <t>420.2</t>
  </si>
  <si>
    <t>420-13</t>
  </si>
  <si>
    <t>RIEGO DE IMPRIMACION  CON  EMULSION ASFALTICA CRL-1</t>
  </si>
  <si>
    <t>m2</t>
  </si>
  <si>
    <t>450.1.1P</t>
  </si>
  <si>
    <t>450P</t>
  </si>
  <si>
    <t>MEZCLA DENSA EN CALIENTE MDC-19  - RUTA 2302 MEDIACANOA - ANSERMANUEVO</t>
  </si>
  <si>
    <t>450.2.1P</t>
  </si>
  <si>
    <t>MEZCLA DENSA EN CALIENTE MDC-25  - RUTA 2302 MEDIACANOA - ANSERMANUEVO</t>
  </si>
  <si>
    <t>MEZCLA DENSA EN CALIENTE PARA BACHEO MDC-25  - RUTA 2302 MEDIACANOA - ANSERMANUEVO</t>
  </si>
  <si>
    <t>451.1P</t>
  </si>
  <si>
    <t>451P</t>
  </si>
  <si>
    <t>MEZCLA ABIERTA  EN CALIENTE MAC-75  - RUTA 2302 MEDIACANOA - ANSERMANUEVO</t>
  </si>
  <si>
    <t>460.1P</t>
  </si>
  <si>
    <t>460P</t>
  </si>
  <si>
    <t>FRESADO DE PAVIMENTO ASFALTICO</t>
  </si>
  <si>
    <t>464.1</t>
  </si>
  <si>
    <t>464-13</t>
  </si>
  <si>
    <t>465-13</t>
  </si>
  <si>
    <t>EXCAVACIÓN PARA REPARACIÓN DEL PAVIMENTO ASFÁLTICO EXISTENTE INCLUYENDO EL CORTE Y LA REMOCIÓN DE LAS CAPAS ASFÁLTICAS Y DE LAS SUBYACENTES - RUTA 2302 MEDIACANOA - ANSERMANUEVO</t>
  </si>
  <si>
    <t>EXCAVACIÓN PARA REPARACIÓN DEL PAVIMENTO ASFÁLTICO EXISTENTE EXCLUYENDO EL CORTE Y LA REMOCIÓN DE LAS CAPAS ASFÁLTICAS.  - RUTA 2302 MEDIACANOA - ANSERMANUEVO</t>
  </si>
  <si>
    <t>450.1.2P</t>
  </si>
  <si>
    <t>MEZCLA DENSA EN CALIENTE MDC-19 RUTA 4803 - ANSERMANUEVO - CARTAGO</t>
  </si>
  <si>
    <t>450.2.2P</t>
  </si>
  <si>
    <t>MEZCLA DENSA EN CALIENTE MDC-25 RUTA 4803 - ANSERMANUEVO - CARTAGO</t>
  </si>
  <si>
    <t>MEZCLA DENSA EN CALIENTE PARA BACHEO MDC-25 - RUTA 4803 - ANSERMANUEVO - CARTAGO</t>
  </si>
  <si>
    <t>EXCAVACIÓN PARA REPARACIÓN DEL PAVIMENTO ASFÁLTICO EXISTENTE INCLUYENDO EL CORTE Y LA REMOCIÓN DE LAS CAPAS ASFÁLTICAS Y DE LAS SUBYACENTES RUTA 4803 - ANSERMANUEVO - CARTAGO</t>
  </si>
  <si>
    <t>EXCAVACIÓN PARA REPARACIÓN DEL PAVIMENTO ASFÁLTICO EXISTENTE EXCLUYENDO EL CORTE Y LA REMOCIÓN DE LAS CAPAS ASFÁLTICAS.  RUTA 4803 - ANSERMANUEVO - CARTAGO</t>
  </si>
  <si>
    <t>IV -  ESTRUCTURAS Y DRENAJES</t>
  </si>
  <si>
    <t>600.1.1</t>
  </si>
  <si>
    <t>600-13</t>
  </si>
  <si>
    <t>EXCAVACIONES VARIAS SIN CLASIFICAR</t>
  </si>
  <si>
    <t>600.2.3</t>
  </si>
  <si>
    <t xml:space="preserve">EXCAVACIONES VARIAS EN MATERIAL COMUN EN SECO </t>
  </si>
  <si>
    <t>610.2</t>
  </si>
  <si>
    <t>610-13</t>
  </si>
  <si>
    <t xml:space="preserve">RELLENO PARA ESTRUCTURAS CON RECEBO </t>
  </si>
  <si>
    <t>630-13</t>
  </si>
  <si>
    <t>640.1</t>
  </si>
  <si>
    <t>640-13</t>
  </si>
  <si>
    <t xml:space="preserve">ACERO DE REFUERZO FY=420 MPa </t>
  </si>
  <si>
    <t>kg</t>
  </si>
  <si>
    <t>671-13</t>
  </si>
  <si>
    <t>673.1</t>
  </si>
  <si>
    <t>673-13</t>
  </si>
  <si>
    <t>673.2</t>
  </si>
  <si>
    <t>MATERIAL GRANULAR DRENANTE</t>
  </si>
  <si>
    <t>673.3</t>
  </si>
  <si>
    <t xml:space="preserve">MATERIAL DE COBERTURA TIPO SUB BASE GRANULAR </t>
  </si>
  <si>
    <t>681.1</t>
  </si>
  <si>
    <t>681-13</t>
  </si>
  <si>
    <t>GAVIONES DE MALLA DE ALAMBRE DE ACERO ENTRELAZADO CLASE 1: RECUBRIMIENTO DE ZINC (GALVANIZADO)</t>
  </si>
  <si>
    <t>700.1</t>
  </si>
  <si>
    <t>700.13</t>
  </si>
  <si>
    <t>LÍNEA DE DEMARCACIÓN CON PINTURA EN FRÍO.</t>
  </si>
  <si>
    <t>700.3</t>
  </si>
  <si>
    <t>700-13</t>
  </si>
  <si>
    <t>MARCA VIAL CON PINTURA EN FRÍO.</t>
  </si>
  <si>
    <t>710.1</t>
  </si>
  <si>
    <t>710-13</t>
  </si>
  <si>
    <t>Unidad</t>
  </si>
  <si>
    <t>730.1</t>
  </si>
  <si>
    <t>730-13</t>
  </si>
  <si>
    <t>DEFENSA METÁLICA</t>
  </si>
  <si>
    <t>730.2</t>
  </si>
  <si>
    <t>SECCIÓN FINAL</t>
  </si>
  <si>
    <t>730.3</t>
  </si>
  <si>
    <t>SECCION TOPE</t>
  </si>
  <si>
    <t>730.4</t>
  </si>
  <si>
    <t>ELEMENTO ESPECIAL TIPO AMORTIGUADORES</t>
  </si>
  <si>
    <t>740.1</t>
  </si>
  <si>
    <t>740-13</t>
  </si>
  <si>
    <t>CAPTAFAROS</t>
  </si>
  <si>
    <t>710.1P</t>
  </si>
  <si>
    <t>710P</t>
  </si>
  <si>
    <t>730.1P</t>
  </si>
  <si>
    <t>730P</t>
  </si>
  <si>
    <t>RE-INSTALACION DE DEFENSAS METALICAS EXISTENTES.</t>
  </si>
  <si>
    <t>802.1</t>
  </si>
  <si>
    <t>802-13</t>
  </si>
  <si>
    <t>802.3</t>
  </si>
  <si>
    <t>642P</t>
  </si>
  <si>
    <t>M</t>
  </si>
  <si>
    <t>466.1</t>
  </si>
  <si>
    <t>466-13</t>
  </si>
  <si>
    <t>SELLO DE GRIETAS EN PAVIMENTO ASFÁLTICO SIN RUTEO.</t>
  </si>
  <si>
    <t>900.3</t>
  </si>
  <si>
    <t>900-13</t>
  </si>
  <si>
    <t>TRANSPORTE DE MATERIALES PROVENIENTES DE DERRUMBES, MEDIDO A PARTIR DE CIEN METROS (100M)</t>
  </si>
  <si>
    <t>m3-km</t>
  </si>
  <si>
    <t>642.5P</t>
  </si>
  <si>
    <t>VI. OBRAS VARIAS</t>
  </si>
  <si>
    <t>IMPLEMENTACIÓN PROGRAMA DE SOSTENIBILIDAD</t>
  </si>
  <si>
    <t>V - SEÑALIZACIÓN Y SEGURIDAD VIAL</t>
  </si>
  <si>
    <t>DEMOLICIÓN DE ESTRUCTURAS ANSERMANUEVO-CARTAGO</t>
  </si>
  <si>
    <t>DEMOLICIÓN DE ESTRUCTURAS MEDIACANOA-ANSERMANUEVO</t>
  </si>
  <si>
    <t>PROVISION PARA JORNADAS DE TRABAJO 7x24 (IVA INCLUIDO). ANSERMANUEVO-CARTAGO</t>
  </si>
  <si>
    <t>PROVISION PARA JORNADAS DE TRABAJO 7x24 (IVA INCLUIDO)-ANSERMANUEVO-LA VIRGINIA</t>
  </si>
  <si>
    <t>PROVISION PARA JORNADAS DE TRABAJO 7x24 (IVA INCLUIDO)-MEDIACANOA-ANSERMANUEVO</t>
  </si>
  <si>
    <t>630.1</t>
  </si>
  <si>
    <t>201.20</t>
  </si>
  <si>
    <t>INSTALACION DE JUNTAS DE DILATACIÓN CON ELASTOMERO PARA RANGO DE MOVIMIENTO HASTA DE 110 MM Y ELONGACION A LA ROTURA DEL ELASTOMERO DE 500% (SISTEMA HERFLEX O SIMILAR), INCLUYE DESMONTE Y RETIRO DE JUNTAS ACTUALES.</t>
  </si>
  <si>
    <t>671.1P</t>
  </si>
  <si>
    <t>671 P</t>
  </si>
  <si>
    <t>CUNETA DE CONCRETO VACIADA IN SITU NO INCLUYE LA CONFORMACIÓN DE LA SUPERFICIE DE APOYO. CONCRETO f´c 21 MPa.</t>
  </si>
  <si>
    <t>671.1</t>
  </si>
  <si>
    <t>CUNETA DE CONCRETO VACIADA IN SITU; NO INCLUYE LA CONFORMACION DE LA SUPERFICIE DE APOYO, CONCRETO f´c 14 MPa.</t>
  </si>
  <si>
    <t>320.4</t>
  </si>
  <si>
    <t>330.1</t>
  </si>
  <si>
    <t>330.4</t>
  </si>
  <si>
    <t>450.9.1P</t>
  </si>
  <si>
    <t>450.9.2P</t>
  </si>
  <si>
    <t>GEOTEXTIL PARA REPAVIMENTACION (NO TEJIDO REPAV 450 O SIMILAR)</t>
  </si>
  <si>
    <t>465.1</t>
  </si>
  <si>
    <t>465.2</t>
  </si>
  <si>
    <t>CONCRETO CLASE D.  f'c = 21 Mpa  - RUTA 2302 MEDIACANOA - ANSERMANUEVO</t>
  </si>
  <si>
    <t>GEOTEXTIL TIPO NO TEJIDO (NT 2500 O SIMILAR)</t>
  </si>
  <si>
    <t>701-13</t>
  </si>
  <si>
    <t>TACHA REFLECTIVA - BIDIRECCIONAL TIPO A Y D</t>
  </si>
  <si>
    <t>701.1</t>
  </si>
  <si>
    <t>RETIRO Y RE-INSTALACION DE SEÑALES VERTICALES DE TRANSITO TIPO I</t>
  </si>
  <si>
    <t>PODA DE PARTE AEREA DE ARBOLES TIPO I (MEDIACANOA-ANSERMANUEVO)</t>
  </si>
  <si>
    <t>PODA DE PARTE AEREA DE ARBOLES TIPO III (MEDIACANOA-ANSERMANUEVO)</t>
  </si>
  <si>
    <t>CANTIDAD</t>
  </si>
  <si>
    <t>IV - SEÑALIZACIÓN Y SEGURIDAD VIAL</t>
  </si>
  <si>
    <t>PODA DE PARTE AEREA DE ARBOLES TIPO 1 ANSERMANUEVO-CARTAGO</t>
  </si>
  <si>
    <t>PODA DE PARTE AEREA DE ARBOLES TIPO 3 ANSERMANUEVO-CARTAGO</t>
  </si>
  <si>
    <t>I. SUMINISTRO E INSTALACIÓN DE JUNTAS PARA PUENTES</t>
  </si>
  <si>
    <t>REMOCION DE DERRUMBES</t>
  </si>
  <si>
    <t>II - SEÑALIZACIÓN Y SEGURIDAD VIAL</t>
  </si>
  <si>
    <t>II- TRANSPORTES</t>
  </si>
  <si>
    <t>V. OBRAS VARIAS</t>
  </si>
  <si>
    <t>II - AFIRMADOS- SUB BASES Y BASES</t>
  </si>
  <si>
    <t>II -AFIRMADOS,  SUBBASES Y BASES</t>
  </si>
  <si>
    <t>MANUAL DE GESTIÓN VIAL INTEGRAL INVIAS</t>
  </si>
  <si>
    <t>mes</t>
  </si>
  <si>
    <t>SUBTOTAL COSTO DIRECTO OBRAS TRAMO MEDIACANOA-ANSERMANUEVO</t>
  </si>
  <si>
    <t>IMPREVISTOS (I)</t>
  </si>
  <si>
    <t>UTILIDAD (U)</t>
  </si>
  <si>
    <t>ADMINSITRACIÓN  (A)</t>
  </si>
  <si>
    <t>IVA SOBRE LA UTILIDAD</t>
  </si>
  <si>
    <t>TOTAL OBRAS MEDIACANOA-ANSERMANUEVO (COSTOS DIRECTOS +COSTOS INDIRECTOS)</t>
  </si>
  <si>
    <t>SUBTOTAL COSTO DIRECTO OBRAS TRAMO ANSERMANUEVO-CARTAGO</t>
  </si>
  <si>
    <t>TOTAL OBRAS ANSERMANUEVO-CARTAGO (COSTOS DIRECTOS +COSTOS INDIRECTOS)</t>
  </si>
  <si>
    <t>SUBTOTAL COSTO DIRECTO OBRAS TRAMO ANSERMANUEVO-LA VIRGINIA</t>
  </si>
  <si>
    <t>SUBTOTAL COSTO DIRECTO OBRAS DE ATENCIÓN DE EMERGENCIAS</t>
  </si>
  <si>
    <t xml:space="preserve">VR TOTAL </t>
  </si>
  <si>
    <t>MANTENIMIENTO RUTINARIO (Con cumplimiento del 100 % de los indicadores requeridos en el Anexo Técnico)  MEDIACANOA - ANSERMANUEVO - CARTAGO. AÑO 2022.
INCLUIDO AIU  e IVA</t>
  </si>
  <si>
    <t>NO MODIFICABLE</t>
  </si>
  <si>
    <t>ANEXO SOSTENIBILIDAD</t>
  </si>
  <si>
    <t>2. MANTENIMIENTO RUTINARIO MEDIACANOA-ANSERMANUEVO-CARTAGO</t>
  </si>
  <si>
    <t>PROVISION PARA AJUSTES, OBRAS  COMPLEMENTARIAS  Y/O ADICIONALES (INCLUYE POSIBLES OBRAS AMBIENTALES DEL PAGA) MEDIACANOA-ANSERMANUEVO</t>
  </si>
  <si>
    <t>PROVISION PARA AJUSTES, OBRAS  COMPLEMENTARIAS  Y/O ADICIONALES (INCLUYE POSIBLES OBRAS AMBIENTALES DEL PAGA). ANSERMANUEVO-CARTAGO</t>
  </si>
  <si>
    <t>PROVISION PARA AJUSTES, OBRAS  COMPLEMENTARIAS  Y/O ADICIONALES (INCLUYE POSIBLES OBRAS AMBIENTALES DEL PAGA). ANSERMANUEVO-LA VIRGINIA</t>
  </si>
  <si>
    <t>PROVISION PARA COSTOS REEMBOLSABLES GESTIÓN SOCIAL Y AMBIENTAL (PAGA) MEDIACANOA-ANSERMANUEVO</t>
  </si>
  <si>
    <t>PROVISION PARA COSTOS REEMBOLSABLES GESTIÓN SOCIAL Y AMBIENTAL (PAGA) ANSERMANUEVO-CARTAGO</t>
  </si>
  <si>
    <t>PROVISION PARA COSTOS REEMBOLSABLES GESTIÓN SOCIAL Y AMBIENTAL (PAGA) ANSERMANUEVO-LA VIRGINIA</t>
  </si>
  <si>
    <t>ANEXO GESTION SOCIAL Y AMBIENTAL</t>
  </si>
  <si>
    <t>TOTAL OBRAS ANSERMANUEVO-LA VIRGINIA (COSTOS DIRECTOS +COSTOS INDIRECTOS)</t>
  </si>
  <si>
    <t>TOTAL OBRAS DE ATENCIÓN DE EMERGENCIAS (COSTO DIRECTO + COSTO INDIRECTO)</t>
  </si>
  <si>
    <t>7. PROVISION PARA AJUSTES, OBRAS COMPLEMENTARIAS Y/O ADICIONALES (INCLUYE POSIBLES OBRAS AMBIENTALES DEL PAGA)-IVA INCLUIDO</t>
  </si>
  <si>
    <t>8. PROVISION COSTOS REEMBOLSABLES GESTION SOCIAL Y AMBIENTAL (PAGA)</t>
  </si>
  <si>
    <t>9. PROVISION PARAJORNADAS DE TRABAJO 7*24 (IVA INCLUIDO)</t>
  </si>
  <si>
    <t>10. PROVISION COMPONENTE DE SOSTENIBILIDAD</t>
  </si>
  <si>
    <t>TOTAL PROYECTO</t>
  </si>
  <si>
    <t>SUBTOTAL COSTOS INDIRECTOS ANSERMANUEVO-CARTAGO</t>
  </si>
  <si>
    <t>SUBTOTAL COSTOS INDIRECTOS MEDIACANOA-ANSERMANUEVO</t>
  </si>
  <si>
    <t>SEÑAL VERTICAL DE TRÁNSITO TIPO SP, SR Y SI DE 75 CM X 75 CM CON LAMINA RETROREFLECTIVA TIPO IX O SUPERIOR.</t>
  </si>
  <si>
    <t>SUBTOTAL COSTOS INDIRECTOS ANSERMANUEVO-LA VIRGINIA</t>
  </si>
  <si>
    <t>SUBTOTAL COSTOS INDIRECTOS OBRAS DE ATENCIÓN DE EMERGENCIAS</t>
  </si>
  <si>
    <t>1. REVISIÓN Y/O AJUSTE Y/O COMPLEMENTACION Y/O ELABORACIÓN DE ESTUDIOS Y DISEÑOS PARA EL CÁLCULO DE LA ESTRUCTURA DEL PAVIMENTO Y/O CÁLCULOS ESTRUCTURALES Y/O DE OBRAS REQUERIDAS PARA GARANTIZAR LA ESTABILIDAD DE LA INFRAESTRUCTURA VIAL (INCLUYENDO LICENCIAS Y PERMISOS SI APLICA)</t>
  </si>
  <si>
    <t>REVISIÓN Y/O AJUSTE Y/O COMPLEMENTACION Y/O ELABORACIÓN DE ESTUDIOS Y DISEÑOS PARA EL CÁLCULO DE LA ESTRUCTURA DEL PAVIMENTO Y/O CÁLCULOS ESTRUCTURALES Y/O DE OBRAS REQUERIDAS PARA GARANTIZAR LA ESTABILIDAD DE LA INFRAESTRUCTURA VIAL (INCLUYENDO LICENCIAS Y PERMISOS SI APLICA). INCLUYE IVA</t>
  </si>
  <si>
    <t>3. REHABILITACIÓN  Y/O MANTENIMIENTO VIAL INTEGRAL  RUTA 2302 - MEDIACANOA - ANSERMANUEVO</t>
  </si>
  <si>
    <t>4. REHABILITACIÓN Y/O MANTENIMIENTO VIAL INTEGRAL RUTA 2302 - ANSERMANUEVO-CARTAGO</t>
  </si>
  <si>
    <t>5. REHABILITACIÓN Y/O MANTENIMIENTO VIAL INTEGRAL  RUTA 4803 - ANSERMANUEVO - LA VIRGINIA</t>
  </si>
  <si>
    <t>6. OBRAS DE ATENCION OBRAS DE EMERGENCIA</t>
  </si>
  <si>
    <t>TOTAL: ESTUDIOS Y DISEÑOS, MANTENIMIENTO RUTINARIO,  OBRAS DE REHABILITACIÓN Y/O MANTENIMIENTO VIAL INTEGRAL Y ATENCIÓN DE EMERGENCIAS</t>
  </si>
  <si>
    <r>
      <rPr>
        <b/>
        <sz val="11"/>
        <rFont val="Arial Narrow"/>
        <family val="2"/>
      </rPr>
      <t xml:space="preserve">NOTA 1: </t>
    </r>
    <r>
      <rPr>
        <sz val="11"/>
        <rFont val="Arial Narrow"/>
        <family val="2"/>
      </rPr>
      <t xml:space="preserve">Para el íem de MANTENIMIENTO RUTINARIO se debe tener en cuenta que el PRECIO UNITARIO INCLUYE el valor de A.I.U. e IVA.  
</t>
    </r>
    <r>
      <rPr>
        <b/>
        <sz val="11"/>
        <rFont val="Arial Narrow"/>
        <family val="2"/>
      </rPr>
      <t>NOTA 2:</t>
    </r>
    <r>
      <rPr>
        <sz val="11"/>
        <rFont val="Arial Narrow"/>
        <family val="2"/>
      </rPr>
      <t xml:space="preserve"> Para los ítems de obras de Rehabilitación y/o Mantenimiento Vial Integral (incluyendo obras de señalización, seguridad vial y atención de emergencias) el precio unitario NO INCLUYE el valor de A.I.U. e IVA.  
</t>
    </r>
    <r>
      <rPr>
        <b/>
        <sz val="11"/>
        <rFont val="Arial Narrow"/>
        <family val="2"/>
      </rPr>
      <t>NOTA 3</t>
    </r>
    <r>
      <rPr>
        <sz val="11"/>
        <rFont val="Arial Narrow"/>
        <family val="2"/>
      </rPr>
      <t xml:space="preserve">: La discriminación de A.I.U (en porcentaje (%) y valor)  únicamente es requerida para las obras de Rehabilitación y/o Mantenimiento Vial Integral  ( incluyendo obras de señalización, seguridad vial y atención de emergencias), para lo cual el formato contiene el espacio destinado para tal fin. El valor del AIU no podrá superar el 30,00% en la oferta económica y deberá ser el mismo para todo el contrato, en consecuencia, el Proponente puede establecer el porcentaje individual de la A, de la I y de la U, siempre que los valores de dichos componentes sean los mismos para todo el contrato y que su sumatoria no exceda el porcentaje total definido por FINDETER, so pena de rechazo de la propuesta.
</t>
    </r>
    <r>
      <rPr>
        <b/>
        <sz val="11"/>
        <rFont val="Arial Narrow"/>
        <family val="2"/>
      </rPr>
      <t xml:space="preserve">NOTA 4: </t>
    </r>
    <r>
      <rPr>
        <sz val="11"/>
        <rFont val="Arial Narrow"/>
        <family val="2"/>
      </rPr>
      <t xml:space="preserve">Los valores que aparecen fijos e inmodificables no podrán alterarse, de lo contrario, será causal de rechazo de la propuesta.
</t>
    </r>
    <r>
      <rPr>
        <b/>
        <sz val="11"/>
        <rFont val="Arial Narrow"/>
        <family val="2"/>
      </rPr>
      <t xml:space="preserve">NOTA 5: </t>
    </r>
    <r>
      <rPr>
        <sz val="11"/>
        <rFont val="Arial Narrow"/>
        <family val="2"/>
      </rPr>
      <t xml:space="preserve">Para la liquidación del IVA de MANTENIMIENTO  RUTINARIO,  se debe tener en cuenta que tributariamente el mantenimiento rutinario es considerado como servicios de mantenimiento de un bien o inmueble, por tanto, a la luz del estatuto tributario se liquidará el IVA sobre su valor básico; igualmente el AIU considerado para el capitulo MANTENIMIENTO RUTINARIO es del 10%. Todo lo anterior se debe incluir en el precio unitario. </t>
    </r>
  </si>
  <si>
    <t>FORMATO 4- OFERTA ECONOMICA 
PROYECTO: REHABILITACIÓN Y/O MANTENIMIENTO VIAL INTEGRAL DE LA VÍA PANORAMA (MEDIACANOA - ANSERMANUEVO - LA VIRGINIA) Y DE LA VÍA ANSERMANUEVO - CARTAGO EN LOS DEPARTAMENTOS DE VALLE DEL CAUCA Y RISARALDA”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</si>
</sst>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* #,##0_-;\-&quot;$&quot;* #,##0_-;_-&quot;$&quot;* &quot;-&quot;_-;_-@_-"/>
    <numFmt numFmtId="164" formatCode="_(* #,##0.00_);_(* \(#,##0.00\);_(* &quot;-&quot;??_);_(@_)"/>
    <numFmt numFmtId="165" formatCode="0.0"/>
    <numFmt numFmtId="166" formatCode="_ &quot;$&quot;\ * #,##0.00_ ;_ &quot;$&quot;\ * \-#,##0.00_ ;_ &quot;$&quot;\ * &quot;-&quot;_ ;_ @_ "/>
    <numFmt numFmtId="167" formatCode="_-&quot;$&quot;\ * #,##0_-;\-&quot;$&quot;\ * #,##0_-;_-&quot;$&quot;\ * &quot;-&quot;_-;_-@_-"/>
    <numFmt numFmtId="168" formatCode="_(&quot;$&quot;\ * #,##0.00_);_(&quot;$&quot;\ * \(#,##0.00\);_(&quot;$&quot;\ * &quot;-&quot;??_);_(@_)"/>
    <numFmt numFmtId="169" formatCode="_ * #,##0.00_ ;_ * \-#,##0.00_ ;_ * &quot;-&quot;??_ ;_ @_ "/>
    <numFmt numFmtId="170" formatCode="_-[$$-240A]\ * #,##0.00_-;\-[$$-240A]\ * #,##0.00_-;_-[$$-240A]\ * &quot;-&quot;??_-;_-@_-"/>
    <numFmt numFmtId="171" formatCode="&quot;$&quot;\ #,##0.00;[Red]&quot;$&quot;\ \-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</font>
    <font>
      <sz val="11"/>
      <color rgb="FFFF0000"/>
      <name val="Arial Narrow"/>
      <family val="2"/>
    </font>
    <font>
      <sz val="8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7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9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" fillId="0" borderId="0"/>
    <xf numFmtId="0" fontId="4" fillId="0" borderId="0"/>
  </cellStyleXfs>
  <cellXfs count="25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6" fontId="2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vertical="center" wrapText="1"/>
    </xf>
    <xf numFmtId="1" fontId="2" fillId="0" borderId="15" xfId="0" applyNumberFormat="1" applyFont="1" applyBorder="1" applyAlignment="1">
      <alignment horizontal="justify" vertical="center" wrapText="1"/>
    </xf>
    <xf numFmtId="0" fontId="2" fillId="0" borderId="15" xfId="3" applyFont="1" applyFill="1" applyBorder="1" applyAlignment="1">
      <alignment vertical="center" wrapText="1"/>
    </xf>
    <xf numFmtId="1" fontId="2" fillId="0" borderId="15" xfId="0" applyNumberFormat="1" applyFont="1" applyFill="1" applyBorder="1" applyAlignment="1">
      <alignment horizontal="justify" vertical="center" wrapText="1"/>
    </xf>
    <xf numFmtId="0" fontId="2" fillId="0" borderId="15" xfId="3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65" fontId="2" fillId="0" borderId="18" xfId="0" applyNumberFormat="1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justify" vertical="center" wrapText="1"/>
    </xf>
    <xf numFmtId="1" fontId="2" fillId="0" borderId="18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left" vertical="center" wrapText="1"/>
    </xf>
    <xf numFmtId="0" fontId="2" fillId="0" borderId="15" xfId="3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left" vertical="center" wrapText="1"/>
    </xf>
    <xf numFmtId="0" fontId="2" fillId="0" borderId="18" xfId="4" applyFont="1" applyFill="1" applyBorder="1" applyAlignment="1">
      <alignment horizontal="left" vertical="center" wrapText="1"/>
    </xf>
    <xf numFmtId="0" fontId="2" fillId="0" borderId="15" xfId="4" applyFont="1" applyFill="1" applyBorder="1" applyAlignment="1">
      <alignment horizontal="left" vertical="center" wrapText="1"/>
    </xf>
    <xf numFmtId="0" fontId="2" fillId="0" borderId="18" xfId="3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5" xfId="4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6" fillId="0" borderId="15" xfId="7" applyFont="1" applyFill="1" applyBorder="1" applyAlignment="1">
      <alignment horizontal="center" vertical="center"/>
    </xf>
    <xf numFmtId="0" fontId="6" fillId="0" borderId="15" xfId="9" applyFont="1" applyFill="1" applyBorder="1" applyAlignment="1">
      <alignment horizontal="center" vertical="center"/>
    </xf>
    <xf numFmtId="164" fontId="2" fillId="0" borderId="15" xfId="10" applyFont="1" applyFill="1" applyBorder="1" applyAlignment="1">
      <alignment horizontal="center" vertical="center"/>
    </xf>
    <xf numFmtId="0" fontId="6" fillId="0" borderId="15" xfId="9" applyFont="1" applyFill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6" fontId="2" fillId="0" borderId="1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15" xfId="3" applyNumberFormat="1" applyFont="1" applyFill="1" applyBorder="1" applyAlignment="1">
      <alignment horizontal="center" vertical="center"/>
    </xf>
    <xf numFmtId="170" fontId="2" fillId="0" borderId="27" xfId="0" applyNumberFormat="1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vertical="center" wrapText="1"/>
    </xf>
    <xf numFmtId="166" fontId="2" fillId="0" borderId="18" xfId="0" applyNumberFormat="1" applyFont="1" applyFill="1" applyBorder="1" applyAlignment="1">
      <alignment horizontal="center" vertical="center" wrapText="1"/>
    </xf>
    <xf numFmtId="165" fontId="2" fillId="0" borderId="18" xfId="3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justify" vertical="center" wrapText="1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8" xfId="3" applyFont="1" applyBorder="1" applyAlignment="1">
      <alignment horizontal="center" vertical="center" wrapText="1"/>
    </xf>
    <xf numFmtId="0" fontId="2" fillId="0" borderId="18" xfId="3" applyFont="1" applyFill="1" applyBorder="1" applyAlignment="1">
      <alignment vertical="center" wrapText="1"/>
    </xf>
    <xf numFmtId="1" fontId="2" fillId="0" borderId="18" xfId="0" applyNumberFormat="1" applyFont="1" applyFill="1" applyBorder="1" applyAlignment="1">
      <alignment horizontal="justify" vertical="center" wrapText="1"/>
    </xf>
    <xf numFmtId="0" fontId="6" fillId="0" borderId="18" xfId="7" applyFont="1" applyFill="1" applyBorder="1" applyAlignment="1">
      <alignment horizontal="center" vertical="center"/>
    </xf>
    <xf numFmtId="0" fontId="6" fillId="0" borderId="18" xfId="9" applyFont="1" applyFill="1" applyBorder="1" applyAlignment="1">
      <alignment horizontal="center" vertical="center"/>
    </xf>
    <xf numFmtId="164" fontId="6" fillId="0" borderId="18" xfId="10" applyFont="1" applyFill="1" applyBorder="1" applyAlignment="1">
      <alignment vertical="center" wrapText="1"/>
    </xf>
    <xf numFmtId="164" fontId="2" fillId="0" borderId="18" xfId="1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166" fontId="2" fillId="0" borderId="36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166" fontId="2" fillId="0" borderId="27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1" fontId="2" fillId="0" borderId="37" xfId="0" applyNumberFormat="1" applyFont="1" applyBorder="1" applyAlignment="1">
      <alignment vertical="center" wrapText="1"/>
    </xf>
    <xf numFmtId="4" fontId="2" fillId="0" borderId="18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vertical="center" wrapText="1"/>
    </xf>
    <xf numFmtId="1" fontId="6" fillId="0" borderId="19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left" vertical="center"/>
    </xf>
    <xf numFmtId="1" fontId="2" fillId="0" borderId="19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justify" vertical="center" wrapText="1"/>
    </xf>
    <xf numFmtId="0" fontId="2" fillId="0" borderId="19" xfId="3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left" vertical="center" wrapText="1"/>
    </xf>
    <xf numFmtId="4" fontId="2" fillId="0" borderId="19" xfId="0" applyNumberFormat="1" applyFont="1" applyFill="1" applyBorder="1" applyAlignment="1">
      <alignment horizontal="center" vertical="center"/>
    </xf>
    <xf numFmtId="170" fontId="2" fillId="0" borderId="19" xfId="0" applyNumberFormat="1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vertical="center" wrapText="1"/>
    </xf>
    <xf numFmtId="166" fontId="2" fillId="0" borderId="19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0" fontId="2" fillId="0" borderId="18" xfId="8" applyFont="1" applyFill="1" applyBorder="1" applyAlignment="1">
      <alignment horizontal="center" vertical="center"/>
    </xf>
    <xf numFmtId="0" fontId="6" fillId="0" borderId="19" xfId="7" applyFont="1" applyFill="1" applyBorder="1" applyAlignment="1">
      <alignment horizontal="center" vertical="center"/>
    </xf>
    <xf numFmtId="0" fontId="6" fillId="0" borderId="19" xfId="9" applyFont="1" applyFill="1" applyBorder="1" applyAlignment="1">
      <alignment horizontal="center" vertical="center"/>
    </xf>
    <xf numFmtId="0" fontId="6" fillId="0" borderId="19" xfId="9" applyFont="1" applyFill="1" applyBorder="1" applyAlignment="1">
      <alignment vertical="center"/>
    </xf>
    <xf numFmtId="164" fontId="2" fillId="0" borderId="19" xfId="10" applyFont="1" applyFill="1" applyBorder="1" applyAlignment="1">
      <alignment horizontal="center" vertical="center"/>
    </xf>
    <xf numFmtId="170" fontId="2" fillId="0" borderId="19" xfId="12" applyNumberFormat="1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 wrapText="1"/>
    </xf>
    <xf numFmtId="0" fontId="2" fillId="0" borderId="19" xfId="3" applyFont="1" applyFill="1" applyBorder="1" applyAlignment="1">
      <alignment vertical="center" wrapText="1"/>
    </xf>
    <xf numFmtId="1" fontId="2" fillId="0" borderId="19" xfId="0" applyNumberFormat="1" applyFont="1" applyFill="1" applyBorder="1" applyAlignment="1">
      <alignment horizontal="justify" vertical="center" wrapText="1"/>
    </xf>
    <xf numFmtId="2" fontId="2" fillId="0" borderId="18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 wrapText="1"/>
    </xf>
    <xf numFmtId="0" fontId="2" fillId="0" borderId="27" xfId="3" applyFont="1" applyFill="1" applyBorder="1" applyAlignment="1">
      <alignment horizontal="center" vertical="center"/>
    </xf>
    <xf numFmtId="170" fontId="2" fillId="0" borderId="41" xfId="0" applyNumberFormat="1" applyFont="1" applyFill="1" applyBorder="1" applyAlignment="1">
      <alignment horizontal="center" vertical="center"/>
    </xf>
    <xf numFmtId="9" fontId="2" fillId="0" borderId="37" xfId="14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vertical="center" wrapText="1"/>
    </xf>
    <xf numFmtId="4" fontId="3" fillId="0" borderId="17" xfId="0" applyNumberFormat="1" applyFont="1" applyFill="1" applyBorder="1" applyAlignment="1">
      <alignment vertical="center" wrapText="1"/>
    </xf>
    <xf numFmtId="0" fontId="2" fillId="0" borderId="37" xfId="3" applyFont="1" applyFill="1" applyBorder="1" applyAlignment="1">
      <alignment horizontal="center" vertical="center"/>
    </xf>
    <xf numFmtId="0" fontId="2" fillId="0" borderId="37" xfId="2" applyFont="1" applyFill="1" applyBorder="1" applyAlignment="1">
      <alignment horizontal="center" vertical="center"/>
    </xf>
    <xf numFmtId="0" fontId="2" fillId="0" borderId="41" xfId="3" applyFont="1" applyFill="1" applyBorder="1" applyAlignment="1">
      <alignment horizontal="center" vertical="center"/>
    </xf>
    <xf numFmtId="0" fontId="2" fillId="0" borderId="37" xfId="2" applyFont="1" applyFill="1" applyBorder="1" applyAlignment="1">
      <alignment horizontal="left" vertical="center" wrapText="1"/>
    </xf>
    <xf numFmtId="1" fontId="2" fillId="0" borderId="41" xfId="0" applyNumberFormat="1" applyFont="1" applyFill="1" applyBorder="1" applyAlignment="1">
      <alignment horizontal="center" vertical="center"/>
    </xf>
    <xf numFmtId="170" fontId="3" fillId="3" borderId="35" xfId="14" applyNumberFormat="1" applyFont="1" applyFill="1" applyBorder="1" applyAlignment="1">
      <alignment horizontal="left" vertical="center"/>
    </xf>
    <xf numFmtId="1" fontId="3" fillId="4" borderId="27" xfId="0" applyNumberFormat="1" applyFont="1" applyFill="1" applyBorder="1" applyAlignment="1">
      <alignment horizontal="center" vertical="center" wrapText="1"/>
    </xf>
    <xf numFmtId="1" fontId="3" fillId="4" borderId="41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" fontId="6" fillId="0" borderId="31" xfId="0" applyNumberFormat="1" applyFont="1" applyFill="1" applyBorder="1" applyAlignment="1">
      <alignment horizontal="center" vertical="center"/>
    </xf>
    <xf numFmtId="0" fontId="2" fillId="0" borderId="31" xfId="2" applyFont="1" applyFill="1" applyBorder="1" applyAlignment="1">
      <alignment horizontal="center" vertical="center"/>
    </xf>
    <xf numFmtId="170" fontId="2" fillId="0" borderId="31" xfId="0" applyNumberFormat="1" applyFont="1" applyFill="1" applyBorder="1" applyAlignment="1">
      <alignment horizontal="center" vertical="center"/>
    </xf>
    <xf numFmtId="170" fontId="2" fillId="0" borderId="36" xfId="0" applyNumberFormat="1" applyFont="1" applyFill="1" applyBorder="1" applyAlignment="1">
      <alignment horizontal="center" vertical="center"/>
    </xf>
    <xf numFmtId="0" fontId="2" fillId="0" borderId="47" xfId="2" applyFont="1" applyFill="1" applyBorder="1" applyAlignment="1">
      <alignment horizontal="left" vertical="center" wrapText="1"/>
    </xf>
    <xf numFmtId="1" fontId="2" fillId="0" borderId="36" xfId="0" applyNumberFormat="1" applyFont="1" applyFill="1" applyBorder="1" applyAlignment="1">
      <alignment horizontal="center" vertical="center"/>
    </xf>
    <xf numFmtId="166" fontId="2" fillId="0" borderId="31" xfId="0" applyNumberFormat="1" applyFont="1" applyFill="1" applyBorder="1" applyAlignment="1">
      <alignment horizontal="center" vertical="center" wrapText="1"/>
    </xf>
    <xf numFmtId="170" fontId="2" fillId="0" borderId="31" xfId="12" applyNumberFormat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 wrapText="1"/>
    </xf>
    <xf numFmtId="164" fontId="2" fillId="0" borderId="31" xfId="10" applyFont="1" applyFill="1" applyBorder="1" applyAlignment="1">
      <alignment horizontal="center" vertical="center"/>
    </xf>
    <xf numFmtId="170" fontId="3" fillId="6" borderId="35" xfId="0" applyNumberFormat="1" applyFont="1" applyFill="1" applyBorder="1" applyAlignment="1">
      <alignment vertical="center" wrapText="1"/>
    </xf>
    <xf numFmtId="170" fontId="3" fillId="3" borderId="35" xfId="0" applyNumberFormat="1" applyFont="1" applyFill="1" applyBorder="1" applyAlignment="1">
      <alignment horizontal="center" vertical="center" wrapText="1"/>
    </xf>
    <xf numFmtId="170" fontId="3" fillId="3" borderId="35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166" fontId="3" fillId="5" borderId="35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6" fontId="3" fillId="6" borderId="35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10" fontId="2" fillId="0" borderId="18" xfId="14" applyNumberFormat="1" applyFont="1" applyFill="1" applyBorder="1" applyAlignment="1">
      <alignment horizontal="center" vertical="center"/>
    </xf>
    <xf numFmtId="10" fontId="2" fillId="0" borderId="37" xfId="14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3" fillId="3" borderId="2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right" vertical="center" wrapText="1"/>
    </xf>
    <xf numFmtId="0" fontId="2" fillId="0" borderId="38" xfId="2" applyFont="1" applyFill="1" applyBorder="1" applyAlignment="1">
      <alignment horizontal="right" vertical="center" wrapText="1"/>
    </xf>
    <xf numFmtId="0" fontId="2" fillId="0" borderId="42" xfId="2" applyFont="1" applyFill="1" applyBorder="1" applyAlignment="1">
      <alignment horizontal="right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24" xfId="0" applyNumberFormat="1" applyFont="1" applyFill="1" applyBorder="1" applyAlignment="1">
      <alignment horizontal="center" vertical="center" wrapText="1"/>
    </xf>
    <xf numFmtId="0" fontId="2" fillId="0" borderId="25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44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right" vertical="center" wrapText="1"/>
    </xf>
    <xf numFmtId="0" fontId="2" fillId="0" borderId="39" xfId="2" applyFont="1" applyFill="1" applyBorder="1" applyAlignment="1">
      <alignment horizontal="right" vertical="center" wrapText="1"/>
    </xf>
    <xf numFmtId="0" fontId="2" fillId="0" borderId="43" xfId="2" applyFont="1" applyFill="1" applyBorder="1" applyAlignment="1">
      <alignment horizontal="right" vertical="center" wrapText="1"/>
    </xf>
    <xf numFmtId="0" fontId="3" fillId="7" borderId="4" xfId="2" applyFont="1" applyFill="1" applyBorder="1" applyAlignment="1">
      <alignment horizontal="center" vertical="center" wrapText="1"/>
    </xf>
    <xf numFmtId="0" fontId="3" fillId="7" borderId="5" xfId="2" applyFont="1" applyFill="1" applyBorder="1" applyAlignment="1">
      <alignment horizontal="center" vertical="center" wrapText="1"/>
    </xf>
    <xf numFmtId="0" fontId="3" fillId="7" borderId="24" xfId="2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horizontal="left" vertical="center"/>
    </xf>
    <xf numFmtId="4" fontId="3" fillId="3" borderId="24" xfId="0" applyNumberFormat="1" applyFont="1" applyFill="1" applyBorder="1" applyAlignment="1">
      <alignment horizontal="left" vertical="center"/>
    </xf>
    <xf numFmtId="4" fontId="3" fillId="3" borderId="4" xfId="0" applyNumberFormat="1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left" vertical="center" wrapText="1"/>
    </xf>
    <xf numFmtId="4" fontId="3" fillId="3" borderId="24" xfId="0" applyNumberFormat="1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70" fontId="3" fillId="8" borderId="48" xfId="0" applyNumberFormat="1" applyFont="1" applyFill="1" applyBorder="1" applyAlignment="1">
      <alignment horizontal="center" vertical="center"/>
    </xf>
    <xf numFmtId="170" fontId="3" fillId="8" borderId="4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</cellXfs>
  <cellStyles count="20">
    <cellStyle name="Millares 10" xfId="6" xr:uid="{00000000-0005-0000-0000-000000000000}"/>
    <cellStyle name="Millares 2 2 2" xfId="10" xr:uid="{00000000-0005-0000-0000-000001000000}"/>
    <cellStyle name="Millares 4" xfId="11" xr:uid="{00000000-0005-0000-0000-000002000000}"/>
    <cellStyle name="Moneda [0]" xfId="12" builtinId="7"/>
    <cellStyle name="Moneda [0] 3" xfId="5" xr:uid="{00000000-0005-0000-0000-000004000000}"/>
    <cellStyle name="Moneda 2 2" xfId="15" xr:uid="{00000000-0005-0000-0000-000005000000}"/>
    <cellStyle name="Moneda 2 2 5 2" xfId="17" xr:uid="{00000000-0005-0000-0000-000006000000}"/>
    <cellStyle name="Moneda 95" xfId="16" xr:uid="{00000000-0005-0000-0000-000007000000}"/>
    <cellStyle name="Normal" xfId="0" builtinId="0"/>
    <cellStyle name="Normal 10 2" xfId="9" xr:uid="{00000000-0005-0000-0000-000009000000}"/>
    <cellStyle name="Normal 10 3" xfId="19" xr:uid="{00000000-0005-0000-0000-00000A000000}"/>
    <cellStyle name="Normal 2 10" xfId="3" xr:uid="{00000000-0005-0000-0000-00000B000000}"/>
    <cellStyle name="Normal 3 11 3 2" xfId="13" xr:uid="{00000000-0005-0000-0000-00000C000000}"/>
    <cellStyle name="Normal 3 13 2" xfId="8" xr:uid="{00000000-0005-0000-0000-00000D000000}"/>
    <cellStyle name="Normal 3 2" xfId="1" xr:uid="{00000000-0005-0000-0000-00000E000000}"/>
    <cellStyle name="Normal 3 3" xfId="2" xr:uid="{00000000-0005-0000-0000-00000F000000}"/>
    <cellStyle name="Normal 3 3 2" xfId="4" xr:uid="{00000000-0005-0000-0000-000010000000}"/>
    <cellStyle name="Normal 7 2 3 2" xfId="18" xr:uid="{00000000-0005-0000-0000-000011000000}"/>
    <cellStyle name="Normal_BIMENSUAL ABR-MAY2001" xfId="7" xr:uid="{00000000-0005-0000-0000-000012000000}"/>
    <cellStyle name="Porcentaje" xfId="1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2712926</xdr:colOff>
      <xdr:row>1</xdr:row>
      <xdr:rowOff>320251</xdr:rowOff>
    </xdr:from>
    <xdr:ext cx="1663471" cy="774880"/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1551" y="542501"/>
          <a:ext cx="1663471" cy="774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555625</xdr:colOff>
      <xdr:row>1</xdr:row>
      <xdr:rowOff>298222</xdr:rowOff>
    </xdr:from>
    <xdr:to>
      <xdr:col>8</xdr:col>
      <xdr:colOff>654716</xdr:colOff>
      <xdr:row>3</xdr:row>
      <xdr:rowOff>134937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28B327-704B-4FA2-AF77-C5F3A2CE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9750" y="520472"/>
          <a:ext cx="2527966" cy="7098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285750</xdr:colOff>
      <xdr:row>1</xdr:row>
      <xdr:rowOff>250030</xdr:rowOff>
    </xdr:from>
    <xdr:to>
      <xdr:col>4</xdr:col>
      <xdr:colOff>386102</xdr:colOff>
      <xdr:row>3</xdr:row>
      <xdr:rowOff>147086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6AA0B5-CD2A-4283-8E4D-98921D1FE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69105"/>
          <a:ext cx="4367552" cy="7733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ecer%20Ladino\OneDrive%20-%20Financiera%20de%20Desarrollo%20Territorial%20S.A\Escritorio\Proceso%20Panorama\PRESUPUESTO%20PANORAMA%20-%20OBRA%20V26102021-%20la%20U%20del%205%25%20incluye%20I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TarifaMT"/>
      <sheetName val="Hoja1"/>
      <sheetName val="Hoja2"/>
      <sheetName val="Hoja3"/>
      <sheetName val="IPC"/>
      <sheetName val="INFLACION"/>
      <sheetName val="Ensayos Laboratorio"/>
      <sheetName val="proyecc desembol"/>
      <sheetName val="Top_Y_Batimetria"/>
    </sheetNames>
    <sheetDataSet>
      <sheetData sheetId="0" refreshError="1"/>
      <sheetData sheetId="1" refreshError="1"/>
      <sheetData sheetId="2">
        <row r="358">
          <cell r="A358" t="str">
            <v>Coordinador Jurídico</v>
          </cell>
        </row>
        <row r="359">
          <cell r="A359" t="str">
            <v>Gestor Técnico  Operativo</v>
          </cell>
        </row>
        <row r="360">
          <cell r="A360" t="str">
            <v>Director de Proyecto</v>
          </cell>
        </row>
        <row r="361">
          <cell r="A361" t="str">
            <v>Director de Obra</v>
          </cell>
        </row>
        <row r="362">
          <cell r="A362" t="str">
            <v>Director de Consultoría</v>
          </cell>
        </row>
        <row r="363">
          <cell r="A363" t="str">
            <v>Director de Interventoría</v>
          </cell>
        </row>
        <row r="364">
          <cell r="A364" t="str">
            <v>Especialista en Estructuras</v>
          </cell>
        </row>
        <row r="365">
          <cell r="A365" t="str">
            <v>Especialista en Geotecnia y/o Pavimentos</v>
          </cell>
        </row>
        <row r="366">
          <cell r="A366" t="str">
            <v>Especialista en Hidráulica</v>
          </cell>
        </row>
        <row r="367">
          <cell r="A367" t="str">
            <v>Especialista Eléctrico</v>
          </cell>
        </row>
        <row r="368">
          <cell r="A368" t="str">
            <v>Especialista Ambiental</v>
          </cell>
        </row>
        <row r="369">
          <cell r="A369" t="str">
            <v>Especialista en Telecomunicaciones</v>
          </cell>
        </row>
        <row r="370">
          <cell r="A370" t="str">
            <v>Especialista en Pavimentos o Vías</v>
          </cell>
        </row>
        <row r="371">
          <cell r="A371" t="str">
            <v>Especialista en Ingeniería de Pavimentos</v>
          </cell>
        </row>
        <row r="372">
          <cell r="A372" t="str">
            <v>Especialista Hidrosanitario</v>
          </cell>
        </row>
        <row r="373">
          <cell r="A373" t="str">
            <v>Profesional de Seguridad Industrial y Salud Ocupacional</v>
          </cell>
        </row>
        <row r="374">
          <cell r="A374" t="str">
            <v>Ingeniero Catastral</v>
          </cell>
        </row>
        <row r="375">
          <cell r="A375" t="str">
            <v>Ingeniero Forestal</v>
          </cell>
        </row>
        <row r="376">
          <cell r="A376" t="str">
            <v>Profesional Especialista Ambiental</v>
          </cell>
        </row>
        <row r="377">
          <cell r="A377" t="str">
            <v>Profesional de Aseguramiento o Gestión de Calidad</v>
          </cell>
        </row>
        <row r="378">
          <cell r="A378" t="str">
            <v>Profesional de Programación, Costos y Presupuestos</v>
          </cell>
        </row>
        <row r="379">
          <cell r="A379" t="str">
            <v>Ingeniero Auxiliar y/o Profesional del primer empleo</v>
          </cell>
        </row>
        <row r="380">
          <cell r="A380" t="str">
            <v>Profesional SISOMA</v>
          </cell>
        </row>
        <row r="381">
          <cell r="A381" t="str">
            <v>Profesional Social</v>
          </cell>
        </row>
        <row r="382">
          <cell r="A382" t="str">
            <v>Profesional Ambiental</v>
          </cell>
        </row>
        <row r="383">
          <cell r="A383" t="str">
            <v>Profesional PGIO</v>
          </cell>
        </row>
        <row r="384">
          <cell r="A384" t="str">
            <v>Residente de Interventoria</v>
          </cell>
        </row>
        <row r="385">
          <cell r="A385" t="str">
            <v>Residente de Interventoria Obra</v>
          </cell>
        </row>
        <row r="386">
          <cell r="A386" t="str">
            <v>Arquitecto</v>
          </cell>
        </row>
        <row r="387">
          <cell r="A387" t="str">
            <v>Arquitecto Restaurador</v>
          </cell>
        </row>
        <row r="388">
          <cell r="A388" t="str">
            <v>Profesional de Apoyo (primer empleo)</v>
          </cell>
        </row>
        <row r="389">
          <cell r="A389" t="str">
            <v>Residente Ambiental</v>
          </cell>
        </row>
        <row r="390">
          <cell r="A390" t="str">
            <v>Residente Eléctrico</v>
          </cell>
        </row>
        <row r="391">
          <cell r="A391" t="str">
            <v>Residente Hidrosanitario</v>
          </cell>
        </row>
        <row r="392">
          <cell r="A392" t="str">
            <v>Residente de Vias</v>
          </cell>
        </row>
        <row r="393">
          <cell r="A393" t="str">
            <v>Ingeniero Residente de Obra</v>
          </cell>
        </row>
        <row r="394">
          <cell r="A394" t="str">
            <v>Ingeniero Residente Auxiliar de Obra</v>
          </cell>
        </row>
        <row r="395">
          <cell r="A395" t="str">
            <v>Ingeniero Residente Auxiliar de Obra-Primer empleo</v>
          </cell>
        </row>
        <row r="396">
          <cell r="A396" t="str">
            <v>Especialista en diseño geométrico</v>
          </cell>
        </row>
        <row r="397">
          <cell r="A397" t="str">
            <v>Especialista en Tránsito</v>
          </cell>
        </row>
        <row r="398">
          <cell r="A398" t="str">
            <v>Especialista en Sostenibilidad</v>
          </cell>
        </row>
        <row r="399">
          <cell r="A399" t="str">
            <v>Revisor Fiscal</v>
          </cell>
        </row>
        <row r="400">
          <cell r="A400" t="str">
            <v>Abogado</v>
          </cell>
        </row>
        <row r="401">
          <cell r="A401" t="str">
            <v>Topógrafo</v>
          </cell>
        </row>
        <row r="407">
          <cell r="A407" t="str">
            <v>Tecnólogo en Ingeniería y Arquitectura</v>
          </cell>
        </row>
        <row r="408">
          <cell r="A408" t="str">
            <v>Auxiliar de Ingeniería</v>
          </cell>
        </row>
        <row r="409">
          <cell r="A409" t="str">
            <v>Topógrafo</v>
          </cell>
        </row>
        <row r="410">
          <cell r="A410" t="str">
            <v>Maestro</v>
          </cell>
        </row>
        <row r="411">
          <cell r="A411" t="str">
            <v>Inspector</v>
          </cell>
        </row>
        <row r="412">
          <cell r="A412" t="str">
            <v>Dibujante</v>
          </cell>
        </row>
        <row r="413">
          <cell r="A413" t="str">
            <v>Cadenero 1</v>
          </cell>
        </row>
        <row r="414">
          <cell r="A414" t="str">
            <v>Cadenero 2</v>
          </cell>
        </row>
        <row r="415">
          <cell r="A415" t="str">
            <v>Laboratorista</v>
          </cell>
        </row>
        <row r="416">
          <cell r="A416" t="str">
            <v>Operador de Equipo de Perforación</v>
          </cell>
        </row>
        <row r="417">
          <cell r="A417" t="str">
            <v>Obrero</v>
          </cell>
        </row>
        <row r="418">
          <cell r="A418" t="str">
            <v>Almacenista</v>
          </cell>
        </row>
        <row r="419">
          <cell r="A419" t="str">
            <v>Inspectores de seguridad industrial y salud en el trabajo</v>
          </cell>
        </row>
        <row r="420">
          <cell r="A420" t="str">
            <v>Celador</v>
          </cell>
        </row>
        <row r="424">
          <cell r="A424" t="str">
            <v>PERSONAL ADMINISTRATIVO</v>
          </cell>
        </row>
        <row r="425">
          <cell r="A425" t="str">
            <v>Revisor Fiscal</v>
          </cell>
        </row>
        <row r="426">
          <cell r="A426" t="str">
            <v>Contador</v>
          </cell>
        </row>
        <row r="427">
          <cell r="A427" t="str">
            <v>Asesor Juridico</v>
          </cell>
        </row>
        <row r="428">
          <cell r="A428" t="str">
            <v>Administrador</v>
          </cell>
        </row>
        <row r="429">
          <cell r="A429" t="str">
            <v>Secretaria</v>
          </cell>
        </row>
        <row r="430">
          <cell r="A430" t="str">
            <v>Conductor</v>
          </cell>
        </row>
        <row r="431">
          <cell r="A431" t="str">
            <v>Celador</v>
          </cell>
        </row>
        <row r="432">
          <cell r="A432" t="str">
            <v>Auxiliar Administrativo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2"/>
  <sheetViews>
    <sheetView tabSelected="1" view="pageBreakPreview" topLeftCell="A178" zoomScale="60" zoomScaleNormal="80" workbookViewId="0">
      <selection activeCell="L7" sqref="L7"/>
    </sheetView>
  </sheetViews>
  <sheetFormatPr baseColWidth="10" defaultColWidth="11" defaultRowHeight="16.5" x14ac:dyDescent="0.25"/>
  <cols>
    <col min="1" max="1" width="9.140625" style="7" customWidth="1"/>
    <col min="2" max="2" width="12.42578125" style="5" customWidth="1"/>
    <col min="3" max="3" width="20.5703125" style="1" customWidth="1"/>
    <col min="4" max="4" width="21.5703125" style="5" customWidth="1"/>
    <col min="5" max="5" width="76.140625" style="1" customWidth="1"/>
    <col min="6" max="6" width="12.28515625" style="5" customWidth="1"/>
    <col min="7" max="7" width="16.140625" style="5" customWidth="1"/>
    <col min="8" max="8" width="20.28515625" style="5" customWidth="1"/>
    <col min="9" max="9" width="26.5703125" style="5" customWidth="1"/>
    <col min="10" max="212" width="11" style="1"/>
    <col min="213" max="213" width="3.7109375" style="1" customWidth="1"/>
    <col min="214" max="214" width="9.140625" style="1" customWidth="1"/>
    <col min="215" max="215" width="9.85546875" style="1" customWidth="1"/>
    <col min="216" max="216" width="9.7109375" style="1" customWidth="1"/>
    <col min="217" max="217" width="6" style="1" customWidth="1"/>
    <col min="218" max="218" width="44.140625" style="1" customWidth="1"/>
    <col min="219" max="219" width="6.42578125" style="1" customWidth="1"/>
    <col min="220" max="220" width="14" style="1" customWidth="1"/>
    <col min="221" max="221" width="18.28515625" style="1" customWidth="1"/>
    <col min="222" max="222" width="24.28515625" style="1" customWidth="1"/>
    <col min="223" max="223" width="22.140625" style="1" customWidth="1"/>
    <col min="224" max="468" width="11" style="1"/>
    <col min="469" max="469" width="3.7109375" style="1" customWidth="1"/>
    <col min="470" max="470" width="9.140625" style="1" customWidth="1"/>
    <col min="471" max="471" width="9.85546875" style="1" customWidth="1"/>
    <col min="472" max="472" width="9.7109375" style="1" customWidth="1"/>
    <col min="473" max="473" width="6" style="1" customWidth="1"/>
    <col min="474" max="474" width="44.140625" style="1" customWidth="1"/>
    <col min="475" max="475" width="6.42578125" style="1" customWidth="1"/>
    <col min="476" max="476" width="14" style="1" customWidth="1"/>
    <col min="477" max="477" width="18.28515625" style="1" customWidth="1"/>
    <col min="478" max="478" width="24.28515625" style="1" customWidth="1"/>
    <col min="479" max="479" width="22.140625" style="1" customWidth="1"/>
    <col min="480" max="724" width="11" style="1"/>
    <col min="725" max="725" width="3.7109375" style="1" customWidth="1"/>
    <col min="726" max="726" width="9.140625" style="1" customWidth="1"/>
    <col min="727" max="727" width="9.85546875" style="1" customWidth="1"/>
    <col min="728" max="728" width="9.7109375" style="1" customWidth="1"/>
    <col min="729" max="729" width="6" style="1" customWidth="1"/>
    <col min="730" max="730" width="44.140625" style="1" customWidth="1"/>
    <col min="731" max="731" width="6.42578125" style="1" customWidth="1"/>
    <col min="732" max="732" width="14" style="1" customWidth="1"/>
    <col min="733" max="733" width="18.28515625" style="1" customWidth="1"/>
    <col min="734" max="734" width="24.28515625" style="1" customWidth="1"/>
    <col min="735" max="735" width="22.140625" style="1" customWidth="1"/>
    <col min="736" max="980" width="11" style="1"/>
    <col min="981" max="981" width="3.7109375" style="1" customWidth="1"/>
    <col min="982" max="982" width="9.140625" style="1" customWidth="1"/>
    <col min="983" max="983" width="9.85546875" style="1" customWidth="1"/>
    <col min="984" max="984" width="9.7109375" style="1" customWidth="1"/>
    <col min="985" max="985" width="6" style="1" customWidth="1"/>
    <col min="986" max="986" width="44.140625" style="1" customWidth="1"/>
    <col min="987" max="987" width="6.42578125" style="1" customWidth="1"/>
    <col min="988" max="988" width="14" style="1" customWidth="1"/>
    <col min="989" max="989" width="18.28515625" style="1" customWidth="1"/>
    <col min="990" max="990" width="24.28515625" style="1" customWidth="1"/>
    <col min="991" max="991" width="22.140625" style="1" customWidth="1"/>
    <col min="992" max="1236" width="11" style="1"/>
    <col min="1237" max="1237" width="3.7109375" style="1" customWidth="1"/>
    <col min="1238" max="1238" width="9.140625" style="1" customWidth="1"/>
    <col min="1239" max="1239" width="9.85546875" style="1" customWidth="1"/>
    <col min="1240" max="1240" width="9.7109375" style="1" customWidth="1"/>
    <col min="1241" max="1241" width="6" style="1" customWidth="1"/>
    <col min="1242" max="1242" width="44.140625" style="1" customWidth="1"/>
    <col min="1243" max="1243" width="6.42578125" style="1" customWidth="1"/>
    <col min="1244" max="1244" width="14" style="1" customWidth="1"/>
    <col min="1245" max="1245" width="18.28515625" style="1" customWidth="1"/>
    <col min="1246" max="1246" width="24.28515625" style="1" customWidth="1"/>
    <col min="1247" max="1247" width="22.140625" style="1" customWidth="1"/>
    <col min="1248" max="1492" width="11" style="1"/>
    <col min="1493" max="1493" width="3.7109375" style="1" customWidth="1"/>
    <col min="1494" max="1494" width="9.140625" style="1" customWidth="1"/>
    <col min="1495" max="1495" width="9.85546875" style="1" customWidth="1"/>
    <col min="1496" max="1496" width="9.7109375" style="1" customWidth="1"/>
    <col min="1497" max="1497" width="6" style="1" customWidth="1"/>
    <col min="1498" max="1498" width="44.140625" style="1" customWidth="1"/>
    <col min="1499" max="1499" width="6.42578125" style="1" customWidth="1"/>
    <col min="1500" max="1500" width="14" style="1" customWidth="1"/>
    <col min="1501" max="1501" width="18.28515625" style="1" customWidth="1"/>
    <col min="1502" max="1502" width="24.28515625" style="1" customWidth="1"/>
    <col min="1503" max="1503" width="22.140625" style="1" customWidth="1"/>
    <col min="1504" max="1748" width="11" style="1"/>
    <col min="1749" max="1749" width="3.7109375" style="1" customWidth="1"/>
    <col min="1750" max="1750" width="9.140625" style="1" customWidth="1"/>
    <col min="1751" max="1751" width="9.85546875" style="1" customWidth="1"/>
    <col min="1752" max="1752" width="9.7109375" style="1" customWidth="1"/>
    <col min="1753" max="1753" width="6" style="1" customWidth="1"/>
    <col min="1754" max="1754" width="44.140625" style="1" customWidth="1"/>
    <col min="1755" max="1755" width="6.42578125" style="1" customWidth="1"/>
    <col min="1756" max="1756" width="14" style="1" customWidth="1"/>
    <col min="1757" max="1757" width="18.28515625" style="1" customWidth="1"/>
    <col min="1758" max="1758" width="24.28515625" style="1" customWidth="1"/>
    <col min="1759" max="1759" width="22.140625" style="1" customWidth="1"/>
    <col min="1760" max="2004" width="11" style="1"/>
    <col min="2005" max="2005" width="3.7109375" style="1" customWidth="1"/>
    <col min="2006" max="2006" width="9.140625" style="1" customWidth="1"/>
    <col min="2007" max="2007" width="9.85546875" style="1" customWidth="1"/>
    <col min="2008" max="2008" width="9.7109375" style="1" customWidth="1"/>
    <col min="2009" max="2009" width="6" style="1" customWidth="1"/>
    <col min="2010" max="2010" width="44.140625" style="1" customWidth="1"/>
    <col min="2011" max="2011" width="6.42578125" style="1" customWidth="1"/>
    <col min="2012" max="2012" width="14" style="1" customWidth="1"/>
    <col min="2013" max="2013" width="18.28515625" style="1" customWidth="1"/>
    <col min="2014" max="2014" width="24.28515625" style="1" customWidth="1"/>
    <col min="2015" max="2015" width="22.140625" style="1" customWidth="1"/>
    <col min="2016" max="2260" width="11" style="1"/>
    <col min="2261" max="2261" width="3.7109375" style="1" customWidth="1"/>
    <col min="2262" max="2262" width="9.140625" style="1" customWidth="1"/>
    <col min="2263" max="2263" width="9.85546875" style="1" customWidth="1"/>
    <col min="2264" max="2264" width="9.7109375" style="1" customWidth="1"/>
    <col min="2265" max="2265" width="6" style="1" customWidth="1"/>
    <col min="2266" max="2266" width="44.140625" style="1" customWidth="1"/>
    <col min="2267" max="2267" width="6.42578125" style="1" customWidth="1"/>
    <col min="2268" max="2268" width="14" style="1" customWidth="1"/>
    <col min="2269" max="2269" width="18.28515625" style="1" customWidth="1"/>
    <col min="2270" max="2270" width="24.28515625" style="1" customWidth="1"/>
    <col min="2271" max="2271" width="22.140625" style="1" customWidth="1"/>
    <col min="2272" max="2516" width="11" style="1"/>
    <col min="2517" max="2517" width="3.7109375" style="1" customWidth="1"/>
    <col min="2518" max="2518" width="9.140625" style="1" customWidth="1"/>
    <col min="2519" max="2519" width="9.85546875" style="1" customWidth="1"/>
    <col min="2520" max="2520" width="9.7109375" style="1" customWidth="1"/>
    <col min="2521" max="2521" width="6" style="1" customWidth="1"/>
    <col min="2522" max="2522" width="44.140625" style="1" customWidth="1"/>
    <col min="2523" max="2523" width="6.42578125" style="1" customWidth="1"/>
    <col min="2524" max="2524" width="14" style="1" customWidth="1"/>
    <col min="2525" max="2525" width="18.28515625" style="1" customWidth="1"/>
    <col min="2526" max="2526" width="24.28515625" style="1" customWidth="1"/>
    <col min="2527" max="2527" width="22.140625" style="1" customWidth="1"/>
    <col min="2528" max="2772" width="11" style="1"/>
    <col min="2773" max="2773" width="3.7109375" style="1" customWidth="1"/>
    <col min="2774" max="2774" width="9.140625" style="1" customWidth="1"/>
    <col min="2775" max="2775" width="9.85546875" style="1" customWidth="1"/>
    <col min="2776" max="2776" width="9.7109375" style="1" customWidth="1"/>
    <col min="2777" max="2777" width="6" style="1" customWidth="1"/>
    <col min="2778" max="2778" width="44.140625" style="1" customWidth="1"/>
    <col min="2779" max="2779" width="6.42578125" style="1" customWidth="1"/>
    <col min="2780" max="2780" width="14" style="1" customWidth="1"/>
    <col min="2781" max="2781" width="18.28515625" style="1" customWidth="1"/>
    <col min="2782" max="2782" width="24.28515625" style="1" customWidth="1"/>
    <col min="2783" max="2783" width="22.140625" style="1" customWidth="1"/>
    <col min="2784" max="3028" width="11" style="1"/>
    <col min="3029" max="3029" width="3.7109375" style="1" customWidth="1"/>
    <col min="3030" max="3030" width="9.140625" style="1" customWidth="1"/>
    <col min="3031" max="3031" width="9.85546875" style="1" customWidth="1"/>
    <col min="3032" max="3032" width="9.7109375" style="1" customWidth="1"/>
    <col min="3033" max="3033" width="6" style="1" customWidth="1"/>
    <col min="3034" max="3034" width="44.140625" style="1" customWidth="1"/>
    <col min="3035" max="3035" width="6.42578125" style="1" customWidth="1"/>
    <col min="3036" max="3036" width="14" style="1" customWidth="1"/>
    <col min="3037" max="3037" width="18.28515625" style="1" customWidth="1"/>
    <col min="3038" max="3038" width="24.28515625" style="1" customWidth="1"/>
    <col min="3039" max="3039" width="22.140625" style="1" customWidth="1"/>
    <col min="3040" max="3284" width="11" style="1"/>
    <col min="3285" max="3285" width="3.7109375" style="1" customWidth="1"/>
    <col min="3286" max="3286" width="9.140625" style="1" customWidth="1"/>
    <col min="3287" max="3287" width="9.85546875" style="1" customWidth="1"/>
    <col min="3288" max="3288" width="9.7109375" style="1" customWidth="1"/>
    <col min="3289" max="3289" width="6" style="1" customWidth="1"/>
    <col min="3290" max="3290" width="44.140625" style="1" customWidth="1"/>
    <col min="3291" max="3291" width="6.42578125" style="1" customWidth="1"/>
    <col min="3292" max="3292" width="14" style="1" customWidth="1"/>
    <col min="3293" max="3293" width="18.28515625" style="1" customWidth="1"/>
    <col min="3294" max="3294" width="24.28515625" style="1" customWidth="1"/>
    <col min="3295" max="3295" width="22.140625" style="1" customWidth="1"/>
    <col min="3296" max="3540" width="11" style="1"/>
    <col min="3541" max="3541" width="3.7109375" style="1" customWidth="1"/>
    <col min="3542" max="3542" width="9.140625" style="1" customWidth="1"/>
    <col min="3543" max="3543" width="9.85546875" style="1" customWidth="1"/>
    <col min="3544" max="3544" width="9.7109375" style="1" customWidth="1"/>
    <col min="3545" max="3545" width="6" style="1" customWidth="1"/>
    <col min="3546" max="3546" width="44.140625" style="1" customWidth="1"/>
    <col min="3547" max="3547" width="6.42578125" style="1" customWidth="1"/>
    <col min="3548" max="3548" width="14" style="1" customWidth="1"/>
    <col min="3549" max="3549" width="18.28515625" style="1" customWidth="1"/>
    <col min="3550" max="3550" width="24.28515625" style="1" customWidth="1"/>
    <col min="3551" max="3551" width="22.140625" style="1" customWidth="1"/>
    <col min="3552" max="3796" width="11" style="1"/>
    <col min="3797" max="3797" width="3.7109375" style="1" customWidth="1"/>
    <col min="3798" max="3798" width="9.140625" style="1" customWidth="1"/>
    <col min="3799" max="3799" width="9.85546875" style="1" customWidth="1"/>
    <col min="3800" max="3800" width="9.7109375" style="1" customWidth="1"/>
    <col min="3801" max="3801" width="6" style="1" customWidth="1"/>
    <col min="3802" max="3802" width="44.140625" style="1" customWidth="1"/>
    <col min="3803" max="3803" width="6.42578125" style="1" customWidth="1"/>
    <col min="3804" max="3804" width="14" style="1" customWidth="1"/>
    <col min="3805" max="3805" width="18.28515625" style="1" customWidth="1"/>
    <col min="3806" max="3806" width="24.28515625" style="1" customWidth="1"/>
    <col min="3807" max="3807" width="22.140625" style="1" customWidth="1"/>
    <col min="3808" max="4052" width="11" style="1"/>
    <col min="4053" max="4053" width="3.7109375" style="1" customWidth="1"/>
    <col min="4054" max="4054" width="9.140625" style="1" customWidth="1"/>
    <col min="4055" max="4055" width="9.85546875" style="1" customWidth="1"/>
    <col min="4056" max="4056" width="9.7109375" style="1" customWidth="1"/>
    <col min="4057" max="4057" width="6" style="1" customWidth="1"/>
    <col min="4058" max="4058" width="44.140625" style="1" customWidth="1"/>
    <col min="4059" max="4059" width="6.42578125" style="1" customWidth="1"/>
    <col min="4060" max="4060" width="14" style="1" customWidth="1"/>
    <col min="4061" max="4061" width="18.28515625" style="1" customWidth="1"/>
    <col min="4062" max="4062" width="24.28515625" style="1" customWidth="1"/>
    <col min="4063" max="4063" width="22.140625" style="1" customWidth="1"/>
    <col min="4064" max="4308" width="11" style="1"/>
    <col min="4309" max="4309" width="3.7109375" style="1" customWidth="1"/>
    <col min="4310" max="4310" width="9.140625" style="1" customWidth="1"/>
    <col min="4311" max="4311" width="9.85546875" style="1" customWidth="1"/>
    <col min="4312" max="4312" width="9.7109375" style="1" customWidth="1"/>
    <col min="4313" max="4313" width="6" style="1" customWidth="1"/>
    <col min="4314" max="4314" width="44.140625" style="1" customWidth="1"/>
    <col min="4315" max="4315" width="6.42578125" style="1" customWidth="1"/>
    <col min="4316" max="4316" width="14" style="1" customWidth="1"/>
    <col min="4317" max="4317" width="18.28515625" style="1" customWidth="1"/>
    <col min="4318" max="4318" width="24.28515625" style="1" customWidth="1"/>
    <col min="4319" max="4319" width="22.140625" style="1" customWidth="1"/>
    <col min="4320" max="4564" width="11" style="1"/>
    <col min="4565" max="4565" width="3.7109375" style="1" customWidth="1"/>
    <col min="4566" max="4566" width="9.140625" style="1" customWidth="1"/>
    <col min="4567" max="4567" width="9.85546875" style="1" customWidth="1"/>
    <col min="4568" max="4568" width="9.7109375" style="1" customWidth="1"/>
    <col min="4569" max="4569" width="6" style="1" customWidth="1"/>
    <col min="4570" max="4570" width="44.140625" style="1" customWidth="1"/>
    <col min="4571" max="4571" width="6.42578125" style="1" customWidth="1"/>
    <col min="4572" max="4572" width="14" style="1" customWidth="1"/>
    <col min="4573" max="4573" width="18.28515625" style="1" customWidth="1"/>
    <col min="4574" max="4574" width="24.28515625" style="1" customWidth="1"/>
    <col min="4575" max="4575" width="22.140625" style="1" customWidth="1"/>
    <col min="4576" max="4820" width="11" style="1"/>
    <col min="4821" max="4821" width="3.7109375" style="1" customWidth="1"/>
    <col min="4822" max="4822" width="9.140625" style="1" customWidth="1"/>
    <col min="4823" max="4823" width="9.85546875" style="1" customWidth="1"/>
    <col min="4824" max="4824" width="9.7109375" style="1" customWidth="1"/>
    <col min="4825" max="4825" width="6" style="1" customWidth="1"/>
    <col min="4826" max="4826" width="44.140625" style="1" customWidth="1"/>
    <col min="4827" max="4827" width="6.42578125" style="1" customWidth="1"/>
    <col min="4828" max="4828" width="14" style="1" customWidth="1"/>
    <col min="4829" max="4829" width="18.28515625" style="1" customWidth="1"/>
    <col min="4830" max="4830" width="24.28515625" style="1" customWidth="1"/>
    <col min="4831" max="4831" width="22.140625" style="1" customWidth="1"/>
    <col min="4832" max="5076" width="11" style="1"/>
    <col min="5077" max="5077" width="3.7109375" style="1" customWidth="1"/>
    <col min="5078" max="5078" width="9.140625" style="1" customWidth="1"/>
    <col min="5079" max="5079" width="9.85546875" style="1" customWidth="1"/>
    <col min="5080" max="5080" width="9.7109375" style="1" customWidth="1"/>
    <col min="5081" max="5081" width="6" style="1" customWidth="1"/>
    <col min="5082" max="5082" width="44.140625" style="1" customWidth="1"/>
    <col min="5083" max="5083" width="6.42578125" style="1" customWidth="1"/>
    <col min="5084" max="5084" width="14" style="1" customWidth="1"/>
    <col min="5085" max="5085" width="18.28515625" style="1" customWidth="1"/>
    <col min="5086" max="5086" width="24.28515625" style="1" customWidth="1"/>
    <col min="5087" max="5087" width="22.140625" style="1" customWidth="1"/>
    <col min="5088" max="5332" width="11" style="1"/>
    <col min="5333" max="5333" width="3.7109375" style="1" customWidth="1"/>
    <col min="5334" max="5334" width="9.140625" style="1" customWidth="1"/>
    <col min="5335" max="5335" width="9.85546875" style="1" customWidth="1"/>
    <col min="5336" max="5336" width="9.7109375" style="1" customWidth="1"/>
    <col min="5337" max="5337" width="6" style="1" customWidth="1"/>
    <col min="5338" max="5338" width="44.140625" style="1" customWidth="1"/>
    <col min="5339" max="5339" width="6.42578125" style="1" customWidth="1"/>
    <col min="5340" max="5340" width="14" style="1" customWidth="1"/>
    <col min="5341" max="5341" width="18.28515625" style="1" customWidth="1"/>
    <col min="5342" max="5342" width="24.28515625" style="1" customWidth="1"/>
    <col min="5343" max="5343" width="22.140625" style="1" customWidth="1"/>
    <col min="5344" max="5588" width="11" style="1"/>
    <col min="5589" max="5589" width="3.7109375" style="1" customWidth="1"/>
    <col min="5590" max="5590" width="9.140625" style="1" customWidth="1"/>
    <col min="5591" max="5591" width="9.85546875" style="1" customWidth="1"/>
    <col min="5592" max="5592" width="9.7109375" style="1" customWidth="1"/>
    <col min="5593" max="5593" width="6" style="1" customWidth="1"/>
    <col min="5594" max="5594" width="44.140625" style="1" customWidth="1"/>
    <col min="5595" max="5595" width="6.42578125" style="1" customWidth="1"/>
    <col min="5596" max="5596" width="14" style="1" customWidth="1"/>
    <col min="5597" max="5597" width="18.28515625" style="1" customWidth="1"/>
    <col min="5598" max="5598" width="24.28515625" style="1" customWidth="1"/>
    <col min="5599" max="5599" width="22.140625" style="1" customWidth="1"/>
    <col min="5600" max="5844" width="11" style="1"/>
    <col min="5845" max="5845" width="3.7109375" style="1" customWidth="1"/>
    <col min="5846" max="5846" width="9.140625" style="1" customWidth="1"/>
    <col min="5847" max="5847" width="9.85546875" style="1" customWidth="1"/>
    <col min="5848" max="5848" width="9.7109375" style="1" customWidth="1"/>
    <col min="5849" max="5849" width="6" style="1" customWidth="1"/>
    <col min="5850" max="5850" width="44.140625" style="1" customWidth="1"/>
    <col min="5851" max="5851" width="6.42578125" style="1" customWidth="1"/>
    <col min="5852" max="5852" width="14" style="1" customWidth="1"/>
    <col min="5853" max="5853" width="18.28515625" style="1" customWidth="1"/>
    <col min="5854" max="5854" width="24.28515625" style="1" customWidth="1"/>
    <col min="5855" max="5855" width="22.140625" style="1" customWidth="1"/>
    <col min="5856" max="6100" width="11" style="1"/>
    <col min="6101" max="6101" width="3.7109375" style="1" customWidth="1"/>
    <col min="6102" max="6102" width="9.140625" style="1" customWidth="1"/>
    <col min="6103" max="6103" width="9.85546875" style="1" customWidth="1"/>
    <col min="6104" max="6104" width="9.7109375" style="1" customWidth="1"/>
    <col min="6105" max="6105" width="6" style="1" customWidth="1"/>
    <col min="6106" max="6106" width="44.140625" style="1" customWidth="1"/>
    <col min="6107" max="6107" width="6.42578125" style="1" customWidth="1"/>
    <col min="6108" max="6108" width="14" style="1" customWidth="1"/>
    <col min="6109" max="6109" width="18.28515625" style="1" customWidth="1"/>
    <col min="6110" max="6110" width="24.28515625" style="1" customWidth="1"/>
    <col min="6111" max="6111" width="22.140625" style="1" customWidth="1"/>
    <col min="6112" max="6356" width="11" style="1"/>
    <col min="6357" max="6357" width="3.7109375" style="1" customWidth="1"/>
    <col min="6358" max="6358" width="9.140625" style="1" customWidth="1"/>
    <col min="6359" max="6359" width="9.85546875" style="1" customWidth="1"/>
    <col min="6360" max="6360" width="9.7109375" style="1" customWidth="1"/>
    <col min="6361" max="6361" width="6" style="1" customWidth="1"/>
    <col min="6362" max="6362" width="44.140625" style="1" customWidth="1"/>
    <col min="6363" max="6363" width="6.42578125" style="1" customWidth="1"/>
    <col min="6364" max="6364" width="14" style="1" customWidth="1"/>
    <col min="6365" max="6365" width="18.28515625" style="1" customWidth="1"/>
    <col min="6366" max="6366" width="24.28515625" style="1" customWidth="1"/>
    <col min="6367" max="6367" width="22.140625" style="1" customWidth="1"/>
    <col min="6368" max="6612" width="11" style="1"/>
    <col min="6613" max="6613" width="3.7109375" style="1" customWidth="1"/>
    <col min="6614" max="6614" width="9.140625" style="1" customWidth="1"/>
    <col min="6615" max="6615" width="9.85546875" style="1" customWidth="1"/>
    <col min="6616" max="6616" width="9.7109375" style="1" customWidth="1"/>
    <col min="6617" max="6617" width="6" style="1" customWidth="1"/>
    <col min="6618" max="6618" width="44.140625" style="1" customWidth="1"/>
    <col min="6619" max="6619" width="6.42578125" style="1" customWidth="1"/>
    <col min="6620" max="6620" width="14" style="1" customWidth="1"/>
    <col min="6621" max="6621" width="18.28515625" style="1" customWidth="1"/>
    <col min="6622" max="6622" width="24.28515625" style="1" customWidth="1"/>
    <col min="6623" max="6623" width="22.140625" style="1" customWidth="1"/>
    <col min="6624" max="6868" width="11" style="1"/>
    <col min="6869" max="6869" width="3.7109375" style="1" customWidth="1"/>
    <col min="6870" max="6870" width="9.140625" style="1" customWidth="1"/>
    <col min="6871" max="6871" width="9.85546875" style="1" customWidth="1"/>
    <col min="6872" max="6872" width="9.7109375" style="1" customWidth="1"/>
    <col min="6873" max="6873" width="6" style="1" customWidth="1"/>
    <col min="6874" max="6874" width="44.140625" style="1" customWidth="1"/>
    <col min="6875" max="6875" width="6.42578125" style="1" customWidth="1"/>
    <col min="6876" max="6876" width="14" style="1" customWidth="1"/>
    <col min="6877" max="6877" width="18.28515625" style="1" customWidth="1"/>
    <col min="6878" max="6878" width="24.28515625" style="1" customWidth="1"/>
    <col min="6879" max="6879" width="22.140625" style="1" customWidth="1"/>
    <col min="6880" max="7124" width="11" style="1"/>
    <col min="7125" max="7125" width="3.7109375" style="1" customWidth="1"/>
    <col min="7126" max="7126" width="9.140625" style="1" customWidth="1"/>
    <col min="7127" max="7127" width="9.85546875" style="1" customWidth="1"/>
    <col min="7128" max="7128" width="9.7109375" style="1" customWidth="1"/>
    <col min="7129" max="7129" width="6" style="1" customWidth="1"/>
    <col min="7130" max="7130" width="44.140625" style="1" customWidth="1"/>
    <col min="7131" max="7131" width="6.42578125" style="1" customWidth="1"/>
    <col min="7132" max="7132" width="14" style="1" customWidth="1"/>
    <col min="7133" max="7133" width="18.28515625" style="1" customWidth="1"/>
    <col min="7134" max="7134" width="24.28515625" style="1" customWidth="1"/>
    <col min="7135" max="7135" width="22.140625" style="1" customWidth="1"/>
    <col min="7136" max="7380" width="11" style="1"/>
    <col min="7381" max="7381" width="3.7109375" style="1" customWidth="1"/>
    <col min="7382" max="7382" width="9.140625" style="1" customWidth="1"/>
    <col min="7383" max="7383" width="9.85546875" style="1" customWidth="1"/>
    <col min="7384" max="7384" width="9.7109375" style="1" customWidth="1"/>
    <col min="7385" max="7385" width="6" style="1" customWidth="1"/>
    <col min="7386" max="7386" width="44.140625" style="1" customWidth="1"/>
    <col min="7387" max="7387" width="6.42578125" style="1" customWidth="1"/>
    <col min="7388" max="7388" width="14" style="1" customWidth="1"/>
    <col min="7389" max="7389" width="18.28515625" style="1" customWidth="1"/>
    <col min="7390" max="7390" width="24.28515625" style="1" customWidth="1"/>
    <col min="7391" max="7391" width="22.140625" style="1" customWidth="1"/>
    <col min="7392" max="7636" width="11" style="1"/>
    <col min="7637" max="7637" width="3.7109375" style="1" customWidth="1"/>
    <col min="7638" max="7638" width="9.140625" style="1" customWidth="1"/>
    <col min="7639" max="7639" width="9.85546875" style="1" customWidth="1"/>
    <col min="7640" max="7640" width="9.7109375" style="1" customWidth="1"/>
    <col min="7641" max="7641" width="6" style="1" customWidth="1"/>
    <col min="7642" max="7642" width="44.140625" style="1" customWidth="1"/>
    <col min="7643" max="7643" width="6.42578125" style="1" customWidth="1"/>
    <col min="7644" max="7644" width="14" style="1" customWidth="1"/>
    <col min="7645" max="7645" width="18.28515625" style="1" customWidth="1"/>
    <col min="7646" max="7646" width="24.28515625" style="1" customWidth="1"/>
    <col min="7647" max="7647" width="22.140625" style="1" customWidth="1"/>
    <col min="7648" max="7892" width="11" style="1"/>
    <col min="7893" max="7893" width="3.7109375" style="1" customWidth="1"/>
    <col min="7894" max="7894" width="9.140625" style="1" customWidth="1"/>
    <col min="7895" max="7895" width="9.85546875" style="1" customWidth="1"/>
    <col min="7896" max="7896" width="9.7109375" style="1" customWidth="1"/>
    <col min="7897" max="7897" width="6" style="1" customWidth="1"/>
    <col min="7898" max="7898" width="44.140625" style="1" customWidth="1"/>
    <col min="7899" max="7899" width="6.42578125" style="1" customWidth="1"/>
    <col min="7900" max="7900" width="14" style="1" customWidth="1"/>
    <col min="7901" max="7901" width="18.28515625" style="1" customWidth="1"/>
    <col min="7902" max="7902" width="24.28515625" style="1" customWidth="1"/>
    <col min="7903" max="7903" width="22.140625" style="1" customWidth="1"/>
    <col min="7904" max="8148" width="11" style="1"/>
    <col min="8149" max="8149" width="3.7109375" style="1" customWidth="1"/>
    <col min="8150" max="8150" width="9.140625" style="1" customWidth="1"/>
    <col min="8151" max="8151" width="9.85546875" style="1" customWidth="1"/>
    <col min="8152" max="8152" width="9.7109375" style="1" customWidth="1"/>
    <col min="8153" max="8153" width="6" style="1" customWidth="1"/>
    <col min="8154" max="8154" width="44.140625" style="1" customWidth="1"/>
    <col min="8155" max="8155" width="6.42578125" style="1" customWidth="1"/>
    <col min="8156" max="8156" width="14" style="1" customWidth="1"/>
    <col min="8157" max="8157" width="18.28515625" style="1" customWidth="1"/>
    <col min="8158" max="8158" width="24.28515625" style="1" customWidth="1"/>
    <col min="8159" max="8159" width="22.140625" style="1" customWidth="1"/>
    <col min="8160" max="8404" width="11" style="1"/>
    <col min="8405" max="8405" width="3.7109375" style="1" customWidth="1"/>
    <col min="8406" max="8406" width="9.140625" style="1" customWidth="1"/>
    <col min="8407" max="8407" width="9.85546875" style="1" customWidth="1"/>
    <col min="8408" max="8408" width="9.7109375" style="1" customWidth="1"/>
    <col min="8409" max="8409" width="6" style="1" customWidth="1"/>
    <col min="8410" max="8410" width="44.140625" style="1" customWidth="1"/>
    <col min="8411" max="8411" width="6.42578125" style="1" customWidth="1"/>
    <col min="8412" max="8412" width="14" style="1" customWidth="1"/>
    <col min="8413" max="8413" width="18.28515625" style="1" customWidth="1"/>
    <col min="8414" max="8414" width="24.28515625" style="1" customWidth="1"/>
    <col min="8415" max="8415" width="22.140625" style="1" customWidth="1"/>
    <col min="8416" max="8660" width="11" style="1"/>
    <col min="8661" max="8661" width="3.7109375" style="1" customWidth="1"/>
    <col min="8662" max="8662" width="9.140625" style="1" customWidth="1"/>
    <col min="8663" max="8663" width="9.85546875" style="1" customWidth="1"/>
    <col min="8664" max="8664" width="9.7109375" style="1" customWidth="1"/>
    <col min="8665" max="8665" width="6" style="1" customWidth="1"/>
    <col min="8666" max="8666" width="44.140625" style="1" customWidth="1"/>
    <col min="8667" max="8667" width="6.42578125" style="1" customWidth="1"/>
    <col min="8668" max="8668" width="14" style="1" customWidth="1"/>
    <col min="8669" max="8669" width="18.28515625" style="1" customWidth="1"/>
    <col min="8670" max="8670" width="24.28515625" style="1" customWidth="1"/>
    <col min="8671" max="8671" width="22.140625" style="1" customWidth="1"/>
    <col min="8672" max="8916" width="11" style="1"/>
    <col min="8917" max="8917" width="3.7109375" style="1" customWidth="1"/>
    <col min="8918" max="8918" width="9.140625" style="1" customWidth="1"/>
    <col min="8919" max="8919" width="9.85546875" style="1" customWidth="1"/>
    <col min="8920" max="8920" width="9.7109375" style="1" customWidth="1"/>
    <col min="8921" max="8921" width="6" style="1" customWidth="1"/>
    <col min="8922" max="8922" width="44.140625" style="1" customWidth="1"/>
    <col min="8923" max="8923" width="6.42578125" style="1" customWidth="1"/>
    <col min="8924" max="8924" width="14" style="1" customWidth="1"/>
    <col min="8925" max="8925" width="18.28515625" style="1" customWidth="1"/>
    <col min="8926" max="8926" width="24.28515625" style="1" customWidth="1"/>
    <col min="8927" max="8927" width="22.140625" style="1" customWidth="1"/>
    <col min="8928" max="9172" width="11" style="1"/>
    <col min="9173" max="9173" width="3.7109375" style="1" customWidth="1"/>
    <col min="9174" max="9174" width="9.140625" style="1" customWidth="1"/>
    <col min="9175" max="9175" width="9.85546875" style="1" customWidth="1"/>
    <col min="9176" max="9176" width="9.7109375" style="1" customWidth="1"/>
    <col min="9177" max="9177" width="6" style="1" customWidth="1"/>
    <col min="9178" max="9178" width="44.140625" style="1" customWidth="1"/>
    <col min="9179" max="9179" width="6.42578125" style="1" customWidth="1"/>
    <col min="9180" max="9180" width="14" style="1" customWidth="1"/>
    <col min="9181" max="9181" width="18.28515625" style="1" customWidth="1"/>
    <col min="9182" max="9182" width="24.28515625" style="1" customWidth="1"/>
    <col min="9183" max="9183" width="22.140625" style="1" customWidth="1"/>
    <col min="9184" max="9428" width="11" style="1"/>
    <col min="9429" max="9429" width="3.7109375" style="1" customWidth="1"/>
    <col min="9430" max="9430" width="9.140625" style="1" customWidth="1"/>
    <col min="9431" max="9431" width="9.85546875" style="1" customWidth="1"/>
    <col min="9432" max="9432" width="9.7109375" style="1" customWidth="1"/>
    <col min="9433" max="9433" width="6" style="1" customWidth="1"/>
    <col min="9434" max="9434" width="44.140625" style="1" customWidth="1"/>
    <col min="9435" max="9435" width="6.42578125" style="1" customWidth="1"/>
    <col min="9436" max="9436" width="14" style="1" customWidth="1"/>
    <col min="9437" max="9437" width="18.28515625" style="1" customWidth="1"/>
    <col min="9438" max="9438" width="24.28515625" style="1" customWidth="1"/>
    <col min="9439" max="9439" width="22.140625" style="1" customWidth="1"/>
    <col min="9440" max="9684" width="11" style="1"/>
    <col min="9685" max="9685" width="3.7109375" style="1" customWidth="1"/>
    <col min="9686" max="9686" width="9.140625" style="1" customWidth="1"/>
    <col min="9687" max="9687" width="9.85546875" style="1" customWidth="1"/>
    <col min="9688" max="9688" width="9.7109375" style="1" customWidth="1"/>
    <col min="9689" max="9689" width="6" style="1" customWidth="1"/>
    <col min="9690" max="9690" width="44.140625" style="1" customWidth="1"/>
    <col min="9691" max="9691" width="6.42578125" style="1" customWidth="1"/>
    <col min="9692" max="9692" width="14" style="1" customWidth="1"/>
    <col min="9693" max="9693" width="18.28515625" style="1" customWidth="1"/>
    <col min="9694" max="9694" width="24.28515625" style="1" customWidth="1"/>
    <col min="9695" max="9695" width="22.140625" style="1" customWidth="1"/>
    <col min="9696" max="9940" width="11" style="1"/>
    <col min="9941" max="9941" width="3.7109375" style="1" customWidth="1"/>
    <col min="9942" max="9942" width="9.140625" style="1" customWidth="1"/>
    <col min="9943" max="9943" width="9.85546875" style="1" customWidth="1"/>
    <col min="9944" max="9944" width="9.7109375" style="1" customWidth="1"/>
    <col min="9945" max="9945" width="6" style="1" customWidth="1"/>
    <col min="9946" max="9946" width="44.140625" style="1" customWidth="1"/>
    <col min="9947" max="9947" width="6.42578125" style="1" customWidth="1"/>
    <col min="9948" max="9948" width="14" style="1" customWidth="1"/>
    <col min="9949" max="9949" width="18.28515625" style="1" customWidth="1"/>
    <col min="9950" max="9950" width="24.28515625" style="1" customWidth="1"/>
    <col min="9951" max="9951" width="22.140625" style="1" customWidth="1"/>
    <col min="9952" max="10196" width="11" style="1"/>
    <col min="10197" max="10197" width="3.7109375" style="1" customWidth="1"/>
    <col min="10198" max="10198" width="9.140625" style="1" customWidth="1"/>
    <col min="10199" max="10199" width="9.85546875" style="1" customWidth="1"/>
    <col min="10200" max="10200" width="9.7109375" style="1" customWidth="1"/>
    <col min="10201" max="10201" width="6" style="1" customWidth="1"/>
    <col min="10202" max="10202" width="44.140625" style="1" customWidth="1"/>
    <col min="10203" max="10203" width="6.42578125" style="1" customWidth="1"/>
    <col min="10204" max="10204" width="14" style="1" customWidth="1"/>
    <col min="10205" max="10205" width="18.28515625" style="1" customWidth="1"/>
    <col min="10206" max="10206" width="24.28515625" style="1" customWidth="1"/>
    <col min="10207" max="10207" width="22.140625" style="1" customWidth="1"/>
    <col min="10208" max="10452" width="11" style="1"/>
    <col min="10453" max="10453" width="3.7109375" style="1" customWidth="1"/>
    <col min="10454" max="10454" width="9.140625" style="1" customWidth="1"/>
    <col min="10455" max="10455" width="9.85546875" style="1" customWidth="1"/>
    <col min="10456" max="10456" width="9.7109375" style="1" customWidth="1"/>
    <col min="10457" max="10457" width="6" style="1" customWidth="1"/>
    <col min="10458" max="10458" width="44.140625" style="1" customWidth="1"/>
    <col min="10459" max="10459" width="6.42578125" style="1" customWidth="1"/>
    <col min="10460" max="10460" width="14" style="1" customWidth="1"/>
    <col min="10461" max="10461" width="18.28515625" style="1" customWidth="1"/>
    <col min="10462" max="10462" width="24.28515625" style="1" customWidth="1"/>
    <col min="10463" max="10463" width="22.140625" style="1" customWidth="1"/>
    <col min="10464" max="10708" width="11" style="1"/>
    <col min="10709" max="10709" width="3.7109375" style="1" customWidth="1"/>
    <col min="10710" max="10710" width="9.140625" style="1" customWidth="1"/>
    <col min="10711" max="10711" width="9.85546875" style="1" customWidth="1"/>
    <col min="10712" max="10712" width="9.7109375" style="1" customWidth="1"/>
    <col min="10713" max="10713" width="6" style="1" customWidth="1"/>
    <col min="10714" max="10714" width="44.140625" style="1" customWidth="1"/>
    <col min="10715" max="10715" width="6.42578125" style="1" customWidth="1"/>
    <col min="10716" max="10716" width="14" style="1" customWidth="1"/>
    <col min="10717" max="10717" width="18.28515625" style="1" customWidth="1"/>
    <col min="10718" max="10718" width="24.28515625" style="1" customWidth="1"/>
    <col min="10719" max="10719" width="22.140625" style="1" customWidth="1"/>
    <col min="10720" max="10964" width="11" style="1"/>
    <col min="10965" max="10965" width="3.7109375" style="1" customWidth="1"/>
    <col min="10966" max="10966" width="9.140625" style="1" customWidth="1"/>
    <col min="10967" max="10967" width="9.85546875" style="1" customWidth="1"/>
    <col min="10968" max="10968" width="9.7109375" style="1" customWidth="1"/>
    <col min="10969" max="10969" width="6" style="1" customWidth="1"/>
    <col min="10970" max="10970" width="44.140625" style="1" customWidth="1"/>
    <col min="10971" max="10971" width="6.42578125" style="1" customWidth="1"/>
    <col min="10972" max="10972" width="14" style="1" customWidth="1"/>
    <col min="10973" max="10973" width="18.28515625" style="1" customWidth="1"/>
    <col min="10974" max="10974" width="24.28515625" style="1" customWidth="1"/>
    <col min="10975" max="10975" width="22.140625" style="1" customWidth="1"/>
    <col min="10976" max="11220" width="11" style="1"/>
    <col min="11221" max="11221" width="3.7109375" style="1" customWidth="1"/>
    <col min="11222" max="11222" width="9.140625" style="1" customWidth="1"/>
    <col min="11223" max="11223" width="9.85546875" style="1" customWidth="1"/>
    <col min="11224" max="11224" width="9.7109375" style="1" customWidth="1"/>
    <col min="11225" max="11225" width="6" style="1" customWidth="1"/>
    <col min="11226" max="11226" width="44.140625" style="1" customWidth="1"/>
    <col min="11227" max="11227" width="6.42578125" style="1" customWidth="1"/>
    <col min="11228" max="11228" width="14" style="1" customWidth="1"/>
    <col min="11229" max="11229" width="18.28515625" style="1" customWidth="1"/>
    <col min="11230" max="11230" width="24.28515625" style="1" customWidth="1"/>
    <col min="11231" max="11231" width="22.140625" style="1" customWidth="1"/>
    <col min="11232" max="11476" width="11" style="1"/>
    <col min="11477" max="11477" width="3.7109375" style="1" customWidth="1"/>
    <col min="11478" max="11478" width="9.140625" style="1" customWidth="1"/>
    <col min="11479" max="11479" width="9.85546875" style="1" customWidth="1"/>
    <col min="11480" max="11480" width="9.7109375" style="1" customWidth="1"/>
    <col min="11481" max="11481" width="6" style="1" customWidth="1"/>
    <col min="11482" max="11482" width="44.140625" style="1" customWidth="1"/>
    <col min="11483" max="11483" width="6.42578125" style="1" customWidth="1"/>
    <col min="11484" max="11484" width="14" style="1" customWidth="1"/>
    <col min="11485" max="11485" width="18.28515625" style="1" customWidth="1"/>
    <col min="11486" max="11486" width="24.28515625" style="1" customWidth="1"/>
    <col min="11487" max="11487" width="22.140625" style="1" customWidth="1"/>
    <col min="11488" max="11732" width="11" style="1"/>
    <col min="11733" max="11733" width="3.7109375" style="1" customWidth="1"/>
    <col min="11734" max="11734" width="9.140625" style="1" customWidth="1"/>
    <col min="11735" max="11735" width="9.85546875" style="1" customWidth="1"/>
    <col min="11736" max="11736" width="9.7109375" style="1" customWidth="1"/>
    <col min="11737" max="11737" width="6" style="1" customWidth="1"/>
    <col min="11738" max="11738" width="44.140625" style="1" customWidth="1"/>
    <col min="11739" max="11739" width="6.42578125" style="1" customWidth="1"/>
    <col min="11740" max="11740" width="14" style="1" customWidth="1"/>
    <col min="11741" max="11741" width="18.28515625" style="1" customWidth="1"/>
    <col min="11742" max="11742" width="24.28515625" style="1" customWidth="1"/>
    <col min="11743" max="11743" width="22.140625" style="1" customWidth="1"/>
    <col min="11744" max="11988" width="11" style="1"/>
    <col min="11989" max="11989" width="3.7109375" style="1" customWidth="1"/>
    <col min="11990" max="11990" width="9.140625" style="1" customWidth="1"/>
    <col min="11991" max="11991" width="9.85546875" style="1" customWidth="1"/>
    <col min="11992" max="11992" width="9.7109375" style="1" customWidth="1"/>
    <col min="11993" max="11993" width="6" style="1" customWidth="1"/>
    <col min="11994" max="11994" width="44.140625" style="1" customWidth="1"/>
    <col min="11995" max="11995" width="6.42578125" style="1" customWidth="1"/>
    <col min="11996" max="11996" width="14" style="1" customWidth="1"/>
    <col min="11997" max="11997" width="18.28515625" style="1" customWidth="1"/>
    <col min="11998" max="11998" width="24.28515625" style="1" customWidth="1"/>
    <col min="11999" max="11999" width="22.140625" style="1" customWidth="1"/>
    <col min="12000" max="12244" width="11" style="1"/>
    <col min="12245" max="12245" width="3.7109375" style="1" customWidth="1"/>
    <col min="12246" max="12246" width="9.140625" style="1" customWidth="1"/>
    <col min="12247" max="12247" width="9.85546875" style="1" customWidth="1"/>
    <col min="12248" max="12248" width="9.7109375" style="1" customWidth="1"/>
    <col min="12249" max="12249" width="6" style="1" customWidth="1"/>
    <col min="12250" max="12250" width="44.140625" style="1" customWidth="1"/>
    <col min="12251" max="12251" width="6.42578125" style="1" customWidth="1"/>
    <col min="12252" max="12252" width="14" style="1" customWidth="1"/>
    <col min="12253" max="12253" width="18.28515625" style="1" customWidth="1"/>
    <col min="12254" max="12254" width="24.28515625" style="1" customWidth="1"/>
    <col min="12255" max="12255" width="22.140625" style="1" customWidth="1"/>
    <col min="12256" max="12500" width="11" style="1"/>
    <col min="12501" max="12501" width="3.7109375" style="1" customWidth="1"/>
    <col min="12502" max="12502" width="9.140625" style="1" customWidth="1"/>
    <col min="12503" max="12503" width="9.85546875" style="1" customWidth="1"/>
    <col min="12504" max="12504" width="9.7109375" style="1" customWidth="1"/>
    <col min="12505" max="12505" width="6" style="1" customWidth="1"/>
    <col min="12506" max="12506" width="44.140625" style="1" customWidth="1"/>
    <col min="12507" max="12507" width="6.42578125" style="1" customWidth="1"/>
    <col min="12508" max="12508" width="14" style="1" customWidth="1"/>
    <col min="12509" max="12509" width="18.28515625" style="1" customWidth="1"/>
    <col min="12510" max="12510" width="24.28515625" style="1" customWidth="1"/>
    <col min="12511" max="12511" width="22.140625" style="1" customWidth="1"/>
    <col min="12512" max="12756" width="11" style="1"/>
    <col min="12757" max="12757" width="3.7109375" style="1" customWidth="1"/>
    <col min="12758" max="12758" width="9.140625" style="1" customWidth="1"/>
    <col min="12759" max="12759" width="9.85546875" style="1" customWidth="1"/>
    <col min="12760" max="12760" width="9.7109375" style="1" customWidth="1"/>
    <col min="12761" max="12761" width="6" style="1" customWidth="1"/>
    <col min="12762" max="12762" width="44.140625" style="1" customWidth="1"/>
    <col min="12763" max="12763" width="6.42578125" style="1" customWidth="1"/>
    <col min="12764" max="12764" width="14" style="1" customWidth="1"/>
    <col min="12765" max="12765" width="18.28515625" style="1" customWidth="1"/>
    <col min="12766" max="12766" width="24.28515625" style="1" customWidth="1"/>
    <col min="12767" max="12767" width="22.140625" style="1" customWidth="1"/>
    <col min="12768" max="13012" width="11" style="1"/>
    <col min="13013" max="13013" width="3.7109375" style="1" customWidth="1"/>
    <col min="13014" max="13014" width="9.140625" style="1" customWidth="1"/>
    <col min="13015" max="13015" width="9.85546875" style="1" customWidth="1"/>
    <col min="13016" max="13016" width="9.7109375" style="1" customWidth="1"/>
    <col min="13017" max="13017" width="6" style="1" customWidth="1"/>
    <col min="13018" max="13018" width="44.140625" style="1" customWidth="1"/>
    <col min="13019" max="13019" width="6.42578125" style="1" customWidth="1"/>
    <col min="13020" max="13020" width="14" style="1" customWidth="1"/>
    <col min="13021" max="13021" width="18.28515625" style="1" customWidth="1"/>
    <col min="13022" max="13022" width="24.28515625" style="1" customWidth="1"/>
    <col min="13023" max="13023" width="22.140625" style="1" customWidth="1"/>
    <col min="13024" max="13268" width="11" style="1"/>
    <col min="13269" max="13269" width="3.7109375" style="1" customWidth="1"/>
    <col min="13270" max="13270" width="9.140625" style="1" customWidth="1"/>
    <col min="13271" max="13271" width="9.85546875" style="1" customWidth="1"/>
    <col min="13272" max="13272" width="9.7109375" style="1" customWidth="1"/>
    <col min="13273" max="13273" width="6" style="1" customWidth="1"/>
    <col min="13274" max="13274" width="44.140625" style="1" customWidth="1"/>
    <col min="13275" max="13275" width="6.42578125" style="1" customWidth="1"/>
    <col min="13276" max="13276" width="14" style="1" customWidth="1"/>
    <col min="13277" max="13277" width="18.28515625" style="1" customWidth="1"/>
    <col min="13278" max="13278" width="24.28515625" style="1" customWidth="1"/>
    <col min="13279" max="13279" width="22.140625" style="1" customWidth="1"/>
    <col min="13280" max="13524" width="11" style="1"/>
    <col min="13525" max="13525" width="3.7109375" style="1" customWidth="1"/>
    <col min="13526" max="13526" width="9.140625" style="1" customWidth="1"/>
    <col min="13527" max="13527" width="9.85546875" style="1" customWidth="1"/>
    <col min="13528" max="13528" width="9.7109375" style="1" customWidth="1"/>
    <col min="13529" max="13529" width="6" style="1" customWidth="1"/>
    <col min="13530" max="13530" width="44.140625" style="1" customWidth="1"/>
    <col min="13531" max="13531" width="6.42578125" style="1" customWidth="1"/>
    <col min="13532" max="13532" width="14" style="1" customWidth="1"/>
    <col min="13533" max="13533" width="18.28515625" style="1" customWidth="1"/>
    <col min="13534" max="13534" width="24.28515625" style="1" customWidth="1"/>
    <col min="13535" max="13535" width="22.140625" style="1" customWidth="1"/>
    <col min="13536" max="13780" width="11" style="1"/>
    <col min="13781" max="13781" width="3.7109375" style="1" customWidth="1"/>
    <col min="13782" max="13782" width="9.140625" style="1" customWidth="1"/>
    <col min="13783" max="13783" width="9.85546875" style="1" customWidth="1"/>
    <col min="13784" max="13784" width="9.7109375" style="1" customWidth="1"/>
    <col min="13785" max="13785" width="6" style="1" customWidth="1"/>
    <col min="13786" max="13786" width="44.140625" style="1" customWidth="1"/>
    <col min="13787" max="13787" width="6.42578125" style="1" customWidth="1"/>
    <col min="13788" max="13788" width="14" style="1" customWidth="1"/>
    <col min="13789" max="13789" width="18.28515625" style="1" customWidth="1"/>
    <col min="13790" max="13790" width="24.28515625" style="1" customWidth="1"/>
    <col min="13791" max="13791" width="22.140625" style="1" customWidth="1"/>
    <col min="13792" max="14036" width="11" style="1"/>
    <col min="14037" max="14037" width="3.7109375" style="1" customWidth="1"/>
    <col min="14038" max="14038" width="9.140625" style="1" customWidth="1"/>
    <col min="14039" max="14039" width="9.85546875" style="1" customWidth="1"/>
    <col min="14040" max="14040" width="9.7109375" style="1" customWidth="1"/>
    <col min="14041" max="14041" width="6" style="1" customWidth="1"/>
    <col min="14042" max="14042" width="44.140625" style="1" customWidth="1"/>
    <col min="14043" max="14043" width="6.42578125" style="1" customWidth="1"/>
    <col min="14044" max="14044" width="14" style="1" customWidth="1"/>
    <col min="14045" max="14045" width="18.28515625" style="1" customWidth="1"/>
    <col min="14046" max="14046" width="24.28515625" style="1" customWidth="1"/>
    <col min="14047" max="14047" width="22.140625" style="1" customWidth="1"/>
    <col min="14048" max="14292" width="11" style="1"/>
    <col min="14293" max="14293" width="3.7109375" style="1" customWidth="1"/>
    <col min="14294" max="14294" width="9.140625" style="1" customWidth="1"/>
    <col min="14295" max="14295" width="9.85546875" style="1" customWidth="1"/>
    <col min="14296" max="14296" width="9.7109375" style="1" customWidth="1"/>
    <col min="14297" max="14297" width="6" style="1" customWidth="1"/>
    <col min="14298" max="14298" width="44.140625" style="1" customWidth="1"/>
    <col min="14299" max="14299" width="6.42578125" style="1" customWidth="1"/>
    <col min="14300" max="14300" width="14" style="1" customWidth="1"/>
    <col min="14301" max="14301" width="18.28515625" style="1" customWidth="1"/>
    <col min="14302" max="14302" width="24.28515625" style="1" customWidth="1"/>
    <col min="14303" max="14303" width="22.140625" style="1" customWidth="1"/>
    <col min="14304" max="14548" width="11" style="1"/>
    <col min="14549" max="14549" width="3.7109375" style="1" customWidth="1"/>
    <col min="14550" max="14550" width="9.140625" style="1" customWidth="1"/>
    <col min="14551" max="14551" width="9.85546875" style="1" customWidth="1"/>
    <col min="14552" max="14552" width="9.7109375" style="1" customWidth="1"/>
    <col min="14553" max="14553" width="6" style="1" customWidth="1"/>
    <col min="14554" max="14554" width="44.140625" style="1" customWidth="1"/>
    <col min="14555" max="14555" width="6.42578125" style="1" customWidth="1"/>
    <col min="14556" max="14556" width="14" style="1" customWidth="1"/>
    <col min="14557" max="14557" width="18.28515625" style="1" customWidth="1"/>
    <col min="14558" max="14558" width="24.28515625" style="1" customWidth="1"/>
    <col min="14559" max="14559" width="22.140625" style="1" customWidth="1"/>
    <col min="14560" max="14804" width="11" style="1"/>
    <col min="14805" max="14805" width="3.7109375" style="1" customWidth="1"/>
    <col min="14806" max="14806" width="9.140625" style="1" customWidth="1"/>
    <col min="14807" max="14807" width="9.85546875" style="1" customWidth="1"/>
    <col min="14808" max="14808" width="9.7109375" style="1" customWidth="1"/>
    <col min="14809" max="14809" width="6" style="1" customWidth="1"/>
    <col min="14810" max="14810" width="44.140625" style="1" customWidth="1"/>
    <col min="14811" max="14811" width="6.42578125" style="1" customWidth="1"/>
    <col min="14812" max="14812" width="14" style="1" customWidth="1"/>
    <col min="14813" max="14813" width="18.28515625" style="1" customWidth="1"/>
    <col min="14814" max="14814" width="24.28515625" style="1" customWidth="1"/>
    <col min="14815" max="14815" width="22.140625" style="1" customWidth="1"/>
    <col min="14816" max="15060" width="11" style="1"/>
    <col min="15061" max="15061" width="3.7109375" style="1" customWidth="1"/>
    <col min="15062" max="15062" width="9.140625" style="1" customWidth="1"/>
    <col min="15063" max="15063" width="9.85546875" style="1" customWidth="1"/>
    <col min="15064" max="15064" width="9.7109375" style="1" customWidth="1"/>
    <col min="15065" max="15065" width="6" style="1" customWidth="1"/>
    <col min="15066" max="15066" width="44.140625" style="1" customWidth="1"/>
    <col min="15067" max="15067" width="6.42578125" style="1" customWidth="1"/>
    <col min="15068" max="15068" width="14" style="1" customWidth="1"/>
    <col min="15069" max="15069" width="18.28515625" style="1" customWidth="1"/>
    <col min="15070" max="15070" width="24.28515625" style="1" customWidth="1"/>
    <col min="15071" max="15071" width="22.140625" style="1" customWidth="1"/>
    <col min="15072" max="15316" width="11" style="1"/>
    <col min="15317" max="15317" width="3.7109375" style="1" customWidth="1"/>
    <col min="15318" max="15318" width="9.140625" style="1" customWidth="1"/>
    <col min="15319" max="15319" width="9.85546875" style="1" customWidth="1"/>
    <col min="15320" max="15320" width="9.7109375" style="1" customWidth="1"/>
    <col min="15321" max="15321" width="6" style="1" customWidth="1"/>
    <col min="15322" max="15322" width="44.140625" style="1" customWidth="1"/>
    <col min="15323" max="15323" width="6.42578125" style="1" customWidth="1"/>
    <col min="15324" max="15324" width="14" style="1" customWidth="1"/>
    <col min="15325" max="15325" width="18.28515625" style="1" customWidth="1"/>
    <col min="15326" max="15326" width="24.28515625" style="1" customWidth="1"/>
    <col min="15327" max="15327" width="22.140625" style="1" customWidth="1"/>
    <col min="15328" max="15572" width="11" style="1"/>
    <col min="15573" max="15573" width="3.7109375" style="1" customWidth="1"/>
    <col min="15574" max="15574" width="9.140625" style="1" customWidth="1"/>
    <col min="15575" max="15575" width="9.85546875" style="1" customWidth="1"/>
    <col min="15576" max="15576" width="9.7109375" style="1" customWidth="1"/>
    <col min="15577" max="15577" width="6" style="1" customWidth="1"/>
    <col min="15578" max="15578" width="44.140625" style="1" customWidth="1"/>
    <col min="15579" max="15579" width="6.42578125" style="1" customWidth="1"/>
    <col min="15580" max="15580" width="14" style="1" customWidth="1"/>
    <col min="15581" max="15581" width="18.28515625" style="1" customWidth="1"/>
    <col min="15582" max="15582" width="24.28515625" style="1" customWidth="1"/>
    <col min="15583" max="15583" width="22.140625" style="1" customWidth="1"/>
    <col min="15584" max="15828" width="11" style="1"/>
    <col min="15829" max="15829" width="3.7109375" style="1" customWidth="1"/>
    <col min="15830" max="15830" width="9.140625" style="1" customWidth="1"/>
    <col min="15831" max="15831" width="9.85546875" style="1" customWidth="1"/>
    <col min="15832" max="15832" width="9.7109375" style="1" customWidth="1"/>
    <col min="15833" max="15833" width="6" style="1" customWidth="1"/>
    <col min="15834" max="15834" width="44.140625" style="1" customWidth="1"/>
    <col min="15835" max="15835" width="6.42578125" style="1" customWidth="1"/>
    <col min="15836" max="15836" width="14" style="1" customWidth="1"/>
    <col min="15837" max="15837" width="18.28515625" style="1" customWidth="1"/>
    <col min="15838" max="15838" width="24.28515625" style="1" customWidth="1"/>
    <col min="15839" max="15839" width="22.140625" style="1" customWidth="1"/>
    <col min="15840" max="16084" width="11" style="1"/>
    <col min="16085" max="16085" width="3.7109375" style="1" customWidth="1"/>
    <col min="16086" max="16086" width="9.140625" style="1" customWidth="1"/>
    <col min="16087" max="16087" width="9.85546875" style="1" customWidth="1"/>
    <col min="16088" max="16088" width="9.7109375" style="1" customWidth="1"/>
    <col min="16089" max="16089" width="6" style="1" customWidth="1"/>
    <col min="16090" max="16090" width="44.140625" style="1" customWidth="1"/>
    <col min="16091" max="16091" width="6.42578125" style="1" customWidth="1"/>
    <col min="16092" max="16092" width="14" style="1" customWidth="1"/>
    <col min="16093" max="16093" width="18.28515625" style="1" customWidth="1"/>
    <col min="16094" max="16094" width="24.28515625" style="1" customWidth="1"/>
    <col min="16095" max="16095" width="22.140625" style="1" customWidth="1"/>
    <col min="16096" max="16384" width="11" style="1"/>
  </cols>
  <sheetData>
    <row r="1" spans="1:9" ht="17.25" thickBot="1" x14ac:dyDescent="0.3"/>
    <row r="2" spans="1:9" ht="31.5" customHeight="1" x14ac:dyDescent="0.25">
      <c r="A2" s="173"/>
      <c r="B2" s="174"/>
      <c r="C2" s="174"/>
      <c r="D2" s="174"/>
      <c r="E2" s="174"/>
      <c r="F2" s="174"/>
      <c r="G2" s="174"/>
      <c r="H2" s="174"/>
      <c r="I2" s="175"/>
    </row>
    <row r="3" spans="1:9" ht="37.5" customHeight="1" x14ac:dyDescent="0.25">
      <c r="A3" s="176"/>
      <c r="B3" s="177"/>
      <c r="C3" s="177"/>
      <c r="D3" s="177"/>
      <c r="E3" s="177"/>
      <c r="F3" s="177"/>
      <c r="G3" s="177"/>
      <c r="H3" s="177"/>
      <c r="I3" s="178"/>
    </row>
    <row r="4" spans="1:9" ht="43.5" customHeight="1" thickBot="1" x14ac:dyDescent="0.3">
      <c r="A4" s="179"/>
      <c r="B4" s="180"/>
      <c r="C4" s="180"/>
      <c r="D4" s="180"/>
      <c r="E4" s="180"/>
      <c r="F4" s="180"/>
      <c r="G4" s="180"/>
      <c r="H4" s="180"/>
      <c r="I4" s="181"/>
    </row>
    <row r="5" spans="1:9" ht="100.5" customHeight="1" thickBot="1" x14ac:dyDescent="0.3">
      <c r="A5" s="182" t="s">
        <v>205</v>
      </c>
      <c r="B5" s="183"/>
      <c r="C5" s="183"/>
      <c r="D5" s="183"/>
      <c r="E5" s="183"/>
      <c r="F5" s="183"/>
      <c r="G5" s="183"/>
      <c r="H5" s="183"/>
      <c r="I5" s="184"/>
    </row>
    <row r="6" spans="1:9" ht="18" customHeight="1" thickBot="1" x14ac:dyDescent="0.3">
      <c r="A6" s="185"/>
      <c r="B6" s="186"/>
      <c r="C6" s="186"/>
      <c r="D6" s="186"/>
      <c r="E6" s="186"/>
      <c r="F6" s="186"/>
      <c r="G6" s="186"/>
      <c r="H6" s="186"/>
      <c r="I6" s="187"/>
    </row>
    <row r="7" spans="1:9" ht="28.5" customHeight="1" x14ac:dyDescent="0.25">
      <c r="A7" s="188" t="s">
        <v>0</v>
      </c>
      <c r="B7" s="190" t="s">
        <v>1</v>
      </c>
      <c r="C7" s="192" t="s">
        <v>2</v>
      </c>
      <c r="D7" s="192"/>
      <c r="E7" s="193" t="s">
        <v>3</v>
      </c>
      <c r="F7" s="195" t="s">
        <v>4</v>
      </c>
      <c r="G7" s="197" t="s">
        <v>150</v>
      </c>
      <c r="H7" s="199" t="s">
        <v>5</v>
      </c>
      <c r="I7" s="201" t="s">
        <v>173</v>
      </c>
    </row>
    <row r="8" spans="1:9" s="2" customFormat="1" ht="51" customHeight="1" thickBot="1" x14ac:dyDescent="0.3">
      <c r="A8" s="189"/>
      <c r="B8" s="191"/>
      <c r="C8" s="9" t="s">
        <v>6</v>
      </c>
      <c r="D8" s="10" t="s">
        <v>7</v>
      </c>
      <c r="E8" s="194"/>
      <c r="F8" s="196"/>
      <c r="G8" s="198"/>
      <c r="H8" s="200"/>
      <c r="I8" s="202"/>
    </row>
    <row r="9" spans="1:9" s="3" customFormat="1" ht="48" customHeight="1" thickBot="1" x14ac:dyDescent="0.3">
      <c r="A9" s="206" t="s">
        <v>197</v>
      </c>
      <c r="B9" s="207"/>
      <c r="C9" s="207"/>
      <c r="D9" s="207"/>
      <c r="E9" s="207"/>
      <c r="F9" s="207"/>
      <c r="G9" s="207"/>
      <c r="H9" s="207"/>
      <c r="I9" s="144"/>
    </row>
    <row r="10" spans="1:9" s="3" customFormat="1" ht="119.25" customHeight="1" x14ac:dyDescent="0.25">
      <c r="A10" s="50">
        <v>1</v>
      </c>
      <c r="B10" s="51" t="s">
        <v>8</v>
      </c>
      <c r="C10" s="52"/>
      <c r="D10" s="53" t="s">
        <v>8</v>
      </c>
      <c r="E10" s="54" t="s">
        <v>198</v>
      </c>
      <c r="F10" s="55" t="s">
        <v>9</v>
      </c>
      <c r="G10" s="77">
        <v>100</v>
      </c>
      <c r="H10" s="56"/>
      <c r="I10" s="133"/>
    </row>
    <row r="11" spans="1:9" s="3" customFormat="1" ht="24" customHeight="1" thickBot="1" x14ac:dyDescent="0.3">
      <c r="A11" s="166"/>
      <c r="B11" s="11"/>
      <c r="C11" s="12"/>
      <c r="D11" s="167"/>
      <c r="E11" s="13"/>
      <c r="F11" s="8"/>
      <c r="G11" s="80"/>
      <c r="H11" s="49"/>
      <c r="I11" s="6"/>
    </row>
    <row r="12" spans="1:9" s="3" customFormat="1" ht="48" customHeight="1" thickBot="1" x14ac:dyDescent="0.3">
      <c r="A12" s="206" t="s">
        <v>177</v>
      </c>
      <c r="B12" s="207"/>
      <c r="C12" s="207"/>
      <c r="D12" s="207"/>
      <c r="E12" s="207"/>
      <c r="F12" s="207"/>
      <c r="G12" s="207"/>
      <c r="H12" s="207"/>
      <c r="I12" s="144"/>
    </row>
    <row r="13" spans="1:9" s="3" customFormat="1" ht="70.5" customHeight="1" x14ac:dyDescent="0.25">
      <c r="A13" s="164">
        <v>2</v>
      </c>
      <c r="B13" s="19"/>
      <c r="C13" s="59"/>
      <c r="D13" s="165" t="s">
        <v>161</v>
      </c>
      <c r="E13" s="60" t="s">
        <v>174</v>
      </c>
      <c r="F13" s="22" t="s">
        <v>162</v>
      </c>
      <c r="G13" s="78">
        <v>12</v>
      </c>
      <c r="H13" s="56"/>
      <c r="I13" s="133"/>
    </row>
    <row r="14" spans="1:9" s="3" customFormat="1" ht="23.25" customHeight="1" thickBot="1" x14ac:dyDescent="0.3">
      <c r="A14" s="171"/>
      <c r="B14" s="24"/>
      <c r="C14" s="44"/>
      <c r="D14" s="172"/>
      <c r="E14" s="26"/>
      <c r="F14" s="27"/>
      <c r="G14" s="48"/>
      <c r="H14" s="48"/>
      <c r="I14" s="45"/>
    </row>
    <row r="15" spans="1:9" ht="34.5" customHeight="1" thickBot="1" x14ac:dyDescent="0.3">
      <c r="A15" s="208" t="s">
        <v>199</v>
      </c>
      <c r="B15" s="209"/>
      <c r="C15" s="209"/>
      <c r="D15" s="209"/>
      <c r="E15" s="209"/>
      <c r="F15" s="209"/>
      <c r="G15" s="209"/>
      <c r="H15" s="209"/>
      <c r="I15" s="210"/>
    </row>
    <row r="16" spans="1:9" s="3" customFormat="1" ht="30" customHeight="1" thickBot="1" x14ac:dyDescent="0.3">
      <c r="A16" s="211" t="s">
        <v>10</v>
      </c>
      <c r="B16" s="212"/>
      <c r="C16" s="212"/>
      <c r="D16" s="212"/>
      <c r="E16" s="212"/>
      <c r="F16" s="212"/>
      <c r="G16" s="212"/>
      <c r="H16" s="170"/>
      <c r="I16" s="145"/>
    </row>
    <row r="17" spans="1:9" s="3" customFormat="1" ht="21.75" customHeight="1" x14ac:dyDescent="0.25">
      <c r="A17" s="164">
        <v>3</v>
      </c>
      <c r="B17" s="22" t="s">
        <v>11</v>
      </c>
      <c r="C17" s="59" t="s">
        <v>13</v>
      </c>
      <c r="D17" s="165"/>
      <c r="E17" s="60" t="s">
        <v>122</v>
      </c>
      <c r="F17" s="22" t="s">
        <v>12</v>
      </c>
      <c r="G17" s="84">
        <v>150</v>
      </c>
      <c r="H17" s="61"/>
      <c r="I17" s="79"/>
    </row>
    <row r="18" spans="1:9" s="3" customFormat="1" ht="21.75" customHeight="1" x14ac:dyDescent="0.25">
      <c r="A18" s="166">
        <v>4</v>
      </c>
      <c r="B18" s="8" t="s">
        <v>127</v>
      </c>
      <c r="C18" s="8" t="s">
        <v>13</v>
      </c>
      <c r="D18" s="167"/>
      <c r="E18" s="13" t="s">
        <v>14</v>
      </c>
      <c r="F18" s="8" t="s">
        <v>15</v>
      </c>
      <c r="G18" s="80">
        <v>45</v>
      </c>
      <c r="H18" s="49"/>
      <c r="I18" s="6"/>
    </row>
    <row r="19" spans="1:9" s="3" customFormat="1" ht="21.75" customHeight="1" thickBot="1" x14ac:dyDescent="0.3">
      <c r="A19" s="168"/>
      <c r="B19" s="85"/>
      <c r="C19" s="86"/>
      <c r="D19" s="87"/>
      <c r="E19" s="88"/>
      <c r="F19" s="89"/>
      <c r="G19" s="90"/>
      <c r="H19" s="89"/>
      <c r="I19" s="134"/>
    </row>
    <row r="20" spans="1:9" s="3" customFormat="1" ht="30" customHeight="1" thickBot="1" x14ac:dyDescent="0.3">
      <c r="A20" s="211" t="s">
        <v>159</v>
      </c>
      <c r="B20" s="212"/>
      <c r="C20" s="212"/>
      <c r="D20" s="212"/>
      <c r="E20" s="212"/>
      <c r="F20" s="212"/>
      <c r="G20" s="212"/>
      <c r="H20" s="170"/>
      <c r="I20" s="145"/>
    </row>
    <row r="21" spans="1:9" s="3" customFormat="1" ht="31.5" customHeight="1" x14ac:dyDescent="0.25">
      <c r="A21" s="164">
        <v>5</v>
      </c>
      <c r="B21" s="28" t="s">
        <v>134</v>
      </c>
      <c r="C21" s="28" t="s">
        <v>18</v>
      </c>
      <c r="D21" s="91"/>
      <c r="E21" s="29" t="s">
        <v>19</v>
      </c>
      <c r="F21" s="22" t="s">
        <v>12</v>
      </c>
      <c r="G21" s="84">
        <v>200</v>
      </c>
      <c r="H21" s="61"/>
      <c r="I21" s="79"/>
    </row>
    <row r="22" spans="1:9" s="3" customFormat="1" ht="32.25" customHeight="1" x14ac:dyDescent="0.25">
      <c r="A22" s="166">
        <v>6</v>
      </c>
      <c r="B22" s="30" t="s">
        <v>135</v>
      </c>
      <c r="C22" s="31" t="s">
        <v>20</v>
      </c>
      <c r="D22" s="30"/>
      <c r="E22" s="32" t="s">
        <v>21</v>
      </c>
      <c r="F22" s="8" t="s">
        <v>12</v>
      </c>
      <c r="G22" s="80">
        <v>16750</v>
      </c>
      <c r="H22" s="49"/>
      <c r="I22" s="6"/>
    </row>
    <row r="23" spans="1:9" s="3" customFormat="1" ht="35.25" customHeight="1" x14ac:dyDescent="0.25">
      <c r="A23" s="166">
        <v>7</v>
      </c>
      <c r="B23" s="30" t="s">
        <v>136</v>
      </c>
      <c r="C23" s="31" t="s">
        <v>20</v>
      </c>
      <c r="D23" s="30"/>
      <c r="E23" s="32" t="s">
        <v>22</v>
      </c>
      <c r="F23" s="8" t="s">
        <v>12</v>
      </c>
      <c r="G23" s="80">
        <v>3100</v>
      </c>
      <c r="H23" s="49"/>
      <c r="I23" s="6"/>
    </row>
    <row r="24" spans="1:9" s="3" customFormat="1" ht="21.75" customHeight="1" thickBot="1" x14ac:dyDescent="0.3">
      <c r="A24" s="168"/>
      <c r="B24" s="63"/>
      <c r="C24" s="92"/>
      <c r="D24" s="169"/>
      <c r="E24" s="65"/>
      <c r="F24" s="63"/>
      <c r="G24" s="63"/>
      <c r="H24" s="63"/>
      <c r="I24" s="67"/>
    </row>
    <row r="25" spans="1:9" s="3" customFormat="1" ht="30" customHeight="1" thickBot="1" x14ac:dyDescent="0.3">
      <c r="A25" s="211" t="s">
        <v>26</v>
      </c>
      <c r="B25" s="212"/>
      <c r="C25" s="212"/>
      <c r="D25" s="212"/>
      <c r="E25" s="212"/>
      <c r="F25" s="212"/>
      <c r="G25" s="212"/>
      <c r="H25" s="170"/>
      <c r="I25" s="145"/>
    </row>
    <row r="26" spans="1:9" s="3" customFormat="1" ht="21.75" customHeight="1" x14ac:dyDescent="0.25">
      <c r="A26" s="164">
        <v>8</v>
      </c>
      <c r="B26" s="62" t="s">
        <v>27</v>
      </c>
      <c r="C26" s="36" t="s">
        <v>28</v>
      </c>
      <c r="D26" s="35"/>
      <c r="E26" s="29" t="s">
        <v>29</v>
      </c>
      <c r="F26" s="36" t="s">
        <v>30</v>
      </c>
      <c r="G26" s="84">
        <v>99000</v>
      </c>
      <c r="H26" s="61"/>
      <c r="I26" s="79"/>
    </row>
    <row r="27" spans="1:9" s="3" customFormat="1" ht="39" customHeight="1" x14ac:dyDescent="0.25">
      <c r="A27" s="166">
        <f>+A26+1</f>
        <v>9</v>
      </c>
      <c r="B27" s="30" t="s">
        <v>34</v>
      </c>
      <c r="C27" s="31"/>
      <c r="D27" s="30" t="s">
        <v>32</v>
      </c>
      <c r="E27" s="32" t="s">
        <v>33</v>
      </c>
      <c r="F27" s="31" t="s">
        <v>12</v>
      </c>
      <c r="G27" s="80">
        <v>8551</v>
      </c>
      <c r="H27" s="49"/>
      <c r="I27" s="6"/>
    </row>
    <row r="28" spans="1:9" s="3" customFormat="1" ht="35.25" customHeight="1" x14ac:dyDescent="0.25">
      <c r="A28" s="166">
        <f t="shared" ref="A28:A34" si="0">+A27+1</f>
        <v>10</v>
      </c>
      <c r="B28" s="30" t="s">
        <v>31</v>
      </c>
      <c r="C28" s="31"/>
      <c r="D28" s="30" t="s">
        <v>32</v>
      </c>
      <c r="E28" s="32" t="s">
        <v>35</v>
      </c>
      <c r="F28" s="31" t="s">
        <v>12</v>
      </c>
      <c r="G28" s="80">
        <v>10415</v>
      </c>
      <c r="H28" s="49"/>
      <c r="I28" s="6"/>
    </row>
    <row r="29" spans="1:9" s="3" customFormat="1" ht="38.25" customHeight="1" x14ac:dyDescent="0.25">
      <c r="A29" s="166">
        <f t="shared" si="0"/>
        <v>11</v>
      </c>
      <c r="B29" s="30" t="s">
        <v>137</v>
      </c>
      <c r="C29" s="31"/>
      <c r="D29" s="30" t="s">
        <v>32</v>
      </c>
      <c r="E29" s="32" t="s">
        <v>36</v>
      </c>
      <c r="F29" s="31" t="s">
        <v>12</v>
      </c>
      <c r="G29" s="80">
        <v>1926</v>
      </c>
      <c r="H29" s="49"/>
      <c r="I29" s="6"/>
    </row>
    <row r="30" spans="1:9" s="3" customFormat="1" ht="39" customHeight="1" x14ac:dyDescent="0.25">
      <c r="A30" s="166">
        <f t="shared" si="0"/>
        <v>12</v>
      </c>
      <c r="B30" s="30" t="s">
        <v>37</v>
      </c>
      <c r="C30" s="31"/>
      <c r="D30" s="30" t="s">
        <v>38</v>
      </c>
      <c r="E30" s="32" t="s">
        <v>39</v>
      </c>
      <c r="F30" s="31" t="s">
        <v>12</v>
      </c>
      <c r="G30" s="80">
        <v>10250</v>
      </c>
      <c r="H30" s="49"/>
      <c r="I30" s="6"/>
    </row>
    <row r="31" spans="1:9" s="3" customFormat="1" ht="22.5" customHeight="1" x14ac:dyDescent="0.25">
      <c r="A31" s="166">
        <f t="shared" si="0"/>
        <v>13</v>
      </c>
      <c r="B31" s="57" t="s">
        <v>40</v>
      </c>
      <c r="C31" s="31"/>
      <c r="D31" s="30" t="s">
        <v>41</v>
      </c>
      <c r="E31" s="32" t="s">
        <v>42</v>
      </c>
      <c r="F31" s="31" t="s">
        <v>12</v>
      </c>
      <c r="G31" s="80">
        <v>9900</v>
      </c>
      <c r="H31" s="49"/>
      <c r="I31" s="6"/>
    </row>
    <row r="32" spans="1:9" s="3" customFormat="1" ht="41.25" customHeight="1" x14ac:dyDescent="0.25">
      <c r="A32" s="166">
        <f t="shared" si="0"/>
        <v>14</v>
      </c>
      <c r="B32" s="30" t="s">
        <v>43</v>
      </c>
      <c r="C32" s="31" t="s">
        <v>44</v>
      </c>
      <c r="D32" s="30"/>
      <c r="E32" s="32" t="s">
        <v>139</v>
      </c>
      <c r="F32" s="31" t="s">
        <v>30</v>
      </c>
      <c r="G32" s="80">
        <v>97258</v>
      </c>
      <c r="H32" s="49"/>
      <c r="I32" s="6"/>
    </row>
    <row r="33" spans="1:9" s="3" customFormat="1" ht="66.75" customHeight="1" x14ac:dyDescent="0.25">
      <c r="A33" s="166">
        <f t="shared" si="0"/>
        <v>15</v>
      </c>
      <c r="B33" s="30" t="s">
        <v>140</v>
      </c>
      <c r="C33" s="31" t="s">
        <v>45</v>
      </c>
      <c r="D33" s="30"/>
      <c r="E33" s="32" t="s">
        <v>46</v>
      </c>
      <c r="F33" s="31" t="s">
        <v>12</v>
      </c>
      <c r="G33" s="80">
        <v>1675</v>
      </c>
      <c r="H33" s="49"/>
      <c r="I33" s="6"/>
    </row>
    <row r="34" spans="1:9" s="3" customFormat="1" ht="60.75" customHeight="1" x14ac:dyDescent="0.25">
      <c r="A34" s="166">
        <f t="shared" si="0"/>
        <v>16</v>
      </c>
      <c r="B34" s="30" t="s">
        <v>141</v>
      </c>
      <c r="C34" s="31" t="s">
        <v>45</v>
      </c>
      <c r="D34" s="30"/>
      <c r="E34" s="32" t="s">
        <v>47</v>
      </c>
      <c r="F34" s="31" t="s">
        <v>12</v>
      </c>
      <c r="G34" s="80">
        <v>2514</v>
      </c>
      <c r="H34" s="49"/>
      <c r="I34" s="6"/>
    </row>
    <row r="35" spans="1:9" s="2" customFormat="1" ht="21.75" customHeight="1" thickBot="1" x14ac:dyDescent="0.3">
      <c r="A35" s="168"/>
      <c r="B35" s="63"/>
      <c r="C35" s="64"/>
      <c r="D35" s="169"/>
      <c r="E35" s="65"/>
      <c r="F35" s="63"/>
      <c r="G35" s="63"/>
      <c r="H35" s="63"/>
      <c r="I35" s="67"/>
    </row>
    <row r="36" spans="1:9" s="3" customFormat="1" ht="30" customHeight="1" thickBot="1" x14ac:dyDescent="0.3">
      <c r="A36" s="211" t="s">
        <v>55</v>
      </c>
      <c r="B36" s="212"/>
      <c r="C36" s="212"/>
      <c r="D36" s="212"/>
      <c r="E36" s="212"/>
      <c r="F36" s="212"/>
      <c r="G36" s="212"/>
      <c r="H36" s="170"/>
      <c r="I36" s="145"/>
    </row>
    <row r="37" spans="1:9" s="3" customFormat="1" ht="21.75" customHeight="1" x14ac:dyDescent="0.25">
      <c r="A37" s="164">
        <f>+A34+1</f>
        <v>17</v>
      </c>
      <c r="B37" s="68" t="s">
        <v>56</v>
      </c>
      <c r="C37" s="68" t="s">
        <v>57</v>
      </c>
      <c r="D37" s="68"/>
      <c r="E37" s="69" t="s">
        <v>58</v>
      </c>
      <c r="F37" s="68" t="s">
        <v>12</v>
      </c>
      <c r="G37" s="84">
        <v>350</v>
      </c>
      <c r="H37" s="61"/>
      <c r="I37" s="79"/>
    </row>
    <row r="38" spans="1:9" s="3" customFormat="1" ht="21.75" customHeight="1" x14ac:dyDescent="0.25">
      <c r="A38" s="166">
        <f>+A37+1</f>
        <v>18</v>
      </c>
      <c r="B38" s="38" t="s">
        <v>59</v>
      </c>
      <c r="C38" s="38" t="s">
        <v>57</v>
      </c>
      <c r="D38" s="38"/>
      <c r="E38" s="39" t="s">
        <v>60</v>
      </c>
      <c r="F38" s="38" t="s">
        <v>12</v>
      </c>
      <c r="G38" s="80">
        <v>350</v>
      </c>
      <c r="H38" s="49"/>
      <c r="I38" s="6"/>
    </row>
    <row r="39" spans="1:9" s="3" customFormat="1" ht="21.75" customHeight="1" x14ac:dyDescent="0.25">
      <c r="A39" s="166">
        <f t="shared" ref="A39:A47" si="1">+A38+1</f>
        <v>19</v>
      </c>
      <c r="B39" s="38" t="s">
        <v>61</v>
      </c>
      <c r="C39" s="38" t="s">
        <v>62</v>
      </c>
      <c r="D39" s="38"/>
      <c r="E39" s="39" t="s">
        <v>63</v>
      </c>
      <c r="F39" s="38" t="s">
        <v>12</v>
      </c>
      <c r="G39" s="80">
        <v>400</v>
      </c>
      <c r="H39" s="49"/>
      <c r="I39" s="6"/>
    </row>
    <row r="40" spans="1:9" s="3" customFormat="1" ht="35.25" customHeight="1" x14ac:dyDescent="0.25">
      <c r="A40" s="166">
        <f t="shared" si="1"/>
        <v>20</v>
      </c>
      <c r="B40" s="38" t="s">
        <v>126</v>
      </c>
      <c r="C40" s="38" t="s">
        <v>64</v>
      </c>
      <c r="D40" s="38"/>
      <c r="E40" s="39" t="s">
        <v>142</v>
      </c>
      <c r="F40" s="38" t="s">
        <v>12</v>
      </c>
      <c r="G40" s="80">
        <v>252</v>
      </c>
      <c r="H40" s="49"/>
      <c r="I40" s="6"/>
    </row>
    <row r="41" spans="1:9" s="3" customFormat="1" ht="21.75" customHeight="1" x14ac:dyDescent="0.25">
      <c r="A41" s="166">
        <f t="shared" si="1"/>
        <v>21</v>
      </c>
      <c r="B41" s="38" t="s">
        <v>65</v>
      </c>
      <c r="C41" s="38" t="s">
        <v>66</v>
      </c>
      <c r="D41" s="38"/>
      <c r="E41" s="39" t="s">
        <v>67</v>
      </c>
      <c r="F41" s="38" t="s">
        <v>68</v>
      </c>
      <c r="G41" s="80">
        <v>4774</v>
      </c>
      <c r="H41" s="49"/>
      <c r="I41" s="6"/>
    </row>
    <row r="42" spans="1:9" s="3" customFormat="1" ht="48" customHeight="1" x14ac:dyDescent="0.25">
      <c r="A42" s="166">
        <f t="shared" si="1"/>
        <v>22</v>
      </c>
      <c r="B42" s="38" t="s">
        <v>132</v>
      </c>
      <c r="C42" s="38" t="s">
        <v>69</v>
      </c>
      <c r="D42" s="38"/>
      <c r="E42" s="39" t="s">
        <v>133</v>
      </c>
      <c r="F42" s="38" t="s">
        <v>12</v>
      </c>
      <c r="G42" s="80">
        <v>40</v>
      </c>
      <c r="H42" s="49"/>
      <c r="I42" s="6"/>
    </row>
    <row r="43" spans="1:9" s="3" customFormat="1" ht="51.75" customHeight="1" x14ac:dyDescent="0.25">
      <c r="A43" s="166">
        <f t="shared" si="1"/>
        <v>23</v>
      </c>
      <c r="B43" s="38" t="s">
        <v>129</v>
      </c>
      <c r="C43" s="38"/>
      <c r="D43" s="38" t="s">
        <v>130</v>
      </c>
      <c r="E43" s="39" t="s">
        <v>131</v>
      </c>
      <c r="F43" s="38" t="s">
        <v>12</v>
      </c>
      <c r="G43" s="80">
        <v>2500</v>
      </c>
      <c r="H43" s="49"/>
      <c r="I43" s="6"/>
    </row>
    <row r="44" spans="1:9" s="3" customFormat="1" ht="21.75" customHeight="1" x14ac:dyDescent="0.25">
      <c r="A44" s="166">
        <f t="shared" si="1"/>
        <v>24</v>
      </c>
      <c r="B44" s="38" t="s">
        <v>70</v>
      </c>
      <c r="C44" s="38" t="s">
        <v>71</v>
      </c>
      <c r="D44" s="38"/>
      <c r="E44" s="39" t="s">
        <v>143</v>
      </c>
      <c r="F44" s="38" t="s">
        <v>30</v>
      </c>
      <c r="G44" s="80">
        <v>2100</v>
      </c>
      <c r="H44" s="49"/>
      <c r="I44" s="6"/>
    </row>
    <row r="45" spans="1:9" s="3" customFormat="1" x14ac:dyDescent="0.25">
      <c r="A45" s="166">
        <f t="shared" si="1"/>
        <v>25</v>
      </c>
      <c r="B45" s="38" t="s">
        <v>72</v>
      </c>
      <c r="C45" s="38" t="s">
        <v>71</v>
      </c>
      <c r="D45" s="38"/>
      <c r="E45" s="39" t="s">
        <v>73</v>
      </c>
      <c r="F45" s="38" t="s">
        <v>12</v>
      </c>
      <c r="G45" s="80">
        <v>600</v>
      </c>
      <c r="H45" s="49"/>
      <c r="I45" s="6"/>
    </row>
    <row r="46" spans="1:9" s="3" customFormat="1" x14ac:dyDescent="0.25">
      <c r="A46" s="166">
        <f t="shared" si="1"/>
        <v>26</v>
      </c>
      <c r="B46" s="38" t="s">
        <v>74</v>
      </c>
      <c r="C46" s="38" t="s">
        <v>71</v>
      </c>
      <c r="D46" s="38"/>
      <c r="E46" s="39" t="s">
        <v>75</v>
      </c>
      <c r="F46" s="38" t="s">
        <v>12</v>
      </c>
      <c r="G46" s="80">
        <v>120</v>
      </c>
      <c r="H46" s="49"/>
      <c r="I46" s="6"/>
    </row>
    <row r="47" spans="1:9" s="3" customFormat="1" ht="30" customHeight="1" x14ac:dyDescent="0.25">
      <c r="A47" s="166">
        <f t="shared" si="1"/>
        <v>27</v>
      </c>
      <c r="B47" s="38" t="s">
        <v>76</v>
      </c>
      <c r="C47" s="38" t="s">
        <v>77</v>
      </c>
      <c r="D47" s="38"/>
      <c r="E47" s="39" t="s">
        <v>78</v>
      </c>
      <c r="F47" s="38" t="s">
        <v>12</v>
      </c>
      <c r="G47" s="80">
        <v>60</v>
      </c>
      <c r="H47" s="49"/>
      <c r="I47" s="6"/>
    </row>
    <row r="48" spans="1:9" s="3" customFormat="1" ht="21.75" customHeight="1" thickBot="1" x14ac:dyDescent="0.3">
      <c r="A48" s="129"/>
      <c r="B48" s="85"/>
      <c r="C48" s="93"/>
      <c r="D48" s="87"/>
      <c r="E48" s="94"/>
      <c r="F48" s="89"/>
      <c r="G48" s="89"/>
      <c r="H48" s="89"/>
      <c r="I48" s="134"/>
    </row>
    <row r="49" spans="1:9" s="4" customFormat="1" ht="30" customHeight="1" thickBot="1" x14ac:dyDescent="0.3">
      <c r="A49" s="211" t="s">
        <v>120</v>
      </c>
      <c r="B49" s="212"/>
      <c r="C49" s="212"/>
      <c r="D49" s="212"/>
      <c r="E49" s="212"/>
      <c r="F49" s="212"/>
      <c r="G49" s="212"/>
      <c r="H49" s="170"/>
      <c r="I49" s="145"/>
    </row>
    <row r="50" spans="1:9" s="4" customFormat="1" ht="21.75" customHeight="1" x14ac:dyDescent="0.25">
      <c r="A50" s="164">
        <f>+A47+1</f>
        <v>28</v>
      </c>
      <c r="B50" s="19" t="s">
        <v>79</v>
      </c>
      <c r="C50" s="70" t="s">
        <v>80</v>
      </c>
      <c r="D50" s="71"/>
      <c r="E50" s="72" t="s">
        <v>81</v>
      </c>
      <c r="F50" s="22" t="s">
        <v>15</v>
      </c>
      <c r="G50" s="84">
        <v>158000</v>
      </c>
      <c r="H50" s="61"/>
      <c r="I50" s="79"/>
    </row>
    <row r="51" spans="1:9" s="4" customFormat="1" ht="21.75" customHeight="1" x14ac:dyDescent="0.25">
      <c r="A51" s="166">
        <f>+A50+1</f>
        <v>29</v>
      </c>
      <c r="B51" s="11" t="s">
        <v>82</v>
      </c>
      <c r="C51" s="17" t="s">
        <v>83</v>
      </c>
      <c r="D51" s="15"/>
      <c r="E51" s="16" t="s">
        <v>84</v>
      </c>
      <c r="F51" s="8" t="s">
        <v>30</v>
      </c>
      <c r="G51" s="80">
        <v>1400</v>
      </c>
      <c r="H51" s="49"/>
      <c r="I51" s="6"/>
    </row>
    <row r="52" spans="1:9" s="4" customFormat="1" ht="35.25" customHeight="1" x14ac:dyDescent="0.25">
      <c r="A52" s="166">
        <f t="shared" ref="A52:A60" si="2">+A51+1</f>
        <v>30</v>
      </c>
      <c r="B52" s="11" t="s">
        <v>85</v>
      </c>
      <c r="C52" s="17" t="s">
        <v>86</v>
      </c>
      <c r="D52" s="15"/>
      <c r="E52" s="16" t="s">
        <v>194</v>
      </c>
      <c r="F52" s="8" t="s">
        <v>87</v>
      </c>
      <c r="G52" s="80">
        <v>275</v>
      </c>
      <c r="H52" s="49"/>
      <c r="I52" s="6"/>
    </row>
    <row r="53" spans="1:9" s="4" customFormat="1" ht="27" customHeight="1" x14ac:dyDescent="0.25">
      <c r="A53" s="166">
        <f t="shared" si="2"/>
        <v>31</v>
      </c>
      <c r="B53" s="11" t="s">
        <v>146</v>
      </c>
      <c r="C53" s="17" t="s">
        <v>144</v>
      </c>
      <c r="D53" s="15"/>
      <c r="E53" s="16" t="s">
        <v>145</v>
      </c>
      <c r="F53" s="8" t="s">
        <v>87</v>
      </c>
      <c r="G53" s="80">
        <v>8500</v>
      </c>
      <c r="H53" s="49"/>
      <c r="I53" s="6"/>
    </row>
    <row r="54" spans="1:9" s="4" customFormat="1" ht="21.75" customHeight="1" x14ac:dyDescent="0.25">
      <c r="A54" s="166">
        <f t="shared" si="2"/>
        <v>32</v>
      </c>
      <c r="B54" s="11" t="s">
        <v>88</v>
      </c>
      <c r="C54" s="12" t="s">
        <v>89</v>
      </c>
      <c r="D54" s="167"/>
      <c r="E54" s="16" t="s">
        <v>90</v>
      </c>
      <c r="F54" s="8" t="s">
        <v>15</v>
      </c>
      <c r="G54" s="80">
        <v>230</v>
      </c>
      <c r="H54" s="49"/>
      <c r="I54" s="6"/>
    </row>
    <row r="55" spans="1:9" s="4" customFormat="1" ht="21.75" customHeight="1" x14ac:dyDescent="0.25">
      <c r="A55" s="166">
        <f t="shared" si="2"/>
        <v>33</v>
      </c>
      <c r="B55" s="11" t="s">
        <v>91</v>
      </c>
      <c r="C55" s="12" t="s">
        <v>89</v>
      </c>
      <c r="D55" s="167"/>
      <c r="E55" s="14" t="s">
        <v>92</v>
      </c>
      <c r="F55" s="8" t="s">
        <v>87</v>
      </c>
      <c r="G55" s="80">
        <v>50</v>
      </c>
      <c r="H55" s="49"/>
      <c r="I55" s="6"/>
    </row>
    <row r="56" spans="1:9" s="4" customFormat="1" ht="21.75" customHeight="1" x14ac:dyDescent="0.25">
      <c r="A56" s="166">
        <f t="shared" si="2"/>
        <v>34</v>
      </c>
      <c r="B56" s="30" t="s">
        <v>93</v>
      </c>
      <c r="C56" s="31" t="s">
        <v>89</v>
      </c>
      <c r="D56" s="30"/>
      <c r="E56" s="32" t="s">
        <v>94</v>
      </c>
      <c r="F56" s="8" t="s">
        <v>87</v>
      </c>
      <c r="G56" s="80">
        <v>50</v>
      </c>
      <c r="H56" s="49"/>
      <c r="I56" s="6"/>
    </row>
    <row r="57" spans="1:9" s="4" customFormat="1" ht="21.75" customHeight="1" x14ac:dyDescent="0.25">
      <c r="A57" s="166">
        <f t="shared" si="2"/>
        <v>35</v>
      </c>
      <c r="B57" s="30" t="s">
        <v>95</v>
      </c>
      <c r="C57" s="31" t="s">
        <v>89</v>
      </c>
      <c r="D57" s="30"/>
      <c r="E57" s="32" t="s">
        <v>96</v>
      </c>
      <c r="F57" s="8" t="s">
        <v>87</v>
      </c>
      <c r="G57" s="80">
        <v>66</v>
      </c>
      <c r="H57" s="49"/>
      <c r="I57" s="6"/>
    </row>
    <row r="58" spans="1:9" s="4" customFormat="1" ht="21.75" customHeight="1" x14ac:dyDescent="0.25">
      <c r="A58" s="166">
        <f t="shared" si="2"/>
        <v>36</v>
      </c>
      <c r="B58" s="11" t="s">
        <v>97</v>
      </c>
      <c r="C58" s="18" t="s">
        <v>98</v>
      </c>
      <c r="D58" s="167"/>
      <c r="E58" s="14" t="s">
        <v>99</v>
      </c>
      <c r="F58" s="8" t="s">
        <v>87</v>
      </c>
      <c r="G58" s="80">
        <v>66</v>
      </c>
      <c r="H58" s="49"/>
      <c r="I58" s="6"/>
    </row>
    <row r="59" spans="1:9" s="4" customFormat="1" ht="36.75" customHeight="1" x14ac:dyDescent="0.25">
      <c r="A59" s="166">
        <f t="shared" si="2"/>
        <v>37</v>
      </c>
      <c r="B59" s="30" t="s">
        <v>100</v>
      </c>
      <c r="C59" s="31"/>
      <c r="D59" s="30" t="s">
        <v>101</v>
      </c>
      <c r="E59" s="32" t="s">
        <v>147</v>
      </c>
      <c r="F59" s="8" t="s">
        <v>87</v>
      </c>
      <c r="G59" s="80">
        <v>230</v>
      </c>
      <c r="H59" s="49"/>
      <c r="I59" s="6"/>
    </row>
    <row r="60" spans="1:9" s="4" customFormat="1" ht="27.75" customHeight="1" x14ac:dyDescent="0.25">
      <c r="A60" s="166">
        <f t="shared" si="2"/>
        <v>38</v>
      </c>
      <c r="B60" s="30" t="s">
        <v>102</v>
      </c>
      <c r="C60" s="31"/>
      <c r="D60" s="30" t="s">
        <v>103</v>
      </c>
      <c r="E60" s="32" t="s">
        <v>104</v>
      </c>
      <c r="F60" s="31" t="s">
        <v>15</v>
      </c>
      <c r="G60" s="80">
        <v>60</v>
      </c>
      <c r="H60" s="49"/>
      <c r="I60" s="6"/>
    </row>
    <row r="61" spans="1:9" s="4" customFormat="1" ht="21.75" customHeight="1" thickBot="1" x14ac:dyDescent="0.3">
      <c r="A61" s="168"/>
      <c r="B61" s="95"/>
      <c r="C61" s="96"/>
      <c r="D61" s="95"/>
      <c r="E61" s="97"/>
      <c r="F61" s="96"/>
      <c r="G61" s="96"/>
      <c r="H61" s="96"/>
      <c r="I61" s="135"/>
    </row>
    <row r="62" spans="1:9" ht="30" customHeight="1" thickBot="1" x14ac:dyDescent="0.3">
      <c r="A62" s="211" t="s">
        <v>118</v>
      </c>
      <c r="B62" s="212"/>
      <c r="C62" s="212"/>
      <c r="D62" s="212"/>
      <c r="E62" s="212"/>
      <c r="F62" s="212"/>
      <c r="G62" s="212"/>
      <c r="H62" s="170"/>
      <c r="I62" s="145"/>
    </row>
    <row r="63" spans="1:9" ht="31.5" customHeight="1" x14ac:dyDescent="0.25">
      <c r="A63" s="164">
        <v>39</v>
      </c>
      <c r="B63" s="35" t="s">
        <v>105</v>
      </c>
      <c r="C63" s="36" t="s">
        <v>106</v>
      </c>
      <c r="D63" s="35"/>
      <c r="E63" s="29" t="s">
        <v>148</v>
      </c>
      <c r="F63" s="22" t="s">
        <v>87</v>
      </c>
      <c r="G63" s="84">
        <v>50</v>
      </c>
      <c r="H63" s="61"/>
      <c r="I63" s="79"/>
    </row>
    <row r="64" spans="1:9" ht="33" customHeight="1" x14ac:dyDescent="0.25">
      <c r="A64" s="166">
        <v>40</v>
      </c>
      <c r="B64" s="30" t="s">
        <v>107</v>
      </c>
      <c r="C64" s="31" t="s">
        <v>106</v>
      </c>
      <c r="D64" s="30"/>
      <c r="E64" s="32" t="s">
        <v>149</v>
      </c>
      <c r="F64" s="8" t="s">
        <v>87</v>
      </c>
      <c r="G64" s="80">
        <v>25</v>
      </c>
      <c r="H64" s="49"/>
      <c r="I64" s="6"/>
    </row>
    <row r="65" spans="1:9" ht="30.75" customHeight="1" thickBot="1" x14ac:dyDescent="0.3">
      <c r="A65" s="168"/>
      <c r="B65" s="95"/>
      <c r="C65" s="96"/>
      <c r="D65" s="95"/>
      <c r="E65" s="97"/>
      <c r="F65" s="63"/>
      <c r="G65" s="98"/>
      <c r="H65" s="99"/>
      <c r="I65" s="136"/>
    </row>
    <row r="66" spans="1:9" ht="27" customHeight="1" thickBot="1" x14ac:dyDescent="0.3">
      <c r="A66" s="130"/>
      <c r="B66" s="119"/>
      <c r="C66" s="119"/>
      <c r="D66" s="120"/>
      <c r="E66" s="211" t="s">
        <v>163</v>
      </c>
      <c r="F66" s="212"/>
      <c r="G66" s="212"/>
      <c r="H66" s="213"/>
      <c r="I66" s="151"/>
    </row>
    <row r="67" spans="1:9" ht="23.25" customHeight="1" x14ac:dyDescent="0.25">
      <c r="A67" s="164"/>
      <c r="B67" s="35"/>
      <c r="C67" s="36"/>
      <c r="D67" s="35"/>
      <c r="E67" s="214"/>
      <c r="F67" s="215"/>
      <c r="G67" s="216"/>
      <c r="H67" s="58"/>
      <c r="I67" s="137"/>
    </row>
    <row r="68" spans="1:9" ht="23.25" customHeight="1" x14ac:dyDescent="0.25">
      <c r="A68" s="164"/>
      <c r="B68" s="35"/>
      <c r="C68" s="36"/>
      <c r="D68" s="35"/>
      <c r="E68" s="203" t="s">
        <v>166</v>
      </c>
      <c r="F68" s="204"/>
      <c r="G68" s="205"/>
      <c r="H68" s="162"/>
      <c r="I68" s="137"/>
    </row>
    <row r="69" spans="1:9" ht="23.25" customHeight="1" x14ac:dyDescent="0.25">
      <c r="A69" s="164"/>
      <c r="B69" s="35"/>
      <c r="C69" s="36"/>
      <c r="D69" s="35"/>
      <c r="E69" s="203" t="s">
        <v>164</v>
      </c>
      <c r="F69" s="204"/>
      <c r="G69" s="205"/>
      <c r="H69" s="162"/>
      <c r="I69" s="137"/>
    </row>
    <row r="70" spans="1:9" ht="23.25" customHeight="1" x14ac:dyDescent="0.25">
      <c r="A70" s="164"/>
      <c r="B70" s="35"/>
      <c r="C70" s="36"/>
      <c r="D70" s="35"/>
      <c r="E70" s="203" t="s">
        <v>165</v>
      </c>
      <c r="F70" s="204"/>
      <c r="G70" s="205"/>
      <c r="H70" s="162"/>
      <c r="I70" s="137"/>
    </row>
    <row r="71" spans="1:9" ht="23.25" customHeight="1" thickBot="1" x14ac:dyDescent="0.3">
      <c r="A71" s="164"/>
      <c r="B71" s="35"/>
      <c r="C71" s="36"/>
      <c r="D71" s="35"/>
      <c r="E71" s="217" t="s">
        <v>167</v>
      </c>
      <c r="F71" s="218"/>
      <c r="G71" s="219"/>
      <c r="H71" s="163">
        <v>0.19</v>
      </c>
      <c r="I71" s="137"/>
    </row>
    <row r="72" spans="1:9" ht="23.25" customHeight="1" thickBot="1" x14ac:dyDescent="0.3">
      <c r="A72" s="164"/>
      <c r="B72" s="35"/>
      <c r="C72" s="36"/>
      <c r="D72" s="116"/>
      <c r="E72" s="220" t="s">
        <v>193</v>
      </c>
      <c r="F72" s="221"/>
      <c r="G72" s="221"/>
      <c r="H72" s="222"/>
      <c r="I72" s="151"/>
    </row>
    <row r="73" spans="1:9" ht="23.25" customHeight="1" thickBot="1" x14ac:dyDescent="0.3">
      <c r="A73" s="82"/>
      <c r="B73" s="121"/>
      <c r="C73" s="122"/>
      <c r="D73" s="123"/>
      <c r="E73" s="124"/>
      <c r="F73" s="118"/>
      <c r="G73" s="125"/>
      <c r="H73" s="117"/>
      <c r="I73" s="138"/>
    </row>
    <row r="74" spans="1:9" ht="23.25" customHeight="1" thickBot="1" x14ac:dyDescent="0.3">
      <c r="A74" s="223" t="s">
        <v>168</v>
      </c>
      <c r="B74" s="224"/>
      <c r="C74" s="224"/>
      <c r="D74" s="224"/>
      <c r="E74" s="224"/>
      <c r="F74" s="224"/>
      <c r="G74" s="224"/>
      <c r="H74" s="225"/>
      <c r="I74" s="151"/>
    </row>
    <row r="75" spans="1:9" s="4" customFormat="1" ht="21.75" customHeight="1" thickBot="1" x14ac:dyDescent="0.3">
      <c r="A75" s="164"/>
      <c r="B75" s="19"/>
      <c r="C75" s="20"/>
      <c r="D75" s="165"/>
      <c r="E75" s="21"/>
      <c r="F75" s="22"/>
      <c r="G75" s="47"/>
      <c r="H75" s="47"/>
      <c r="I75" s="139"/>
    </row>
    <row r="76" spans="1:9" ht="34.5" customHeight="1" thickBot="1" x14ac:dyDescent="0.3">
      <c r="A76" s="208" t="s">
        <v>200</v>
      </c>
      <c r="B76" s="209"/>
      <c r="C76" s="209"/>
      <c r="D76" s="209"/>
      <c r="E76" s="209"/>
      <c r="F76" s="209"/>
      <c r="G76" s="209"/>
      <c r="H76" s="209"/>
      <c r="I76" s="210"/>
    </row>
    <row r="77" spans="1:9" s="3" customFormat="1" ht="30" customHeight="1" thickBot="1" x14ac:dyDescent="0.3">
      <c r="A77" s="211" t="s">
        <v>10</v>
      </c>
      <c r="B77" s="212"/>
      <c r="C77" s="212"/>
      <c r="D77" s="212"/>
      <c r="E77" s="212"/>
      <c r="F77" s="212"/>
      <c r="G77" s="212"/>
      <c r="H77" s="170"/>
      <c r="I77" s="145"/>
    </row>
    <row r="78" spans="1:9" s="3" customFormat="1" ht="21.75" customHeight="1" x14ac:dyDescent="0.25">
      <c r="A78" s="164">
        <v>41</v>
      </c>
      <c r="B78" s="19" t="s">
        <v>11</v>
      </c>
      <c r="C78" s="59" t="s">
        <v>13</v>
      </c>
      <c r="D78" s="165"/>
      <c r="E78" s="60" t="s">
        <v>121</v>
      </c>
      <c r="F78" s="22" t="s">
        <v>12</v>
      </c>
      <c r="G78" s="84">
        <v>150</v>
      </c>
      <c r="H78" s="61"/>
      <c r="I78" s="79"/>
    </row>
    <row r="79" spans="1:9" s="3" customFormat="1" ht="21.75" customHeight="1" thickBot="1" x14ac:dyDescent="0.3">
      <c r="A79" s="168"/>
      <c r="B79" s="100"/>
      <c r="C79" s="92"/>
      <c r="D79" s="169"/>
      <c r="E79" s="101"/>
      <c r="F79" s="63"/>
      <c r="G79" s="102"/>
      <c r="H79" s="99"/>
      <c r="I79" s="136"/>
    </row>
    <row r="80" spans="1:9" s="3" customFormat="1" ht="30" customHeight="1" thickBot="1" x14ac:dyDescent="0.3">
      <c r="A80" s="211" t="s">
        <v>160</v>
      </c>
      <c r="B80" s="212"/>
      <c r="C80" s="212"/>
      <c r="D80" s="212"/>
      <c r="E80" s="212"/>
      <c r="F80" s="212"/>
      <c r="G80" s="212"/>
      <c r="H80" s="170"/>
      <c r="I80" s="145"/>
    </row>
    <row r="81" spans="1:9" s="3" customFormat="1" ht="31.5" customHeight="1" x14ac:dyDescent="0.25">
      <c r="A81" s="164">
        <v>42</v>
      </c>
      <c r="B81" s="28" t="s">
        <v>134</v>
      </c>
      <c r="C81" s="28" t="s">
        <v>18</v>
      </c>
      <c r="D81" s="91"/>
      <c r="E81" s="33" t="s">
        <v>23</v>
      </c>
      <c r="F81" s="22" t="s">
        <v>12</v>
      </c>
      <c r="G81" s="84">
        <v>25</v>
      </c>
      <c r="H81" s="61"/>
      <c r="I81" s="79"/>
    </row>
    <row r="82" spans="1:9" s="3" customFormat="1" ht="32.25" customHeight="1" x14ac:dyDescent="0.25">
      <c r="A82" s="166">
        <v>43</v>
      </c>
      <c r="B82" s="30" t="s">
        <v>135</v>
      </c>
      <c r="C82" s="31" t="s">
        <v>20</v>
      </c>
      <c r="D82" s="30"/>
      <c r="E82" s="34" t="s">
        <v>24</v>
      </c>
      <c r="F82" s="8" t="s">
        <v>12</v>
      </c>
      <c r="G82" s="80">
        <v>1620</v>
      </c>
      <c r="H82" s="49"/>
      <c r="I82" s="6"/>
    </row>
    <row r="83" spans="1:9" s="3" customFormat="1" ht="35.25" customHeight="1" x14ac:dyDescent="0.25">
      <c r="A83" s="166">
        <v>44</v>
      </c>
      <c r="B83" s="30" t="s">
        <v>136</v>
      </c>
      <c r="C83" s="31" t="s">
        <v>20</v>
      </c>
      <c r="D83" s="30"/>
      <c r="E83" s="34" t="s">
        <v>25</v>
      </c>
      <c r="F83" s="8" t="s">
        <v>12</v>
      </c>
      <c r="G83" s="80">
        <v>121</v>
      </c>
      <c r="H83" s="49"/>
      <c r="I83" s="6"/>
    </row>
    <row r="84" spans="1:9" s="4" customFormat="1" ht="21.75" customHeight="1" thickBot="1" x14ac:dyDescent="0.3">
      <c r="A84" s="168"/>
      <c r="B84" s="100"/>
      <c r="C84" s="103"/>
      <c r="D84" s="169"/>
      <c r="E84" s="65"/>
      <c r="F84" s="63"/>
      <c r="G84" s="63"/>
      <c r="H84" s="63"/>
      <c r="I84" s="67"/>
    </row>
    <row r="85" spans="1:9" s="3" customFormat="1" ht="30" customHeight="1" thickBot="1" x14ac:dyDescent="0.3">
      <c r="A85" s="211" t="s">
        <v>26</v>
      </c>
      <c r="B85" s="212"/>
      <c r="C85" s="212"/>
      <c r="D85" s="212"/>
      <c r="E85" s="212"/>
      <c r="F85" s="212"/>
      <c r="G85" s="212"/>
      <c r="H85" s="170"/>
      <c r="I85" s="145"/>
    </row>
    <row r="86" spans="1:9" s="3" customFormat="1" ht="21.75" customHeight="1" x14ac:dyDescent="0.25">
      <c r="A86" s="164">
        <v>45</v>
      </c>
      <c r="B86" s="62" t="s">
        <v>27</v>
      </c>
      <c r="C86" s="36" t="s">
        <v>28</v>
      </c>
      <c r="D86" s="35"/>
      <c r="E86" s="29" t="s">
        <v>29</v>
      </c>
      <c r="F86" s="36" t="s">
        <v>30</v>
      </c>
      <c r="G86" s="84">
        <v>18000</v>
      </c>
      <c r="H86" s="61"/>
      <c r="I86" s="79"/>
    </row>
    <row r="87" spans="1:9" s="3" customFormat="1" ht="38.25" customHeight="1" x14ac:dyDescent="0.25">
      <c r="A87" s="166">
        <f>+A86+1</f>
        <v>46</v>
      </c>
      <c r="B87" s="30" t="s">
        <v>50</v>
      </c>
      <c r="C87" s="37"/>
      <c r="D87" s="30" t="s">
        <v>32</v>
      </c>
      <c r="E87" s="34" t="s">
        <v>49</v>
      </c>
      <c r="F87" s="37" t="s">
        <v>12</v>
      </c>
      <c r="G87" s="80">
        <v>336</v>
      </c>
      <c r="H87" s="49"/>
      <c r="I87" s="6"/>
    </row>
    <row r="88" spans="1:9" s="3" customFormat="1" ht="37.5" customHeight="1" x14ac:dyDescent="0.25">
      <c r="A88" s="166">
        <f t="shared" ref="A88:A91" si="3">+A87+1</f>
        <v>47</v>
      </c>
      <c r="B88" s="30" t="s">
        <v>48</v>
      </c>
      <c r="C88" s="37"/>
      <c r="D88" s="30" t="s">
        <v>32</v>
      </c>
      <c r="E88" s="34" t="s">
        <v>51</v>
      </c>
      <c r="F88" s="37" t="s">
        <v>12</v>
      </c>
      <c r="G88" s="80">
        <v>300</v>
      </c>
      <c r="H88" s="49"/>
      <c r="I88" s="6"/>
    </row>
    <row r="89" spans="1:9" s="3" customFormat="1" ht="36.75" customHeight="1" x14ac:dyDescent="0.25">
      <c r="A89" s="166">
        <f t="shared" si="3"/>
        <v>48</v>
      </c>
      <c r="B89" s="30" t="s">
        <v>138</v>
      </c>
      <c r="C89" s="37"/>
      <c r="D89" s="30" t="s">
        <v>32</v>
      </c>
      <c r="E89" s="34" t="s">
        <v>52</v>
      </c>
      <c r="F89" s="37" t="s">
        <v>12</v>
      </c>
      <c r="G89" s="80">
        <v>60</v>
      </c>
      <c r="H89" s="49"/>
      <c r="I89" s="6"/>
    </row>
    <row r="90" spans="1:9" s="3" customFormat="1" ht="73.5" customHeight="1" x14ac:dyDescent="0.25">
      <c r="A90" s="166">
        <f t="shared" si="3"/>
        <v>49</v>
      </c>
      <c r="B90" s="30" t="s">
        <v>140</v>
      </c>
      <c r="C90" s="31" t="s">
        <v>45</v>
      </c>
      <c r="D90" s="30"/>
      <c r="E90" s="32" t="s">
        <v>53</v>
      </c>
      <c r="F90" s="31" t="s">
        <v>12</v>
      </c>
      <c r="G90" s="80">
        <v>8</v>
      </c>
      <c r="H90" s="49"/>
      <c r="I90" s="6"/>
    </row>
    <row r="91" spans="1:9" s="3" customFormat="1" ht="66.75" customHeight="1" thickBot="1" x14ac:dyDescent="0.3">
      <c r="A91" s="168">
        <f t="shared" si="3"/>
        <v>50</v>
      </c>
      <c r="B91" s="95" t="s">
        <v>141</v>
      </c>
      <c r="C91" s="96" t="s">
        <v>45</v>
      </c>
      <c r="D91" s="95"/>
      <c r="E91" s="97" t="s">
        <v>54</v>
      </c>
      <c r="F91" s="96" t="s">
        <v>12</v>
      </c>
      <c r="G91" s="98">
        <v>115</v>
      </c>
      <c r="H91" s="102"/>
      <c r="I91" s="140"/>
    </row>
    <row r="92" spans="1:9" s="4" customFormat="1" ht="30" customHeight="1" thickBot="1" x14ac:dyDescent="0.3">
      <c r="A92" s="211" t="s">
        <v>151</v>
      </c>
      <c r="B92" s="212"/>
      <c r="C92" s="212"/>
      <c r="D92" s="212"/>
      <c r="E92" s="212"/>
      <c r="F92" s="212"/>
      <c r="G92" s="212"/>
      <c r="H92" s="170"/>
      <c r="I92" s="145"/>
    </row>
    <row r="93" spans="1:9" s="4" customFormat="1" ht="21.75" customHeight="1" x14ac:dyDescent="0.25">
      <c r="A93" s="164">
        <v>51</v>
      </c>
      <c r="B93" s="19" t="s">
        <v>79</v>
      </c>
      <c r="C93" s="70" t="s">
        <v>80</v>
      </c>
      <c r="D93" s="71"/>
      <c r="E93" s="72" t="s">
        <v>81</v>
      </c>
      <c r="F93" s="22" t="s">
        <v>15</v>
      </c>
      <c r="G93" s="84">
        <v>34000</v>
      </c>
      <c r="H93" s="61"/>
      <c r="I93" s="79"/>
    </row>
    <row r="94" spans="1:9" s="4" customFormat="1" ht="21.75" customHeight="1" x14ac:dyDescent="0.25">
      <c r="A94" s="166">
        <f>+A93+1</f>
        <v>52</v>
      </c>
      <c r="B94" s="11" t="s">
        <v>82</v>
      </c>
      <c r="C94" s="17" t="s">
        <v>83</v>
      </c>
      <c r="D94" s="15"/>
      <c r="E94" s="16" t="s">
        <v>84</v>
      </c>
      <c r="F94" s="8" t="s">
        <v>30</v>
      </c>
      <c r="G94" s="80">
        <v>300</v>
      </c>
      <c r="H94" s="49"/>
      <c r="I94" s="6"/>
    </row>
    <row r="95" spans="1:9" s="4" customFormat="1" ht="35.25" customHeight="1" x14ac:dyDescent="0.25">
      <c r="A95" s="166">
        <f t="shared" ref="A95:A101" si="4">+A94+1</f>
        <v>53</v>
      </c>
      <c r="B95" s="11" t="s">
        <v>85</v>
      </c>
      <c r="C95" s="17" t="s">
        <v>86</v>
      </c>
      <c r="D95" s="15"/>
      <c r="E95" s="16" t="s">
        <v>194</v>
      </c>
      <c r="F95" s="8" t="s">
        <v>87</v>
      </c>
      <c r="G95" s="80">
        <v>30</v>
      </c>
      <c r="H95" s="49"/>
      <c r="I95" s="6"/>
    </row>
    <row r="96" spans="1:9" s="4" customFormat="1" ht="23.25" customHeight="1" x14ac:dyDescent="0.25">
      <c r="A96" s="166">
        <f t="shared" si="4"/>
        <v>54</v>
      </c>
      <c r="B96" s="11" t="s">
        <v>146</v>
      </c>
      <c r="C96" s="17" t="s">
        <v>144</v>
      </c>
      <c r="D96" s="15"/>
      <c r="E96" s="16" t="s">
        <v>145</v>
      </c>
      <c r="F96" s="8" t="s">
        <v>87</v>
      </c>
      <c r="G96" s="80">
        <v>1000</v>
      </c>
      <c r="H96" s="49"/>
      <c r="I96" s="6"/>
    </row>
    <row r="97" spans="1:9" s="4" customFormat="1" ht="21.75" customHeight="1" x14ac:dyDescent="0.25">
      <c r="A97" s="166">
        <f t="shared" si="4"/>
        <v>55</v>
      </c>
      <c r="B97" s="11" t="s">
        <v>88</v>
      </c>
      <c r="C97" s="12" t="s">
        <v>89</v>
      </c>
      <c r="D97" s="167"/>
      <c r="E97" s="16" t="s">
        <v>90</v>
      </c>
      <c r="F97" s="8" t="s">
        <v>15</v>
      </c>
      <c r="G97" s="80">
        <v>60</v>
      </c>
      <c r="H97" s="49"/>
      <c r="I97" s="6"/>
    </row>
    <row r="98" spans="1:9" s="4" customFormat="1" ht="21.75" customHeight="1" x14ac:dyDescent="0.25">
      <c r="A98" s="166">
        <f t="shared" si="4"/>
        <v>56</v>
      </c>
      <c r="B98" s="11" t="s">
        <v>91</v>
      </c>
      <c r="C98" s="12" t="s">
        <v>89</v>
      </c>
      <c r="D98" s="167"/>
      <c r="E98" s="14" t="s">
        <v>92</v>
      </c>
      <c r="F98" s="8" t="s">
        <v>87</v>
      </c>
      <c r="G98" s="80">
        <v>4</v>
      </c>
      <c r="H98" s="49"/>
      <c r="I98" s="6"/>
    </row>
    <row r="99" spans="1:9" s="4" customFormat="1" ht="21.75" customHeight="1" x14ac:dyDescent="0.25">
      <c r="A99" s="166">
        <f t="shared" si="4"/>
        <v>57</v>
      </c>
      <c r="B99" s="30" t="s">
        <v>93</v>
      </c>
      <c r="C99" s="31" t="s">
        <v>89</v>
      </c>
      <c r="D99" s="30"/>
      <c r="E99" s="32" t="s">
        <v>94</v>
      </c>
      <c r="F99" s="8" t="s">
        <v>87</v>
      </c>
      <c r="G99" s="80">
        <v>8</v>
      </c>
      <c r="H99" s="49"/>
      <c r="I99" s="6"/>
    </row>
    <row r="100" spans="1:9" s="4" customFormat="1" ht="21.75" customHeight="1" x14ac:dyDescent="0.25">
      <c r="A100" s="166">
        <f t="shared" si="4"/>
        <v>58</v>
      </c>
      <c r="B100" s="30" t="s">
        <v>95</v>
      </c>
      <c r="C100" s="31" t="s">
        <v>89</v>
      </c>
      <c r="D100" s="30"/>
      <c r="E100" s="32" t="s">
        <v>96</v>
      </c>
      <c r="F100" s="8" t="s">
        <v>87</v>
      </c>
      <c r="G100" s="80">
        <v>10</v>
      </c>
      <c r="H100" s="49"/>
      <c r="I100" s="6"/>
    </row>
    <row r="101" spans="1:9" s="4" customFormat="1" ht="21.75" customHeight="1" x14ac:dyDescent="0.25">
      <c r="A101" s="166">
        <f t="shared" si="4"/>
        <v>59</v>
      </c>
      <c r="B101" s="11" t="s">
        <v>97</v>
      </c>
      <c r="C101" s="18" t="s">
        <v>98</v>
      </c>
      <c r="D101" s="167"/>
      <c r="E101" s="14" t="s">
        <v>99</v>
      </c>
      <c r="F101" s="8" t="s">
        <v>87</v>
      </c>
      <c r="G101" s="80">
        <v>10</v>
      </c>
      <c r="H101" s="49"/>
      <c r="I101" s="6"/>
    </row>
    <row r="102" spans="1:9" s="4" customFormat="1" ht="21.75" customHeight="1" thickBot="1" x14ac:dyDescent="0.3">
      <c r="A102" s="168"/>
      <c r="B102" s="100"/>
      <c r="C102" s="103"/>
      <c r="D102" s="169"/>
      <c r="E102" s="65"/>
      <c r="F102" s="63"/>
      <c r="G102" s="63"/>
      <c r="H102" s="99"/>
      <c r="I102" s="136"/>
    </row>
    <row r="103" spans="1:9" ht="30" customHeight="1" thickBot="1" x14ac:dyDescent="0.3">
      <c r="A103" s="211" t="s">
        <v>158</v>
      </c>
      <c r="B103" s="212"/>
      <c r="C103" s="212"/>
      <c r="D103" s="212"/>
      <c r="E103" s="212"/>
      <c r="F103" s="212"/>
      <c r="G103" s="212"/>
      <c r="H103" s="170"/>
      <c r="I103" s="145"/>
    </row>
    <row r="104" spans="1:9" ht="31.5" customHeight="1" x14ac:dyDescent="0.25">
      <c r="A104" s="164">
        <v>60</v>
      </c>
      <c r="B104" s="35" t="s">
        <v>105</v>
      </c>
      <c r="C104" s="36" t="s">
        <v>106</v>
      </c>
      <c r="D104" s="35"/>
      <c r="E104" s="29" t="s">
        <v>152</v>
      </c>
      <c r="F104" s="22" t="s">
        <v>87</v>
      </c>
      <c r="G104" s="84">
        <v>20</v>
      </c>
      <c r="H104" s="61"/>
      <c r="I104" s="79"/>
    </row>
    <row r="105" spans="1:9" ht="33" customHeight="1" x14ac:dyDescent="0.25">
      <c r="A105" s="166">
        <v>61</v>
      </c>
      <c r="B105" s="30" t="s">
        <v>107</v>
      </c>
      <c r="C105" s="31" t="s">
        <v>106</v>
      </c>
      <c r="D105" s="30"/>
      <c r="E105" s="32" t="s">
        <v>153</v>
      </c>
      <c r="F105" s="8" t="s">
        <v>87</v>
      </c>
      <c r="G105" s="80">
        <v>10</v>
      </c>
      <c r="H105" s="49"/>
      <c r="I105" s="6"/>
    </row>
    <row r="106" spans="1:9" ht="33" customHeight="1" thickBot="1" x14ac:dyDescent="0.3">
      <c r="A106" s="168"/>
      <c r="B106" s="95"/>
      <c r="C106" s="96"/>
      <c r="D106" s="95"/>
      <c r="E106" s="97"/>
      <c r="F106" s="63"/>
      <c r="G106" s="98"/>
      <c r="H106" s="99"/>
      <c r="I106" s="136"/>
    </row>
    <row r="107" spans="1:9" ht="27" customHeight="1" thickBot="1" x14ac:dyDescent="0.3">
      <c r="A107" s="130"/>
      <c r="B107" s="119"/>
      <c r="C107" s="119"/>
      <c r="D107" s="120"/>
      <c r="E107" s="211" t="s">
        <v>169</v>
      </c>
      <c r="F107" s="212"/>
      <c r="G107" s="212"/>
      <c r="H107" s="213"/>
      <c r="I107" s="151"/>
    </row>
    <row r="108" spans="1:9" ht="23.25" customHeight="1" x14ac:dyDescent="0.25">
      <c r="A108" s="164"/>
      <c r="B108" s="35"/>
      <c r="C108" s="36"/>
      <c r="D108" s="35"/>
      <c r="E108" s="214"/>
      <c r="F108" s="215"/>
      <c r="G108" s="216"/>
      <c r="H108" s="58"/>
      <c r="I108" s="137"/>
    </row>
    <row r="109" spans="1:9" ht="23.25" customHeight="1" x14ac:dyDescent="0.25">
      <c r="A109" s="164"/>
      <c r="B109" s="35"/>
      <c r="C109" s="36"/>
      <c r="D109" s="35"/>
      <c r="E109" s="203" t="s">
        <v>166</v>
      </c>
      <c r="F109" s="204"/>
      <c r="G109" s="205"/>
      <c r="H109" s="162"/>
      <c r="I109" s="137"/>
    </row>
    <row r="110" spans="1:9" ht="23.25" customHeight="1" x14ac:dyDescent="0.25">
      <c r="A110" s="164"/>
      <c r="B110" s="35"/>
      <c r="C110" s="36"/>
      <c r="D110" s="35"/>
      <c r="E110" s="203" t="s">
        <v>164</v>
      </c>
      <c r="F110" s="204"/>
      <c r="G110" s="205"/>
      <c r="H110" s="162"/>
      <c r="I110" s="137"/>
    </row>
    <row r="111" spans="1:9" ht="23.25" customHeight="1" x14ac:dyDescent="0.25">
      <c r="A111" s="164"/>
      <c r="B111" s="35"/>
      <c r="C111" s="36"/>
      <c r="D111" s="35"/>
      <c r="E111" s="203" t="s">
        <v>165</v>
      </c>
      <c r="F111" s="204"/>
      <c r="G111" s="205"/>
      <c r="H111" s="162"/>
      <c r="I111" s="137"/>
    </row>
    <row r="112" spans="1:9" ht="23.25" customHeight="1" thickBot="1" x14ac:dyDescent="0.3">
      <c r="A112" s="164"/>
      <c r="B112" s="35"/>
      <c r="C112" s="36"/>
      <c r="D112" s="35"/>
      <c r="E112" s="217" t="s">
        <v>167</v>
      </c>
      <c r="F112" s="218"/>
      <c r="G112" s="219"/>
      <c r="H112" s="163">
        <v>0.19</v>
      </c>
      <c r="I112" s="137"/>
    </row>
    <row r="113" spans="1:9" ht="23.25" customHeight="1" thickBot="1" x14ac:dyDescent="0.3">
      <c r="A113" s="164"/>
      <c r="B113" s="35"/>
      <c r="C113" s="36"/>
      <c r="D113" s="116"/>
      <c r="E113" s="220" t="s">
        <v>192</v>
      </c>
      <c r="F113" s="221"/>
      <c r="G113" s="221"/>
      <c r="H113" s="222"/>
      <c r="I113" s="151"/>
    </row>
    <row r="114" spans="1:9" ht="23.25" customHeight="1" thickBot="1" x14ac:dyDescent="0.3">
      <c r="A114" s="82"/>
      <c r="B114" s="121"/>
      <c r="C114" s="122"/>
      <c r="D114" s="123"/>
      <c r="E114" s="124"/>
      <c r="F114" s="118"/>
      <c r="G114" s="125"/>
      <c r="H114" s="117"/>
      <c r="I114" s="138"/>
    </row>
    <row r="115" spans="1:9" ht="23.25" customHeight="1" thickBot="1" x14ac:dyDescent="0.3">
      <c r="A115" s="223" t="s">
        <v>170</v>
      </c>
      <c r="B115" s="224"/>
      <c r="C115" s="224"/>
      <c r="D115" s="224"/>
      <c r="E115" s="224"/>
      <c r="F115" s="224"/>
      <c r="G115" s="224"/>
      <c r="H115" s="225"/>
      <c r="I115" s="151"/>
    </row>
    <row r="116" spans="1:9" ht="23.25" customHeight="1" x14ac:dyDescent="0.25">
      <c r="A116" s="166"/>
      <c r="B116" s="167"/>
      <c r="C116" s="167"/>
      <c r="D116" s="167"/>
      <c r="E116" s="167"/>
      <c r="F116" s="167"/>
      <c r="G116" s="167"/>
      <c r="H116" s="167"/>
      <c r="I116" s="131"/>
    </row>
    <row r="117" spans="1:9" ht="21" customHeight="1" thickBot="1" x14ac:dyDescent="0.3">
      <c r="A117" s="168"/>
      <c r="B117" s="95"/>
      <c r="C117" s="96"/>
      <c r="D117" s="95"/>
      <c r="E117" s="97"/>
      <c r="F117" s="63"/>
      <c r="G117" s="63"/>
      <c r="H117" s="99"/>
      <c r="I117" s="136"/>
    </row>
    <row r="118" spans="1:9" ht="34.5" customHeight="1" thickBot="1" x14ac:dyDescent="0.3">
      <c r="A118" s="208" t="s">
        <v>201</v>
      </c>
      <c r="B118" s="209"/>
      <c r="C118" s="209"/>
      <c r="D118" s="209"/>
      <c r="E118" s="209"/>
      <c r="F118" s="209"/>
      <c r="G118" s="209"/>
      <c r="H118" s="209"/>
      <c r="I118" s="210"/>
    </row>
    <row r="119" spans="1:9" ht="30" customHeight="1" thickBot="1" x14ac:dyDescent="0.3">
      <c r="A119" s="211" t="s">
        <v>154</v>
      </c>
      <c r="B119" s="212"/>
      <c r="C119" s="212"/>
      <c r="D119" s="212"/>
      <c r="E119" s="212"/>
      <c r="F119" s="212"/>
      <c r="G119" s="212"/>
      <c r="H119" s="170"/>
      <c r="I119" s="145"/>
    </row>
    <row r="120" spans="1:9" ht="73.5" customHeight="1" x14ac:dyDescent="0.25">
      <c r="A120" s="164">
        <v>62</v>
      </c>
      <c r="B120" s="73" t="s">
        <v>117</v>
      </c>
      <c r="C120" s="104"/>
      <c r="D120" s="74" t="s">
        <v>108</v>
      </c>
      <c r="E120" s="75" t="s">
        <v>128</v>
      </c>
      <c r="F120" s="76" t="s">
        <v>109</v>
      </c>
      <c r="G120" s="84">
        <v>36</v>
      </c>
      <c r="H120" s="61"/>
      <c r="I120" s="79"/>
    </row>
    <row r="121" spans="1:9" ht="21.75" customHeight="1" x14ac:dyDescent="0.25">
      <c r="A121" s="166">
        <v>63</v>
      </c>
      <c r="B121" s="40" t="s">
        <v>110</v>
      </c>
      <c r="C121" s="41" t="s">
        <v>111</v>
      </c>
      <c r="D121" s="43"/>
      <c r="E121" s="43" t="s">
        <v>112</v>
      </c>
      <c r="F121" s="42" t="s">
        <v>109</v>
      </c>
      <c r="G121" s="80">
        <v>5000</v>
      </c>
      <c r="H121" s="49"/>
      <c r="I121" s="6"/>
    </row>
    <row r="122" spans="1:9" ht="17.25" thickBot="1" x14ac:dyDescent="0.3">
      <c r="A122" s="168"/>
      <c r="B122" s="105"/>
      <c r="C122" s="106"/>
      <c r="D122" s="107"/>
      <c r="E122" s="107"/>
      <c r="F122" s="108"/>
      <c r="G122" s="108"/>
      <c r="H122" s="109"/>
      <c r="I122" s="141"/>
    </row>
    <row r="123" spans="1:9" s="4" customFormat="1" ht="30" customHeight="1" thickBot="1" x14ac:dyDescent="0.3">
      <c r="A123" s="211" t="s">
        <v>156</v>
      </c>
      <c r="B123" s="212"/>
      <c r="C123" s="212"/>
      <c r="D123" s="212"/>
      <c r="E123" s="212"/>
      <c r="F123" s="212"/>
      <c r="G123" s="212"/>
      <c r="H123" s="170"/>
      <c r="I123" s="145"/>
    </row>
    <row r="124" spans="1:9" s="4" customFormat="1" ht="21.75" customHeight="1" x14ac:dyDescent="0.25">
      <c r="A124" s="164">
        <v>64</v>
      </c>
      <c r="B124" s="19" t="s">
        <v>79</v>
      </c>
      <c r="C124" s="70" t="s">
        <v>80</v>
      </c>
      <c r="D124" s="71"/>
      <c r="E124" s="72" t="s">
        <v>81</v>
      </c>
      <c r="F124" s="22" t="s">
        <v>15</v>
      </c>
      <c r="G124" s="84">
        <v>75680</v>
      </c>
      <c r="H124" s="61"/>
      <c r="I124" s="79"/>
    </row>
    <row r="125" spans="1:9" s="4" customFormat="1" ht="21.75" customHeight="1" x14ac:dyDescent="0.25">
      <c r="A125" s="166">
        <f>+A124+1</f>
        <v>65</v>
      </c>
      <c r="B125" s="11" t="s">
        <v>82</v>
      </c>
      <c r="C125" s="17" t="s">
        <v>83</v>
      </c>
      <c r="D125" s="15"/>
      <c r="E125" s="16" t="s">
        <v>84</v>
      </c>
      <c r="F125" s="8" t="s">
        <v>30</v>
      </c>
      <c r="G125" s="80">
        <v>140</v>
      </c>
      <c r="H125" s="49"/>
      <c r="I125" s="6"/>
    </row>
    <row r="126" spans="1:9" s="4" customFormat="1" ht="21.75" customHeight="1" x14ac:dyDescent="0.25">
      <c r="A126" s="166">
        <f t="shared" ref="A126:A127" si="5">+A125+1</f>
        <v>66</v>
      </c>
      <c r="B126" s="11" t="s">
        <v>146</v>
      </c>
      <c r="C126" s="17" t="s">
        <v>144</v>
      </c>
      <c r="D126" s="15"/>
      <c r="E126" s="16" t="s">
        <v>145</v>
      </c>
      <c r="F126" s="8" t="s">
        <v>87</v>
      </c>
      <c r="G126" s="80">
        <v>4067</v>
      </c>
      <c r="H126" s="49"/>
      <c r="I126" s="6"/>
    </row>
    <row r="127" spans="1:9" s="4" customFormat="1" ht="35.25" customHeight="1" x14ac:dyDescent="0.25">
      <c r="A127" s="166">
        <f t="shared" si="5"/>
        <v>67</v>
      </c>
      <c r="B127" s="11" t="s">
        <v>85</v>
      </c>
      <c r="C127" s="17" t="s">
        <v>86</v>
      </c>
      <c r="D127" s="15"/>
      <c r="E127" s="16" t="s">
        <v>194</v>
      </c>
      <c r="F127" s="8" t="s">
        <v>87</v>
      </c>
      <c r="G127" s="80">
        <v>30</v>
      </c>
      <c r="H127" s="49"/>
      <c r="I127" s="6"/>
    </row>
    <row r="128" spans="1:9" s="4" customFormat="1" ht="26.25" customHeight="1" thickBot="1" x14ac:dyDescent="0.3">
      <c r="A128" s="168"/>
      <c r="B128" s="100"/>
      <c r="C128" s="110"/>
      <c r="D128" s="111"/>
      <c r="E128" s="112"/>
      <c r="F128" s="63"/>
      <c r="G128" s="98"/>
      <c r="H128" s="99"/>
      <c r="I128" s="136"/>
    </row>
    <row r="129" spans="1:9" ht="27" customHeight="1" thickBot="1" x14ac:dyDescent="0.3">
      <c r="A129" s="130"/>
      <c r="B129" s="119"/>
      <c r="C129" s="119"/>
      <c r="D129" s="120"/>
      <c r="E129" s="211" t="s">
        <v>171</v>
      </c>
      <c r="F129" s="212"/>
      <c r="G129" s="212"/>
      <c r="H129" s="213"/>
      <c r="I129" s="145"/>
    </row>
    <row r="130" spans="1:9" ht="23.25" customHeight="1" x14ac:dyDescent="0.25">
      <c r="A130" s="164"/>
      <c r="B130" s="35"/>
      <c r="C130" s="36"/>
      <c r="D130" s="35"/>
      <c r="E130" s="214"/>
      <c r="F130" s="215"/>
      <c r="G130" s="216"/>
      <c r="H130" s="58"/>
      <c r="I130" s="137"/>
    </row>
    <row r="131" spans="1:9" ht="23.25" customHeight="1" x14ac:dyDescent="0.25">
      <c r="A131" s="164"/>
      <c r="B131" s="35"/>
      <c r="C131" s="36"/>
      <c r="D131" s="35"/>
      <c r="E131" s="203" t="s">
        <v>166</v>
      </c>
      <c r="F131" s="204"/>
      <c r="G131" s="205"/>
      <c r="H131" s="162"/>
      <c r="I131" s="137"/>
    </row>
    <row r="132" spans="1:9" ht="23.25" customHeight="1" x14ac:dyDescent="0.25">
      <c r="A132" s="164"/>
      <c r="B132" s="35"/>
      <c r="C132" s="36"/>
      <c r="D132" s="35"/>
      <c r="E132" s="203" t="s">
        <v>164</v>
      </c>
      <c r="F132" s="204"/>
      <c r="G132" s="205"/>
      <c r="H132" s="162"/>
      <c r="I132" s="137"/>
    </row>
    <row r="133" spans="1:9" ht="23.25" customHeight="1" x14ac:dyDescent="0.25">
      <c r="A133" s="164"/>
      <c r="B133" s="35"/>
      <c r="C133" s="36"/>
      <c r="D133" s="35"/>
      <c r="E133" s="203" t="s">
        <v>165</v>
      </c>
      <c r="F133" s="204"/>
      <c r="G133" s="205"/>
      <c r="H133" s="162"/>
      <c r="I133" s="137"/>
    </row>
    <row r="134" spans="1:9" ht="23.25" customHeight="1" thickBot="1" x14ac:dyDescent="0.3">
      <c r="A134" s="164"/>
      <c r="B134" s="35"/>
      <c r="C134" s="36"/>
      <c r="D134" s="35"/>
      <c r="E134" s="217" t="s">
        <v>167</v>
      </c>
      <c r="F134" s="218"/>
      <c r="G134" s="219"/>
      <c r="H134" s="163">
        <v>0.19</v>
      </c>
      <c r="I134" s="137"/>
    </row>
    <row r="135" spans="1:9" ht="23.25" customHeight="1" thickBot="1" x14ac:dyDescent="0.3">
      <c r="A135" s="164"/>
      <c r="B135" s="35"/>
      <c r="C135" s="36"/>
      <c r="D135" s="116"/>
      <c r="E135" s="220" t="s">
        <v>195</v>
      </c>
      <c r="F135" s="221"/>
      <c r="G135" s="221"/>
      <c r="H135" s="222"/>
      <c r="I135" s="151"/>
    </row>
    <row r="136" spans="1:9" ht="23.25" customHeight="1" thickBot="1" x14ac:dyDescent="0.3">
      <c r="A136" s="82"/>
      <c r="B136" s="121"/>
      <c r="C136" s="122"/>
      <c r="D136" s="123"/>
      <c r="E136" s="124"/>
      <c r="F136" s="118"/>
      <c r="G136" s="125"/>
      <c r="H136" s="117"/>
      <c r="I136" s="138"/>
    </row>
    <row r="137" spans="1:9" ht="23.25" customHeight="1" thickBot="1" x14ac:dyDescent="0.3">
      <c r="A137" s="223" t="s">
        <v>185</v>
      </c>
      <c r="B137" s="224"/>
      <c r="C137" s="224"/>
      <c r="D137" s="224"/>
      <c r="E137" s="224"/>
      <c r="F137" s="224"/>
      <c r="G137" s="224"/>
      <c r="H137" s="225"/>
      <c r="I137" s="151"/>
    </row>
    <row r="138" spans="1:9" s="4" customFormat="1" ht="27.75" customHeight="1" x14ac:dyDescent="0.25">
      <c r="A138" s="132"/>
      <c r="B138" s="115"/>
      <c r="C138" s="115"/>
      <c r="D138" s="115"/>
      <c r="E138" s="115"/>
      <c r="F138" s="115"/>
      <c r="G138" s="115"/>
      <c r="H138" s="115"/>
      <c r="I138" s="142"/>
    </row>
    <row r="139" spans="1:9" ht="27.75" customHeight="1" thickBot="1" x14ac:dyDescent="0.3">
      <c r="A139" s="168"/>
      <c r="B139" s="105"/>
      <c r="C139" s="106"/>
      <c r="D139" s="107"/>
      <c r="E139" s="107"/>
      <c r="F139" s="108"/>
      <c r="G139" s="108"/>
      <c r="H139" s="108"/>
      <c r="I139" s="143"/>
    </row>
    <row r="140" spans="1:9" ht="34.5" customHeight="1" thickBot="1" x14ac:dyDescent="0.3">
      <c r="A140" s="208" t="s">
        <v>202</v>
      </c>
      <c r="B140" s="209"/>
      <c r="C140" s="209"/>
      <c r="D140" s="209"/>
      <c r="E140" s="209"/>
      <c r="F140" s="209"/>
      <c r="G140" s="209"/>
      <c r="H140" s="209"/>
      <c r="I140" s="210"/>
    </row>
    <row r="141" spans="1:9" s="3" customFormat="1" ht="30" customHeight="1" thickBot="1" x14ac:dyDescent="0.3">
      <c r="A141" s="211" t="s">
        <v>10</v>
      </c>
      <c r="B141" s="212"/>
      <c r="C141" s="212"/>
      <c r="D141" s="212"/>
      <c r="E141" s="212"/>
      <c r="F141" s="212"/>
      <c r="G141" s="212"/>
      <c r="H141" s="170"/>
      <c r="I141" s="145"/>
    </row>
    <row r="142" spans="1:9" s="3" customFormat="1" ht="33" customHeight="1" x14ac:dyDescent="0.25">
      <c r="A142" s="164">
        <v>68</v>
      </c>
      <c r="B142" s="19" t="s">
        <v>16</v>
      </c>
      <c r="C142" s="59" t="s">
        <v>17</v>
      </c>
      <c r="D142" s="165"/>
      <c r="E142" s="60" t="s">
        <v>155</v>
      </c>
      <c r="F142" s="22" t="s">
        <v>12</v>
      </c>
      <c r="G142" s="84">
        <v>10358</v>
      </c>
      <c r="H142" s="61"/>
      <c r="I142" s="79"/>
    </row>
    <row r="143" spans="1:9" ht="27.75" customHeight="1" thickBot="1" x14ac:dyDescent="0.3">
      <c r="A143" s="168"/>
      <c r="B143" s="105"/>
      <c r="C143" s="106"/>
      <c r="D143" s="107"/>
      <c r="E143" s="107"/>
      <c r="F143" s="108"/>
      <c r="G143" s="108"/>
      <c r="H143" s="108"/>
      <c r="I143" s="143"/>
    </row>
    <row r="144" spans="1:9" ht="30" customHeight="1" thickBot="1" x14ac:dyDescent="0.3">
      <c r="A144" s="211" t="s">
        <v>157</v>
      </c>
      <c r="B144" s="212"/>
      <c r="C144" s="212"/>
      <c r="D144" s="212"/>
      <c r="E144" s="212"/>
      <c r="F144" s="212"/>
      <c r="G144" s="212"/>
      <c r="H144" s="170"/>
      <c r="I144" s="145"/>
    </row>
    <row r="145" spans="1:9" ht="34.5" customHeight="1" x14ac:dyDescent="0.25">
      <c r="A145" s="164">
        <v>69</v>
      </c>
      <c r="B145" s="19" t="s">
        <v>113</v>
      </c>
      <c r="C145" s="113" t="s">
        <v>114</v>
      </c>
      <c r="D145" s="165"/>
      <c r="E145" s="60" t="s">
        <v>115</v>
      </c>
      <c r="F145" s="22" t="s">
        <v>116</v>
      </c>
      <c r="G145" s="84">
        <f>+G142*25</f>
        <v>258950</v>
      </c>
      <c r="H145" s="81"/>
      <c r="I145" s="79"/>
    </row>
    <row r="146" spans="1:9" ht="34.5" customHeight="1" thickBot="1" x14ac:dyDescent="0.3">
      <c r="A146" s="168"/>
      <c r="B146" s="100"/>
      <c r="C146" s="114"/>
      <c r="D146" s="169"/>
      <c r="E146" s="101"/>
      <c r="F146" s="63"/>
      <c r="G146" s="98"/>
      <c r="H146" s="99"/>
      <c r="I146" s="137"/>
    </row>
    <row r="147" spans="1:9" ht="27" customHeight="1" thickBot="1" x14ac:dyDescent="0.3">
      <c r="A147" s="130"/>
      <c r="B147" s="119"/>
      <c r="C147" s="119"/>
      <c r="D147" s="120"/>
      <c r="E147" s="211" t="s">
        <v>172</v>
      </c>
      <c r="F147" s="212"/>
      <c r="G147" s="212"/>
      <c r="H147" s="213"/>
      <c r="I147" s="145"/>
    </row>
    <row r="148" spans="1:9" ht="23.25" customHeight="1" x14ac:dyDescent="0.25">
      <c r="A148" s="164"/>
      <c r="B148" s="35"/>
      <c r="C148" s="36"/>
      <c r="D148" s="35"/>
      <c r="E148" s="214"/>
      <c r="F148" s="215"/>
      <c r="G148" s="216"/>
      <c r="H148" s="58"/>
      <c r="I148" s="137"/>
    </row>
    <row r="149" spans="1:9" ht="23.25" customHeight="1" x14ac:dyDescent="0.25">
      <c r="A149" s="164"/>
      <c r="B149" s="35"/>
      <c r="C149" s="36"/>
      <c r="D149" s="35"/>
      <c r="E149" s="203" t="s">
        <v>166</v>
      </c>
      <c r="F149" s="204"/>
      <c r="G149" s="205"/>
      <c r="H149" s="162"/>
      <c r="I149" s="137"/>
    </row>
    <row r="150" spans="1:9" ht="23.25" customHeight="1" x14ac:dyDescent="0.25">
      <c r="A150" s="164"/>
      <c r="B150" s="35"/>
      <c r="C150" s="36"/>
      <c r="D150" s="35"/>
      <c r="E150" s="203" t="s">
        <v>164</v>
      </c>
      <c r="F150" s="204"/>
      <c r="G150" s="205"/>
      <c r="H150" s="162"/>
      <c r="I150" s="137"/>
    </row>
    <row r="151" spans="1:9" ht="23.25" customHeight="1" x14ac:dyDescent="0.25">
      <c r="A151" s="164"/>
      <c r="B151" s="35"/>
      <c r="C151" s="36"/>
      <c r="D151" s="35"/>
      <c r="E151" s="203" t="s">
        <v>165</v>
      </c>
      <c r="F151" s="204"/>
      <c r="G151" s="205"/>
      <c r="H151" s="162"/>
      <c r="I151" s="137"/>
    </row>
    <row r="152" spans="1:9" ht="23.25" customHeight="1" thickBot="1" x14ac:dyDescent="0.3">
      <c r="A152" s="164"/>
      <c r="B152" s="35"/>
      <c r="C152" s="36"/>
      <c r="D152" s="35"/>
      <c r="E152" s="217" t="s">
        <v>167</v>
      </c>
      <c r="F152" s="218"/>
      <c r="G152" s="219"/>
      <c r="H152" s="163">
        <v>0.19</v>
      </c>
      <c r="I152" s="137"/>
    </row>
    <row r="153" spans="1:9" ht="23.25" customHeight="1" thickBot="1" x14ac:dyDescent="0.3">
      <c r="A153" s="164"/>
      <c r="B153" s="35"/>
      <c r="C153" s="36"/>
      <c r="D153" s="116"/>
      <c r="E153" s="220" t="s">
        <v>196</v>
      </c>
      <c r="F153" s="221"/>
      <c r="G153" s="221"/>
      <c r="H153" s="222"/>
      <c r="I153" s="151"/>
    </row>
    <row r="154" spans="1:9" ht="23.25" customHeight="1" thickBot="1" x14ac:dyDescent="0.3">
      <c r="A154" s="82"/>
      <c r="B154" s="121"/>
      <c r="C154" s="122"/>
      <c r="D154" s="123"/>
      <c r="E154" s="124"/>
      <c r="F154" s="118"/>
      <c r="G154" s="125"/>
      <c r="H154" s="117"/>
      <c r="I154" s="138"/>
    </row>
    <row r="155" spans="1:9" ht="23.25" customHeight="1" thickBot="1" x14ac:dyDescent="0.3">
      <c r="A155" s="223" t="s">
        <v>186</v>
      </c>
      <c r="B155" s="224"/>
      <c r="C155" s="224"/>
      <c r="D155" s="224"/>
      <c r="E155" s="224"/>
      <c r="F155" s="224"/>
      <c r="G155" s="224"/>
      <c r="H155" s="225"/>
      <c r="I155" s="151"/>
    </row>
    <row r="156" spans="1:9" ht="23.25" customHeight="1" x14ac:dyDescent="0.25">
      <c r="A156" s="154"/>
      <c r="B156" s="152"/>
      <c r="C156" s="152"/>
      <c r="D156" s="152"/>
      <c r="E156" s="152"/>
      <c r="F156" s="152"/>
      <c r="G156" s="152"/>
      <c r="H156" s="152"/>
      <c r="I156" s="137"/>
    </row>
    <row r="157" spans="1:9" ht="23.25" customHeight="1" thickBot="1" x14ac:dyDescent="0.3">
      <c r="A157" s="155"/>
      <c r="B157" s="147"/>
      <c r="C157" s="147"/>
      <c r="D157" s="147"/>
      <c r="E157" s="147"/>
      <c r="F157" s="147"/>
      <c r="G157" s="147"/>
      <c r="H157" s="147"/>
      <c r="I157" s="137"/>
    </row>
    <row r="158" spans="1:9" ht="38.25" customHeight="1" thickBot="1" x14ac:dyDescent="0.3">
      <c r="A158" s="223" t="s">
        <v>203</v>
      </c>
      <c r="B158" s="224"/>
      <c r="C158" s="224"/>
      <c r="D158" s="224"/>
      <c r="E158" s="224"/>
      <c r="F158" s="224"/>
      <c r="G158" s="224"/>
      <c r="H158" s="225"/>
      <c r="I158" s="153"/>
    </row>
    <row r="159" spans="1:9" ht="28.5" customHeight="1" x14ac:dyDescent="0.25">
      <c r="A159" s="156"/>
      <c r="B159" s="148"/>
      <c r="C159" s="148"/>
      <c r="D159" s="148"/>
      <c r="E159" s="148"/>
      <c r="F159" s="148"/>
      <c r="G159" s="148"/>
      <c r="H159" s="148"/>
      <c r="I159" s="157"/>
    </row>
    <row r="160" spans="1:9" ht="28.5" hidden="1" customHeight="1" x14ac:dyDescent="0.25">
      <c r="A160" s="158"/>
      <c r="B160" s="149"/>
      <c r="C160" s="149"/>
      <c r="D160" s="149"/>
      <c r="E160" s="149"/>
      <c r="F160" s="149"/>
      <c r="G160" s="149"/>
      <c r="H160" s="149"/>
      <c r="I160" s="159"/>
    </row>
    <row r="161" spans="1:9" ht="34.5" customHeight="1" thickBot="1" x14ac:dyDescent="0.3">
      <c r="A161" s="158"/>
      <c r="B161" s="149"/>
      <c r="C161" s="149"/>
      <c r="D161" s="149"/>
      <c r="E161" s="149"/>
      <c r="F161" s="149"/>
      <c r="G161" s="149"/>
      <c r="H161" s="149"/>
      <c r="I161" s="159"/>
    </row>
    <row r="162" spans="1:9" ht="45" customHeight="1" thickBot="1" x14ac:dyDescent="0.3">
      <c r="A162" s="229" t="s">
        <v>187</v>
      </c>
      <c r="B162" s="230"/>
      <c r="C162" s="230"/>
      <c r="D162" s="230"/>
      <c r="E162" s="230"/>
      <c r="F162" s="230"/>
      <c r="G162" s="230"/>
      <c r="H162" s="231"/>
      <c r="I162" s="145">
        <f>SUM(I163:I165)</f>
        <v>2717000000</v>
      </c>
    </row>
    <row r="163" spans="1:9" ht="54.75" customHeight="1" x14ac:dyDescent="0.25">
      <c r="A163" s="164"/>
      <c r="B163" s="19"/>
      <c r="C163" s="113"/>
      <c r="D163" s="165"/>
      <c r="E163" s="60" t="s">
        <v>178</v>
      </c>
      <c r="F163" s="22"/>
      <c r="G163" s="47"/>
      <c r="H163" s="127" t="s">
        <v>175</v>
      </c>
      <c r="I163" s="137">
        <v>2680000000</v>
      </c>
    </row>
    <row r="164" spans="1:9" ht="60.75" customHeight="1" x14ac:dyDescent="0.25">
      <c r="A164" s="166"/>
      <c r="B164" s="11"/>
      <c r="C164" s="23"/>
      <c r="D164" s="167"/>
      <c r="E164" s="60" t="s">
        <v>179</v>
      </c>
      <c r="F164" s="8"/>
      <c r="G164" s="46"/>
      <c r="H164" s="127" t="s">
        <v>175</v>
      </c>
      <c r="I164" s="137">
        <v>25000000</v>
      </c>
    </row>
    <row r="165" spans="1:9" ht="49.5" customHeight="1" thickBot="1" x14ac:dyDescent="0.3">
      <c r="A165" s="168"/>
      <c r="B165" s="100"/>
      <c r="C165" s="114"/>
      <c r="D165" s="169"/>
      <c r="E165" s="83" t="s">
        <v>180</v>
      </c>
      <c r="F165" s="63"/>
      <c r="G165" s="66"/>
      <c r="H165" s="128" t="s">
        <v>175</v>
      </c>
      <c r="I165" s="137">
        <v>12000000</v>
      </c>
    </row>
    <row r="166" spans="1:9" ht="30" customHeight="1" thickBot="1" x14ac:dyDescent="0.3">
      <c r="A166" s="226" t="s">
        <v>188</v>
      </c>
      <c r="B166" s="227"/>
      <c r="C166" s="227"/>
      <c r="D166" s="227"/>
      <c r="E166" s="227"/>
      <c r="F166" s="227"/>
      <c r="G166" s="227"/>
      <c r="H166" s="228"/>
      <c r="I166" s="145">
        <f>+SUM(I167:I169)</f>
        <v>49150583</v>
      </c>
    </row>
    <row r="167" spans="1:9" ht="39.75" customHeight="1" x14ac:dyDescent="0.25">
      <c r="A167" s="232" t="s">
        <v>184</v>
      </c>
      <c r="B167" s="233"/>
      <c r="C167" s="233"/>
      <c r="D167" s="165"/>
      <c r="E167" s="60" t="s">
        <v>181</v>
      </c>
      <c r="F167" s="22"/>
      <c r="G167" s="22"/>
      <c r="H167" s="127" t="s">
        <v>175</v>
      </c>
      <c r="I167" s="137">
        <v>42707612</v>
      </c>
    </row>
    <row r="168" spans="1:9" ht="39.75" customHeight="1" x14ac:dyDescent="0.25">
      <c r="A168" s="234" t="s">
        <v>184</v>
      </c>
      <c r="B168" s="235"/>
      <c r="C168" s="235"/>
      <c r="D168" s="167"/>
      <c r="E168" s="13" t="s">
        <v>182</v>
      </c>
      <c r="F168" s="8"/>
      <c r="G168" s="8"/>
      <c r="H168" s="127" t="s">
        <v>175</v>
      </c>
      <c r="I168" s="137">
        <f>4444689+50</f>
        <v>4444739</v>
      </c>
    </row>
    <row r="169" spans="1:9" ht="34.5" customHeight="1" thickBot="1" x14ac:dyDescent="0.3">
      <c r="A169" s="236" t="s">
        <v>184</v>
      </c>
      <c r="B169" s="237"/>
      <c r="C169" s="237"/>
      <c r="D169" s="169"/>
      <c r="E169" s="101" t="s">
        <v>183</v>
      </c>
      <c r="F169" s="63"/>
      <c r="G169" s="63"/>
      <c r="H169" s="128" t="s">
        <v>175</v>
      </c>
      <c r="I169" s="137">
        <v>1998232</v>
      </c>
    </row>
    <row r="170" spans="1:9" ht="30" customHeight="1" thickBot="1" x14ac:dyDescent="0.3">
      <c r="A170" s="226" t="s">
        <v>189</v>
      </c>
      <c r="B170" s="227"/>
      <c r="C170" s="227"/>
      <c r="D170" s="227"/>
      <c r="E170" s="227"/>
      <c r="F170" s="227"/>
      <c r="G170" s="227"/>
      <c r="H170" s="228"/>
      <c r="I170" s="126">
        <f>+SUM(I171:I173)</f>
        <v>44000000</v>
      </c>
    </row>
    <row r="171" spans="1:9" ht="39.75" customHeight="1" x14ac:dyDescent="0.25">
      <c r="A171" s="164"/>
      <c r="B171" s="19"/>
      <c r="C171" s="113"/>
      <c r="D171" s="165"/>
      <c r="E171" s="60" t="s">
        <v>125</v>
      </c>
      <c r="F171" s="22"/>
      <c r="G171" s="47"/>
      <c r="H171" s="127" t="s">
        <v>175</v>
      </c>
      <c r="I171" s="137">
        <v>20000000</v>
      </c>
    </row>
    <row r="172" spans="1:9" ht="39.75" customHeight="1" x14ac:dyDescent="0.25">
      <c r="A172" s="166"/>
      <c r="B172" s="11"/>
      <c r="C172" s="23"/>
      <c r="D172" s="167"/>
      <c r="E172" s="13" t="s">
        <v>123</v>
      </c>
      <c r="F172" s="8"/>
      <c r="G172" s="46"/>
      <c r="H172" s="127" t="s">
        <v>175</v>
      </c>
      <c r="I172" s="137">
        <v>20000000</v>
      </c>
    </row>
    <row r="173" spans="1:9" ht="34.5" customHeight="1" thickBot="1" x14ac:dyDescent="0.3">
      <c r="A173" s="171"/>
      <c r="B173" s="24"/>
      <c r="C173" s="25"/>
      <c r="D173" s="172"/>
      <c r="E173" s="26" t="s">
        <v>124</v>
      </c>
      <c r="F173" s="27"/>
      <c r="G173" s="48"/>
      <c r="H173" s="127" t="s">
        <v>175</v>
      </c>
      <c r="I173" s="137">
        <v>4000000</v>
      </c>
    </row>
    <row r="174" spans="1:9" s="3" customFormat="1" ht="32.25" customHeight="1" thickBot="1" x14ac:dyDescent="0.3">
      <c r="A174" s="229" t="s">
        <v>190</v>
      </c>
      <c r="B174" s="230"/>
      <c r="C174" s="230"/>
      <c r="D174" s="230"/>
      <c r="E174" s="230"/>
      <c r="F174" s="230"/>
      <c r="G174" s="230"/>
      <c r="H174" s="231"/>
      <c r="I174" s="146">
        <f>+I175</f>
        <v>60000000</v>
      </c>
    </row>
    <row r="175" spans="1:9" s="3" customFormat="1" ht="32.25" customHeight="1" x14ac:dyDescent="0.25">
      <c r="A175" s="240" t="s">
        <v>176</v>
      </c>
      <c r="B175" s="241"/>
      <c r="C175" s="242"/>
      <c r="D175" s="165"/>
      <c r="E175" s="60" t="s">
        <v>119</v>
      </c>
      <c r="F175" s="22"/>
      <c r="G175" s="47"/>
      <c r="H175" s="127" t="s">
        <v>175</v>
      </c>
      <c r="I175" s="137">
        <v>60000000</v>
      </c>
    </row>
    <row r="176" spans="1:9" s="3" customFormat="1" ht="21.75" customHeight="1" thickBot="1" x14ac:dyDescent="0.3">
      <c r="A176" s="171"/>
      <c r="B176" s="24"/>
      <c r="C176" s="44"/>
      <c r="D176" s="172"/>
      <c r="E176" s="26"/>
      <c r="F176" s="27"/>
      <c r="G176" s="48"/>
      <c r="H176" s="48"/>
      <c r="I176" s="45"/>
    </row>
    <row r="177" spans="1:9" x14ac:dyDescent="0.25">
      <c r="A177" s="158"/>
      <c r="B177" s="149"/>
      <c r="C177" s="149"/>
      <c r="D177" s="149"/>
      <c r="E177" s="149"/>
      <c r="F177" s="149"/>
      <c r="G177" s="149"/>
      <c r="H177" s="149"/>
      <c r="I177" s="159"/>
    </row>
    <row r="178" spans="1:9" x14ac:dyDescent="0.25">
      <c r="A178" s="158"/>
      <c r="B178" s="149"/>
      <c r="C178" s="149"/>
      <c r="D178" s="149"/>
      <c r="E178" s="149"/>
      <c r="F178" s="149"/>
      <c r="G178" s="149"/>
      <c r="H178" s="149"/>
      <c r="I178" s="159"/>
    </row>
    <row r="179" spans="1:9" ht="17.25" thickBot="1" x14ac:dyDescent="0.3">
      <c r="A179" s="158"/>
      <c r="B179" s="149"/>
      <c r="C179" s="149"/>
      <c r="D179" s="149"/>
      <c r="E179" s="149"/>
      <c r="F179" s="149"/>
      <c r="G179" s="149"/>
      <c r="H179" s="149"/>
      <c r="I179" s="159"/>
    </row>
    <row r="180" spans="1:9" ht="27.75" customHeight="1" x14ac:dyDescent="0.25">
      <c r="A180" s="243" t="s">
        <v>191</v>
      </c>
      <c r="B180" s="244"/>
      <c r="C180" s="244"/>
      <c r="D180" s="244"/>
      <c r="E180" s="244"/>
      <c r="F180" s="244"/>
      <c r="G180" s="244"/>
      <c r="H180" s="245"/>
      <c r="I180" s="238"/>
    </row>
    <row r="181" spans="1:9" ht="31.5" customHeight="1" thickBot="1" x14ac:dyDescent="0.3">
      <c r="A181" s="246"/>
      <c r="B181" s="247"/>
      <c r="C181" s="247"/>
      <c r="D181" s="247"/>
      <c r="E181" s="247"/>
      <c r="F181" s="247"/>
      <c r="G181" s="247"/>
      <c r="H181" s="248"/>
      <c r="I181" s="239"/>
    </row>
    <row r="182" spans="1:9" ht="33.75" customHeight="1" x14ac:dyDescent="0.25">
      <c r="A182" s="156"/>
      <c r="B182" s="148"/>
      <c r="C182" s="148"/>
      <c r="D182" s="148"/>
      <c r="E182" s="148"/>
      <c r="F182" s="148"/>
      <c r="G182" s="148"/>
      <c r="H182" s="148"/>
      <c r="I182" s="157"/>
    </row>
    <row r="183" spans="1:9" ht="186.75" customHeight="1" x14ac:dyDescent="0.25">
      <c r="A183" s="249" t="s">
        <v>204</v>
      </c>
      <c r="B183" s="250"/>
      <c r="C183" s="250"/>
      <c r="D183" s="250"/>
      <c r="E183" s="250"/>
      <c r="F183" s="250"/>
      <c r="G183" s="250"/>
      <c r="H183" s="250"/>
      <c r="I183" s="251"/>
    </row>
    <row r="184" spans="1:9" ht="33.75" customHeight="1" thickBot="1" x14ac:dyDescent="0.3">
      <c r="A184" s="160"/>
      <c r="B184" s="150"/>
      <c r="C184" s="150"/>
      <c r="D184" s="150"/>
      <c r="E184" s="150"/>
      <c r="F184" s="150"/>
      <c r="G184" s="150"/>
      <c r="H184" s="150"/>
      <c r="I184" s="161"/>
    </row>
    <row r="185" spans="1:9" x14ac:dyDescent="0.25">
      <c r="A185" s="158"/>
      <c r="B185" s="149"/>
      <c r="C185" s="149"/>
      <c r="D185" s="149"/>
      <c r="E185" s="149"/>
      <c r="F185" s="149"/>
      <c r="G185" s="149"/>
      <c r="H185" s="149"/>
      <c r="I185" s="149"/>
    </row>
    <row r="186" spans="1:9" x14ac:dyDescent="0.25">
      <c r="A186" s="1"/>
      <c r="B186" s="1"/>
      <c r="D186" s="1"/>
      <c r="F186" s="1"/>
      <c r="G186" s="1"/>
      <c r="H186" s="1"/>
      <c r="I186" s="1"/>
    </row>
    <row r="187" spans="1:9" x14ac:dyDescent="0.25">
      <c r="A187" s="1"/>
      <c r="B187" s="1"/>
      <c r="D187" s="1"/>
      <c r="F187" s="1"/>
      <c r="G187" s="1"/>
      <c r="H187" s="1"/>
      <c r="I187" s="1"/>
    </row>
    <row r="188" spans="1:9" x14ac:dyDescent="0.25">
      <c r="A188" s="1"/>
      <c r="B188" s="1"/>
      <c r="D188" s="1"/>
      <c r="F188" s="1"/>
      <c r="G188" s="1"/>
      <c r="H188" s="1"/>
      <c r="I188" s="1"/>
    </row>
    <row r="189" spans="1:9" x14ac:dyDescent="0.25">
      <c r="D189" s="1"/>
      <c r="F189" s="1"/>
      <c r="G189" s="1"/>
      <c r="H189" s="1"/>
      <c r="I189" s="1"/>
    </row>
    <row r="190" spans="1:9" x14ac:dyDescent="0.25">
      <c r="D190" s="1"/>
      <c r="F190" s="1"/>
      <c r="G190" s="1"/>
      <c r="H190" s="1"/>
      <c r="I190" s="1"/>
    </row>
    <row r="191" spans="1:9" x14ac:dyDescent="0.25">
      <c r="D191" s="1"/>
      <c r="F191" s="1"/>
      <c r="G191" s="1"/>
      <c r="H191" s="1"/>
      <c r="I191" s="1"/>
    </row>
    <row r="192" spans="1:9" x14ac:dyDescent="0.25">
      <c r="D192" s="1"/>
      <c r="F192" s="1"/>
      <c r="G192" s="1"/>
      <c r="H192" s="1"/>
      <c r="I192" s="1"/>
    </row>
  </sheetData>
  <mergeCells count="76">
    <mergeCell ref="I180:I181"/>
    <mergeCell ref="A175:C175"/>
    <mergeCell ref="A180:H181"/>
    <mergeCell ref="A183:I183"/>
    <mergeCell ref="A174:H174"/>
    <mergeCell ref="A167:C167"/>
    <mergeCell ref="A168:C168"/>
    <mergeCell ref="A169:C169"/>
    <mergeCell ref="E150:G150"/>
    <mergeCell ref="E151:G151"/>
    <mergeCell ref="E152:G152"/>
    <mergeCell ref="E153:H153"/>
    <mergeCell ref="A155:H155"/>
    <mergeCell ref="A170:H170"/>
    <mergeCell ref="A158:H158"/>
    <mergeCell ref="E149:G149"/>
    <mergeCell ref="E131:G131"/>
    <mergeCell ref="E132:G132"/>
    <mergeCell ref="E133:G133"/>
    <mergeCell ref="E134:G134"/>
    <mergeCell ref="E135:H135"/>
    <mergeCell ref="A137:H137"/>
    <mergeCell ref="A140:I140"/>
    <mergeCell ref="A141:G141"/>
    <mergeCell ref="A144:G144"/>
    <mergeCell ref="E147:H147"/>
    <mergeCell ref="E148:G148"/>
    <mergeCell ref="A162:H162"/>
    <mergeCell ref="A166:H166"/>
    <mergeCell ref="E130:G130"/>
    <mergeCell ref="E108:G108"/>
    <mergeCell ref="E109:G109"/>
    <mergeCell ref="E110:G110"/>
    <mergeCell ref="E111:G111"/>
    <mergeCell ref="E112:G112"/>
    <mergeCell ref="E113:H113"/>
    <mergeCell ref="A115:H115"/>
    <mergeCell ref="A118:I118"/>
    <mergeCell ref="A119:G119"/>
    <mergeCell ref="A123:G123"/>
    <mergeCell ref="E129:H129"/>
    <mergeCell ref="E107:H107"/>
    <mergeCell ref="E69:G69"/>
    <mergeCell ref="E70:G70"/>
    <mergeCell ref="E71:G71"/>
    <mergeCell ref="E72:H72"/>
    <mergeCell ref="A74:H74"/>
    <mergeCell ref="A76:I76"/>
    <mergeCell ref="A77:G77"/>
    <mergeCell ref="A80:G80"/>
    <mergeCell ref="A85:G85"/>
    <mergeCell ref="A92:G92"/>
    <mergeCell ref="A103:G103"/>
    <mergeCell ref="E68:G68"/>
    <mergeCell ref="A9:H9"/>
    <mergeCell ref="A12:H12"/>
    <mergeCell ref="A15:I15"/>
    <mergeCell ref="A16:G16"/>
    <mergeCell ref="A20:G20"/>
    <mergeCell ref="A25:G25"/>
    <mergeCell ref="A36:G36"/>
    <mergeCell ref="A49:G49"/>
    <mergeCell ref="A62:G62"/>
    <mergeCell ref="E66:H66"/>
    <mergeCell ref="E67:G67"/>
    <mergeCell ref="A2:I4"/>
    <mergeCell ref="A5:I5"/>
    <mergeCell ref="A6:I6"/>
    <mergeCell ref="A7:A8"/>
    <mergeCell ref="B7:B8"/>
    <mergeCell ref="C7:D7"/>
    <mergeCell ref="E7:E8"/>
    <mergeCell ref="F7:F8"/>
    <mergeCell ref="G7:G8"/>
    <mergeCell ref="H7:H8"/>
    <mergeCell ref="I7:I8"/>
  </mergeCells>
  <pageMargins left="0.7" right="0.7" top="0.75" bottom="0.75" header="0.3" footer="0.3"/>
  <pageSetup scale="42" orientation="portrait" r:id="rId1"/>
  <rowBreaks count="3" manualBreakCount="3">
    <brk id="43" max="9" man="1"/>
    <brk id="101" max="9" man="1"/>
    <brk id="1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2021-12-07T14:54:40Z</dcterms:modified>
</cp:coreProperties>
</file>