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hg Abogados\Documents\FINDETER\PATRIMONIO\2021\PAF-ICBFGS-O-  -2021 FUSAGASUGA\3. TERMINOS DE REFERENCIA\"/>
    </mc:Choice>
  </mc:AlternateContent>
  <xr:revisionPtr revIDLastSave="0" documentId="8_{0D899F33-AF81-4180-A002-F8482CAE45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4" sheetId="2" r:id="rId1"/>
  </sheets>
  <definedNames>
    <definedName name="_xlnm.Print_Area" localSheetId="0">'FORMATO 4'!$A$1:$F$29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2" l="1"/>
  <c r="I25" i="2"/>
  <c r="J17" i="2"/>
  <c r="I17" i="2"/>
  <c r="K6" i="2"/>
  <c r="I20" i="2" l="1"/>
  <c r="I23" i="2" s="1"/>
  <c r="J20" i="2"/>
</calcChain>
</file>

<file path=xl/sharedStrings.xml><?xml version="1.0" encoding="utf-8"?>
<sst xmlns="http://schemas.openxmlformats.org/spreadsheetml/2006/main" count="47" uniqueCount="41">
  <si>
    <t>DESCRIPCIÓN</t>
  </si>
  <si>
    <t>VALOR TOTAL</t>
  </si>
  <si>
    <t>ÍTEM</t>
  </si>
  <si>
    <t>UNIDAD</t>
  </si>
  <si>
    <t>CANTIDAD</t>
  </si>
  <si>
    <t>PRECIO UNITARIO</t>
  </si>
  <si>
    <t>VALOR OFERTADO</t>
  </si>
  <si>
    <t xml:space="preserve">En porcentaje </t>
  </si>
  <si>
    <t xml:space="preserve">Expresado en Pesos </t>
  </si>
  <si>
    <t> % -</t>
  </si>
  <si>
    <t>% -</t>
  </si>
  <si>
    <t>VALOR COSTOS INDIRECTOS</t>
  </si>
  <si>
    <t>VALOR OFERTADO ETAPA II  (costo directo + costo indirecto)</t>
  </si>
  <si>
    <t>1. ETAPA I. ESTUDIOS Y DISEÑOS, OBTENCIÓN DE LICENCIAS Y PERMISOS.</t>
  </si>
  <si>
    <t>ml</t>
  </si>
  <si>
    <t>Administración (%)</t>
  </si>
  <si>
    <t>Imprevistos (%)</t>
  </si>
  <si>
    <t>Utilidad (%)</t>
  </si>
  <si>
    <t>AULAS Y ZONAS ADMINISTRATIVAS</t>
  </si>
  <si>
    <t>ZONAS DE SERVICIOS</t>
  </si>
  <si>
    <t>AREA LIBRE: ZONAS DURAS</t>
  </si>
  <si>
    <t>AREA LIBRE: ZONAS BLANDAS</t>
  </si>
  <si>
    <t>CERRAMIENTO PERIMETRAL</t>
  </si>
  <si>
    <t>VALOR COSTO DIRECTO (ANTES DE  AIU)</t>
  </si>
  <si>
    <t>CIRCULACIÓN CUBIERTA ABIERTA Y MUROS</t>
  </si>
  <si>
    <t>VALOR ANTES DE IVA</t>
  </si>
  <si>
    <t>IVA (19%)</t>
  </si>
  <si>
    <t>VALOR DE LA ETAPA DE ESTUDIOS Y DISEÑOS, OBTENCIÓN DE LICENCIAS Y PERMISOS REQUERIDOS</t>
  </si>
  <si>
    <r>
      <t>m</t>
    </r>
    <r>
      <rPr>
        <vertAlign val="superscript"/>
        <sz val="10"/>
        <color theme="1"/>
        <rFont val="Arial Narrow"/>
        <family val="2"/>
      </rPr>
      <t>2</t>
    </r>
  </si>
  <si>
    <t>Plena</t>
  </si>
  <si>
    <t>Licencias</t>
  </si>
  <si>
    <t>Total</t>
  </si>
  <si>
    <t>Mínimo</t>
  </si>
  <si>
    <t>Máximo</t>
  </si>
  <si>
    <t>VALOR MÍNIMO</t>
  </si>
  <si>
    <t>VALOR MÁXIMO</t>
  </si>
  <si>
    <t>FORMATO 4 PROPUESTA ECONÓMICA</t>
  </si>
  <si>
    <t>IVA Sobre la Utilidad(%)</t>
  </si>
  <si>
    <t xml:space="preserve">2. ETAPA II.  CONSTRUCCIÓN </t>
  </si>
  <si>
    <t>EJECUCIÓN DE ESTUDIOS, DISEÑOS Y CONSTRUCCIÓN  DE UN CENTRO SACUDETE (TIPO II) UBICADO EN FUSAGASUGA, DEPARTAMENTO DE CUNDINAMARCA</t>
  </si>
  <si>
    <t xml:space="preserve">VALOR TOTAL DE LA OFERTA (1+2)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</si>
</sst>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\ #,##0;[Red]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&quot;$&quot;\ #,##0.00"/>
    <numFmt numFmtId="166" formatCode="_-&quot;$&quot;\ * #,##0.00_-;\-&quot;$&quot;\ * #,##0.00_-;_-&quot;$&quot;\ 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vertAlign val="superscript"/>
      <sz val="10"/>
      <color theme="1"/>
      <name val="Arial Narrow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2" fillId="4" borderId="10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6" fontId="2" fillId="5" borderId="4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64" fontId="2" fillId="4" borderId="13" xfId="0" applyNumberFormat="1" applyFont="1" applyFill="1" applyBorder="1" applyAlignment="1">
      <alignment vertical="center" wrapText="1"/>
    </xf>
    <xf numFmtId="165" fontId="3" fillId="0" borderId="6" xfId="0" applyNumberFormat="1" applyFont="1" applyBorder="1" applyAlignment="1">
      <alignment horizontal="right" vertical="center" wrapText="1"/>
    </xf>
    <xf numFmtId="44" fontId="3" fillId="0" borderId="5" xfId="3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Fill="1" applyBorder="1" applyAlignment="1">
      <alignment horizontal="right" vertical="center" wrapText="1"/>
    </xf>
    <xf numFmtId="166" fontId="3" fillId="0" borderId="4" xfId="1" applyNumberFormat="1" applyFont="1" applyFill="1" applyBorder="1" applyAlignment="1">
      <alignment horizontal="right" vertical="center" wrapText="1"/>
    </xf>
    <xf numFmtId="166" fontId="3" fillId="0" borderId="5" xfId="1" applyNumberFormat="1" applyFont="1" applyFill="1" applyBorder="1" applyAlignment="1">
      <alignment horizontal="right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44" fontId="3" fillId="0" borderId="12" xfId="3" applyNumberFormat="1" applyFont="1" applyBorder="1" applyAlignment="1">
      <alignment vertical="center" wrapText="1"/>
    </xf>
    <xf numFmtId="44" fontId="3" fillId="0" borderId="18" xfId="3" applyNumberFormat="1" applyFont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4" fontId="7" fillId="6" borderId="22" xfId="0" applyNumberFormat="1" applyFont="1" applyFill="1" applyBorder="1" applyAlignment="1">
      <alignment horizontal="center" vertical="center" wrapText="1"/>
    </xf>
    <xf numFmtId="4" fontId="7" fillId="6" borderId="23" xfId="0" applyNumberFormat="1" applyFont="1" applyFill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right" vertical="center"/>
    </xf>
    <xf numFmtId="4" fontId="8" fillId="0" borderId="18" xfId="0" applyNumberFormat="1" applyFont="1" applyFill="1" applyBorder="1" applyAlignment="1">
      <alignment horizontal="right" vertical="center"/>
    </xf>
    <xf numFmtId="10" fontId="6" fillId="0" borderId="0" xfId="4" applyNumberFormat="1" applyFont="1" applyAlignment="1">
      <alignment horizontal="center" vertical="center"/>
    </xf>
    <xf numFmtId="6" fontId="9" fillId="0" borderId="0" xfId="0" applyNumberFormat="1" applyFont="1"/>
    <xf numFmtId="42" fontId="0" fillId="0" borderId="0" xfId="1" applyFont="1"/>
    <xf numFmtId="0" fontId="3" fillId="7" borderId="12" xfId="0" applyFont="1" applyFill="1" applyBorder="1" applyAlignment="1">
      <alignment horizontal="center" vertical="center" wrapText="1"/>
    </xf>
    <xf numFmtId="6" fontId="2" fillId="0" borderId="5" xfId="0" applyNumberFormat="1" applyFont="1" applyBorder="1" applyAlignment="1">
      <alignment horizontal="right" vertical="center" wrapText="1"/>
    </xf>
    <xf numFmtId="0" fontId="3" fillId="0" borderId="12" xfId="0" applyFont="1" applyFill="1" applyBorder="1" applyAlignment="1">
      <alignment horizontal="center" vertical="center" wrapText="1"/>
    </xf>
    <xf numFmtId="44" fontId="3" fillId="0" borderId="12" xfId="3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10" fontId="3" fillId="7" borderId="1" xfId="0" applyNumberFormat="1" applyFont="1" applyFill="1" applyBorder="1" applyAlignment="1">
      <alignment horizontal="center" vertical="center" wrapText="1"/>
    </xf>
    <xf numFmtId="42" fontId="3" fillId="0" borderId="0" xfId="1" applyFont="1"/>
    <xf numFmtId="6" fontId="0" fillId="0" borderId="0" xfId="0" applyNumberFormat="1"/>
    <xf numFmtId="10" fontId="3" fillId="7" borderId="5" xfId="0" applyNumberFormat="1" applyFont="1" applyFill="1" applyBorder="1" applyAlignment="1">
      <alignment horizontal="center" vertical="center" wrapText="1"/>
    </xf>
    <xf numFmtId="42" fontId="0" fillId="0" borderId="0" xfId="0" applyNumberFormat="1"/>
    <xf numFmtId="6" fontId="0" fillId="0" borderId="0" xfId="1" applyNumberFormat="1" applyFont="1"/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44" fontId="3" fillId="0" borderId="5" xfId="3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5">
    <cellStyle name="Millares" xfId="2" builtinId="3"/>
    <cellStyle name="Moneda" xfId="3" builtinId="4"/>
    <cellStyle name="Moneda [0]" xfId="1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tabSelected="1" zoomScale="110" zoomScaleNormal="110" workbookViewId="0">
      <selection activeCell="C18" sqref="C18"/>
    </sheetView>
  </sheetViews>
  <sheetFormatPr baseColWidth="10" defaultRowHeight="15" x14ac:dyDescent="0.25"/>
  <cols>
    <col min="1" max="1" width="11.42578125" style="20"/>
    <col min="2" max="2" width="37.28515625" style="20" customWidth="1"/>
    <col min="3" max="4" width="12" style="20" customWidth="1"/>
    <col min="5" max="5" width="22.28515625" style="20" customWidth="1"/>
    <col min="6" max="6" width="21.7109375" style="20" customWidth="1"/>
    <col min="7" max="7" width="1.42578125" customWidth="1"/>
    <col min="8" max="8" width="0" hidden="1" customWidth="1"/>
    <col min="9" max="10" width="14.7109375" hidden="1" customWidth="1"/>
    <col min="11" max="11" width="15.85546875" hidden="1" customWidth="1"/>
    <col min="12" max="13" width="15.7109375" hidden="1" customWidth="1"/>
    <col min="14" max="14" width="17.7109375" bestFit="1" customWidth="1"/>
    <col min="15" max="16" width="15.7109375" bestFit="1" customWidth="1"/>
  </cols>
  <sheetData>
    <row r="1" spans="1:15" ht="56.25" customHeight="1" thickBot="1" x14ac:dyDescent="0.3">
      <c r="A1" s="83" t="s">
        <v>36</v>
      </c>
      <c r="B1" s="84"/>
      <c r="C1" s="84"/>
      <c r="D1" s="84"/>
      <c r="E1" s="84"/>
      <c r="F1" s="85"/>
    </row>
    <row r="2" spans="1:15" ht="56.25" customHeight="1" thickBot="1" x14ac:dyDescent="0.3">
      <c r="A2" s="86" t="s">
        <v>39</v>
      </c>
      <c r="B2" s="87"/>
      <c r="C2" s="87"/>
      <c r="D2" s="87"/>
      <c r="E2" s="87"/>
      <c r="F2" s="88"/>
    </row>
    <row r="3" spans="1:15" ht="21.75" customHeight="1" thickBot="1" x14ac:dyDescent="0.3">
      <c r="A3" s="51" t="s">
        <v>13</v>
      </c>
      <c r="B3" s="52"/>
      <c r="C3" s="52"/>
      <c r="D3" s="52"/>
      <c r="E3" s="52"/>
      <c r="F3" s="53"/>
    </row>
    <row r="4" spans="1:15" ht="15.75" customHeight="1" thickBot="1" x14ac:dyDescent="0.3">
      <c r="A4" s="54" t="s">
        <v>0</v>
      </c>
      <c r="B4" s="55"/>
      <c r="C4" s="55"/>
      <c r="D4" s="55"/>
      <c r="E4" s="55"/>
      <c r="F4" s="56"/>
    </row>
    <row r="5" spans="1:15" ht="18.75" customHeight="1" thickBot="1" x14ac:dyDescent="0.3">
      <c r="A5" s="57" t="s">
        <v>0</v>
      </c>
      <c r="B5" s="57"/>
      <c r="C5" s="57" t="s">
        <v>25</v>
      </c>
      <c r="D5" s="57"/>
      <c r="E5" s="29" t="s">
        <v>26</v>
      </c>
      <c r="F5" s="29" t="s">
        <v>1</v>
      </c>
      <c r="I5" s="25" t="s">
        <v>29</v>
      </c>
      <c r="J5" s="25" t="s">
        <v>30</v>
      </c>
      <c r="K5" s="25" t="s">
        <v>31</v>
      </c>
      <c r="L5" s="25" t="s">
        <v>32</v>
      </c>
      <c r="M5" s="25" t="s">
        <v>33</v>
      </c>
    </row>
    <row r="6" spans="1:15" ht="41.25" customHeight="1" thickBot="1" x14ac:dyDescent="0.3">
      <c r="A6" s="71" t="s">
        <v>27</v>
      </c>
      <c r="B6" s="72"/>
      <c r="C6" s="73"/>
      <c r="D6" s="73"/>
      <c r="E6" s="18"/>
      <c r="F6" s="17"/>
      <c r="I6" s="26">
        <v>99959370</v>
      </c>
      <c r="J6" s="26">
        <v>9608060</v>
      </c>
      <c r="K6" s="26">
        <f>+I6+J6</f>
        <v>109567430</v>
      </c>
      <c r="L6" s="26"/>
      <c r="M6" s="26"/>
      <c r="N6" s="39"/>
    </row>
    <row r="7" spans="1:15" ht="8.25" customHeight="1" thickBot="1" x14ac:dyDescent="0.3">
      <c r="A7" s="60"/>
      <c r="B7" s="61"/>
      <c r="C7" s="61"/>
      <c r="D7" s="61"/>
      <c r="E7" s="61"/>
      <c r="F7" s="62"/>
      <c r="I7" s="26"/>
      <c r="J7" s="26"/>
      <c r="K7" s="26"/>
      <c r="L7" s="26"/>
      <c r="M7" s="26"/>
    </row>
    <row r="8" spans="1:15" ht="21" customHeight="1" thickBot="1" x14ac:dyDescent="0.3">
      <c r="A8" s="63" t="s">
        <v>38</v>
      </c>
      <c r="B8" s="64"/>
      <c r="C8" s="64"/>
      <c r="D8" s="64"/>
      <c r="E8" s="64"/>
      <c r="F8" s="65"/>
      <c r="I8" s="33" t="s">
        <v>34</v>
      </c>
      <c r="J8" s="34" t="s">
        <v>35</v>
      </c>
      <c r="K8" s="26"/>
      <c r="L8" s="26"/>
      <c r="M8" s="26"/>
    </row>
    <row r="9" spans="1:15" x14ac:dyDescent="0.25">
      <c r="A9" s="8" t="s">
        <v>2</v>
      </c>
      <c r="B9" s="13" t="s">
        <v>0</v>
      </c>
      <c r="C9" s="13" t="s">
        <v>3</v>
      </c>
      <c r="D9" s="13" t="s">
        <v>4</v>
      </c>
      <c r="E9" s="13" t="s">
        <v>5</v>
      </c>
      <c r="F9" s="14" t="s">
        <v>6</v>
      </c>
      <c r="I9" s="26"/>
      <c r="J9" s="26"/>
      <c r="K9" s="26"/>
      <c r="L9" s="26"/>
      <c r="M9" s="26"/>
    </row>
    <row r="10" spans="1:15" x14ac:dyDescent="0.25">
      <c r="A10" s="9">
        <v>1</v>
      </c>
      <c r="B10" s="44" t="s">
        <v>18</v>
      </c>
      <c r="C10" s="19" t="s">
        <v>28</v>
      </c>
      <c r="D10" s="40">
        <v>147</v>
      </c>
      <c r="E10" s="27"/>
      <c r="F10" s="28"/>
      <c r="I10" s="26"/>
      <c r="J10" s="26"/>
      <c r="K10" s="26"/>
      <c r="L10" s="26"/>
      <c r="M10" s="26"/>
      <c r="N10" s="39"/>
      <c r="O10" s="39"/>
    </row>
    <row r="11" spans="1:15" x14ac:dyDescent="0.25">
      <c r="A11" s="9">
        <v>2</v>
      </c>
      <c r="B11" s="44" t="s">
        <v>19</v>
      </c>
      <c r="C11" s="19" t="s">
        <v>28</v>
      </c>
      <c r="D11" s="40">
        <v>42.5</v>
      </c>
      <c r="E11" s="27"/>
      <c r="F11" s="28"/>
      <c r="I11" s="26"/>
      <c r="J11" s="26"/>
      <c r="K11" s="26"/>
      <c r="L11" s="26"/>
      <c r="M11" s="26"/>
      <c r="N11" s="39"/>
      <c r="O11" s="39"/>
    </row>
    <row r="12" spans="1:15" x14ac:dyDescent="0.25">
      <c r="A12" s="9">
        <v>3</v>
      </c>
      <c r="B12" s="7" t="s">
        <v>24</v>
      </c>
      <c r="C12" s="19" t="s">
        <v>28</v>
      </c>
      <c r="D12" s="19">
        <v>83.85</v>
      </c>
      <c r="E12" s="27"/>
      <c r="F12" s="28"/>
      <c r="I12" s="26"/>
      <c r="J12" s="26"/>
      <c r="K12" s="26"/>
      <c r="L12" s="26"/>
      <c r="M12" s="26"/>
      <c r="N12" s="39"/>
      <c r="O12" s="39"/>
    </row>
    <row r="13" spans="1:15" x14ac:dyDescent="0.25">
      <c r="A13" s="9">
        <v>4</v>
      </c>
      <c r="B13" s="7" t="s">
        <v>20</v>
      </c>
      <c r="C13" s="19" t="s">
        <v>28</v>
      </c>
      <c r="D13" s="19">
        <v>10</v>
      </c>
      <c r="E13" s="27"/>
      <c r="F13" s="28"/>
      <c r="I13" s="26"/>
      <c r="J13" s="26"/>
      <c r="K13" s="26"/>
      <c r="L13" s="26"/>
      <c r="M13" s="26"/>
      <c r="N13" s="39"/>
      <c r="O13" s="39"/>
    </row>
    <row r="14" spans="1:15" x14ac:dyDescent="0.25">
      <c r="A14" s="9">
        <v>5</v>
      </c>
      <c r="B14" s="7" t="s">
        <v>21</v>
      </c>
      <c r="C14" s="19" t="s">
        <v>28</v>
      </c>
      <c r="D14" s="42">
        <v>70</v>
      </c>
      <c r="E14" s="43"/>
      <c r="F14" s="28"/>
      <c r="I14" s="26"/>
      <c r="J14" s="26"/>
      <c r="K14" s="26"/>
      <c r="L14" s="26"/>
      <c r="M14" s="26"/>
      <c r="N14" s="39"/>
      <c r="O14" s="39"/>
    </row>
    <row r="15" spans="1:15" x14ac:dyDescent="0.25">
      <c r="A15" s="9">
        <v>6</v>
      </c>
      <c r="B15" s="7" t="s">
        <v>22</v>
      </c>
      <c r="C15" s="19" t="s">
        <v>14</v>
      </c>
      <c r="D15" s="42">
        <v>90</v>
      </c>
      <c r="E15" s="43"/>
      <c r="F15" s="28"/>
      <c r="I15" s="26"/>
      <c r="J15" s="26"/>
      <c r="K15" s="26"/>
      <c r="L15" s="26"/>
      <c r="M15" s="26"/>
      <c r="N15" s="39"/>
      <c r="O15" s="39"/>
    </row>
    <row r="16" spans="1:15" ht="15.75" thickBot="1" x14ac:dyDescent="0.3">
      <c r="A16" s="10"/>
      <c r="B16" s="11"/>
      <c r="C16" s="15"/>
      <c r="D16" s="15"/>
      <c r="E16" s="11"/>
      <c r="F16" s="12"/>
      <c r="I16" s="26"/>
      <c r="J16" s="26"/>
      <c r="K16" s="26"/>
      <c r="L16" s="26"/>
      <c r="M16" s="26"/>
    </row>
    <row r="17" spans="1:16" ht="21.75" customHeight="1" thickBot="1" x14ac:dyDescent="0.3">
      <c r="A17" s="66" t="s">
        <v>23</v>
      </c>
      <c r="B17" s="67"/>
      <c r="C17" s="67"/>
      <c r="D17" s="67"/>
      <c r="E17" s="67"/>
      <c r="F17" s="16"/>
      <c r="I17" s="35">
        <f>ROUND(+F6*90%,0)</f>
        <v>0</v>
      </c>
      <c r="J17" s="36">
        <f>ROUND(+F6*110%,0)</f>
        <v>0</v>
      </c>
      <c r="K17" s="26"/>
      <c r="L17" s="26"/>
      <c r="M17" s="26"/>
    </row>
    <row r="18" spans="1:16" ht="21.75" customHeight="1" thickBot="1" x14ac:dyDescent="0.3">
      <c r="A18" s="31"/>
      <c r="B18" s="32"/>
      <c r="C18" s="32"/>
      <c r="D18" s="1"/>
      <c r="E18" s="2" t="s">
        <v>7</v>
      </c>
      <c r="F18" s="2" t="s">
        <v>8</v>
      </c>
      <c r="I18" s="26"/>
      <c r="J18" s="26"/>
      <c r="K18" s="26"/>
      <c r="L18" s="26"/>
      <c r="M18" s="26"/>
      <c r="N18" s="39"/>
    </row>
    <row r="19" spans="1:16" ht="24" customHeight="1" thickBot="1" x14ac:dyDescent="0.3">
      <c r="A19" s="68" t="s">
        <v>15</v>
      </c>
      <c r="B19" s="69"/>
      <c r="C19" s="69"/>
      <c r="D19" s="70"/>
      <c r="E19" s="48"/>
      <c r="F19" s="22"/>
      <c r="I19" s="26"/>
      <c r="J19" s="26"/>
      <c r="K19" s="26"/>
      <c r="L19" s="26"/>
      <c r="M19" s="26"/>
    </row>
    <row r="20" spans="1:16" ht="23.25" customHeight="1" thickBot="1" x14ac:dyDescent="0.3">
      <c r="A20" s="68" t="s">
        <v>16</v>
      </c>
      <c r="B20" s="69"/>
      <c r="C20" s="69" t="s">
        <v>9</v>
      </c>
      <c r="D20" s="70"/>
      <c r="E20" s="45"/>
      <c r="F20" s="23"/>
      <c r="I20" s="35">
        <f>ROUND(+F25*90%,0)</f>
        <v>0</v>
      </c>
      <c r="J20" s="36">
        <f>ROUND(+F25*110%,0)</f>
        <v>0</v>
      </c>
      <c r="K20" s="26"/>
      <c r="L20" s="26"/>
      <c r="M20" s="26"/>
    </row>
    <row r="21" spans="1:16" ht="23.25" customHeight="1" thickBot="1" x14ac:dyDescent="0.3">
      <c r="A21" s="68" t="s">
        <v>17</v>
      </c>
      <c r="B21" s="69"/>
      <c r="C21" s="69" t="s">
        <v>10</v>
      </c>
      <c r="D21" s="70"/>
      <c r="E21" s="45"/>
      <c r="F21" s="23"/>
      <c r="I21" s="26"/>
      <c r="J21" s="26"/>
      <c r="K21" s="26"/>
      <c r="L21" s="26"/>
      <c r="M21" s="26"/>
    </row>
    <row r="22" spans="1:16" ht="23.25" customHeight="1" thickBot="1" x14ac:dyDescent="0.3">
      <c r="A22" s="21"/>
      <c r="B22" s="58" t="s">
        <v>37</v>
      </c>
      <c r="C22" s="58"/>
      <c r="D22" s="59"/>
      <c r="E22" s="45"/>
      <c r="F22" s="23"/>
      <c r="I22" s="26">
        <v>1057815957</v>
      </c>
      <c r="J22" s="26">
        <v>1292886169</v>
      </c>
      <c r="K22" s="26"/>
      <c r="L22" s="26"/>
      <c r="M22" s="26"/>
    </row>
    <row r="23" spans="1:16" ht="24.75" customHeight="1" thickBot="1" x14ac:dyDescent="0.3">
      <c r="A23" s="74" t="s">
        <v>11</v>
      </c>
      <c r="B23" s="75"/>
      <c r="C23" s="75"/>
      <c r="D23" s="76"/>
      <c r="E23" s="2"/>
      <c r="F23" s="24"/>
      <c r="I23" s="26">
        <f>+I17+I20</f>
        <v>0</v>
      </c>
      <c r="J23" s="26"/>
      <c r="K23" s="26"/>
      <c r="L23" s="26"/>
      <c r="M23" s="26"/>
      <c r="N23" s="49"/>
    </row>
    <row r="24" spans="1:16" ht="9.75" customHeight="1" thickBot="1" x14ac:dyDescent="0.3">
      <c r="A24" s="3"/>
      <c r="B24" s="30"/>
      <c r="C24" s="30"/>
      <c r="D24" s="4"/>
      <c r="E24" s="4"/>
      <c r="F24" s="5"/>
      <c r="I24" s="26"/>
      <c r="J24" s="26"/>
      <c r="K24" s="26"/>
      <c r="L24" s="26"/>
      <c r="M24" s="26"/>
      <c r="N24" s="39"/>
    </row>
    <row r="25" spans="1:16" ht="35.25" customHeight="1" thickBot="1" x14ac:dyDescent="0.35">
      <c r="A25" s="77" t="s">
        <v>12</v>
      </c>
      <c r="B25" s="78"/>
      <c r="C25" s="78"/>
      <c r="D25" s="78"/>
      <c r="E25" s="79"/>
      <c r="F25" s="41"/>
      <c r="I25" s="37">
        <f>+E19+E20+E21+(E22*E21)</f>
        <v>0</v>
      </c>
      <c r="J25" s="38">
        <v>175994310</v>
      </c>
      <c r="K25" s="26"/>
      <c r="L25" s="26"/>
      <c r="M25" s="26"/>
      <c r="N25" s="50"/>
      <c r="O25" s="49"/>
      <c r="P25" s="49"/>
    </row>
    <row r="26" spans="1:16" ht="7.5" customHeight="1" thickBot="1" x14ac:dyDescent="0.3">
      <c r="I26" s="26"/>
      <c r="J26" s="26"/>
      <c r="K26" s="26"/>
      <c r="L26" s="26"/>
      <c r="M26" s="26"/>
    </row>
    <row r="27" spans="1:16" ht="28.5" customHeight="1" thickBot="1" x14ac:dyDescent="0.3">
      <c r="A27" s="80" t="s">
        <v>40</v>
      </c>
      <c r="B27" s="81"/>
      <c r="C27" s="81"/>
      <c r="D27" s="81"/>
      <c r="E27" s="82"/>
      <c r="F27" s="6"/>
      <c r="I27" s="26">
        <v>1284918493</v>
      </c>
      <c r="J27" s="26">
        <f>+J25*90%</f>
        <v>158394879</v>
      </c>
      <c r="K27" s="26"/>
      <c r="L27" s="26"/>
      <c r="M27" s="26"/>
    </row>
    <row r="28" spans="1:16" ht="14.25" customHeight="1" x14ac:dyDescent="0.25">
      <c r="N28" s="47"/>
    </row>
    <row r="29" spans="1:16" ht="15.75" hidden="1" thickBot="1" x14ac:dyDescent="0.3">
      <c r="F29" s="46"/>
    </row>
  </sheetData>
  <mergeCells count="18">
    <mergeCell ref="A23:D23"/>
    <mergeCell ref="A25:E25"/>
    <mergeCell ref="A27:E27"/>
    <mergeCell ref="A1:F1"/>
    <mergeCell ref="A2:F2"/>
    <mergeCell ref="A3:F3"/>
    <mergeCell ref="A4:F4"/>
    <mergeCell ref="A5:B5"/>
    <mergeCell ref="C5:D5"/>
    <mergeCell ref="B22:D22"/>
    <mergeCell ref="A7:F7"/>
    <mergeCell ref="A8:F8"/>
    <mergeCell ref="A17:E17"/>
    <mergeCell ref="A19:D19"/>
    <mergeCell ref="A20:D20"/>
    <mergeCell ref="A21:D21"/>
    <mergeCell ref="A6:B6"/>
    <mergeCell ref="C6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</vt:lpstr>
      <vt:lpstr>'FORMATO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CAÑAVERA SILVA</dc:creator>
  <cp:lastModifiedBy>dhg Abogados</cp:lastModifiedBy>
  <cp:lastPrinted>2021-05-11T02:08:11Z</cp:lastPrinted>
  <dcterms:created xsi:type="dcterms:W3CDTF">2020-05-13T22:08:06Z</dcterms:created>
  <dcterms:modified xsi:type="dcterms:W3CDTF">2021-06-17T00:06:01Z</dcterms:modified>
</cp:coreProperties>
</file>