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TAR Pasto y Yopal\ESTUDIO PREVIO OBRA\"/>
    </mc:Choice>
  </mc:AlternateContent>
  <bookViews>
    <workbookView xWindow="0" yWindow="0" windowWidth="20490" windowHeight="7755" tabRatio="868"/>
  </bookViews>
  <sheets>
    <sheet name="FORMATO PPTA ECONOM SANTO ANGEL" sheetId="5" r:id="rId1"/>
    <sheet name="FORMATO PPTA ECON GRANJA MANARE" sheetId="6" r:id="rId2"/>
    <sheet name="FORMATO PPTA ECONO ETAPA1" sheetId="4" r:id="rId3"/>
    <sheet name="RESUMEN TOTAL" sheetId="3" r:id="rId4"/>
  </sheets>
  <definedNames>
    <definedName name="_xlnm.Print_Area" localSheetId="2">'FORMATO PPTA ECONO ETAPA1'!$A$1:$E$27</definedName>
    <definedName name="_xlnm.Print_Area" localSheetId="3">'RESUMEN TOTAL'!$C$1:$E$21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3" l="1"/>
  <c r="E11" i="3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0" i="6"/>
  <c r="F9" i="6"/>
  <c r="F8" i="6"/>
  <c r="F31" i="6" l="1"/>
  <c r="F34" i="6" l="1"/>
  <c r="F35" i="6" s="1"/>
  <c r="F33" i="6"/>
  <c r="F32" i="6"/>
  <c r="F36" i="6" l="1"/>
  <c r="F91" i="5" l="1"/>
  <c r="F92" i="5" s="1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89" i="5" l="1"/>
  <c r="F52" i="5"/>
  <c r="F74" i="5"/>
  <c r="F27" i="5"/>
  <c r="F93" i="5" s="1"/>
  <c r="E20" i="4"/>
  <c r="E12" i="3" s="1"/>
  <c r="F94" i="5" l="1"/>
  <c r="F96" i="5"/>
  <c r="F97" i="5" s="1"/>
  <c r="F95" i="5"/>
  <c r="F98" i="5" l="1"/>
  <c r="E12" i="4"/>
  <c r="E10" i="3" s="1"/>
  <c r="E14" i="3" l="1"/>
</calcChain>
</file>

<file path=xl/sharedStrings.xml><?xml version="1.0" encoding="utf-8"?>
<sst xmlns="http://schemas.openxmlformats.org/spreadsheetml/2006/main" count="387" uniqueCount="183">
  <si>
    <t>ITEM</t>
  </si>
  <si>
    <t>DESCRIPCION</t>
  </si>
  <si>
    <t>UNID</t>
  </si>
  <si>
    <t>CANTIDAD</t>
  </si>
  <si>
    <t>VR UNIT</t>
  </si>
  <si>
    <t>VR PARCIAL</t>
  </si>
  <si>
    <t>Localización y replanteo.</t>
  </si>
  <si>
    <t>m2</t>
  </si>
  <si>
    <t>Descapote</t>
  </si>
  <si>
    <t>un</t>
  </si>
  <si>
    <t>m3</t>
  </si>
  <si>
    <t>Retiro de sobrantes con carreteo</t>
  </si>
  <si>
    <t>Cinta P.V.C espesor 9,5mm y ancho 220mm</t>
  </si>
  <si>
    <t>ml</t>
  </si>
  <si>
    <t>Acero de refuerzo Fy 4200 MPa.</t>
  </si>
  <si>
    <t>kg</t>
  </si>
  <si>
    <t>Tapa en lámina tipo alfajor con portacandado, 0,90x0,90, con anticorrosivo y esmalte</t>
  </si>
  <si>
    <t>und</t>
  </si>
  <si>
    <t>Suministro e Instalación tubería sanitaria de PVC diámetro 4" (Incluye arena de base y relleno grava)</t>
  </si>
  <si>
    <t>Suministro e Instalación codox90° sanitario de PVC diámetro 4"</t>
  </si>
  <si>
    <t>Suministro e Instalación codo sifón sanitario para ventilación de PVC diámetro 4"</t>
  </si>
  <si>
    <t>Niples pasamuros de 4"</t>
  </si>
  <si>
    <t>Geotextil no tejido</t>
  </si>
  <si>
    <t>Concreto pobre 2000psi</t>
  </si>
  <si>
    <t>FAFA</t>
  </si>
  <si>
    <t>Grava seleccionada</t>
  </si>
  <si>
    <t>Suministro e Instalación tubería sanitaria de PVC diámetro 6"  (Incluye arena de base y relleno grava)</t>
  </si>
  <si>
    <t>Suministro e Instalación codox90° sanitario de PVC diámetro 6"</t>
  </si>
  <si>
    <t>Cabezal de descarga en concreto de 4000psi</t>
  </si>
  <si>
    <t>SUBTOTAL FAFA</t>
  </si>
  <si>
    <t>LECHO DE SECADO DE LODOS</t>
  </si>
  <si>
    <t>Repello impermeabilizado mortero 1:2 e=0,02m</t>
  </si>
  <si>
    <t>arena fina</t>
  </si>
  <si>
    <t>Suministro e Instalación tubería sanitaria de PVC diámetro 4"</t>
  </si>
  <si>
    <t>Suministro e Instalación tee sanitaria de PVC diámetro 4"</t>
  </si>
  <si>
    <t>Suministro e Instalación tubería sanitaria de PVC diámetro 6"</t>
  </si>
  <si>
    <t>SUBTOTAL LECHO DE SECADO</t>
  </si>
  <si>
    <t>TRAMPA DE GRASAS</t>
  </si>
  <si>
    <t>Suministro e instalación Trampa de grasas prefabricada en polietileno vol 250 litros (incluye accesorios)</t>
  </si>
  <si>
    <t>M2</t>
  </si>
  <si>
    <t>SUBTOTAL TRAMPA DE GRASAS</t>
  </si>
  <si>
    <t>PRELIMINARES</t>
  </si>
  <si>
    <t>Cerramiento provisión en malla eslabonada cal 10 (recuperable) y polisombra</t>
  </si>
  <si>
    <t>SUBTOTAL</t>
  </si>
  <si>
    <t>TOTAL COSTOS DIRECTOS</t>
  </si>
  <si>
    <t>ADMINISTRACION</t>
  </si>
  <si>
    <t>IMPREVISTOS</t>
  </si>
  <si>
    <t>UTILIDAD</t>
  </si>
  <si>
    <t>IVA SOBRE UTILIDAD</t>
  </si>
  <si>
    <t>VALOR TOTAL CONSTRUCION OBRAS</t>
  </si>
  <si>
    <t>limpieza y descapote incluye retiro H: o.40m</t>
  </si>
  <si>
    <t>SISTEMA INTEGRADO</t>
  </si>
  <si>
    <t>Suministro e instalación de cama en arena fina para tanque séptico</t>
  </si>
  <si>
    <t xml:space="preserve">Relleno con material seleccionado proveniente de la excavación. </t>
  </si>
  <si>
    <t>Und</t>
  </si>
  <si>
    <t>Suministro e instalación de grava  para campo de infiltración</t>
  </si>
  <si>
    <t>Suministro e instalación de tubería sanitaria de PVC diámetro 4"</t>
  </si>
  <si>
    <t>Suministro e instalación accesorios tubería sanitaria de PVC diámetro 4"</t>
  </si>
  <si>
    <t>Suministro e instalación de trampa de grasas prefabricada en polietileno vol1.000 litros (incluye accesorios)</t>
  </si>
  <si>
    <t>Suministro e instalación accesorios tubería sanitaria de PVC diámetro 2"</t>
  </si>
  <si>
    <t>Revisión y corrección pendientados base cajas de inspección en red sanitaria existente</t>
  </si>
  <si>
    <t>Caja de inspección aguas residuales 80*80cm (incluye marco y contramarco) de las redes al sistema</t>
  </si>
  <si>
    <t>Tierra negra</t>
  </si>
  <si>
    <t>GL</t>
  </si>
  <si>
    <t>IVA (16%)</t>
  </si>
  <si>
    <t>VALOR TOTAL ETAPA 1</t>
  </si>
  <si>
    <t>REVISION Y AJUSTE A LOS ESTUDIOS Y DISEÑOS  DE UN SISTEMA INTEGRADO DE TRATAMIENTO DE AGUAS RESIDUALES PARA EL CENTRO DE ATENCIÓN ESPECIALIZADA GRANJA MANARE EN YOPAL - CASANARE</t>
  </si>
  <si>
    <t>PROYECTO</t>
  </si>
  <si>
    <t>REVISION Y AJUSTE A LOS ESTUDIOS Y DISEÑOS Y CONSTRUCCIÓN DE DE UN SISTEMA INTEGRADO DE TRATAMIENTO DE AGUAS RESIDUALES PARA EL CENTRO DE ATENCIÓN ESPECIALIZADA GRANJA MANARE EN YOPAL - CASANARE</t>
  </si>
  <si>
    <t>SON:</t>
  </si>
  <si>
    <t>NOMBRE PROPONENTE:</t>
  </si>
  <si>
    <t>NOMBRE REPRESENTANTE LEGAL PROPONENTE:</t>
  </si>
  <si>
    <t>FIRMA</t>
  </si>
  <si>
    <t>PROPONENTE:</t>
  </si>
  <si>
    <t>TANQUE SÉPTICO</t>
  </si>
  <si>
    <t>1.1</t>
  </si>
  <si>
    <t>1.2</t>
  </si>
  <si>
    <t>1.3</t>
  </si>
  <si>
    <t>Caja de inspección aguas residuales 80*80cm (incluye caja de inspección con marco y contramarco) de las redes al sistema</t>
  </si>
  <si>
    <t>1.4</t>
  </si>
  <si>
    <t>Excavación manual seca en conglomerado h=2.0m a 3.0m</t>
  </si>
  <si>
    <t>1.5</t>
  </si>
  <si>
    <t>Concreto ciclópeo (60%concreto 17Mpa y 40%piedra media zonga)</t>
  </si>
  <si>
    <t>1.6</t>
  </si>
  <si>
    <t>Relleno compactado con material para afirmado granular norma A-1 Invías</t>
  </si>
  <si>
    <t>1.7</t>
  </si>
  <si>
    <t>1.8</t>
  </si>
  <si>
    <r>
      <t>Concreto 280 kgs/cm</t>
    </r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 xml:space="preserve"> (4000 psi), incluye Plastocrete DM</t>
    </r>
  </si>
  <si>
    <t>1.9</t>
  </si>
  <si>
    <t>1.10</t>
  </si>
  <si>
    <t>1.11</t>
  </si>
  <si>
    <t>Repello impermeabilizado mortero 1:2 e=0,02m (incluye media cañas horizontales y verticales)</t>
  </si>
  <si>
    <t>1.12</t>
  </si>
  <si>
    <t>Rellenos para estructuras con material seleccionado de excavación compactado con saltarín.</t>
  </si>
  <si>
    <t>1.13</t>
  </si>
  <si>
    <t>1.14</t>
  </si>
  <si>
    <t>1.15</t>
  </si>
  <si>
    <t>1.16</t>
  </si>
  <si>
    <t>1.17</t>
  </si>
  <si>
    <t>1.18</t>
  </si>
  <si>
    <t>1.19</t>
  </si>
  <si>
    <t>SUBTOTAL TANQUE SÉPTICO</t>
  </si>
  <si>
    <t>2.1</t>
  </si>
  <si>
    <t>2.2</t>
  </si>
  <si>
    <t>2.3</t>
  </si>
  <si>
    <t>2.4</t>
  </si>
  <si>
    <t>2.5</t>
  </si>
  <si>
    <t>Relleno compactado con material para afirmado granular norma a-1 Invías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</si>
  <si>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</si>
  <si>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</si>
  <si>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</si>
  <si>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</si>
  <si>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</si>
  <si>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</si>
  <si>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</si>
  <si>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</si>
  <si>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</si>
  <si>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</si>
  <si>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</si>
  <si>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</si>
  <si>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</si>
  <si>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</si>
  <si>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</si>
  <si>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</si>
  <si>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Válvula de charnela o chapaleta 6"(para protección salida de descarga)</t>
  </si>
  <si>
    <t>2.22</t>
  </si>
  <si>
    <t>2.23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</si>
  <si>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</si>
  <si>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</si>
  <si>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</si>
  <si>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</si>
  <si>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</si>
  <si>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</si>
  <si>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</si>
  <si>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</si>
  <si>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</si>
  <si>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</si>
  <si>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</si>
  <si>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</si>
  <si>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</si>
  <si>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</si>
  <si>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</si>
  <si>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</si>
  <si>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</si>
  <si>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</si>
  <si>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</si>
  <si>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</si>
  <si>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</si>
  <si>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</si>
  <si>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</si>
  <si>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</si>
  <si>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</si>
  <si>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</si>
  <si>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</si>
  <si>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</si>
  <si>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</si>
  <si>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</si>
  <si>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</si>
  <si>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</si>
  <si>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</si>
  <si>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5.1</t>
  </si>
  <si>
    <t>Localización y replanteo</t>
  </si>
  <si>
    <t>Excavación manual h=0,50m a 3.0m</t>
  </si>
  <si>
    <t>Suministro e instalación de tanque séptico integrado en polietileno lineal de alta resistencia vol. 30,000 lt. Incluye dos cajas de aforo y muestreo y una caja de distribución.</t>
  </si>
  <si>
    <t>Suministro e instalación de Tubería PVC Sanitaria Ø 6" Incluye accesorios</t>
  </si>
  <si>
    <t>Suministro e instalación de tubería perforada de PVC diámetro 4" para campo de infiltración incluye accesorios</t>
  </si>
  <si>
    <t>Desconexión y sello tanque séptico existente</t>
  </si>
  <si>
    <t>Empradización (reposición grama área intervenida)</t>
  </si>
  <si>
    <t>LA FINANCIERA DE DESARROLLO TERRITORIAL - FINDETER Y EL INSTITUTO COLOMBIANO DE BIENESTAR FAMILIAR - ICBF</t>
  </si>
  <si>
    <t>PROYECTO: CONSTRUCCIÓN PLANTA DE TRATAMIENTO DE AGUAS RESIDUALES DOMÉSTICAS DEL INSTITUTO DE PROTECCIÓN SANTO ANGEL, MUNICIPIO DE PASTO - NARIÑO</t>
  </si>
  <si>
    <t>FORMATO PROPUESTA ECONÓMICA - ETAPA 2</t>
  </si>
  <si>
    <t>PROYECTO: CONSTRUCCIÓN SISTEMA INTEGRADO DE TRATAMIENTO DE AGUAS RESIDUALES PARA EL CENTRO DE ATENCIÓN ESPECIALIZADA GRANJA MANARE EN YOPAL – CASANARE</t>
  </si>
  <si>
    <t>PROPUESTA ECONÓMICA - ETAPA 1</t>
  </si>
  <si>
    <t>REVISION Y AJUSTE A LOS ESTUDIOS Y DISEÑOS  DE LA PLANTA DE TRATAMIENTO DE AGUAS RESIDUALES DOMÉSTICAS PARA EL CENTRO DE ATENCIÓN ESPECIALIZADA SANTO ÁNGEL EN PASTO - NARIÑO</t>
  </si>
  <si>
    <t>PROYECTO: REVISIÓN Y AJUSTE A LOS ESTUDIOS Y DISEÑOS DE LA PLANTA DE TRATAMIENTO DE AGUAS RESIDUALES DOMÉSTICAS PARA EL CENTRO DE ATENCIÓN ESPECIALIZADA SANTO ÁNGEL EN PASTO - NARIÑO</t>
  </si>
  <si>
    <t>PROYECTO: REVISIÓN Y AJUSTE A LOS ESTUDIOS Y DISEÑOS DE UN SISTEMA INTEGRADO DE TRATAMIENTO DE AGUAS RESIDUALES PARA EL CENTRO DE ATENCIÓN ESPECIALIZADA GRANJA MANARE EN YOPAL - CASANARE</t>
  </si>
  <si>
    <t>RESUMEN VALOR TOTAL PROPUESTA ECONÓMICA</t>
  </si>
  <si>
    <t>REVISIÓN Y AJUSTE A LOS ESTUDIOS Y DISEÑOS Y CONSTRUCCIÓN DE LA PLANTA DE TRATAMIENTO DE AGUAS RESIDUALES DOMÉSTICAS PARA EL CENTRO DE ATENCIÓN ESPECIALIZADA SANTO ÁNGEL EN PASTO - NARIÑO</t>
  </si>
  <si>
    <t>VALOR ETAPA</t>
  </si>
  <si>
    <t>VALOR TOTAL PROPUESTA ECONÓMICA</t>
  </si>
  <si>
    <t>DESCRIPCIÓN ETAPA</t>
  </si>
  <si>
    <t>ETAPA 1:REVISIÓN Y AJUSTE A LOS ESTUDIOS Y DISEÑOS</t>
  </si>
  <si>
    <t>ETAPA 2: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</si>
</sst>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_-;\-* #,##0_-;_-* &quot;-&quot;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 * #,##0_ ;_ * \-#,##0_ ;_ * &quot;-&quot;_ ;_ @_ "/>
    <numFmt numFmtId="168" formatCode="&quot;$&quot;\ #,##0.00;&quot;$&quot;\ \-#,##0.00"/>
    <numFmt numFmtId="169" formatCode="_ &quot;$&quot;\ * #,##0.00_ ;_ &quot;$&quot;\ * \-#,##0.00_ ;_ &quot;$&quot;\ * &quot;-&quot;_ ;_ @_ "/>
    <numFmt numFmtId="170" formatCode="0.000%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1"/>
      <name val="Arial"/>
      <family val="2"/>
    </font>
    <font>
      <sz val="10"/>
      <name val="Geneva"/>
    </font>
    <font>
      <sz val="1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indexed="10"/>
      <name val="Arial Narrow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1" applyFont="1" applyFill="1" applyAlignment="1">
      <alignment horizontal="right" vertical="center"/>
    </xf>
    <xf numFmtId="0" fontId="3" fillId="0" borderId="0" xfId="1" applyFont="1" applyFill="1" applyAlignment="1">
      <alignment vertical="center"/>
    </xf>
    <xf numFmtId="43" fontId="3" fillId="0" borderId="0" xfId="2" applyFont="1" applyFill="1" applyAlignment="1">
      <alignment vertical="center"/>
    </xf>
    <xf numFmtId="0" fontId="6" fillId="4" borderId="1" xfId="1" applyFont="1" applyFill="1" applyBorder="1" applyAlignment="1">
      <alignment horizontal="right" vertical="center" wrapText="1"/>
    </xf>
    <xf numFmtId="0" fontId="7" fillId="4" borderId="1" xfId="1" applyFont="1" applyFill="1" applyBorder="1" applyAlignment="1">
      <alignment horizontal="center" vertical="center"/>
    </xf>
    <xf numFmtId="167" fontId="7" fillId="4" borderId="1" xfId="1" applyNumberFormat="1" applyFont="1" applyFill="1" applyBorder="1" applyAlignment="1">
      <alignment horizontal="center" vertical="center" wrapText="1"/>
    </xf>
    <xf numFmtId="43" fontId="7" fillId="4" borderId="1" xfId="2" applyFont="1" applyFill="1" applyBorder="1" applyAlignment="1">
      <alignment horizontal="center" vertical="center" wrapText="1"/>
    </xf>
    <xf numFmtId="0" fontId="8" fillId="5" borderId="1" xfId="3" applyFont="1" applyFill="1" applyBorder="1" applyAlignment="1">
      <alignment vertical="center" wrapText="1"/>
    </xf>
    <xf numFmtId="0" fontId="8" fillId="5" borderId="1" xfId="1" applyFont="1" applyFill="1" applyBorder="1" applyAlignment="1">
      <alignment horizontal="center" vertical="center"/>
    </xf>
    <xf numFmtId="166" fontId="8" fillId="5" borderId="1" xfId="1" applyNumberFormat="1" applyFont="1" applyFill="1" applyBorder="1" applyAlignment="1">
      <alignment horizontal="center" vertical="center"/>
    </xf>
    <xf numFmtId="165" fontId="8" fillId="5" borderId="1" xfId="5" applyNumberFormat="1" applyFont="1" applyFill="1" applyBorder="1" applyAlignment="1">
      <alignment horizontal="center" vertical="center"/>
    </xf>
    <xf numFmtId="169" fontId="8" fillId="5" borderId="1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horizontal="right" vertical="center"/>
    </xf>
    <xf numFmtId="0" fontId="10" fillId="0" borderId="1" xfId="3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center" vertical="center"/>
    </xf>
    <xf numFmtId="166" fontId="10" fillId="0" borderId="1" xfId="1" applyNumberFormat="1" applyFont="1" applyFill="1" applyBorder="1" applyAlignment="1">
      <alignment horizontal="center" vertical="center"/>
    </xf>
    <xf numFmtId="165" fontId="10" fillId="0" borderId="1" xfId="5" applyNumberFormat="1" applyFont="1" applyFill="1" applyBorder="1" applyAlignment="1">
      <alignment horizontal="center" vertical="center"/>
    </xf>
    <xf numFmtId="169" fontId="10" fillId="0" borderId="1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0" fillId="0" borderId="1" xfId="3" applyFont="1" applyFill="1" applyBorder="1" applyAlignment="1">
      <alignment vertical="center" wrapText="1"/>
    </xf>
    <xf numFmtId="0" fontId="8" fillId="0" borderId="1" xfId="3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/>
    </xf>
    <xf numFmtId="166" fontId="8" fillId="0" borderId="1" xfId="1" applyNumberFormat="1" applyFont="1" applyFill="1" applyBorder="1" applyAlignment="1">
      <alignment horizontal="center" vertical="center"/>
    </xf>
    <xf numFmtId="169" fontId="8" fillId="0" borderId="1" xfId="1" applyNumberFormat="1" applyFont="1" applyFill="1" applyBorder="1" applyAlignment="1">
      <alignment vertical="center"/>
    </xf>
    <xf numFmtId="0" fontId="10" fillId="2" borderId="1" xfId="3" applyFont="1" applyFill="1" applyBorder="1" applyAlignment="1">
      <alignment vertical="center" wrapText="1"/>
    </xf>
    <xf numFmtId="0" fontId="7" fillId="0" borderId="0" xfId="1" applyFont="1" applyFill="1" applyAlignment="1">
      <alignment vertical="center"/>
    </xf>
    <xf numFmtId="0" fontId="12" fillId="0" borderId="1" xfId="7" applyFont="1" applyFill="1" applyBorder="1" applyAlignment="1">
      <alignment horizontal="left" vertical="center" wrapText="1"/>
    </xf>
    <xf numFmtId="43" fontId="13" fillId="0" borderId="1" xfId="2" applyFont="1" applyFill="1" applyBorder="1" applyAlignment="1">
      <alignment horizontal="right" vertical="center"/>
    </xf>
    <xf numFmtId="170" fontId="14" fillId="0" borderId="1" xfId="2" applyNumberFormat="1" applyFont="1" applyFill="1" applyBorder="1" applyAlignment="1">
      <alignment horizontal="right" vertical="center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/>
    </xf>
    <xf numFmtId="166" fontId="7" fillId="4" borderId="1" xfId="9" applyFont="1" applyFill="1" applyBorder="1" applyAlignment="1">
      <alignment horizontal="center" vertical="center" wrapText="1"/>
    </xf>
    <xf numFmtId="166" fontId="8" fillId="5" borderId="1" xfId="9" applyFont="1" applyFill="1" applyBorder="1" applyAlignment="1">
      <alignment horizontal="center" vertical="center"/>
    </xf>
    <xf numFmtId="166" fontId="10" fillId="0" borderId="1" xfId="9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166" fontId="3" fillId="0" borderId="0" xfId="9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7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0" fontId="0" fillId="0" borderId="0" xfId="0" applyAlignment="1">
      <alignment wrapText="1"/>
    </xf>
    <xf numFmtId="165" fontId="3" fillId="0" borderId="1" xfId="10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7" fillId="6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4" fontId="10" fillId="0" borderId="1" xfId="5" applyNumberFormat="1" applyFont="1" applyFill="1" applyBorder="1" applyAlignment="1">
      <alignment horizontal="right" vertical="center"/>
    </xf>
    <xf numFmtId="4" fontId="10" fillId="0" borderId="1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vertical="center"/>
    </xf>
    <xf numFmtId="4" fontId="10" fillId="2" borderId="1" xfId="5" applyNumberFormat="1" applyFont="1" applyFill="1" applyBorder="1" applyAlignment="1">
      <alignment horizontal="right" vertical="center"/>
    </xf>
    <xf numFmtId="4" fontId="8" fillId="0" borderId="1" xfId="5" applyNumberFormat="1" applyFont="1" applyFill="1" applyBorder="1" applyAlignment="1">
      <alignment horizontal="right" vertical="center"/>
    </xf>
    <xf numFmtId="4" fontId="8" fillId="0" borderId="1" xfId="1" applyNumberFormat="1" applyFont="1" applyFill="1" applyBorder="1" applyAlignment="1">
      <alignment horizontal="right" vertical="center"/>
    </xf>
    <xf numFmtId="4" fontId="8" fillId="5" borderId="1" xfId="5" applyNumberFormat="1" applyFont="1" applyFill="1" applyBorder="1" applyAlignment="1">
      <alignment horizontal="right" vertical="center"/>
    </xf>
    <xf numFmtId="4" fontId="8" fillId="5" borderId="1" xfId="1" applyNumberFormat="1" applyFont="1" applyFill="1" applyBorder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3" fillId="0" borderId="1" xfId="2" applyNumberFormat="1" applyFont="1" applyFill="1" applyBorder="1" applyAlignment="1">
      <alignment horizontal="right" vertical="center"/>
    </xf>
    <xf numFmtId="43" fontId="3" fillId="0" borderId="0" xfId="11" applyFont="1" applyFill="1" applyAlignment="1">
      <alignment vertical="center"/>
    </xf>
    <xf numFmtId="166" fontId="10" fillId="0" borderId="1" xfId="9" applyNumberFormat="1" applyFont="1" applyFill="1" applyBorder="1" applyAlignment="1">
      <alignment horizontal="center" vertical="center"/>
    </xf>
    <xf numFmtId="166" fontId="8" fillId="5" borderId="1" xfId="9" applyNumberFormat="1" applyFont="1" applyFill="1" applyBorder="1" applyAlignment="1">
      <alignment horizontal="center" vertical="center"/>
    </xf>
    <xf numFmtId="166" fontId="0" fillId="0" borderId="1" xfId="9" applyNumberFormat="1" applyFont="1" applyBorder="1" applyAlignment="1">
      <alignment horizontal="center" vertical="center"/>
    </xf>
    <xf numFmtId="4" fontId="8" fillId="0" borderId="1" xfId="1" applyNumberFormat="1" applyFont="1" applyFill="1" applyBorder="1" applyAlignment="1">
      <alignment vertical="center"/>
    </xf>
    <xf numFmtId="165" fontId="18" fillId="0" borderId="1" xfId="10" applyFont="1" applyBorder="1" applyAlignment="1">
      <alignment wrapText="1"/>
    </xf>
    <xf numFmtId="165" fontId="19" fillId="0" borderId="1" xfId="10" applyFont="1" applyBorder="1" applyAlignment="1">
      <alignment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wrapText="1"/>
    </xf>
    <xf numFmtId="0" fontId="19" fillId="0" borderId="0" xfId="0" applyFont="1" applyAlignment="1">
      <alignment horizontal="left" wrapText="1"/>
    </xf>
    <xf numFmtId="0" fontId="7" fillId="0" borderId="0" xfId="1" applyFont="1" applyFill="1" applyAlignment="1">
      <alignment horizontal="center" vertical="center" wrapText="1"/>
    </xf>
    <xf numFmtId="0" fontId="3" fillId="0" borderId="3" xfId="1" applyFont="1" applyFill="1" applyBorder="1" applyAlignment="1">
      <alignment horizontal="left" vertical="center" wrapText="1"/>
    </xf>
  </cellXfs>
  <cellStyles count="12">
    <cellStyle name="Millares" xfId="9" builtinId="3"/>
    <cellStyle name="Millares 2" xfId="11"/>
    <cellStyle name="Millares 3 2" xfId="6"/>
    <cellStyle name="Millares_PPTO OFICIAL LP-SGT-SRN-001-2009" xfId="2"/>
    <cellStyle name="Moneda" xfId="10" builtinId="4"/>
    <cellStyle name="Moneda 2 2" xfId="5"/>
    <cellStyle name="Normal" xfId="0" builtinId="0"/>
    <cellStyle name="Normal 2" xfId="8"/>
    <cellStyle name="Normal 3 2" xfId="7"/>
    <cellStyle name="Normal 4" xfId="1"/>
    <cellStyle name="Normal 4 2" xfId="4"/>
    <cellStyle name="Normal_modelo ACTA OBRA y MODIFICACIO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</xdr:col>
      <xdr:colOff>726622</xdr:colOff>
      <xdr:row>1</xdr:row>
      <xdr:rowOff>330200</xdr:rowOff>
    </xdr:to>
    <xdr:pic>
      <xdr:nvPicPr>
        <xdr:cNvPr id="2" name="3 Imagen" descr="logo findeter jul 201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1307647" cy="663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1160318</xdr:colOff>
      <xdr:row>0</xdr:row>
      <xdr:rowOff>69272</xdr:rowOff>
    </xdr:from>
    <xdr:to>
      <xdr:col>5</xdr:col>
      <xdr:colOff>1697181</xdr:colOff>
      <xdr:row>1</xdr:row>
      <xdr:rowOff>413742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7443" y="69272"/>
          <a:ext cx="536863" cy="8111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</xdr:col>
      <xdr:colOff>726622</xdr:colOff>
      <xdr:row>1</xdr:row>
      <xdr:rowOff>166914</xdr:rowOff>
    </xdr:to>
    <xdr:pic>
      <xdr:nvPicPr>
        <xdr:cNvPr id="2" name="3 Imagen" descr="logo findeter jul 201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1307647" cy="652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830035</xdr:colOff>
      <xdr:row>0</xdr:row>
      <xdr:rowOff>54429</xdr:rowOff>
    </xdr:from>
    <xdr:to>
      <xdr:col>5</xdr:col>
      <xdr:colOff>1477735</xdr:colOff>
      <xdr:row>1</xdr:row>
      <xdr:rowOff>408214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0" y="54429"/>
          <a:ext cx="647700" cy="97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</xdr:col>
      <xdr:colOff>285750</xdr:colOff>
      <xdr:row>1</xdr:row>
      <xdr:rowOff>353785</xdr:rowOff>
    </xdr:to>
    <xdr:pic>
      <xdr:nvPicPr>
        <xdr:cNvPr id="2" name="3 Imagen" descr="logo findeter jul 201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866775" cy="839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830035</xdr:colOff>
      <xdr:row>0</xdr:row>
      <xdr:rowOff>54429</xdr:rowOff>
    </xdr:from>
    <xdr:to>
      <xdr:col>4</xdr:col>
      <xdr:colOff>1477735</xdr:colOff>
      <xdr:row>1</xdr:row>
      <xdr:rowOff>408214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1010" y="54429"/>
          <a:ext cx="647700" cy="97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</xdr:colOff>
      <xdr:row>0</xdr:row>
      <xdr:rowOff>152400</xdr:rowOff>
    </xdr:from>
    <xdr:to>
      <xdr:col>2</xdr:col>
      <xdr:colOff>1740354</xdr:colOff>
      <xdr:row>1</xdr:row>
      <xdr:rowOff>40368</xdr:rowOff>
    </xdr:to>
    <xdr:pic>
      <xdr:nvPicPr>
        <xdr:cNvPr id="4" name="3 Imagen" descr="logo findeter jul 201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52400"/>
          <a:ext cx="1311729" cy="659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152400</xdr:colOff>
      <xdr:row>0</xdr:row>
      <xdr:rowOff>57150</xdr:rowOff>
    </xdr:from>
    <xdr:to>
      <xdr:col>4</xdr:col>
      <xdr:colOff>695325</xdr:colOff>
      <xdr:row>1</xdr:row>
      <xdr:rowOff>106856</xdr:rowOff>
    </xdr:to>
    <xdr:pic>
      <xdr:nvPicPr>
        <xdr:cNvPr id="5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57150"/>
          <a:ext cx="542925" cy="821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5"/>
  <sheetViews>
    <sheetView tabSelected="1" zoomScale="70" zoomScaleNormal="70" workbookViewId="0">
      <selection activeCell="E10" sqref="E10"/>
    </sheetView>
  </sheetViews>
  <sheetFormatPr baseColWidth="10" defaultRowHeight="36.75" customHeight="1"/>
  <cols>
    <col min="1" max="1" width="10.140625" style="1" customWidth="1"/>
    <col min="2" max="2" width="57.85546875" style="2" customWidth="1"/>
    <col min="3" max="3" width="11.28515625" style="2" customWidth="1"/>
    <col min="4" max="4" width="13.7109375" style="2" customWidth="1"/>
    <col min="5" max="5" width="19.140625" style="3" customWidth="1"/>
    <col min="6" max="6" width="27.5703125" style="2" customWidth="1"/>
    <col min="7" max="7" width="5.5703125" style="2" customWidth="1"/>
    <col min="8" max="8" width="14.28515625" style="2" bestFit="1" customWidth="1"/>
    <col min="9" max="16384" width="11.42578125" style="2"/>
  </cols>
  <sheetData>
    <row r="1" spans="1:8" ht="36.75" customHeight="1">
      <c r="A1" s="70"/>
      <c r="B1" s="70"/>
      <c r="C1" s="70"/>
      <c r="D1" s="70"/>
      <c r="E1" s="70"/>
      <c r="F1" s="70"/>
    </row>
    <row r="2" spans="1:8" ht="36.75" customHeight="1">
      <c r="A2" s="70"/>
      <c r="B2" s="70"/>
      <c r="C2" s="70"/>
      <c r="D2" s="70"/>
      <c r="E2" s="70"/>
      <c r="F2" s="70"/>
    </row>
    <row r="3" spans="1:8" ht="36.75" customHeight="1">
      <c r="A3" s="71" t="s">
        <v>168</v>
      </c>
      <c r="B3" s="72"/>
      <c r="C3" s="72"/>
      <c r="D3" s="72"/>
      <c r="E3" s="72"/>
      <c r="F3" s="72"/>
    </row>
    <row r="4" spans="1:8" ht="36.75" customHeight="1">
      <c r="A4" s="73" t="s">
        <v>169</v>
      </c>
      <c r="B4" s="73"/>
      <c r="C4" s="73"/>
      <c r="D4" s="73"/>
      <c r="E4" s="73"/>
      <c r="F4" s="73"/>
    </row>
    <row r="5" spans="1:8" ht="36.75" customHeight="1">
      <c r="A5" s="74" t="s">
        <v>170</v>
      </c>
      <c r="B5" s="75"/>
      <c r="C5" s="75"/>
      <c r="D5" s="75"/>
      <c r="E5" s="75"/>
      <c r="F5" s="75"/>
    </row>
    <row r="6" spans="1:8" ht="20.25" customHeight="1">
      <c r="A6" s="46" t="s">
        <v>0</v>
      </c>
      <c r="B6" s="5" t="s">
        <v>1</v>
      </c>
      <c r="C6" s="5" t="s">
        <v>2</v>
      </c>
      <c r="D6" s="6" t="s">
        <v>3</v>
      </c>
      <c r="E6" s="7" t="s">
        <v>4</v>
      </c>
      <c r="F6" s="5" t="s">
        <v>5</v>
      </c>
    </row>
    <row r="7" spans="1:8" ht="24" customHeight="1">
      <c r="A7" s="9">
        <v>1</v>
      </c>
      <c r="B7" s="8" t="s">
        <v>74</v>
      </c>
      <c r="C7" s="9"/>
      <c r="D7" s="10"/>
      <c r="E7" s="11"/>
      <c r="F7" s="12"/>
    </row>
    <row r="8" spans="1:8" ht="14.25">
      <c r="A8" s="15" t="s">
        <v>75</v>
      </c>
      <c r="B8" s="14" t="s">
        <v>6</v>
      </c>
      <c r="C8" s="15" t="s">
        <v>7</v>
      </c>
      <c r="D8" s="16">
        <v>47</v>
      </c>
      <c r="E8" s="47"/>
      <c r="F8" s="48">
        <f>ROUND(E8*D8,2)</f>
        <v>0</v>
      </c>
      <c r="G8" s="19"/>
      <c r="H8" s="49"/>
    </row>
    <row r="9" spans="1:8" ht="14.25">
      <c r="A9" s="15" t="s">
        <v>76</v>
      </c>
      <c r="B9" s="14" t="s">
        <v>8</v>
      </c>
      <c r="C9" s="15" t="s">
        <v>7</v>
      </c>
      <c r="D9" s="16">
        <v>47</v>
      </c>
      <c r="E9" s="47"/>
      <c r="F9" s="48">
        <f t="shared" ref="F9:F26" si="0">ROUND(E9*D9,2)</f>
        <v>0</v>
      </c>
      <c r="H9" s="49"/>
    </row>
    <row r="10" spans="1:8" ht="47.25" customHeight="1">
      <c r="A10" s="15" t="s">
        <v>77</v>
      </c>
      <c r="B10" s="14" t="s">
        <v>78</v>
      </c>
      <c r="C10" s="15" t="s">
        <v>9</v>
      </c>
      <c r="D10" s="16">
        <v>4</v>
      </c>
      <c r="E10" s="47"/>
      <c r="F10" s="48">
        <f t="shared" si="0"/>
        <v>0</v>
      </c>
      <c r="H10" s="49"/>
    </row>
    <row r="11" spans="1:8" ht="36.75" customHeight="1">
      <c r="A11" s="15" t="s">
        <v>79</v>
      </c>
      <c r="B11" s="20" t="s">
        <v>80</v>
      </c>
      <c r="C11" s="15" t="s">
        <v>10</v>
      </c>
      <c r="D11" s="16">
        <v>230</v>
      </c>
      <c r="E11" s="47"/>
      <c r="F11" s="48">
        <f t="shared" si="0"/>
        <v>0</v>
      </c>
      <c r="H11" s="49"/>
    </row>
    <row r="12" spans="1:8" ht="36.75" customHeight="1">
      <c r="A12" s="15" t="s">
        <v>81</v>
      </c>
      <c r="B12" s="20" t="s">
        <v>82</v>
      </c>
      <c r="C12" s="15" t="s">
        <v>10</v>
      </c>
      <c r="D12" s="16">
        <v>19</v>
      </c>
      <c r="E12" s="47"/>
      <c r="F12" s="48">
        <f t="shared" si="0"/>
        <v>0</v>
      </c>
      <c r="H12" s="49"/>
    </row>
    <row r="13" spans="1:8" ht="36.75" customHeight="1">
      <c r="A13" s="15" t="s">
        <v>83</v>
      </c>
      <c r="B13" s="20" t="s">
        <v>84</v>
      </c>
      <c r="C13" s="15" t="s">
        <v>10</v>
      </c>
      <c r="D13" s="16">
        <v>10</v>
      </c>
      <c r="E13" s="47"/>
      <c r="F13" s="48">
        <f t="shared" si="0"/>
        <v>0</v>
      </c>
      <c r="H13" s="49"/>
    </row>
    <row r="14" spans="1:8" ht="14.25">
      <c r="A14" s="15" t="s">
        <v>85</v>
      </c>
      <c r="B14" s="20" t="s">
        <v>11</v>
      </c>
      <c r="C14" s="15" t="s">
        <v>10</v>
      </c>
      <c r="D14" s="16">
        <v>189</v>
      </c>
      <c r="E14" s="47"/>
      <c r="F14" s="48">
        <f t="shared" si="0"/>
        <v>0</v>
      </c>
      <c r="G14" s="19"/>
      <c r="H14" s="49"/>
    </row>
    <row r="15" spans="1:8" ht="15">
      <c r="A15" s="15" t="s">
        <v>86</v>
      </c>
      <c r="B15" s="20" t="s">
        <v>87</v>
      </c>
      <c r="C15" s="15" t="s">
        <v>10</v>
      </c>
      <c r="D15" s="16">
        <v>48</v>
      </c>
      <c r="E15" s="47"/>
      <c r="F15" s="48">
        <f t="shared" si="0"/>
        <v>0</v>
      </c>
      <c r="H15" s="49"/>
    </row>
    <row r="16" spans="1:8" ht="14.25">
      <c r="A16" s="15" t="s">
        <v>88</v>
      </c>
      <c r="B16" s="20" t="s">
        <v>12</v>
      </c>
      <c r="C16" s="15" t="s">
        <v>13</v>
      </c>
      <c r="D16" s="16">
        <v>34</v>
      </c>
      <c r="E16" s="47"/>
      <c r="F16" s="48">
        <f t="shared" si="0"/>
        <v>0</v>
      </c>
      <c r="H16" s="49"/>
    </row>
    <row r="17" spans="1:8" ht="14.25">
      <c r="A17" s="15" t="s">
        <v>89</v>
      </c>
      <c r="B17" s="20" t="s">
        <v>14</v>
      </c>
      <c r="C17" s="15" t="s">
        <v>15</v>
      </c>
      <c r="D17" s="16">
        <v>4620</v>
      </c>
      <c r="E17" s="47"/>
      <c r="F17" s="48">
        <f t="shared" si="0"/>
        <v>0</v>
      </c>
      <c r="H17" s="49"/>
    </row>
    <row r="18" spans="1:8" ht="36.75" customHeight="1">
      <c r="A18" s="15" t="s">
        <v>90</v>
      </c>
      <c r="B18" s="20" t="s">
        <v>91</v>
      </c>
      <c r="C18" s="15" t="s">
        <v>7</v>
      </c>
      <c r="D18" s="16">
        <v>148</v>
      </c>
      <c r="E18" s="47"/>
      <c r="F18" s="48">
        <f t="shared" si="0"/>
        <v>0</v>
      </c>
      <c r="H18" s="49"/>
    </row>
    <row r="19" spans="1:8" ht="36.75" customHeight="1">
      <c r="A19" s="15" t="s">
        <v>92</v>
      </c>
      <c r="B19" s="20" t="s">
        <v>93</v>
      </c>
      <c r="C19" s="15" t="s">
        <v>10</v>
      </c>
      <c r="D19" s="16">
        <v>90</v>
      </c>
      <c r="E19" s="47"/>
      <c r="F19" s="48">
        <f t="shared" si="0"/>
        <v>0</v>
      </c>
      <c r="H19" s="49"/>
    </row>
    <row r="20" spans="1:8" ht="36.75" customHeight="1">
      <c r="A20" s="15" t="s">
        <v>94</v>
      </c>
      <c r="B20" s="20" t="s">
        <v>16</v>
      </c>
      <c r="C20" s="15" t="s">
        <v>17</v>
      </c>
      <c r="D20" s="16">
        <v>2</v>
      </c>
      <c r="E20" s="47"/>
      <c r="F20" s="48">
        <f t="shared" si="0"/>
        <v>0</v>
      </c>
      <c r="G20" s="19"/>
      <c r="H20" s="49"/>
    </row>
    <row r="21" spans="1:8" ht="36.75" customHeight="1">
      <c r="A21" s="15" t="s">
        <v>95</v>
      </c>
      <c r="B21" s="20" t="s">
        <v>18</v>
      </c>
      <c r="C21" s="15" t="s">
        <v>13</v>
      </c>
      <c r="D21" s="16">
        <v>94</v>
      </c>
      <c r="E21" s="47"/>
      <c r="F21" s="48">
        <f t="shared" si="0"/>
        <v>0</v>
      </c>
      <c r="H21" s="49"/>
    </row>
    <row r="22" spans="1:8" ht="36.75" customHeight="1">
      <c r="A22" s="15" t="s">
        <v>96</v>
      </c>
      <c r="B22" s="20" t="s">
        <v>19</v>
      </c>
      <c r="C22" s="15" t="s">
        <v>13</v>
      </c>
      <c r="D22" s="16">
        <v>5</v>
      </c>
      <c r="E22" s="47"/>
      <c r="F22" s="48">
        <f t="shared" si="0"/>
        <v>0</v>
      </c>
      <c r="H22" s="49"/>
    </row>
    <row r="23" spans="1:8" ht="36.75" customHeight="1">
      <c r="A23" s="15" t="s">
        <v>97</v>
      </c>
      <c r="B23" s="20" t="s">
        <v>20</v>
      </c>
      <c r="C23" s="15" t="s">
        <v>13</v>
      </c>
      <c r="D23" s="16">
        <v>2</v>
      </c>
      <c r="E23" s="47"/>
      <c r="F23" s="48">
        <f t="shared" si="0"/>
        <v>0</v>
      </c>
      <c r="H23" s="49"/>
    </row>
    <row r="24" spans="1:8" ht="14.25">
      <c r="A24" s="15" t="s">
        <v>98</v>
      </c>
      <c r="B24" s="20" t="s">
        <v>21</v>
      </c>
      <c r="C24" s="15" t="s">
        <v>9</v>
      </c>
      <c r="D24" s="16">
        <v>4</v>
      </c>
      <c r="E24" s="50"/>
      <c r="F24" s="48">
        <f t="shared" si="0"/>
        <v>0</v>
      </c>
      <c r="H24" s="49"/>
    </row>
    <row r="25" spans="1:8" ht="14.25">
      <c r="A25" s="15" t="s">
        <v>99</v>
      </c>
      <c r="B25" s="20" t="s">
        <v>22</v>
      </c>
      <c r="C25" s="15" t="s">
        <v>7</v>
      </c>
      <c r="D25" s="16">
        <v>35</v>
      </c>
      <c r="E25" s="50"/>
      <c r="F25" s="48">
        <f t="shared" si="0"/>
        <v>0</v>
      </c>
      <c r="H25" s="49"/>
    </row>
    <row r="26" spans="1:8" ht="14.25">
      <c r="A26" s="15" t="s">
        <v>100</v>
      </c>
      <c r="B26" s="20" t="s">
        <v>23</v>
      </c>
      <c r="C26" s="15" t="s">
        <v>10</v>
      </c>
      <c r="D26" s="16">
        <v>3</v>
      </c>
      <c r="E26" s="50"/>
      <c r="F26" s="48">
        <f t="shared" si="0"/>
        <v>0</v>
      </c>
      <c r="H26" s="49"/>
    </row>
    <row r="27" spans="1:8" ht="21.75" customHeight="1">
      <c r="A27" s="15"/>
      <c r="B27" s="21" t="s">
        <v>101</v>
      </c>
      <c r="C27" s="22"/>
      <c r="D27" s="23"/>
      <c r="E27" s="51"/>
      <c r="F27" s="52">
        <f>SUM(F8:F26)</f>
        <v>0</v>
      </c>
      <c r="H27" s="49"/>
    </row>
    <row r="28" spans="1:8" ht="21.75" customHeight="1">
      <c r="A28" s="9">
        <v>2</v>
      </c>
      <c r="B28" s="8" t="s">
        <v>24</v>
      </c>
      <c r="C28" s="9"/>
      <c r="D28" s="10"/>
      <c r="E28" s="53"/>
      <c r="F28" s="54"/>
      <c r="H28" s="49"/>
    </row>
    <row r="29" spans="1:8" ht="14.25">
      <c r="A29" s="55" t="s">
        <v>102</v>
      </c>
      <c r="B29" s="14" t="s">
        <v>6</v>
      </c>
      <c r="C29" s="15" t="s">
        <v>7</v>
      </c>
      <c r="D29" s="16">
        <v>9</v>
      </c>
      <c r="E29" s="47"/>
      <c r="F29" s="48">
        <f t="shared" ref="F29:F51" si="1">ROUND(E29*D29,2)</f>
        <v>0</v>
      </c>
      <c r="G29" s="19"/>
      <c r="H29" s="49"/>
    </row>
    <row r="30" spans="1:8" ht="14.25">
      <c r="A30" s="55" t="s">
        <v>103</v>
      </c>
      <c r="B30" s="14" t="s">
        <v>8</v>
      </c>
      <c r="C30" s="15" t="s">
        <v>7</v>
      </c>
      <c r="D30" s="16">
        <v>9</v>
      </c>
      <c r="E30" s="47"/>
      <c r="F30" s="48">
        <f t="shared" si="1"/>
        <v>0</v>
      </c>
      <c r="H30" s="49"/>
    </row>
    <row r="31" spans="1:8" ht="14.25">
      <c r="A31" s="55" t="s">
        <v>104</v>
      </c>
      <c r="B31" s="20" t="s">
        <v>80</v>
      </c>
      <c r="C31" s="15" t="s">
        <v>10</v>
      </c>
      <c r="D31" s="16">
        <v>32</v>
      </c>
      <c r="E31" s="47"/>
      <c r="F31" s="48">
        <f t="shared" si="1"/>
        <v>0</v>
      </c>
      <c r="H31" s="49"/>
    </row>
    <row r="32" spans="1:8" ht="28.5">
      <c r="A32" s="55" t="s">
        <v>105</v>
      </c>
      <c r="B32" s="20" t="s">
        <v>82</v>
      </c>
      <c r="C32" s="15" t="s">
        <v>10</v>
      </c>
      <c r="D32" s="16">
        <v>5</v>
      </c>
      <c r="E32" s="47"/>
      <c r="F32" s="48">
        <f t="shared" si="1"/>
        <v>0</v>
      </c>
      <c r="H32" s="49"/>
    </row>
    <row r="33" spans="1:8" ht="28.5">
      <c r="A33" s="55" t="s">
        <v>106</v>
      </c>
      <c r="B33" s="20" t="s">
        <v>107</v>
      </c>
      <c r="C33" s="15" t="s">
        <v>10</v>
      </c>
      <c r="D33" s="16">
        <v>3</v>
      </c>
      <c r="E33" s="47"/>
      <c r="F33" s="48">
        <f t="shared" si="1"/>
        <v>0</v>
      </c>
      <c r="H33" s="49"/>
    </row>
    <row r="34" spans="1:8" ht="14.25">
      <c r="A34" s="55" t="s">
        <v>108</v>
      </c>
      <c r="B34" s="20" t="s">
        <v>11</v>
      </c>
      <c r="C34" s="15" t="s">
        <v>10</v>
      </c>
      <c r="D34" s="16">
        <v>33</v>
      </c>
      <c r="E34" s="47"/>
      <c r="F34" s="48">
        <f t="shared" si="1"/>
        <v>0</v>
      </c>
      <c r="G34" s="19"/>
      <c r="H34" s="49"/>
    </row>
    <row r="35" spans="1:8" ht="15">
      <c r="A35" s="55" t="s">
        <v>109</v>
      </c>
      <c r="B35" s="20" t="s">
        <v>87</v>
      </c>
      <c r="C35" s="15" t="s">
        <v>10</v>
      </c>
      <c r="D35" s="16">
        <v>13</v>
      </c>
      <c r="E35" s="47"/>
      <c r="F35" s="48">
        <f t="shared" si="1"/>
        <v>0</v>
      </c>
      <c r="H35" s="49"/>
    </row>
    <row r="36" spans="1:8" ht="14.25">
      <c r="A36" s="55" t="s">
        <v>110</v>
      </c>
      <c r="B36" s="20" t="s">
        <v>12</v>
      </c>
      <c r="C36" s="15" t="s">
        <v>13</v>
      </c>
      <c r="D36" s="16">
        <v>11</v>
      </c>
      <c r="E36" s="47"/>
      <c r="F36" s="48">
        <f t="shared" si="1"/>
        <v>0</v>
      </c>
      <c r="H36" s="49"/>
    </row>
    <row r="37" spans="1:8" ht="14.25">
      <c r="A37" s="55" t="s">
        <v>111</v>
      </c>
      <c r="B37" s="20" t="s">
        <v>14</v>
      </c>
      <c r="C37" s="15" t="s">
        <v>15</v>
      </c>
      <c r="D37" s="16">
        <v>2312</v>
      </c>
      <c r="E37" s="47"/>
      <c r="F37" s="48">
        <f t="shared" si="1"/>
        <v>0</v>
      </c>
      <c r="H37" s="49"/>
    </row>
    <row r="38" spans="1:8" ht="28.5">
      <c r="A38" s="55" t="s">
        <v>112</v>
      </c>
      <c r="B38" s="20" t="s">
        <v>91</v>
      </c>
      <c r="C38" s="15" t="s">
        <v>7</v>
      </c>
      <c r="D38" s="16">
        <v>100</v>
      </c>
      <c r="E38" s="47"/>
      <c r="F38" s="48">
        <f t="shared" si="1"/>
        <v>0</v>
      </c>
      <c r="H38" s="49"/>
    </row>
    <row r="39" spans="1:8" ht="28.5">
      <c r="A39" s="55" t="s">
        <v>113</v>
      </c>
      <c r="B39" s="20" t="s">
        <v>93</v>
      </c>
      <c r="C39" s="15" t="s">
        <v>10</v>
      </c>
      <c r="D39" s="16">
        <v>140</v>
      </c>
      <c r="E39" s="47"/>
      <c r="F39" s="48">
        <f t="shared" si="1"/>
        <v>0</v>
      </c>
      <c r="H39" s="49"/>
    </row>
    <row r="40" spans="1:8" ht="28.5">
      <c r="A40" s="55" t="s">
        <v>114</v>
      </c>
      <c r="B40" s="25" t="s">
        <v>16</v>
      </c>
      <c r="C40" s="15" t="s">
        <v>17</v>
      </c>
      <c r="D40" s="16">
        <v>1</v>
      </c>
      <c r="E40" s="47"/>
      <c r="F40" s="48">
        <f t="shared" si="1"/>
        <v>0</v>
      </c>
      <c r="G40" s="19"/>
      <c r="H40" s="49"/>
    </row>
    <row r="41" spans="1:8" ht="14.25">
      <c r="A41" s="55" t="s">
        <v>115</v>
      </c>
      <c r="B41" s="20" t="s">
        <v>25</v>
      </c>
      <c r="C41" s="15" t="s">
        <v>10</v>
      </c>
      <c r="D41" s="16">
        <v>14</v>
      </c>
      <c r="E41" s="47"/>
      <c r="F41" s="48">
        <f t="shared" si="1"/>
        <v>0</v>
      </c>
      <c r="H41" s="49"/>
    </row>
    <row r="42" spans="1:8" ht="28.5">
      <c r="A42" s="55" t="s">
        <v>116</v>
      </c>
      <c r="B42" s="20" t="s">
        <v>18</v>
      </c>
      <c r="C42" s="15" t="s">
        <v>13</v>
      </c>
      <c r="D42" s="16">
        <v>19</v>
      </c>
      <c r="E42" s="47"/>
      <c r="F42" s="48">
        <f t="shared" si="1"/>
        <v>0</v>
      </c>
      <c r="H42" s="49"/>
    </row>
    <row r="43" spans="1:8" ht="28.5">
      <c r="A43" s="55" t="s">
        <v>117</v>
      </c>
      <c r="B43" s="20" t="s">
        <v>26</v>
      </c>
      <c r="C43" s="15" t="s">
        <v>13</v>
      </c>
      <c r="D43" s="16">
        <v>262</v>
      </c>
      <c r="E43" s="47"/>
      <c r="F43" s="48">
        <f t="shared" si="1"/>
        <v>0</v>
      </c>
      <c r="H43" s="49"/>
    </row>
    <row r="44" spans="1:8" ht="28.5">
      <c r="A44" s="55" t="s">
        <v>118</v>
      </c>
      <c r="B44" s="20" t="s">
        <v>19</v>
      </c>
      <c r="C44" s="15" t="s">
        <v>13</v>
      </c>
      <c r="D44" s="16">
        <v>1</v>
      </c>
      <c r="E44" s="47"/>
      <c r="F44" s="48">
        <f t="shared" si="1"/>
        <v>0</v>
      </c>
      <c r="H44" s="49"/>
    </row>
    <row r="45" spans="1:8" ht="28.5">
      <c r="A45" s="55" t="s">
        <v>119</v>
      </c>
      <c r="B45" s="20" t="s">
        <v>27</v>
      </c>
      <c r="C45" s="15" t="s">
        <v>13</v>
      </c>
      <c r="D45" s="16">
        <v>1</v>
      </c>
      <c r="E45" s="47"/>
      <c r="F45" s="48">
        <f t="shared" si="1"/>
        <v>0</v>
      </c>
      <c r="H45" s="49"/>
    </row>
    <row r="46" spans="1:8" ht="28.5">
      <c r="A46" s="55" t="s">
        <v>120</v>
      </c>
      <c r="B46" s="20" t="s">
        <v>20</v>
      </c>
      <c r="C46" s="15" t="s">
        <v>13</v>
      </c>
      <c r="D46" s="16">
        <v>2</v>
      </c>
      <c r="E46" s="47"/>
      <c r="F46" s="48">
        <f t="shared" si="1"/>
        <v>0</v>
      </c>
      <c r="H46" s="49"/>
    </row>
    <row r="47" spans="1:8" ht="14.25">
      <c r="A47" s="55" t="s">
        <v>121</v>
      </c>
      <c r="B47" s="20" t="s">
        <v>21</v>
      </c>
      <c r="C47" s="15" t="s">
        <v>9</v>
      </c>
      <c r="D47" s="16">
        <v>2</v>
      </c>
      <c r="E47" s="50"/>
      <c r="F47" s="48">
        <f t="shared" si="1"/>
        <v>0</v>
      </c>
      <c r="H47" s="49"/>
    </row>
    <row r="48" spans="1:8" ht="14.25">
      <c r="A48" s="55" t="s">
        <v>122</v>
      </c>
      <c r="B48" s="20" t="s">
        <v>22</v>
      </c>
      <c r="C48" s="15" t="s">
        <v>7</v>
      </c>
      <c r="D48" s="16">
        <v>13</v>
      </c>
      <c r="E48" s="50"/>
      <c r="F48" s="48">
        <f t="shared" si="1"/>
        <v>0</v>
      </c>
      <c r="H48" s="49"/>
    </row>
    <row r="49" spans="1:8" ht="28.5">
      <c r="A49" s="55" t="s">
        <v>123</v>
      </c>
      <c r="B49" s="20" t="s">
        <v>124</v>
      </c>
      <c r="C49" s="15" t="s">
        <v>9</v>
      </c>
      <c r="D49" s="16">
        <v>1</v>
      </c>
      <c r="E49" s="50"/>
      <c r="F49" s="48">
        <f t="shared" si="1"/>
        <v>0</v>
      </c>
      <c r="H49" s="49"/>
    </row>
    <row r="50" spans="1:8" ht="14.25">
      <c r="A50" s="55" t="s">
        <v>125</v>
      </c>
      <c r="B50" s="20" t="s">
        <v>23</v>
      </c>
      <c r="C50" s="15" t="s">
        <v>10</v>
      </c>
      <c r="D50" s="16">
        <v>1</v>
      </c>
      <c r="E50" s="50"/>
      <c r="F50" s="48">
        <f t="shared" si="1"/>
        <v>0</v>
      </c>
      <c r="H50" s="49"/>
    </row>
    <row r="51" spans="1:8" ht="14.25">
      <c r="A51" s="55" t="s">
        <v>126</v>
      </c>
      <c r="B51" s="20" t="s">
        <v>28</v>
      </c>
      <c r="C51" s="15" t="s">
        <v>10</v>
      </c>
      <c r="D51" s="16">
        <v>1</v>
      </c>
      <c r="E51" s="50"/>
      <c r="F51" s="48">
        <f t="shared" si="1"/>
        <v>0</v>
      </c>
      <c r="H51" s="49"/>
    </row>
    <row r="52" spans="1:8" s="26" customFormat="1" ht="21.75" customHeight="1">
      <c r="A52" s="56"/>
      <c r="B52" s="21" t="s">
        <v>29</v>
      </c>
      <c r="C52" s="22"/>
      <c r="D52" s="23"/>
      <c r="E52" s="51"/>
      <c r="F52" s="52">
        <f>SUM(F29:F51)</f>
        <v>0</v>
      </c>
      <c r="H52" s="49"/>
    </row>
    <row r="53" spans="1:8" ht="21.75" customHeight="1">
      <c r="A53" s="9">
        <v>3</v>
      </c>
      <c r="B53" s="8" t="s">
        <v>30</v>
      </c>
      <c r="C53" s="9"/>
      <c r="D53" s="10"/>
      <c r="E53" s="53"/>
      <c r="F53" s="54"/>
      <c r="H53" s="49"/>
    </row>
    <row r="54" spans="1:8" ht="14.25">
      <c r="A54" s="55" t="s">
        <v>127</v>
      </c>
      <c r="B54" s="14" t="s">
        <v>6</v>
      </c>
      <c r="C54" s="15" t="s">
        <v>7</v>
      </c>
      <c r="D54" s="16">
        <v>21</v>
      </c>
      <c r="E54" s="47"/>
      <c r="F54" s="48">
        <f t="shared" ref="F54:F73" si="2">ROUND(E54*D54,2)</f>
        <v>0</v>
      </c>
      <c r="G54" s="19"/>
      <c r="H54" s="49"/>
    </row>
    <row r="55" spans="1:8" ht="14.25">
      <c r="A55" s="55" t="s">
        <v>128</v>
      </c>
      <c r="B55" s="14" t="s">
        <v>8</v>
      </c>
      <c r="C55" s="15" t="s">
        <v>7</v>
      </c>
      <c r="D55" s="16">
        <v>21</v>
      </c>
      <c r="E55" s="47"/>
      <c r="F55" s="48">
        <f t="shared" si="2"/>
        <v>0</v>
      </c>
      <c r="H55" s="49"/>
    </row>
    <row r="56" spans="1:8" ht="14.25">
      <c r="A56" s="55" t="s">
        <v>129</v>
      </c>
      <c r="B56" s="20" t="s">
        <v>80</v>
      </c>
      <c r="C56" s="15" t="s">
        <v>10</v>
      </c>
      <c r="D56" s="16">
        <v>46</v>
      </c>
      <c r="E56" s="47"/>
      <c r="F56" s="48">
        <f t="shared" si="2"/>
        <v>0</v>
      </c>
      <c r="H56" s="49"/>
    </row>
    <row r="57" spans="1:8" ht="28.5">
      <c r="A57" s="55" t="s">
        <v>130</v>
      </c>
      <c r="B57" s="20" t="s">
        <v>82</v>
      </c>
      <c r="C57" s="15" t="s">
        <v>10</v>
      </c>
      <c r="D57" s="16">
        <v>10</v>
      </c>
      <c r="E57" s="47"/>
      <c r="F57" s="48">
        <f t="shared" si="2"/>
        <v>0</v>
      </c>
      <c r="H57" s="49"/>
    </row>
    <row r="58" spans="1:8" ht="28.5">
      <c r="A58" s="55" t="s">
        <v>131</v>
      </c>
      <c r="B58" s="20" t="s">
        <v>107</v>
      </c>
      <c r="C58" s="15" t="s">
        <v>10</v>
      </c>
      <c r="D58" s="16">
        <v>5</v>
      </c>
      <c r="E58" s="47"/>
      <c r="F58" s="48">
        <f t="shared" si="2"/>
        <v>0</v>
      </c>
      <c r="H58" s="49"/>
    </row>
    <row r="59" spans="1:8" ht="14.25">
      <c r="A59" s="55" t="s">
        <v>132</v>
      </c>
      <c r="B59" s="20" t="s">
        <v>11</v>
      </c>
      <c r="C59" s="15" t="s">
        <v>10</v>
      </c>
      <c r="D59" s="16">
        <v>19</v>
      </c>
      <c r="E59" s="47"/>
      <c r="F59" s="48">
        <f t="shared" si="2"/>
        <v>0</v>
      </c>
      <c r="G59" s="19"/>
      <c r="H59" s="49"/>
    </row>
    <row r="60" spans="1:8" ht="15">
      <c r="A60" s="55" t="s">
        <v>133</v>
      </c>
      <c r="B60" s="20" t="s">
        <v>87</v>
      </c>
      <c r="C60" s="15" t="s">
        <v>10</v>
      </c>
      <c r="D60" s="16">
        <v>17</v>
      </c>
      <c r="E60" s="47"/>
      <c r="F60" s="48">
        <f t="shared" si="2"/>
        <v>0</v>
      </c>
      <c r="H60" s="49"/>
    </row>
    <row r="61" spans="1:8" ht="14.25">
      <c r="A61" s="55" t="s">
        <v>134</v>
      </c>
      <c r="B61" s="20" t="s">
        <v>12</v>
      </c>
      <c r="C61" s="15" t="s">
        <v>13</v>
      </c>
      <c r="D61" s="16">
        <v>22</v>
      </c>
      <c r="E61" s="47"/>
      <c r="F61" s="48">
        <f t="shared" si="2"/>
        <v>0</v>
      </c>
      <c r="H61" s="49"/>
    </row>
    <row r="62" spans="1:8" ht="14.25">
      <c r="A62" s="55" t="s">
        <v>135</v>
      </c>
      <c r="B62" s="20" t="s">
        <v>14</v>
      </c>
      <c r="C62" s="15" t="s">
        <v>15</v>
      </c>
      <c r="D62" s="16">
        <v>2007</v>
      </c>
      <c r="E62" s="47"/>
      <c r="F62" s="48">
        <f t="shared" si="2"/>
        <v>0</v>
      </c>
      <c r="H62" s="49"/>
    </row>
    <row r="63" spans="1:8" ht="14.25">
      <c r="A63" s="55" t="s">
        <v>136</v>
      </c>
      <c r="B63" s="20" t="s">
        <v>31</v>
      </c>
      <c r="C63" s="15" t="s">
        <v>7</v>
      </c>
      <c r="D63" s="16">
        <v>65</v>
      </c>
      <c r="E63" s="47"/>
      <c r="F63" s="48">
        <f t="shared" si="2"/>
        <v>0</v>
      </c>
      <c r="H63" s="49"/>
    </row>
    <row r="64" spans="1:8" ht="28.5">
      <c r="A64" s="55" t="s">
        <v>137</v>
      </c>
      <c r="B64" s="20" t="s">
        <v>93</v>
      </c>
      <c r="C64" s="15" t="s">
        <v>10</v>
      </c>
      <c r="D64" s="16">
        <v>32</v>
      </c>
      <c r="E64" s="47"/>
      <c r="F64" s="48">
        <f t="shared" si="2"/>
        <v>0</v>
      </c>
      <c r="H64" s="49"/>
    </row>
    <row r="65" spans="1:8" ht="14.25">
      <c r="A65" s="55" t="s">
        <v>138</v>
      </c>
      <c r="B65" s="20" t="s">
        <v>25</v>
      </c>
      <c r="C65" s="15" t="s">
        <v>10</v>
      </c>
      <c r="D65" s="16">
        <v>6</v>
      </c>
      <c r="E65" s="47"/>
      <c r="F65" s="48">
        <f t="shared" si="2"/>
        <v>0</v>
      </c>
      <c r="H65" s="49"/>
    </row>
    <row r="66" spans="1:8" ht="14.25">
      <c r="A66" s="55" t="s">
        <v>139</v>
      </c>
      <c r="B66" s="20" t="s">
        <v>32</v>
      </c>
      <c r="C66" s="15" t="s">
        <v>10</v>
      </c>
      <c r="D66" s="16">
        <v>6</v>
      </c>
      <c r="E66" s="47"/>
      <c r="F66" s="48">
        <f t="shared" si="2"/>
        <v>0</v>
      </c>
      <c r="H66" s="49"/>
    </row>
    <row r="67" spans="1:8" ht="28.5">
      <c r="A67" s="55" t="s">
        <v>140</v>
      </c>
      <c r="B67" s="20" t="s">
        <v>33</v>
      </c>
      <c r="C67" s="15" t="s">
        <v>13</v>
      </c>
      <c r="D67" s="16">
        <v>13</v>
      </c>
      <c r="E67" s="47"/>
      <c r="F67" s="48">
        <f t="shared" si="2"/>
        <v>0</v>
      </c>
      <c r="H67" s="49"/>
    </row>
    <row r="68" spans="1:8" ht="28.5">
      <c r="A68" s="55" t="s">
        <v>141</v>
      </c>
      <c r="B68" s="20" t="s">
        <v>19</v>
      </c>
      <c r="C68" s="15" t="s">
        <v>13</v>
      </c>
      <c r="D68" s="16">
        <v>2</v>
      </c>
      <c r="E68" s="47"/>
      <c r="F68" s="48">
        <f t="shared" si="2"/>
        <v>0</v>
      </c>
      <c r="H68" s="49"/>
    </row>
    <row r="69" spans="1:8" ht="14.25">
      <c r="A69" s="55" t="s">
        <v>142</v>
      </c>
      <c r="B69" s="20" t="s">
        <v>34</v>
      </c>
      <c r="C69" s="15" t="s">
        <v>13</v>
      </c>
      <c r="D69" s="16">
        <v>2</v>
      </c>
      <c r="E69" s="47"/>
      <c r="F69" s="48">
        <f t="shared" si="2"/>
        <v>0</v>
      </c>
      <c r="H69" s="49"/>
    </row>
    <row r="70" spans="1:8" ht="28.5">
      <c r="A70" s="55" t="s">
        <v>143</v>
      </c>
      <c r="B70" s="20" t="s">
        <v>35</v>
      </c>
      <c r="C70" s="15" t="s">
        <v>13</v>
      </c>
      <c r="D70" s="16">
        <v>8</v>
      </c>
      <c r="E70" s="47"/>
      <c r="F70" s="48">
        <f t="shared" si="2"/>
        <v>0</v>
      </c>
      <c r="H70" s="49"/>
    </row>
    <row r="71" spans="1:8" ht="14.25">
      <c r="A71" s="55" t="s">
        <v>144</v>
      </c>
      <c r="B71" s="20" t="s">
        <v>21</v>
      </c>
      <c r="C71" s="15" t="s">
        <v>9</v>
      </c>
      <c r="D71" s="16">
        <v>2</v>
      </c>
      <c r="E71" s="50"/>
      <c r="F71" s="48">
        <f t="shared" si="2"/>
        <v>0</v>
      </c>
      <c r="H71" s="49"/>
    </row>
    <row r="72" spans="1:8" ht="14.25">
      <c r="A72" s="55" t="s">
        <v>145</v>
      </c>
      <c r="B72" s="20" t="s">
        <v>23</v>
      </c>
      <c r="C72" s="15" t="s">
        <v>10</v>
      </c>
      <c r="D72" s="16">
        <v>2</v>
      </c>
      <c r="E72" s="50"/>
      <c r="F72" s="48">
        <f t="shared" si="2"/>
        <v>0</v>
      </c>
      <c r="H72" s="49"/>
    </row>
    <row r="73" spans="1:8" ht="14.25">
      <c r="A73" s="55" t="s">
        <v>146</v>
      </c>
      <c r="B73" s="20" t="s">
        <v>22</v>
      </c>
      <c r="C73" s="15" t="s">
        <v>7</v>
      </c>
      <c r="D73" s="16">
        <v>24</v>
      </c>
      <c r="E73" s="50"/>
      <c r="F73" s="48">
        <f t="shared" si="2"/>
        <v>0</v>
      </c>
      <c r="H73" s="49"/>
    </row>
    <row r="74" spans="1:8" s="26" customFormat="1" ht="18.75" customHeight="1">
      <c r="A74" s="56"/>
      <c r="B74" s="21" t="s">
        <v>36</v>
      </c>
      <c r="C74" s="22"/>
      <c r="D74" s="23"/>
      <c r="E74" s="51"/>
      <c r="F74" s="52">
        <f>SUM(F54:F73)</f>
        <v>0</v>
      </c>
      <c r="H74" s="49"/>
    </row>
    <row r="75" spans="1:8" ht="18.75" customHeight="1">
      <c r="A75" s="9">
        <v>4</v>
      </c>
      <c r="B75" s="8" t="s">
        <v>37</v>
      </c>
      <c r="C75" s="9"/>
      <c r="D75" s="10"/>
      <c r="E75" s="53"/>
      <c r="F75" s="54"/>
      <c r="H75" s="49"/>
    </row>
    <row r="76" spans="1:8" ht="14.25">
      <c r="A76" s="57" t="s">
        <v>147</v>
      </c>
      <c r="B76" s="14" t="s">
        <v>6</v>
      </c>
      <c r="C76" s="15" t="s">
        <v>7</v>
      </c>
      <c r="D76" s="16">
        <v>2</v>
      </c>
      <c r="E76" s="47"/>
      <c r="F76" s="48">
        <f t="shared" ref="F76:F88" si="3">ROUND(E76*D76,2)</f>
        <v>0</v>
      </c>
      <c r="G76" s="19"/>
      <c r="H76" s="49"/>
    </row>
    <row r="77" spans="1:8" ht="14.25">
      <c r="A77" s="57" t="s">
        <v>148</v>
      </c>
      <c r="B77" s="14" t="s">
        <v>8</v>
      </c>
      <c r="C77" s="15" t="s">
        <v>7</v>
      </c>
      <c r="D77" s="16">
        <v>2</v>
      </c>
      <c r="E77" s="47"/>
      <c r="F77" s="48">
        <f t="shared" si="3"/>
        <v>0</v>
      </c>
      <c r="H77" s="49"/>
    </row>
    <row r="78" spans="1:8" ht="14.25">
      <c r="A78" s="57" t="s">
        <v>149</v>
      </c>
      <c r="B78" s="20" t="s">
        <v>80</v>
      </c>
      <c r="C78" s="15" t="s">
        <v>10</v>
      </c>
      <c r="D78" s="16">
        <v>7</v>
      </c>
      <c r="E78" s="47"/>
      <c r="F78" s="48">
        <f t="shared" si="3"/>
        <v>0</v>
      </c>
      <c r="H78" s="49"/>
    </row>
    <row r="79" spans="1:8" ht="28.5">
      <c r="A79" s="57" t="s">
        <v>150</v>
      </c>
      <c r="B79" s="20" t="s">
        <v>82</v>
      </c>
      <c r="C79" s="15" t="s">
        <v>10</v>
      </c>
      <c r="D79" s="16">
        <v>1</v>
      </c>
      <c r="E79" s="47"/>
      <c r="F79" s="48">
        <f t="shared" si="3"/>
        <v>0</v>
      </c>
      <c r="H79" s="49"/>
    </row>
    <row r="80" spans="1:8" ht="28.5">
      <c r="A80" s="57" t="s">
        <v>151</v>
      </c>
      <c r="B80" s="20" t="s">
        <v>107</v>
      </c>
      <c r="C80" s="15" t="s">
        <v>10</v>
      </c>
      <c r="D80" s="16">
        <v>1</v>
      </c>
      <c r="E80" s="47"/>
      <c r="F80" s="48">
        <f t="shared" si="3"/>
        <v>0</v>
      </c>
      <c r="H80" s="49"/>
    </row>
    <row r="81" spans="1:8" ht="14.25">
      <c r="A81" s="57" t="s">
        <v>152</v>
      </c>
      <c r="B81" s="20" t="s">
        <v>11</v>
      </c>
      <c r="C81" s="15" t="s">
        <v>10</v>
      </c>
      <c r="D81" s="16">
        <v>1</v>
      </c>
      <c r="E81" s="47"/>
      <c r="F81" s="48">
        <f t="shared" si="3"/>
        <v>0</v>
      </c>
      <c r="G81" s="19"/>
      <c r="H81" s="49"/>
    </row>
    <row r="82" spans="1:8" ht="28.5">
      <c r="A82" s="57" t="s">
        <v>153</v>
      </c>
      <c r="B82" s="20" t="s">
        <v>38</v>
      </c>
      <c r="C82" s="15" t="s">
        <v>17</v>
      </c>
      <c r="D82" s="16">
        <v>1</v>
      </c>
      <c r="E82" s="47"/>
      <c r="F82" s="48">
        <f t="shared" si="3"/>
        <v>0</v>
      </c>
      <c r="H82" s="49"/>
    </row>
    <row r="83" spans="1:8" ht="28.5">
      <c r="A83" s="57" t="s">
        <v>154</v>
      </c>
      <c r="B83" s="20" t="s">
        <v>93</v>
      </c>
      <c r="C83" s="15" t="s">
        <v>10</v>
      </c>
      <c r="D83" s="16">
        <v>7</v>
      </c>
      <c r="E83" s="47"/>
      <c r="F83" s="48">
        <f t="shared" si="3"/>
        <v>0</v>
      </c>
      <c r="H83" s="49"/>
    </row>
    <row r="84" spans="1:8" ht="28.5">
      <c r="A84" s="57" t="s">
        <v>155</v>
      </c>
      <c r="B84" s="20" t="s">
        <v>33</v>
      </c>
      <c r="C84" s="15" t="s">
        <v>13</v>
      </c>
      <c r="D84" s="16">
        <v>15</v>
      </c>
      <c r="E84" s="47"/>
      <c r="F84" s="48">
        <f t="shared" si="3"/>
        <v>0</v>
      </c>
      <c r="H84" s="49"/>
    </row>
    <row r="85" spans="1:8" ht="28.5">
      <c r="A85" s="57" t="s">
        <v>156</v>
      </c>
      <c r="B85" s="20" t="s">
        <v>19</v>
      </c>
      <c r="C85" s="15" t="s">
        <v>13</v>
      </c>
      <c r="D85" s="16">
        <v>1</v>
      </c>
      <c r="E85" s="47"/>
      <c r="F85" s="48">
        <f t="shared" si="3"/>
        <v>0</v>
      </c>
      <c r="H85" s="49"/>
    </row>
    <row r="86" spans="1:8" ht="14.25">
      <c r="A86" s="57" t="s">
        <v>157</v>
      </c>
      <c r="B86" s="20" t="s">
        <v>34</v>
      </c>
      <c r="C86" s="15" t="s">
        <v>13</v>
      </c>
      <c r="D86" s="16">
        <v>1</v>
      </c>
      <c r="E86" s="47"/>
      <c r="F86" s="48">
        <f t="shared" si="3"/>
        <v>0</v>
      </c>
      <c r="H86" s="49"/>
    </row>
    <row r="87" spans="1:8" ht="14.25">
      <c r="A87" s="57" t="s">
        <v>158</v>
      </c>
      <c r="B87" s="20" t="s">
        <v>22</v>
      </c>
      <c r="C87" s="15" t="s">
        <v>39</v>
      </c>
      <c r="D87" s="16">
        <v>5</v>
      </c>
      <c r="E87" s="50"/>
      <c r="F87" s="48">
        <f t="shared" si="3"/>
        <v>0</v>
      </c>
      <c r="H87" s="49"/>
    </row>
    <row r="88" spans="1:8" ht="14.25">
      <c r="A88" s="57" t="s">
        <v>159</v>
      </c>
      <c r="B88" s="20" t="s">
        <v>23</v>
      </c>
      <c r="C88" s="15" t="s">
        <v>10</v>
      </c>
      <c r="D88" s="16">
        <v>1</v>
      </c>
      <c r="E88" s="50"/>
      <c r="F88" s="48">
        <f t="shared" si="3"/>
        <v>0</v>
      </c>
      <c r="H88" s="49"/>
    </row>
    <row r="89" spans="1:8" s="26" customFormat="1" ht="21.75" customHeight="1">
      <c r="A89" s="56"/>
      <c r="B89" s="21" t="s">
        <v>40</v>
      </c>
      <c r="C89" s="22"/>
      <c r="D89" s="23"/>
      <c r="E89" s="51"/>
      <c r="F89" s="52">
        <f>SUM(F76:F88)</f>
        <v>0</v>
      </c>
    </row>
    <row r="90" spans="1:8" ht="21.75" customHeight="1">
      <c r="A90" s="9">
        <v>5</v>
      </c>
      <c r="B90" s="8" t="s">
        <v>41</v>
      </c>
      <c r="C90" s="9"/>
      <c r="D90" s="10"/>
      <c r="E90" s="53"/>
      <c r="F90" s="54"/>
    </row>
    <row r="91" spans="1:8" ht="36.75" customHeight="1">
      <c r="A91" s="55" t="s">
        <v>160</v>
      </c>
      <c r="B91" s="20" t="s">
        <v>42</v>
      </c>
      <c r="C91" s="15" t="s">
        <v>7</v>
      </c>
      <c r="D91" s="16">
        <v>140</v>
      </c>
      <c r="E91" s="50"/>
      <c r="F91" s="48">
        <f>ROUND(E91*D91,2)</f>
        <v>0</v>
      </c>
    </row>
    <row r="92" spans="1:8" ht="22.5" customHeight="1">
      <c r="A92" s="15"/>
      <c r="B92" s="27" t="s">
        <v>43</v>
      </c>
      <c r="C92" s="15"/>
      <c r="D92" s="15"/>
      <c r="E92" s="47"/>
      <c r="F92" s="52">
        <f>+F91</f>
        <v>0</v>
      </c>
    </row>
    <row r="93" spans="1:8" ht="22.5" customHeight="1">
      <c r="A93" s="69" t="s">
        <v>44</v>
      </c>
      <c r="B93" s="69"/>
      <c r="C93" s="69"/>
      <c r="D93" s="69"/>
      <c r="E93" s="58"/>
      <c r="F93" s="52">
        <f>+ROUND(F27+F52+F74+F89+F92,0)</f>
        <v>0</v>
      </c>
    </row>
    <row r="94" spans="1:8" ht="22.5" customHeight="1">
      <c r="A94" s="68" t="s">
        <v>45</v>
      </c>
      <c r="B94" s="68"/>
      <c r="C94" s="68"/>
      <c r="D94" s="68"/>
      <c r="E94" s="29"/>
      <c r="F94" s="48">
        <f>ROUND($F$93*E94,0)</f>
        <v>0</v>
      </c>
    </row>
    <row r="95" spans="1:8" ht="22.5" customHeight="1">
      <c r="A95" s="68" t="s">
        <v>46</v>
      </c>
      <c r="B95" s="68"/>
      <c r="C95" s="68"/>
      <c r="D95" s="68"/>
      <c r="E95" s="29"/>
      <c r="F95" s="48">
        <f>ROUND($F$93*E95,0)</f>
        <v>0</v>
      </c>
    </row>
    <row r="96" spans="1:8" ht="22.5" customHeight="1">
      <c r="A96" s="68" t="s">
        <v>47</v>
      </c>
      <c r="B96" s="68"/>
      <c r="C96" s="68"/>
      <c r="D96" s="68"/>
      <c r="E96" s="29"/>
      <c r="F96" s="48">
        <f>ROUND($F$93*E96,0)</f>
        <v>0</v>
      </c>
    </row>
    <row r="97" spans="1:8" ht="22.5" customHeight="1">
      <c r="A97" s="68" t="s">
        <v>48</v>
      </c>
      <c r="B97" s="68"/>
      <c r="C97" s="68"/>
      <c r="D97" s="68"/>
      <c r="E97" s="29"/>
      <c r="F97" s="48">
        <f>+ROUND((F96*E97),0)</f>
        <v>0</v>
      </c>
    </row>
    <row r="98" spans="1:8" ht="22.5" customHeight="1">
      <c r="A98" s="69" t="s">
        <v>49</v>
      </c>
      <c r="B98" s="69"/>
      <c r="C98" s="69"/>
      <c r="D98" s="69"/>
      <c r="E98" s="17"/>
      <c r="F98" s="24">
        <f>SUM(F93:F97)</f>
        <v>0</v>
      </c>
      <c r="H98" s="59"/>
    </row>
    <row r="99" spans="1:8" ht="13.5"/>
    <row r="100" spans="1:8" ht="48" customHeight="1"/>
    <row r="101" spans="1:8" ht="15">
      <c r="B101" s="42" t="s">
        <v>72</v>
      </c>
    </row>
    <row r="102" spans="1:8" ht="15">
      <c r="B102" s="42" t="s">
        <v>71</v>
      </c>
    </row>
    <row r="103" spans="1:8" ht="15">
      <c r="B103" s="42" t="s">
        <v>73</v>
      </c>
    </row>
    <row r="104" spans="1:8" ht="13.5"/>
    <row r="105" spans="1:8" ht="13.5"/>
    <row r="106" spans="1:8" ht="13.5"/>
    <row r="107" spans="1:8" ht="13.5"/>
    <row r="108" spans="1:8" ht="13.5"/>
    <row r="109" spans="1:8" ht="13.5"/>
    <row r="110" spans="1:8" ht="13.5"/>
    <row r="111" spans="1:8" ht="13.5"/>
    <row r="112" spans="1:8" ht="13.5"/>
    <row r="113" ht="13.5"/>
    <row r="114" ht="13.5"/>
    <row r="115" ht="13.5"/>
    <row r="116" ht="13.5"/>
    <row r="117" ht="13.5"/>
    <row r="118" ht="13.5"/>
    <row r="119" ht="13.5"/>
    <row r="120" ht="13.5"/>
    <row r="121" ht="13.5"/>
    <row r="122" ht="13.5"/>
    <row r="123" ht="13.5"/>
    <row r="124" ht="13.5"/>
    <row r="125" ht="13.5"/>
    <row r="126" ht="13.5"/>
    <row r="127" ht="13.5"/>
    <row r="128" ht="13.5"/>
    <row r="129" ht="13.5"/>
    <row r="130" ht="13.5"/>
    <row r="131" ht="13.5"/>
    <row r="132" ht="13.5"/>
    <row r="133" ht="13.5"/>
    <row r="134" ht="13.5"/>
    <row r="135" ht="13.5"/>
    <row r="136" ht="13.5"/>
    <row r="137" ht="13.5"/>
    <row r="138" ht="13.5"/>
    <row r="139" ht="13.5"/>
    <row r="140" ht="13.5"/>
    <row r="141" ht="13.5"/>
    <row r="142" ht="13.5"/>
    <row r="143" ht="13.5"/>
    <row r="144" ht="13.5"/>
    <row r="145" ht="13.5"/>
    <row r="146" ht="13.5"/>
    <row r="147" ht="13.5"/>
    <row r="148" ht="13.5"/>
    <row r="149" ht="13.5"/>
    <row r="150" ht="13.5"/>
    <row r="151" ht="13.5"/>
    <row r="152" ht="13.5"/>
    <row r="153" ht="13.5"/>
    <row r="154" ht="13.5"/>
    <row r="155" ht="13.5"/>
    <row r="156" ht="13.5"/>
    <row r="157" ht="13.5"/>
    <row r="158" ht="13.5"/>
    <row r="159" ht="13.5"/>
    <row r="160" ht="13.5"/>
    <row r="161" ht="13.5"/>
    <row r="162" ht="13.5"/>
    <row r="163" ht="13.5"/>
    <row r="164" ht="13.5"/>
    <row r="165" ht="13.5"/>
    <row r="166" ht="13.5"/>
    <row r="167" ht="13.5"/>
    <row r="168" ht="13.5"/>
    <row r="169" ht="13.5"/>
    <row r="170" ht="13.5"/>
    <row r="171" ht="13.5"/>
    <row r="172" ht="13.5"/>
    <row r="173" ht="13.5"/>
    <row r="174" ht="13.5"/>
    <row r="175" ht="13.5"/>
    <row r="176" ht="13.5"/>
    <row r="177" ht="13.5"/>
    <row r="178" ht="13.5"/>
    <row r="179" ht="13.5"/>
    <row r="180" ht="13.5"/>
    <row r="181" ht="13.5"/>
    <row r="182" ht="13.5"/>
    <row r="183" ht="13.5"/>
    <row r="184" ht="13.5"/>
    <row r="185" ht="13.5"/>
    <row r="186" ht="13.5"/>
    <row r="187" ht="13.5"/>
    <row r="188" ht="13.5"/>
    <row r="189" ht="13.5"/>
    <row r="190" ht="13.5"/>
    <row r="191" ht="13.5"/>
    <row r="192" ht="13.5"/>
    <row r="193" ht="13.5"/>
    <row r="194" ht="13.5"/>
    <row r="195" ht="13.5"/>
    <row r="196" ht="13.5"/>
    <row r="197" ht="13.5"/>
    <row r="198" ht="13.5"/>
    <row r="199" ht="13.5"/>
    <row r="200" ht="13.5"/>
    <row r="201" ht="13.5"/>
    <row r="202" ht="13.5"/>
    <row r="203" ht="13.5"/>
    <row r="204" ht="13.5"/>
    <row r="205" ht="13.5"/>
    <row r="206" ht="13.5"/>
    <row r="207" ht="13.5"/>
    <row r="208" ht="13.5"/>
    <row r="209" ht="13.5"/>
    <row r="210" ht="13.5"/>
    <row r="211" ht="13.5"/>
    <row r="212" ht="13.5"/>
    <row r="213" ht="13.5"/>
    <row r="214" ht="13.5"/>
    <row r="215" ht="13.5"/>
    <row r="216" ht="13.5"/>
    <row r="217" ht="13.5"/>
    <row r="218" ht="13.5"/>
    <row r="219" ht="13.5"/>
    <row r="220" ht="13.5"/>
    <row r="221" ht="13.5"/>
    <row r="222" ht="13.5"/>
    <row r="223" ht="13.5"/>
    <row r="224" ht="13.5"/>
    <row r="225" ht="13.5"/>
    <row r="226" ht="13.5"/>
    <row r="227" ht="13.5"/>
    <row r="228" ht="13.5"/>
    <row r="229" ht="13.5"/>
    <row r="230" ht="13.5"/>
    <row r="231" ht="13.5"/>
    <row r="232" ht="13.5"/>
    <row r="233" ht="13.5"/>
    <row r="234" ht="13.5"/>
    <row r="235" ht="13.5"/>
    <row r="236" ht="13.5"/>
    <row r="237" ht="13.5"/>
    <row r="238" ht="13.5"/>
    <row r="239" ht="13.5"/>
    <row r="240" ht="13.5"/>
    <row r="241" ht="13.5"/>
    <row r="242" ht="13.5"/>
    <row r="243" ht="13.5"/>
    <row r="244" ht="13.5"/>
    <row r="245" ht="13.5"/>
    <row r="246" ht="13.5"/>
    <row r="247" ht="13.5"/>
    <row r="248" ht="13.5"/>
    <row r="249" ht="13.5"/>
    <row r="250" ht="13.5"/>
    <row r="251" ht="13.5"/>
    <row r="252" ht="13.5"/>
    <row r="253" ht="13.5"/>
    <row r="254" ht="13.5"/>
    <row r="255" ht="13.5"/>
    <row r="256" ht="13.5"/>
    <row r="257" ht="13.5"/>
    <row r="258" ht="13.5"/>
    <row r="259" ht="13.5"/>
    <row r="260" ht="13.5"/>
    <row r="261" ht="13.5"/>
    <row r="262" ht="13.5"/>
    <row r="263" ht="13.5"/>
    <row r="264" ht="13.5"/>
    <row r="265" ht="13.5"/>
  </sheetData>
  <mergeCells count="10">
    <mergeCell ref="A95:D95"/>
    <mergeCell ref="A96:D96"/>
    <mergeCell ref="A97:D97"/>
    <mergeCell ref="A98:D98"/>
    <mergeCell ref="A1:F2"/>
    <mergeCell ref="A3:F3"/>
    <mergeCell ref="A4:F4"/>
    <mergeCell ref="A5:F5"/>
    <mergeCell ref="A93:D93"/>
    <mergeCell ref="A94:D9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1"/>
  <sheetViews>
    <sheetView zoomScale="70" zoomScaleNormal="70" workbookViewId="0">
      <selection activeCell="E18" sqref="E18"/>
    </sheetView>
  </sheetViews>
  <sheetFormatPr baseColWidth="10" defaultRowHeight="36.75" customHeight="1"/>
  <cols>
    <col min="1" max="1" width="10.140625" style="1" customWidth="1"/>
    <col min="2" max="2" width="62.7109375" style="2" customWidth="1"/>
    <col min="3" max="3" width="11.28515625" style="2" customWidth="1"/>
    <col min="4" max="4" width="13.7109375" style="37" customWidth="1"/>
    <col min="5" max="5" width="19.140625" style="3" customWidth="1"/>
    <col min="6" max="6" width="24.140625" style="2" customWidth="1"/>
    <col min="7" max="7" width="5.5703125" style="2" customWidth="1"/>
    <col min="8" max="8" width="18" style="2" customWidth="1"/>
    <col min="9" max="9" width="6.42578125" style="2" customWidth="1"/>
    <col min="10" max="10" width="11.42578125" style="2"/>
    <col min="11" max="11" width="14.7109375" style="2" customWidth="1"/>
    <col min="12" max="16384" width="11.42578125" style="2"/>
  </cols>
  <sheetData>
    <row r="1" spans="1:11" ht="48.75" customHeight="1">
      <c r="A1" s="70"/>
      <c r="B1" s="70"/>
      <c r="C1" s="70"/>
      <c r="D1" s="70"/>
      <c r="E1" s="70"/>
      <c r="F1" s="70"/>
    </row>
    <row r="2" spans="1:11" ht="36.75" customHeight="1">
      <c r="A2" s="70"/>
      <c r="B2" s="70"/>
      <c r="C2" s="70"/>
      <c r="D2" s="70"/>
      <c r="E2" s="70"/>
      <c r="F2" s="70"/>
    </row>
    <row r="3" spans="1:11" ht="47.25" customHeight="1">
      <c r="A3" s="71" t="s">
        <v>168</v>
      </c>
      <c r="B3" s="72"/>
      <c r="C3" s="72"/>
      <c r="D3" s="72"/>
      <c r="E3" s="72"/>
      <c r="F3" s="72"/>
    </row>
    <row r="4" spans="1:11" ht="36.75" customHeight="1">
      <c r="A4" s="73" t="s">
        <v>171</v>
      </c>
      <c r="B4" s="73"/>
      <c r="C4" s="73"/>
      <c r="D4" s="73"/>
      <c r="E4" s="73"/>
      <c r="F4" s="73"/>
    </row>
    <row r="5" spans="1:11" ht="36.75" customHeight="1">
      <c r="A5" s="74" t="s">
        <v>170</v>
      </c>
      <c r="B5" s="75"/>
      <c r="C5" s="75"/>
      <c r="D5" s="75"/>
      <c r="E5" s="75"/>
      <c r="F5" s="75"/>
    </row>
    <row r="6" spans="1:11" ht="22.5" customHeight="1">
      <c r="A6" s="46" t="s">
        <v>0</v>
      </c>
      <c r="B6" s="5" t="s">
        <v>1</v>
      </c>
      <c r="C6" s="5" t="s">
        <v>2</v>
      </c>
      <c r="D6" s="32" t="s">
        <v>3</v>
      </c>
      <c r="E6" s="7" t="s">
        <v>4</v>
      </c>
      <c r="F6" s="5" t="s">
        <v>5</v>
      </c>
    </row>
    <row r="7" spans="1:11" ht="15">
      <c r="A7" s="9">
        <v>1</v>
      </c>
      <c r="B7" s="8" t="s">
        <v>41</v>
      </c>
      <c r="C7" s="9"/>
      <c r="D7" s="33"/>
      <c r="E7" s="11"/>
      <c r="F7" s="12"/>
    </row>
    <row r="8" spans="1:11" ht="14.25">
      <c r="A8" s="15" t="s">
        <v>75</v>
      </c>
      <c r="B8" s="20" t="s">
        <v>161</v>
      </c>
      <c r="C8" s="15" t="s">
        <v>39</v>
      </c>
      <c r="D8" s="60">
        <v>74</v>
      </c>
      <c r="E8" s="47"/>
      <c r="F8" s="48">
        <f>+ROUND(D8*E8,2)</f>
        <v>0</v>
      </c>
      <c r="G8" s="19"/>
      <c r="H8" s="49"/>
      <c r="I8" s="19"/>
      <c r="J8" s="19"/>
    </row>
    <row r="9" spans="1:11" ht="14.25">
      <c r="A9" s="15" t="s">
        <v>76</v>
      </c>
      <c r="B9" s="20" t="s">
        <v>50</v>
      </c>
      <c r="C9" s="15" t="s">
        <v>39</v>
      </c>
      <c r="D9" s="60">
        <v>74</v>
      </c>
      <c r="E9" s="47"/>
      <c r="F9" s="48">
        <f t="shared" ref="F9:F10" si="0">+ROUND(D9*E9,2)</f>
        <v>0</v>
      </c>
      <c r="H9" s="49"/>
    </row>
    <row r="10" spans="1:11" ht="28.5">
      <c r="A10" s="15" t="s">
        <v>77</v>
      </c>
      <c r="B10" s="20" t="s">
        <v>42</v>
      </c>
      <c r="C10" s="15" t="s">
        <v>7</v>
      </c>
      <c r="D10" s="60">
        <v>140</v>
      </c>
      <c r="E10" s="47"/>
      <c r="F10" s="48">
        <f t="shared" si="0"/>
        <v>0</v>
      </c>
      <c r="H10" s="49"/>
    </row>
    <row r="11" spans="1:11" ht="15">
      <c r="A11" s="9">
        <v>2</v>
      </c>
      <c r="B11" s="8" t="s">
        <v>51</v>
      </c>
      <c r="C11" s="9"/>
      <c r="D11" s="61"/>
      <c r="E11" s="53"/>
      <c r="F11" s="54"/>
      <c r="H11" s="49"/>
    </row>
    <row r="12" spans="1:11" ht="14.25">
      <c r="A12" s="15" t="s">
        <v>102</v>
      </c>
      <c r="B12" s="20" t="s">
        <v>162</v>
      </c>
      <c r="C12" s="15" t="s">
        <v>10</v>
      </c>
      <c r="D12" s="60">
        <v>75</v>
      </c>
      <c r="E12" s="47"/>
      <c r="F12" s="48">
        <f t="shared" ref="F12:F30" si="1">+ROUND(D12*E12,2)</f>
        <v>0</v>
      </c>
      <c r="H12" s="49"/>
      <c r="K12" s="26"/>
    </row>
    <row r="13" spans="1:11" ht="28.5">
      <c r="A13" s="15" t="s">
        <v>103</v>
      </c>
      <c r="B13" s="20" t="s">
        <v>82</v>
      </c>
      <c r="C13" s="15" t="s">
        <v>10</v>
      </c>
      <c r="D13" s="60">
        <v>2</v>
      </c>
      <c r="E13" s="47"/>
      <c r="F13" s="48">
        <f t="shared" si="1"/>
        <v>0</v>
      </c>
      <c r="H13" s="49"/>
    </row>
    <row r="14" spans="1:11" ht="28.5">
      <c r="A14" s="15" t="s">
        <v>104</v>
      </c>
      <c r="B14" s="20" t="s">
        <v>84</v>
      </c>
      <c r="C14" s="15" t="s">
        <v>10</v>
      </c>
      <c r="D14" s="60">
        <v>52</v>
      </c>
      <c r="E14" s="47"/>
      <c r="F14" s="48">
        <f t="shared" si="1"/>
        <v>0</v>
      </c>
      <c r="H14" s="49"/>
    </row>
    <row r="15" spans="1:11" ht="28.5">
      <c r="A15" s="15" t="s">
        <v>105</v>
      </c>
      <c r="B15" s="20" t="s">
        <v>52</v>
      </c>
      <c r="C15" s="15" t="s">
        <v>10</v>
      </c>
      <c r="D15" s="62">
        <v>7</v>
      </c>
      <c r="E15" s="47"/>
      <c r="F15" s="48">
        <f t="shared" si="1"/>
        <v>0</v>
      </c>
      <c r="H15" s="49"/>
    </row>
    <row r="16" spans="1:11" ht="15">
      <c r="A16" s="15" t="s">
        <v>106</v>
      </c>
      <c r="B16" s="20" t="s">
        <v>11</v>
      </c>
      <c r="C16" s="15" t="s">
        <v>10</v>
      </c>
      <c r="D16" s="62">
        <v>42</v>
      </c>
      <c r="E16" s="47"/>
      <c r="F16" s="48">
        <f t="shared" si="1"/>
        <v>0</v>
      </c>
      <c r="H16" s="49"/>
    </row>
    <row r="17" spans="1:8" ht="14.25">
      <c r="A17" s="15" t="s">
        <v>108</v>
      </c>
      <c r="B17" s="20" t="s">
        <v>53</v>
      </c>
      <c r="C17" s="15" t="s">
        <v>10</v>
      </c>
      <c r="D17" s="60">
        <v>23</v>
      </c>
      <c r="E17" s="47"/>
      <c r="F17" s="48">
        <f t="shared" si="1"/>
        <v>0</v>
      </c>
      <c r="H17" s="49"/>
    </row>
    <row r="18" spans="1:8" ht="42.75">
      <c r="A18" s="15" t="s">
        <v>109</v>
      </c>
      <c r="B18" s="20" t="s">
        <v>163</v>
      </c>
      <c r="C18" s="15" t="s">
        <v>54</v>
      </c>
      <c r="D18" s="62">
        <v>1</v>
      </c>
      <c r="E18" s="47"/>
      <c r="F18" s="48">
        <f t="shared" si="1"/>
        <v>0</v>
      </c>
      <c r="H18" s="49"/>
    </row>
    <row r="19" spans="1:8" ht="28.5">
      <c r="A19" s="15" t="s">
        <v>110</v>
      </c>
      <c r="B19" s="20" t="s">
        <v>164</v>
      </c>
      <c r="C19" s="15" t="s">
        <v>13</v>
      </c>
      <c r="D19" s="62">
        <v>31</v>
      </c>
      <c r="E19" s="47"/>
      <c r="F19" s="48">
        <f t="shared" si="1"/>
        <v>0</v>
      </c>
      <c r="H19" s="49"/>
    </row>
    <row r="20" spans="1:8" ht="15">
      <c r="A20" s="15" t="s">
        <v>111</v>
      </c>
      <c r="B20" s="20" t="s">
        <v>55</v>
      </c>
      <c r="C20" s="15" t="s">
        <v>10</v>
      </c>
      <c r="D20" s="62">
        <v>7</v>
      </c>
      <c r="E20" s="47"/>
      <c r="F20" s="48">
        <f t="shared" si="1"/>
        <v>0</v>
      </c>
      <c r="H20" s="49"/>
    </row>
    <row r="21" spans="1:8" ht="28.5">
      <c r="A21" s="15" t="s">
        <v>112</v>
      </c>
      <c r="B21" s="35" t="s">
        <v>165</v>
      </c>
      <c r="C21" s="36" t="s">
        <v>13</v>
      </c>
      <c r="D21" s="62">
        <v>51</v>
      </c>
      <c r="E21" s="47"/>
      <c r="F21" s="48">
        <f t="shared" si="1"/>
        <v>0</v>
      </c>
      <c r="H21" s="49"/>
    </row>
    <row r="22" spans="1:8" ht="15">
      <c r="A22" s="15" t="s">
        <v>113</v>
      </c>
      <c r="B22" s="20" t="s">
        <v>56</v>
      </c>
      <c r="C22" s="15" t="s">
        <v>13</v>
      </c>
      <c r="D22" s="62">
        <v>10</v>
      </c>
      <c r="E22" s="47"/>
      <c r="F22" s="48">
        <f t="shared" si="1"/>
        <v>0</v>
      </c>
      <c r="H22" s="49"/>
    </row>
    <row r="23" spans="1:8" ht="28.5">
      <c r="A23" s="15" t="s">
        <v>114</v>
      </c>
      <c r="B23" s="20" t="s">
        <v>57</v>
      </c>
      <c r="C23" s="15" t="s">
        <v>17</v>
      </c>
      <c r="D23" s="62">
        <v>4</v>
      </c>
      <c r="E23" s="47"/>
      <c r="F23" s="48">
        <f t="shared" si="1"/>
        <v>0</v>
      </c>
      <c r="H23" s="49"/>
    </row>
    <row r="24" spans="1:8" ht="28.5">
      <c r="A24" s="15" t="s">
        <v>115</v>
      </c>
      <c r="B24" s="20" t="s">
        <v>58</v>
      </c>
      <c r="C24" s="15" t="s">
        <v>17</v>
      </c>
      <c r="D24" s="62">
        <v>1</v>
      </c>
      <c r="E24" s="47"/>
      <c r="F24" s="48">
        <f t="shared" si="1"/>
        <v>0</v>
      </c>
      <c r="H24" s="49"/>
    </row>
    <row r="25" spans="1:8" ht="28.5">
      <c r="A25" s="15" t="s">
        <v>116</v>
      </c>
      <c r="B25" s="20" t="s">
        <v>59</v>
      </c>
      <c r="C25" s="15" t="s">
        <v>17</v>
      </c>
      <c r="D25" s="62">
        <v>2</v>
      </c>
      <c r="E25" s="47"/>
      <c r="F25" s="48">
        <f t="shared" si="1"/>
        <v>0</v>
      </c>
      <c r="H25" s="49"/>
    </row>
    <row r="26" spans="1:8" ht="15">
      <c r="A26" s="15" t="s">
        <v>117</v>
      </c>
      <c r="B26" s="20" t="s">
        <v>166</v>
      </c>
      <c r="C26" s="15" t="s">
        <v>17</v>
      </c>
      <c r="D26" s="62">
        <v>1</v>
      </c>
      <c r="E26" s="47"/>
      <c r="F26" s="48">
        <f t="shared" si="1"/>
        <v>0</v>
      </c>
      <c r="H26" s="49"/>
    </row>
    <row r="27" spans="1:8" ht="28.5">
      <c r="A27" s="15" t="s">
        <v>118</v>
      </c>
      <c r="B27" s="20" t="s">
        <v>60</v>
      </c>
      <c r="C27" s="15" t="s">
        <v>17</v>
      </c>
      <c r="D27" s="62">
        <v>13</v>
      </c>
      <c r="E27" s="47"/>
      <c r="F27" s="48">
        <f t="shared" si="1"/>
        <v>0</v>
      </c>
      <c r="H27" s="49"/>
    </row>
    <row r="28" spans="1:8" ht="28.5">
      <c r="A28" s="15" t="s">
        <v>119</v>
      </c>
      <c r="B28" s="14" t="s">
        <v>61</v>
      </c>
      <c r="C28" s="15" t="s">
        <v>9</v>
      </c>
      <c r="D28" s="16">
        <v>2</v>
      </c>
      <c r="E28" s="47"/>
      <c r="F28" s="48">
        <f t="shared" si="1"/>
        <v>0</v>
      </c>
      <c r="H28" s="49"/>
    </row>
    <row r="29" spans="1:8" ht="14.25">
      <c r="A29" s="15" t="s">
        <v>120</v>
      </c>
      <c r="B29" s="20" t="s">
        <v>62</v>
      </c>
      <c r="C29" s="15" t="s">
        <v>10</v>
      </c>
      <c r="D29" s="16">
        <v>6</v>
      </c>
      <c r="E29" s="47"/>
      <c r="F29" s="48">
        <f t="shared" si="1"/>
        <v>0</v>
      </c>
      <c r="H29" s="49"/>
    </row>
    <row r="30" spans="1:8" ht="15">
      <c r="A30" s="15" t="s">
        <v>121</v>
      </c>
      <c r="B30" s="20" t="s">
        <v>167</v>
      </c>
      <c r="C30" s="15" t="s">
        <v>7</v>
      </c>
      <c r="D30" s="62">
        <v>40</v>
      </c>
      <c r="E30" s="47"/>
      <c r="F30" s="48">
        <f t="shared" si="1"/>
        <v>0</v>
      </c>
      <c r="H30" s="49"/>
    </row>
    <row r="31" spans="1:8" ht="15">
      <c r="A31" s="69" t="s">
        <v>44</v>
      </c>
      <c r="B31" s="69"/>
      <c r="C31" s="69"/>
      <c r="D31" s="69"/>
      <c r="E31" s="28"/>
      <c r="F31" s="63">
        <f>ROUND(SUM(F8:F30),0)</f>
        <v>0</v>
      </c>
    </row>
    <row r="32" spans="1:8" ht="16.5">
      <c r="A32" s="69" t="s">
        <v>45</v>
      </c>
      <c r="B32" s="69"/>
      <c r="C32" s="69"/>
      <c r="D32" s="69"/>
      <c r="E32" s="29"/>
      <c r="F32" s="63">
        <f>ROUND($F$31*E32,0)</f>
        <v>0</v>
      </c>
    </row>
    <row r="33" spans="1:6" ht="16.5">
      <c r="A33" s="69" t="s">
        <v>46</v>
      </c>
      <c r="B33" s="69"/>
      <c r="C33" s="69"/>
      <c r="D33" s="69"/>
      <c r="E33" s="29"/>
      <c r="F33" s="63">
        <f>ROUND($F$31*E33,0)</f>
        <v>0</v>
      </c>
    </row>
    <row r="34" spans="1:6" ht="16.5">
      <c r="A34" s="69" t="s">
        <v>47</v>
      </c>
      <c r="B34" s="69"/>
      <c r="C34" s="69"/>
      <c r="D34" s="69"/>
      <c r="E34" s="29"/>
      <c r="F34" s="63">
        <f>ROUND($F$31*E34,0)</f>
        <v>0</v>
      </c>
    </row>
    <row r="35" spans="1:6" ht="16.5">
      <c r="A35" s="69" t="s">
        <v>48</v>
      </c>
      <c r="B35" s="69"/>
      <c r="C35" s="69"/>
      <c r="D35" s="69"/>
      <c r="E35" s="29"/>
      <c r="F35" s="63">
        <f>+ROUND((F34*E35),0)</f>
        <v>0</v>
      </c>
    </row>
    <row r="36" spans="1:6" ht="15">
      <c r="A36" s="69" t="s">
        <v>49</v>
      </c>
      <c r="B36" s="69"/>
      <c r="C36" s="69"/>
      <c r="D36" s="69"/>
      <c r="E36" s="17"/>
      <c r="F36" s="63">
        <f>SUM(F31:F35)</f>
        <v>0</v>
      </c>
    </row>
    <row r="37" spans="1:6" ht="13.5"/>
    <row r="38" spans="1:6" ht="13.5"/>
    <row r="39" spans="1:6" ht="15">
      <c r="B39" s="42" t="s">
        <v>72</v>
      </c>
      <c r="D39" s="2"/>
    </row>
    <row r="40" spans="1:6" ht="15">
      <c r="B40" s="42" t="s">
        <v>71</v>
      </c>
      <c r="D40" s="2"/>
    </row>
    <row r="41" spans="1:6" ht="15">
      <c r="B41" s="42" t="s">
        <v>73</v>
      </c>
      <c r="D41" s="2"/>
    </row>
    <row r="42" spans="1:6" ht="13.5"/>
    <row r="43" spans="1:6" ht="13.5"/>
    <row r="44" spans="1:6" ht="13.5"/>
    <row r="45" spans="1:6" ht="13.5"/>
    <row r="46" spans="1:6" ht="13.5"/>
    <row r="47" spans="1:6" ht="13.5"/>
    <row r="48" spans="1:6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  <row r="64" ht="13.5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  <row r="78" ht="13.5"/>
    <row r="79" ht="13.5"/>
    <row r="80" ht="13.5"/>
    <row r="81" ht="13.5"/>
    <row r="82" ht="13.5"/>
    <row r="83" ht="13.5"/>
    <row r="84" ht="13.5"/>
    <row r="85" ht="13.5"/>
    <row r="86" ht="13.5"/>
    <row r="87" ht="13.5"/>
    <row r="88" ht="13.5"/>
    <row r="89" ht="13.5"/>
    <row r="90" ht="13.5"/>
    <row r="91" ht="13.5"/>
    <row r="92" ht="13.5"/>
    <row r="93" ht="13.5"/>
    <row r="94" ht="13.5"/>
    <row r="95" ht="13.5"/>
    <row r="96" ht="13.5"/>
    <row r="97" ht="13.5"/>
    <row r="98" ht="13.5"/>
    <row r="99" ht="13.5"/>
    <row r="100" ht="13.5"/>
    <row r="101" ht="13.5"/>
    <row r="102" ht="13.5"/>
    <row r="103" ht="13.5"/>
    <row r="104" ht="13.5"/>
    <row r="105" ht="13.5"/>
    <row r="106" ht="13.5"/>
    <row r="107" ht="13.5"/>
    <row r="108" ht="13.5"/>
    <row r="109" ht="13.5"/>
    <row r="110" ht="13.5"/>
    <row r="111" ht="13.5"/>
    <row r="112" ht="13.5"/>
    <row r="113" ht="13.5"/>
    <row r="114" ht="13.5"/>
    <row r="115" ht="13.5"/>
    <row r="116" ht="13.5"/>
    <row r="117" ht="13.5"/>
    <row r="118" ht="13.5"/>
    <row r="119" ht="13.5"/>
    <row r="120" ht="13.5"/>
    <row r="121" ht="13.5"/>
    <row r="122" ht="13.5"/>
    <row r="123" ht="13.5"/>
    <row r="124" ht="13.5"/>
    <row r="125" ht="13.5"/>
    <row r="126" ht="13.5"/>
    <row r="127" ht="13.5"/>
    <row r="128" ht="13.5"/>
    <row r="129" ht="13.5"/>
    <row r="130" ht="13.5"/>
    <row r="131" ht="13.5"/>
    <row r="132" ht="13.5"/>
    <row r="133" ht="13.5"/>
    <row r="134" ht="13.5"/>
    <row r="135" ht="13.5"/>
    <row r="136" ht="13.5"/>
    <row r="137" ht="13.5"/>
    <row r="138" ht="13.5"/>
    <row r="139" ht="13.5"/>
    <row r="140" ht="13.5"/>
    <row r="141" ht="13.5"/>
  </sheetData>
  <mergeCells count="10">
    <mergeCell ref="A33:D33"/>
    <mergeCell ref="A34:D34"/>
    <mergeCell ref="A35:D35"/>
    <mergeCell ref="A36:D36"/>
    <mergeCell ref="A1:F2"/>
    <mergeCell ref="A3:F3"/>
    <mergeCell ref="A4:F4"/>
    <mergeCell ref="A5:F5"/>
    <mergeCell ref="A31:D31"/>
    <mergeCell ref="A32:D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zoomScale="70" zoomScaleNormal="70" workbookViewId="0">
      <selection activeCell="J14" sqref="J14"/>
    </sheetView>
  </sheetViews>
  <sheetFormatPr baseColWidth="10" defaultRowHeight="36.75" customHeight="1"/>
  <cols>
    <col min="1" max="1" width="10.140625" style="1" customWidth="1"/>
    <col min="2" max="2" width="62.7109375" style="2" customWidth="1"/>
    <col min="3" max="3" width="11.28515625" style="2" customWidth="1"/>
    <col min="4" max="4" width="13.7109375" style="37" customWidth="1"/>
    <col min="5" max="5" width="27.5703125" style="2" customWidth="1"/>
    <col min="6" max="6" width="5.5703125" style="2" customWidth="1"/>
    <col min="7" max="7" width="5.28515625" style="2" customWidth="1"/>
    <col min="8" max="8" width="6.42578125" style="2" customWidth="1"/>
    <col min="9" max="10" width="11.42578125" style="2"/>
    <col min="11" max="11" width="14.7109375" style="2" customWidth="1"/>
    <col min="12" max="16384" width="11.42578125" style="2"/>
  </cols>
  <sheetData>
    <row r="1" spans="1:10" ht="48.75" customHeight="1">
      <c r="A1" s="70"/>
      <c r="B1" s="70"/>
      <c r="C1" s="70"/>
      <c r="D1" s="70"/>
      <c r="E1" s="70"/>
    </row>
    <row r="2" spans="1:10" ht="36.75" customHeight="1">
      <c r="A2" s="70"/>
      <c r="B2" s="70"/>
      <c r="C2" s="70"/>
      <c r="D2" s="70"/>
      <c r="E2" s="70"/>
    </row>
    <row r="3" spans="1:10" ht="36.75" customHeight="1">
      <c r="A3" s="71" t="s">
        <v>168</v>
      </c>
      <c r="B3" s="71"/>
      <c r="C3" s="71"/>
      <c r="D3" s="71"/>
      <c r="E3" s="71"/>
    </row>
    <row r="4" spans="1:10" ht="6.75" customHeight="1">
      <c r="A4" s="30"/>
      <c r="B4" s="31"/>
      <c r="C4" s="31"/>
      <c r="D4" s="31"/>
      <c r="E4" s="31"/>
    </row>
    <row r="5" spans="1:10" ht="11.25" customHeight="1">
      <c r="A5" s="30"/>
      <c r="B5" s="31"/>
      <c r="C5" s="31"/>
      <c r="D5" s="31"/>
      <c r="E5" s="31"/>
    </row>
    <row r="6" spans="1:10" ht="75.75" customHeight="1">
      <c r="A6" s="73" t="s">
        <v>174</v>
      </c>
      <c r="B6" s="73"/>
      <c r="C6" s="73"/>
      <c r="D6" s="73"/>
      <c r="E6" s="73"/>
    </row>
    <row r="7" spans="1:10" ht="36.75" customHeight="1">
      <c r="A7" s="74" t="s">
        <v>172</v>
      </c>
      <c r="B7" s="75"/>
      <c r="C7" s="75"/>
      <c r="D7" s="75"/>
      <c r="E7" s="75"/>
    </row>
    <row r="8" spans="1:10" ht="36.75" customHeight="1">
      <c r="A8" s="4" t="s">
        <v>0</v>
      </c>
      <c r="B8" s="5" t="s">
        <v>1</v>
      </c>
      <c r="C8" s="5" t="s">
        <v>2</v>
      </c>
      <c r="D8" s="32" t="s">
        <v>3</v>
      </c>
      <c r="E8" s="5" t="s">
        <v>5</v>
      </c>
    </row>
    <row r="9" spans="1:10" ht="65.25" customHeight="1">
      <c r="A9" s="13"/>
      <c r="B9" s="20" t="s">
        <v>173</v>
      </c>
      <c r="C9" s="15" t="s">
        <v>63</v>
      </c>
      <c r="D9" s="34">
        <v>1</v>
      </c>
      <c r="E9" s="18"/>
      <c r="F9" s="19"/>
      <c r="G9" s="19"/>
      <c r="H9" s="19"/>
      <c r="I9" s="19"/>
      <c r="J9" s="19"/>
    </row>
    <row r="10" spans="1:10" ht="15">
      <c r="A10" s="69" t="s">
        <v>43</v>
      </c>
      <c r="B10" s="69"/>
      <c r="C10" s="69"/>
      <c r="D10" s="69"/>
      <c r="E10" s="24"/>
    </row>
    <row r="11" spans="1:10" ht="15">
      <c r="A11" s="69" t="s">
        <v>64</v>
      </c>
      <c r="B11" s="69"/>
      <c r="C11" s="69"/>
      <c r="D11" s="69"/>
      <c r="E11" s="24"/>
    </row>
    <row r="12" spans="1:10" ht="15">
      <c r="A12" s="69" t="s">
        <v>65</v>
      </c>
      <c r="B12" s="69"/>
      <c r="C12" s="69"/>
      <c r="D12" s="69"/>
      <c r="E12" s="24">
        <f>SUM(E10:E11)</f>
        <v>0</v>
      </c>
    </row>
    <row r="14" spans="1:10" ht="73.5" customHeight="1">
      <c r="A14" s="73" t="s">
        <v>175</v>
      </c>
      <c r="B14" s="73"/>
      <c r="C14" s="73"/>
      <c r="D14" s="73"/>
      <c r="E14" s="73"/>
    </row>
    <row r="15" spans="1:10" ht="36.75" customHeight="1">
      <c r="A15" s="76" t="s">
        <v>172</v>
      </c>
      <c r="B15" s="76"/>
      <c r="C15" s="76"/>
      <c r="D15" s="76"/>
      <c r="E15" s="76"/>
    </row>
    <row r="16" spans="1:10" ht="36.75" customHeight="1">
      <c r="A16" s="4" t="s">
        <v>0</v>
      </c>
      <c r="B16" s="5" t="s">
        <v>1</v>
      </c>
      <c r="C16" s="5" t="s">
        <v>2</v>
      </c>
      <c r="D16" s="32" t="s">
        <v>3</v>
      </c>
      <c r="E16" s="5" t="s">
        <v>5</v>
      </c>
    </row>
    <row r="17" spans="1:5" ht="61.5" customHeight="1">
      <c r="A17" s="13"/>
      <c r="B17" s="20" t="s">
        <v>66</v>
      </c>
      <c r="C17" s="15" t="s">
        <v>63</v>
      </c>
      <c r="D17" s="34">
        <v>1</v>
      </c>
      <c r="E17" s="18"/>
    </row>
    <row r="18" spans="1:5" ht="15">
      <c r="A18" s="69" t="s">
        <v>43</v>
      </c>
      <c r="B18" s="69"/>
      <c r="C18" s="69"/>
      <c r="D18" s="69"/>
      <c r="E18" s="24"/>
    </row>
    <row r="19" spans="1:5" ht="15">
      <c r="A19" s="69" t="s">
        <v>64</v>
      </c>
      <c r="B19" s="69"/>
      <c r="C19" s="69"/>
      <c r="D19" s="69"/>
      <c r="E19" s="24"/>
    </row>
    <row r="20" spans="1:5" ht="15">
      <c r="A20" s="69" t="s">
        <v>65</v>
      </c>
      <c r="B20" s="69"/>
      <c r="C20" s="69"/>
      <c r="D20" s="69"/>
      <c r="E20" s="24">
        <f>SUM(E18:E19)</f>
        <v>0</v>
      </c>
    </row>
    <row r="21" spans="1:5" ht="13.5"/>
    <row r="22" spans="1:5" ht="13.5"/>
    <row r="23" spans="1:5" ht="13.5"/>
    <row r="24" spans="1:5" ht="15">
      <c r="B24" s="42" t="s">
        <v>72</v>
      </c>
    </row>
    <row r="25" spans="1:5" ht="15">
      <c r="B25" s="42" t="s">
        <v>71</v>
      </c>
    </row>
    <row r="26" spans="1:5" ht="15">
      <c r="B26" s="42" t="s">
        <v>73</v>
      </c>
    </row>
    <row r="27" spans="1:5" ht="13.5"/>
    <row r="28" spans="1:5" ht="13.5"/>
    <row r="29" spans="1:5" ht="13.5"/>
    <row r="30" spans="1:5" ht="13.5"/>
    <row r="31" spans="1:5" ht="13.5"/>
    <row r="32" spans="1:5" ht="13.5"/>
    <row r="33" ht="13.5"/>
    <row r="34" ht="13.5"/>
    <row r="35" ht="13.5"/>
    <row r="36" ht="13.5"/>
    <row r="37" ht="13.5"/>
    <row r="38" ht="13.5"/>
    <row r="39" ht="13.5"/>
    <row r="40" ht="13.5"/>
    <row r="41" ht="13.5"/>
    <row r="42" ht="13.5"/>
    <row r="43" ht="13.5"/>
    <row r="44" ht="13.5"/>
    <row r="45" ht="13.5"/>
    <row r="46" ht="13.5"/>
    <row r="47" ht="13.5"/>
    <row r="48" ht="13.5"/>
    <row r="49" ht="13.5"/>
    <row r="50" ht="13.5"/>
    <row r="51" ht="13.5"/>
    <row r="52" ht="13.5"/>
    <row r="53" ht="13.5"/>
    <row r="54" ht="13.5"/>
    <row r="55" ht="13.5"/>
    <row r="56" ht="13.5"/>
    <row r="57" ht="13.5"/>
    <row r="58" ht="13.5"/>
    <row r="59" ht="13.5"/>
    <row r="60" ht="13.5"/>
    <row r="61" ht="13.5"/>
    <row r="62" ht="13.5"/>
    <row r="63" ht="13.5"/>
    <row r="64" ht="13.5"/>
    <row r="65" ht="13.5"/>
    <row r="66" ht="13.5"/>
    <row r="67" ht="13.5"/>
    <row r="68" ht="13.5"/>
    <row r="69" ht="13.5"/>
    <row r="70" ht="13.5"/>
    <row r="71" ht="13.5"/>
    <row r="72" ht="13.5"/>
    <row r="73" ht="13.5"/>
    <row r="74" ht="13.5"/>
    <row r="75" ht="13.5"/>
    <row r="76" ht="13.5"/>
    <row r="77" ht="13.5"/>
    <row r="78" ht="13.5"/>
    <row r="79" ht="13.5"/>
    <row r="80" ht="13.5"/>
    <row r="81" ht="13.5"/>
  </sheetData>
  <mergeCells count="12">
    <mergeCell ref="A1:E2"/>
    <mergeCell ref="A3:E3"/>
    <mergeCell ref="A6:E6"/>
    <mergeCell ref="A7:E7"/>
    <mergeCell ref="A10:D10"/>
    <mergeCell ref="A18:D18"/>
    <mergeCell ref="A19:D19"/>
    <mergeCell ref="A20:D20"/>
    <mergeCell ref="A11:D11"/>
    <mergeCell ref="A12:D12"/>
    <mergeCell ref="A14:E14"/>
    <mergeCell ref="A15:E15"/>
  </mergeCells>
  <pageMargins left="0.7" right="0.7" top="0.75" bottom="0.75" header="0.3" footer="0.3"/>
  <pageSetup scale="73" fitToHeight="0" orientation="portrait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workbookViewId="0">
      <selection activeCell="C19" sqref="C19"/>
    </sheetView>
  </sheetViews>
  <sheetFormatPr baseColWidth="10" defaultRowHeight="15"/>
  <cols>
    <col min="1" max="2" width="2.85546875" style="42" customWidth="1"/>
    <col min="3" max="3" width="46.140625" style="42" customWidth="1"/>
    <col min="4" max="4" width="23.28515625" style="42" customWidth="1"/>
    <col min="5" max="5" width="21.85546875" style="42" customWidth="1"/>
    <col min="6" max="16384" width="11.42578125" style="42"/>
  </cols>
  <sheetData>
    <row r="1" spans="1:5" s="38" customFormat="1" ht="60.75" customHeight="1">
      <c r="C1" s="77"/>
      <c r="D1" s="77"/>
      <c r="E1" s="77"/>
    </row>
    <row r="2" spans="1:5" s="38" customFormat="1" ht="12.75">
      <c r="C2" s="77"/>
      <c r="D2" s="77"/>
      <c r="E2" s="77"/>
    </row>
    <row r="3" spans="1:5" s="38" customFormat="1" ht="38.25" customHeight="1">
      <c r="C3" s="82" t="s">
        <v>168</v>
      </c>
      <c r="D3" s="82"/>
      <c r="E3" s="82"/>
    </row>
    <row r="4" spans="1:5" s="38" customFormat="1" ht="12.75"/>
    <row r="5" spans="1:5" s="38" customFormat="1" ht="12.75">
      <c r="C5" s="83" t="s">
        <v>70</v>
      </c>
      <c r="D5" s="83"/>
      <c r="E5" s="83"/>
    </row>
    <row r="6" spans="1:5" s="38" customFormat="1" ht="12.75"/>
    <row r="7" spans="1:5" s="38" customFormat="1" ht="12.75">
      <c r="C7" s="82" t="s">
        <v>176</v>
      </c>
      <c r="D7" s="82"/>
      <c r="E7" s="82"/>
    </row>
    <row r="8" spans="1:5" s="38" customFormat="1" ht="12.75">
      <c r="A8" s="39"/>
      <c r="B8" s="39"/>
    </row>
    <row r="9" spans="1:5" s="40" customFormat="1" ht="12.75">
      <c r="C9" s="45" t="s">
        <v>67</v>
      </c>
      <c r="D9" s="45" t="s">
        <v>180</v>
      </c>
      <c r="E9" s="45" t="s">
        <v>178</v>
      </c>
    </row>
    <row r="10" spans="1:5" s="38" customFormat="1" ht="36" customHeight="1">
      <c r="C10" s="78" t="s">
        <v>177</v>
      </c>
      <c r="D10" s="41" t="s">
        <v>181</v>
      </c>
      <c r="E10" s="43">
        <f>+'FORMATO PPTA ECONO ETAPA1'!E12</f>
        <v>0</v>
      </c>
    </row>
    <row r="11" spans="1:5" s="38" customFormat="1" ht="36" customHeight="1">
      <c r="C11" s="78"/>
      <c r="D11" s="41" t="s">
        <v>182</v>
      </c>
      <c r="E11" s="43">
        <f>+'FORMATO PPTA ECONOM SANTO ANGEL'!F98</f>
        <v>0</v>
      </c>
    </row>
    <row r="12" spans="1:5" ht="36" customHeight="1">
      <c r="C12" s="79" t="s">
        <v>68</v>
      </c>
      <c r="D12" s="41" t="s">
        <v>181</v>
      </c>
      <c r="E12" s="64">
        <f>+'FORMATO PPTA ECONO ETAPA1'!E20</f>
        <v>0</v>
      </c>
    </row>
    <row r="13" spans="1:5" ht="36" customHeight="1">
      <c r="C13" s="79"/>
      <c r="D13" s="41" t="s">
        <v>182</v>
      </c>
      <c r="E13" s="64">
        <f>+'FORMATO PPTA ECON GRANJA MANARE'!F36</f>
        <v>0</v>
      </c>
    </row>
    <row r="14" spans="1:5" s="44" customFormat="1">
      <c r="C14" s="80" t="s">
        <v>179</v>
      </c>
      <c r="D14" s="80"/>
      <c r="E14" s="65">
        <f>SUM(E10:E13)</f>
        <v>0</v>
      </c>
    </row>
    <row r="15" spans="1:5" s="44" customFormat="1">
      <c r="C15" s="66"/>
      <c r="D15" s="66"/>
      <c r="E15" s="66"/>
    </row>
    <row r="16" spans="1:5" s="44" customFormat="1">
      <c r="C16" s="81" t="s">
        <v>69</v>
      </c>
      <c r="D16" s="81"/>
      <c r="E16" s="81"/>
    </row>
    <row r="17" spans="3:5">
      <c r="C17" s="67"/>
      <c r="D17" s="67"/>
      <c r="E17" s="67"/>
    </row>
    <row r="18" spans="3:5">
      <c r="C18" s="67" t="s">
        <v>72</v>
      </c>
      <c r="D18" s="67"/>
      <c r="E18" s="67"/>
    </row>
    <row r="19" spans="3:5">
      <c r="C19" s="67" t="s">
        <v>71</v>
      </c>
      <c r="D19" s="67"/>
      <c r="E19" s="67"/>
    </row>
    <row r="20" spans="3:5">
      <c r="C20" s="67" t="s">
        <v>73</v>
      </c>
      <c r="D20" s="67"/>
      <c r="E20" s="67"/>
    </row>
  </sheetData>
  <mergeCells count="8">
    <mergeCell ref="C1:E2"/>
    <mergeCell ref="C10:C11"/>
    <mergeCell ref="C12:C13"/>
    <mergeCell ref="C14:D14"/>
    <mergeCell ref="C16:E16"/>
    <mergeCell ref="C7:E7"/>
    <mergeCell ref="C5:E5"/>
    <mergeCell ref="C3:E3"/>
  </mergeCells>
  <pageMargins left="0.7" right="0.7" top="0.75" bottom="0.75" header="0.3" footer="0.3"/>
  <pageSetup fitToHeight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 PPTA ECONOM SANTO ANGEL</vt:lpstr>
      <vt:lpstr>FORMATO PPTA ECON GRANJA MANARE</vt:lpstr>
      <vt:lpstr>FORMATO PPTA ECONO ETAPA1</vt:lpstr>
      <vt:lpstr>RESUMEN TOTAL</vt:lpstr>
      <vt:lpstr>'FORMATO PPTA ECONO ETAPA1'!Área_de_impresión</vt:lpstr>
      <vt:lpstr>'RESUMEN TOTAL'!Área_de_impresión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ALEJANDRA PAREJA SIERRA</cp:lastModifiedBy>
  <cp:lastPrinted>2016-11-10T04:48:44Z</cp:lastPrinted>
  <dcterms:created xsi:type="dcterms:W3CDTF">2016-11-09T17:07:54Z</dcterms:created>
  <dcterms:modified xsi:type="dcterms:W3CDTF">2016-11-17T17:24:38Z</dcterms:modified>
</cp:coreProperties>
</file>