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jvelasco\Documents\John Velasco Gooding\Procesos competitivos y Terminos Referencia\Parque Recreo Valle del Cauca\Publicar\"/>
    </mc:Choice>
  </mc:AlternateContent>
  <bookViews>
    <workbookView xWindow="0" yWindow="0" windowWidth="12045" windowHeight="10110"/>
  </bookViews>
  <sheets>
    <sheet name="RESUMEN" sheetId="2" r:id="rId1"/>
    <sheet name="AREAS" sheetId="4" r:id="rId2"/>
  </sheets>
  <definedNames>
    <definedName name="_xlnm.Print_Area" localSheetId="0">RESUMEN!$A$1:$H$48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2" l="1"/>
  <c r="G34" i="2"/>
  <c r="G23" i="2"/>
  <c r="G22" i="2"/>
  <c r="G21" i="2" l="1"/>
  <c r="G32" i="2"/>
  <c r="G20" i="2" l="1"/>
  <c r="G19" i="2" s="1"/>
  <c r="G33" i="2"/>
  <c r="G31" i="2" s="1"/>
  <c r="G26" i="2" l="1"/>
  <c r="G25" i="2"/>
  <c r="G27" i="2"/>
  <c r="G28" i="2" s="1"/>
  <c r="G37" i="2"/>
  <c r="G39" i="2"/>
  <c r="G40" i="2" s="1"/>
  <c r="G38" i="2"/>
  <c r="G24" i="2" l="1"/>
  <c r="G36" i="2"/>
  <c r="G41" i="2" s="1"/>
  <c r="S11" i="2"/>
  <c r="I41" i="2" l="1"/>
  <c r="G29" i="2" l="1"/>
  <c r="G43" i="2" l="1"/>
  <c r="G10" i="2" l="1"/>
  <c r="G11" i="2" s="1"/>
  <c r="G13" i="2"/>
  <c r="G14" i="2" s="1"/>
  <c r="G8" i="2" l="1"/>
  <c r="G45" i="2" s="1"/>
  <c r="S17" i="2"/>
  <c r="S14" i="2" l="1"/>
</calcChain>
</file>

<file path=xl/sharedStrings.xml><?xml version="1.0" encoding="utf-8"?>
<sst xmlns="http://schemas.openxmlformats.org/spreadsheetml/2006/main" count="58" uniqueCount="38">
  <si>
    <t>DESCRIPCIÓN</t>
  </si>
  <si>
    <t>VALOR TOTAL</t>
  </si>
  <si>
    <t>ÍTEM</t>
  </si>
  <si>
    <t>UND</t>
  </si>
  <si>
    <t>CANTIDAD</t>
  </si>
  <si>
    <t>PRECIOS UNITARIOS</t>
  </si>
  <si>
    <t>VALOR DIRECTO OBRA</t>
  </si>
  <si>
    <t>Zonas Duras</t>
  </si>
  <si>
    <t>Zonas Blandas</t>
  </si>
  <si>
    <t>Gl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</si>
  <si>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</si>
  <si>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</si>
  <si>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</si>
  <si>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</si>
  <si>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</si>
  <si>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</t>
  </si>
  <si>
    <t>F. VALOR TOTAL DE LLAVE EN MANO</t>
  </si>
  <si>
    <t>Cancha Múltiple (Incluye marcos, mallas, malla contra impacto, demarcación y pintura)</t>
  </si>
  <si>
    <t>Juegos Infantiles y Gimnasio Biosaludable</t>
  </si>
  <si>
    <t>VALOR DEL IVA DEL PROYECTO (19 %)</t>
  </si>
  <si>
    <t>E. VALOR TOTAL DE OBRA (C + D)</t>
  </si>
  <si>
    <t xml:space="preserve">AREAS LOTES </t>
  </si>
  <si>
    <t xml:space="preserve">ARMENIA </t>
  </si>
  <si>
    <t>CALI BARRIO TALLER</t>
  </si>
  <si>
    <t>CALI LLANO VERDE</t>
  </si>
  <si>
    <t>PASTO</t>
  </si>
  <si>
    <t>RIOHACHA</t>
  </si>
  <si>
    <t>ELABORACIÓN DE ESTUDIOS Y DISEÑOS DE UN PARQUE RECREO DEPORTIVO UBICADO EN LA URBANIZACIÓN LLANO VERDE EN EL MUNICIPIO DE CALI, DEPARTAMENTO DEL VALLE DEL CAUCA (ANTES DE IVA)</t>
  </si>
  <si>
    <t>ELABORACIÓN DE ESTUDIOS Y DISEÑOS DE UN PARQUE RECREO DEPORTIVO UBICADO EN LA URBANIZACIÓN BARRIO TALLER EN EL MUNICIPIO DE CALI, DEPARTAMENTO DEL VALLE DEL CAUCA (ANTES DE IVA)</t>
  </si>
  <si>
    <t>PARQUE RECREO DEPORTIVO UBICADO EN LA URBANIZACIÓN BARRIO TALLER EN EL MUNICIPIO DE CALI, DEPARTAMENTO DEL VALLE DEL CAUCA</t>
  </si>
  <si>
    <t>LA EJECUCIÓN DE ESTUDIOS, DISEÑOS, CONSTRUCCIÓN Y PUESTA EN FUNCIONAMIENTO DE  UN PARQUE RECREO DEPORTIVO UBICADO EN LA URBANIZACIÓN LLANO VERDE EN EL MUNICIPIO DE CALI, DEPARTAMENTO DEL VALLE DEL CAUCA, Y UN PARQUE RECREO DEPORTIVO UBICADO EN LA URBANIZACIÓN BARRIO TALLER EN EL MUNICIPIO DE CALI, DEPARTAMENTO DEL VALLE DEL CAUCA</t>
  </si>
  <si>
    <t>1. ETAPA I. LA EJECUCIÓN DE ESTUDIOS Y DISEÑOS DE UN PARQUE RECREO DEPORTIVO UBICADO EN LA URBANIZACIÓN LLANO VERDE EN EL MUNICIPIO DE CALI, DEPARTAMENTO DEL VALLE DEL CAUCA, Y UN PARQUE RECREO DEPORTIVO UBICADO EN LA URBANIZACIÓN BARRIO TALLER EN EL MUNICIPIO DE CALI, DEPARTAMENTO DEL VALLE DEL CAUCA</t>
  </si>
  <si>
    <t>2. ETAPA II. CONSTRUCCIÓN Y PUESTA EN FUNCIONAMIENTO DE UN PARQUE RECREO DEPORTIVO UBICADO EN LA URBANIZACIÓN LLANO VERDE EN EL MUNICIPIO DE CALI, DEPARTAMENTO DEL VALLE DEL CAUCA, Y UN PARQUE RECREO DEPORTIVO UBICADO EN LA URBANIZACIÓN BARRIO TALLER EN EL MUNICIPIO DE CALI, DEPARTAMENTO DEL VALLE DEL CAUCA</t>
  </si>
  <si>
    <t>PARQUE RECREO DEPORTIVO UBICADO EN LA URBANIZACIÓN  LLANO VERDE EN EL MUNICIPIO DE CALI, DEPARTAMENTO DEL VALLE DEL CAUCA</t>
  </si>
  <si>
    <t xml:space="preserve">VALOR TOTAL ETAPA DE ESTUDIOS Y DISEÑOS (IVA INCLUIDO) A + B </t>
  </si>
  <si>
    <t>A. VALOR TOTAL  PARQUE RECREO DEPORTIVO UBICADO EN LA URBANIZACIÓN LLANO VERDE EN EL MUNICIPIO DE CALI, DEPARTAMENTO DEL VALLE DEL CAUCA</t>
  </si>
  <si>
    <t>B. VALOR TOTAL PARQUE RECREO DEPORTIVO UBICADO EN LA URBANIZACIÓN BARRIO TALLER EN EL MUNICIPIO DE CALI, DEPARTAMENTO DEL VALLE DEL CAUCA</t>
  </si>
  <si>
    <r>
      <t>m</t>
    </r>
    <r>
      <rPr>
        <vertAlign val="superscript"/>
        <sz val="11"/>
        <color rgb="FF000000"/>
        <rFont val="Arial Narrow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</si>
</sst>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&quot;$&quot;#,##0"/>
    <numFmt numFmtId="166" formatCode="_(* #,##0_);_(* \(#,##0\);_(* &quot;-&quot;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0.0000000"/>
    <numFmt numFmtId="170" formatCode="_ * #,##0.0000_ ;_ * \-#,##0.0000_ ;_ * &quot;-&quot;??_ ;_ @_ "/>
    <numFmt numFmtId="171" formatCode="_-* #,##0.00_-;\-* #,##0.00_-;_-* &quot;-&quot;_-;_-@_-"/>
    <numFmt numFmtId="172" formatCode="_-&quot;$&quot;* #,##0.00_-;\-&quot;$&quot;* #,##0.0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0"/>
      <name val="Arial Narrow"/>
      <family val="2"/>
    </font>
    <font>
      <sz val="11"/>
      <color rgb="FF000000"/>
      <name val="Arial Narrow"/>
      <family val="2"/>
    </font>
    <font>
      <vertAlign val="superscript"/>
      <sz val="11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" fillId="0" borderId="0"/>
    <xf numFmtId="0" fontId="7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41" fontId="5" fillId="0" borderId="0" xfId="1" applyFont="1" applyAlignment="1">
      <alignment vertical="center"/>
    </xf>
    <xf numFmtId="41" fontId="5" fillId="0" borderId="0" xfId="1" applyFont="1" applyFill="1" applyAlignment="1">
      <alignment vertical="center"/>
    </xf>
    <xf numFmtId="9" fontId="5" fillId="0" borderId="0" xfId="3" applyFont="1" applyFill="1" applyAlignment="1">
      <alignment vertical="center"/>
    </xf>
    <xf numFmtId="9" fontId="5" fillId="0" borderId="0" xfId="3" applyFont="1" applyAlignment="1">
      <alignment vertical="center"/>
    </xf>
    <xf numFmtId="0" fontId="8" fillId="0" borderId="0" xfId="0" applyFont="1"/>
    <xf numFmtId="41" fontId="5" fillId="0" borderId="0" xfId="1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41" fontId="3" fillId="0" borderId="0" xfId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 wrapText="1"/>
    </xf>
    <xf numFmtId="41" fontId="5" fillId="0" borderId="0" xfId="1" applyFont="1" applyFill="1" applyBorder="1" applyAlignment="1">
      <alignment vertical="center"/>
    </xf>
    <xf numFmtId="41" fontId="3" fillId="0" borderId="0" xfId="1" applyFont="1" applyFill="1" applyBorder="1" applyAlignment="1">
      <alignment vertical="center"/>
    </xf>
    <xf numFmtId="41" fontId="3" fillId="0" borderId="0" xfId="1" applyFont="1" applyFill="1" applyBorder="1" applyAlignment="1">
      <alignment horizontal="center" vertical="center" wrapText="1"/>
    </xf>
    <xf numFmtId="41" fontId="3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0" fillId="4" borderId="0" xfId="0" applyFill="1"/>
    <xf numFmtId="41" fontId="9" fillId="0" borderId="0" xfId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center" vertical="top"/>
    </xf>
    <xf numFmtId="165" fontId="5" fillId="0" borderId="0" xfId="2" applyNumberFormat="1" applyFont="1" applyBorder="1" applyAlignment="1">
      <alignment horizontal="center" vertical="center"/>
    </xf>
    <xf numFmtId="41" fontId="5" fillId="0" borderId="0" xfId="1" applyFont="1" applyBorder="1" applyAlignment="1">
      <alignment vertical="center"/>
    </xf>
    <xf numFmtId="41" fontId="5" fillId="0" borderId="0" xfId="1" applyFont="1" applyFill="1" applyBorder="1" applyAlignment="1">
      <alignment horizontal="right" vertical="center"/>
    </xf>
    <xf numFmtId="165" fontId="5" fillId="8" borderId="0" xfId="1" applyNumberFormat="1" applyFont="1" applyFill="1" applyBorder="1" applyAlignment="1">
      <alignment horizontal="center"/>
    </xf>
    <xf numFmtId="165" fontId="5" fillId="3" borderId="0" xfId="1" applyNumberFormat="1" applyFont="1" applyFill="1" applyBorder="1" applyAlignment="1">
      <alignment horizontal="center" vertical="top"/>
    </xf>
    <xf numFmtId="41" fontId="3" fillId="3" borderId="0" xfId="1" applyFont="1" applyFill="1" applyBorder="1" applyAlignment="1">
      <alignment vertical="center"/>
    </xf>
    <xf numFmtId="172" fontId="5" fillId="0" borderId="0" xfId="2" applyNumberFormat="1" applyFont="1" applyBorder="1" applyAlignment="1">
      <alignment vertical="center"/>
    </xf>
    <xf numFmtId="41" fontId="11" fillId="0" borderId="1" xfId="1" applyFont="1" applyBorder="1" applyAlignment="1">
      <alignment horizontal="center" vertical="center"/>
    </xf>
    <xf numFmtId="165" fontId="10" fillId="5" borderId="1" xfId="1" applyNumberFormat="1" applyFont="1" applyFill="1" applyBorder="1" applyAlignment="1">
      <alignment horizontal="right" vertical="center"/>
    </xf>
    <xf numFmtId="165" fontId="13" fillId="2" borderId="1" xfId="1" applyNumberFormat="1" applyFont="1" applyFill="1" applyBorder="1" applyAlignment="1">
      <alignment vertical="center"/>
    </xf>
    <xf numFmtId="165" fontId="13" fillId="7" borderId="1" xfId="1" applyNumberFormat="1" applyFont="1" applyFill="1" applyBorder="1" applyAlignment="1">
      <alignment vertical="center"/>
    </xf>
    <xf numFmtId="0" fontId="14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 wrapText="1" indent="3"/>
    </xf>
    <xf numFmtId="41" fontId="11" fillId="9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8" fontId="16" fillId="0" borderId="1" xfId="0" applyNumberFormat="1" applyFont="1" applyBorder="1" applyAlignment="1">
      <alignment horizontal="left" vertical="center"/>
    </xf>
    <xf numFmtId="41" fontId="13" fillId="0" borderId="4" xfId="1" applyFont="1" applyBorder="1" applyAlignment="1">
      <alignment vertical="center"/>
    </xf>
    <xf numFmtId="0" fontId="11" fillId="9" borderId="1" xfId="0" applyFont="1" applyFill="1" applyBorder="1" applyAlignment="1">
      <alignment horizontal="center" vertical="center" wrapText="1"/>
    </xf>
    <xf numFmtId="41" fontId="11" fillId="9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41" fontId="13" fillId="0" borderId="1" xfId="1" applyFont="1" applyBorder="1" applyAlignment="1">
      <alignment vertical="center"/>
    </xf>
    <xf numFmtId="0" fontId="11" fillId="9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1" fontId="11" fillId="0" borderId="1" xfId="1" applyFont="1" applyFill="1" applyBorder="1" applyAlignment="1">
      <alignment vertical="center"/>
    </xf>
    <xf numFmtId="41" fontId="11" fillId="11" borderId="1" xfId="1" applyFont="1" applyFill="1" applyBorder="1" applyAlignment="1">
      <alignment horizontal="center" vertical="center" wrapText="1"/>
    </xf>
    <xf numFmtId="41" fontId="13" fillId="0" borderId="0" xfId="1" applyFont="1" applyAlignment="1">
      <alignment vertical="center"/>
    </xf>
    <xf numFmtId="41" fontId="11" fillId="5" borderId="1" xfId="1" applyNumberFormat="1" applyFont="1" applyFill="1" applyBorder="1" applyAlignment="1">
      <alignment horizontal="center" vertical="center" wrapText="1"/>
    </xf>
    <xf numFmtId="8" fontId="5" fillId="0" borderId="0" xfId="1" applyNumberFormat="1" applyFont="1" applyBorder="1" applyAlignment="1">
      <alignment vertical="center"/>
    </xf>
    <xf numFmtId="41" fontId="3" fillId="0" borderId="0" xfId="1" applyFont="1" applyBorder="1" applyAlignment="1">
      <alignment horizontal="center" vertical="center" wrapText="1"/>
    </xf>
    <xf numFmtId="44" fontId="3" fillId="0" borderId="0" xfId="18" applyFont="1" applyBorder="1" applyAlignment="1">
      <alignment horizontal="center" vertical="center" wrapText="1"/>
    </xf>
    <xf numFmtId="41" fontId="5" fillId="0" borderId="0" xfId="1" applyFont="1" applyBorder="1" applyAlignment="1">
      <alignment horizontal="right" vertical="center"/>
    </xf>
    <xf numFmtId="164" fontId="5" fillId="0" borderId="0" xfId="2" applyFont="1" applyBorder="1" applyAlignment="1">
      <alignment vertical="center"/>
    </xf>
    <xf numFmtId="41" fontId="5" fillId="0" borderId="0" xfId="1" applyFont="1" applyBorder="1" applyAlignment="1">
      <alignment horizontal="center" vertical="center"/>
    </xf>
    <xf numFmtId="44" fontId="5" fillId="0" borderId="0" xfId="18" applyFont="1" applyBorder="1" applyAlignment="1">
      <alignment horizontal="center" vertical="center"/>
    </xf>
    <xf numFmtId="8" fontId="5" fillId="0" borderId="0" xfId="1" applyNumberFormat="1" applyFont="1" applyBorder="1" applyAlignment="1">
      <alignment horizontal="right" vertical="center"/>
    </xf>
    <xf numFmtId="171" fontId="5" fillId="0" borderId="0" xfId="1" applyNumberFormat="1" applyFont="1" applyBorder="1" applyAlignment="1">
      <alignment vertical="center"/>
    </xf>
    <xf numFmtId="41" fontId="5" fillId="0" borderId="0" xfId="3" applyNumberFormat="1" applyFont="1" applyBorder="1" applyAlignment="1">
      <alignment vertical="center"/>
    </xf>
    <xf numFmtId="41" fontId="9" fillId="0" borderId="0" xfId="1" applyFont="1" applyBorder="1" applyAlignment="1">
      <alignment vertical="center"/>
    </xf>
    <xf numFmtId="9" fontId="5" fillId="0" borderId="0" xfId="3" applyFont="1" applyBorder="1" applyAlignment="1">
      <alignment vertical="center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left" vertical="center" wrapText="1"/>
    </xf>
    <xf numFmtId="41" fontId="12" fillId="0" borderId="2" xfId="1" applyFont="1" applyBorder="1" applyAlignment="1">
      <alignment horizontal="left" vertical="center" wrapText="1"/>
    </xf>
    <xf numFmtId="41" fontId="12" fillId="0" borderId="3" xfId="1" applyFont="1" applyBorder="1" applyAlignment="1">
      <alignment horizontal="left" vertical="center" wrapText="1"/>
    </xf>
    <xf numFmtId="41" fontId="12" fillId="0" borderId="4" xfId="1" applyFont="1" applyBorder="1" applyAlignment="1">
      <alignment horizontal="left" vertical="center" wrapText="1"/>
    </xf>
    <xf numFmtId="41" fontId="13" fillId="7" borderId="2" xfId="1" applyFont="1" applyFill="1" applyBorder="1" applyAlignment="1">
      <alignment horizontal="left" vertical="center" wrapText="1"/>
    </xf>
    <xf numFmtId="41" fontId="13" fillId="7" borderId="3" xfId="1" applyFont="1" applyFill="1" applyBorder="1" applyAlignment="1">
      <alignment horizontal="left" vertical="center" wrapText="1"/>
    </xf>
    <xf numFmtId="41" fontId="13" fillId="7" borderId="4" xfId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41" fontId="11" fillId="0" borderId="1" xfId="1" applyFont="1" applyBorder="1" applyAlignment="1">
      <alignment horizontal="center" vertical="center"/>
    </xf>
    <xf numFmtId="41" fontId="10" fillId="5" borderId="2" xfId="1" applyFont="1" applyFill="1" applyBorder="1" applyAlignment="1">
      <alignment horizontal="left" vertical="center" wrapText="1"/>
    </xf>
    <xf numFmtId="41" fontId="10" fillId="5" borderId="3" xfId="1" applyFont="1" applyFill="1" applyBorder="1" applyAlignment="1">
      <alignment horizontal="left" vertical="center" wrapText="1"/>
    </xf>
    <xf numFmtId="41" fontId="10" fillId="5" borderId="4" xfId="1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center" vertical="center" wrapText="1"/>
    </xf>
    <xf numFmtId="41" fontId="12" fillId="0" borderId="1" xfId="1" applyFont="1" applyBorder="1" applyAlignment="1">
      <alignment horizontal="left" vertical="center" wrapText="1"/>
    </xf>
    <xf numFmtId="41" fontId="4" fillId="0" borderId="0" xfId="1" applyFont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</cellXfs>
  <cellStyles count="19">
    <cellStyle name="Millares [0]" xfId="1" builtinId="6"/>
    <cellStyle name="Millares [0] 2" xfId="6"/>
    <cellStyle name="Millares 2" xfId="7"/>
    <cellStyle name="Millares 3" xfId="8"/>
    <cellStyle name="Millares 4" xfId="5"/>
    <cellStyle name="Millares 5" xfId="14"/>
    <cellStyle name="Millares 6" xfId="17"/>
    <cellStyle name="Moneda" xfId="18" builtinId="4"/>
    <cellStyle name="Moneda [0]" xfId="2" builtinId="7"/>
    <cellStyle name="Moneda 2" xfId="9"/>
    <cellStyle name="Moneda 3" xfId="16"/>
    <cellStyle name="Moneda 4" xfId="15"/>
    <cellStyle name="Normal" xfId="0" builtinId="0"/>
    <cellStyle name="Normal 2" xfId="10"/>
    <cellStyle name="Normal 3" xfId="11"/>
    <cellStyle name="Normal 4" xfId="4"/>
    <cellStyle name="Porcentaje" xfId="3" builtinId="5"/>
    <cellStyle name="Porcentaje 2" xfId="12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Y48"/>
  <sheetViews>
    <sheetView tabSelected="1" view="pageBreakPreview" topLeftCell="A5" zoomScale="70" zoomScaleNormal="85" zoomScaleSheetLayoutView="70" workbookViewId="0">
      <selection activeCell="P13" sqref="P13"/>
    </sheetView>
  </sheetViews>
  <sheetFormatPr baseColWidth="10" defaultColWidth="11.42578125" defaultRowHeight="12.75" x14ac:dyDescent="0.25"/>
  <cols>
    <col min="1" max="1" width="11.42578125" style="1"/>
    <col min="2" max="2" width="9.140625" style="1" customWidth="1"/>
    <col min="3" max="3" width="44" style="1" customWidth="1"/>
    <col min="4" max="4" width="15" style="1" customWidth="1"/>
    <col min="5" max="5" width="17.42578125" style="1" customWidth="1"/>
    <col min="6" max="6" width="20.5703125" style="1" customWidth="1"/>
    <col min="7" max="7" width="25.85546875" style="1" customWidth="1"/>
    <col min="8" max="8" width="12.28515625" style="2" customWidth="1"/>
    <col min="9" max="9" width="20.7109375" style="2" customWidth="1"/>
    <col min="10" max="10" width="15.85546875" style="1" customWidth="1"/>
    <col min="11" max="11" width="13.140625" style="1" customWidth="1"/>
    <col min="12" max="12" width="14.5703125" style="1" customWidth="1"/>
    <col min="13" max="13" width="15.28515625" style="1" customWidth="1"/>
    <col min="14" max="14" width="13.5703125" style="1" customWidth="1"/>
    <col min="15" max="15" width="12.140625" style="1" customWidth="1"/>
    <col min="16" max="16" width="11.7109375" style="1" customWidth="1"/>
    <col min="17" max="17" width="12.140625" style="1" customWidth="1"/>
    <col min="18" max="18" width="12" style="1" customWidth="1"/>
    <col min="19" max="19" width="17.42578125" style="1" hidden="1" customWidth="1"/>
    <col min="20" max="20" width="8.42578125" style="1" customWidth="1"/>
    <col min="21" max="25" width="7.85546875" style="1" customWidth="1"/>
    <col min="26" max="16384" width="11.42578125" style="1"/>
  </cols>
  <sheetData>
    <row r="1" spans="2:24" x14ac:dyDescent="0.25">
      <c r="B1" s="2"/>
      <c r="C1" s="2"/>
      <c r="D1" s="2"/>
      <c r="E1" s="2"/>
      <c r="F1" s="3"/>
      <c r="G1" s="3"/>
      <c r="H1" s="3"/>
      <c r="I1" s="3"/>
      <c r="J1" s="2"/>
    </row>
    <row r="2" spans="2:24" x14ac:dyDescent="0.25">
      <c r="M2" s="4"/>
      <c r="N2" s="4"/>
      <c r="O2" s="4"/>
      <c r="P2" s="4"/>
      <c r="Q2" s="4"/>
      <c r="R2" s="4"/>
    </row>
    <row r="3" spans="2:24" ht="35.25" customHeight="1" x14ac:dyDescent="0.25">
      <c r="B3" s="80" t="s">
        <v>30</v>
      </c>
      <c r="C3" s="80"/>
      <c r="D3" s="80"/>
      <c r="E3" s="80"/>
      <c r="F3" s="80"/>
      <c r="G3" s="80"/>
      <c r="H3" s="7"/>
      <c r="I3" s="7"/>
    </row>
    <row r="4" spans="2:24" ht="34.5" customHeight="1" x14ac:dyDescent="0.25">
      <c r="B4" s="80"/>
      <c r="C4" s="80"/>
      <c r="D4" s="80"/>
      <c r="E4" s="80"/>
      <c r="F4" s="80"/>
      <c r="G4" s="80"/>
      <c r="H4" s="7"/>
      <c r="I4" s="7"/>
      <c r="J4" s="22"/>
      <c r="K4" s="22"/>
      <c r="L4" s="22"/>
      <c r="M4" s="22"/>
      <c r="N4" s="22"/>
      <c r="O4" s="22"/>
      <c r="P4" s="22"/>
      <c r="Q4" s="22"/>
      <c r="R4" s="22"/>
    </row>
    <row r="5" spans="2:24" ht="20.25" customHeight="1" x14ac:dyDescent="0.25">
      <c r="B5" s="81" t="s">
        <v>31</v>
      </c>
      <c r="C5" s="82"/>
      <c r="D5" s="82"/>
      <c r="E5" s="82"/>
      <c r="F5" s="82"/>
      <c r="G5" s="83"/>
      <c r="H5" s="7"/>
      <c r="I5" s="7"/>
      <c r="J5" s="22"/>
      <c r="K5" s="22"/>
      <c r="L5" s="22"/>
      <c r="M5" s="56"/>
      <c r="N5" s="22"/>
      <c r="O5" s="22"/>
      <c r="P5" s="22"/>
      <c r="Q5" s="22"/>
      <c r="R5" s="22"/>
    </row>
    <row r="6" spans="2:24" ht="46.5" customHeight="1" x14ac:dyDescent="0.25">
      <c r="B6" s="84"/>
      <c r="C6" s="85"/>
      <c r="D6" s="85"/>
      <c r="E6" s="85"/>
      <c r="F6" s="85"/>
      <c r="G6" s="86"/>
      <c r="H6" s="7"/>
      <c r="I6" s="57"/>
      <c r="J6" s="57"/>
      <c r="K6" s="57"/>
      <c r="L6" s="57"/>
      <c r="M6" s="57"/>
      <c r="N6" s="58"/>
      <c r="O6" s="57"/>
      <c r="P6" s="57"/>
      <c r="Q6" s="57"/>
      <c r="R6" s="22"/>
    </row>
    <row r="7" spans="2:24" ht="18" customHeight="1" x14ac:dyDescent="0.25">
      <c r="B7" s="87" t="s">
        <v>0</v>
      </c>
      <c r="C7" s="87"/>
      <c r="D7" s="87"/>
      <c r="E7" s="87"/>
      <c r="F7" s="87"/>
      <c r="G7" s="28" t="s">
        <v>1</v>
      </c>
      <c r="H7" s="8"/>
      <c r="I7" s="59"/>
      <c r="J7" s="21"/>
      <c r="K7" s="60"/>
      <c r="L7" s="60"/>
      <c r="M7" s="61"/>
      <c r="N7" s="62"/>
      <c r="O7" s="61"/>
      <c r="P7" s="61"/>
      <c r="Q7" s="22"/>
      <c r="R7" s="22"/>
    </row>
    <row r="8" spans="2:24" ht="19.5" customHeight="1" x14ac:dyDescent="0.25">
      <c r="B8" s="88" t="s">
        <v>34</v>
      </c>
      <c r="C8" s="89"/>
      <c r="D8" s="89"/>
      <c r="E8" s="89"/>
      <c r="F8" s="90"/>
      <c r="G8" s="29">
        <f>+G11+G14</f>
        <v>0</v>
      </c>
      <c r="H8" s="9"/>
      <c r="I8" s="59"/>
      <c r="J8" s="21"/>
      <c r="K8" s="60"/>
      <c r="L8" s="60"/>
      <c r="M8" s="61"/>
      <c r="N8" s="62"/>
      <c r="O8" s="61"/>
      <c r="P8" s="61"/>
      <c r="Q8" s="22"/>
      <c r="R8" s="22"/>
    </row>
    <row r="9" spans="2:24" ht="54.75" customHeight="1" x14ac:dyDescent="0.25">
      <c r="B9" s="92" t="s">
        <v>28</v>
      </c>
      <c r="C9" s="92"/>
      <c r="D9" s="92"/>
      <c r="E9" s="92"/>
      <c r="F9" s="92"/>
      <c r="G9" s="30"/>
      <c r="H9" s="10"/>
      <c r="I9" s="10"/>
      <c r="J9" s="22"/>
      <c r="K9" s="21"/>
      <c r="L9" s="27"/>
      <c r="M9" s="22"/>
      <c r="N9" s="22"/>
      <c r="O9" s="22"/>
      <c r="P9" s="22"/>
      <c r="Q9" s="22"/>
      <c r="R9" s="22"/>
    </row>
    <row r="10" spans="2:24" ht="38.25" customHeight="1" x14ac:dyDescent="0.2">
      <c r="B10" s="74" t="s">
        <v>19</v>
      </c>
      <c r="C10" s="75"/>
      <c r="D10" s="75"/>
      <c r="E10" s="75"/>
      <c r="F10" s="76"/>
      <c r="G10" s="30">
        <f>ROUND(G9*0.19,0)</f>
        <v>0</v>
      </c>
      <c r="H10" s="10"/>
      <c r="I10" s="24"/>
      <c r="J10" s="22"/>
      <c r="K10" s="22"/>
      <c r="L10" s="22"/>
      <c r="M10" s="22"/>
      <c r="N10" s="22"/>
      <c r="O10" s="22"/>
      <c r="P10" s="22"/>
      <c r="Q10" s="22"/>
      <c r="R10" s="22"/>
    </row>
    <row r="11" spans="2:24" ht="37.5" customHeight="1" x14ac:dyDescent="0.25">
      <c r="B11" s="77" t="s">
        <v>35</v>
      </c>
      <c r="C11" s="78"/>
      <c r="D11" s="78"/>
      <c r="E11" s="78"/>
      <c r="F11" s="79"/>
      <c r="G11" s="31">
        <f>+G9+G10</f>
        <v>0</v>
      </c>
      <c r="H11" s="10"/>
      <c r="I11" s="25"/>
      <c r="J11" s="22"/>
      <c r="K11" s="22"/>
      <c r="L11" s="22"/>
      <c r="M11" s="22"/>
      <c r="N11" s="22"/>
      <c r="O11" s="63"/>
      <c r="P11" s="63"/>
      <c r="Q11" s="63"/>
      <c r="R11" s="61"/>
      <c r="S11" s="6" t="str">
        <f>+IF(R11&gt;K11, "AJUSTAR", "OK")</f>
        <v>OK</v>
      </c>
    </row>
    <row r="12" spans="2:24" ht="57.75" customHeight="1" x14ac:dyDescent="0.25">
      <c r="B12" s="74" t="s">
        <v>27</v>
      </c>
      <c r="C12" s="75"/>
      <c r="D12" s="75"/>
      <c r="E12" s="75"/>
      <c r="F12" s="76"/>
      <c r="G12" s="30"/>
      <c r="H12" s="10"/>
      <c r="I12" s="25"/>
      <c r="J12" s="22"/>
      <c r="K12" s="22"/>
      <c r="L12" s="22"/>
      <c r="M12" s="22"/>
      <c r="N12" s="22"/>
      <c r="O12" s="22"/>
      <c r="P12" s="22"/>
      <c r="Q12" s="22"/>
      <c r="R12" s="22"/>
    </row>
    <row r="13" spans="2:24" ht="32.25" customHeight="1" x14ac:dyDescent="0.2">
      <c r="B13" s="74" t="s">
        <v>19</v>
      </c>
      <c r="C13" s="75"/>
      <c r="D13" s="75"/>
      <c r="E13" s="75"/>
      <c r="F13" s="76"/>
      <c r="G13" s="30">
        <f>ROUND(G12*0.19,0)</f>
        <v>0</v>
      </c>
      <c r="H13" s="17"/>
    </row>
    <row r="14" spans="2:24" ht="32.25" customHeight="1" x14ac:dyDescent="0.25">
      <c r="B14" s="77" t="s">
        <v>36</v>
      </c>
      <c r="C14" s="78"/>
      <c r="D14" s="78"/>
      <c r="E14" s="78"/>
      <c r="F14" s="79"/>
      <c r="G14" s="31">
        <f>+G12+G13</f>
        <v>0</v>
      </c>
      <c r="H14" s="20"/>
      <c r="S14" s="6" t="str">
        <f>+IF(M7&gt;J7, "AJUSTAR", "OK")</f>
        <v>OK</v>
      </c>
    </row>
    <row r="15" spans="2:24" ht="32.25" customHeight="1" x14ac:dyDescent="0.25">
      <c r="B15" s="91" t="s">
        <v>32</v>
      </c>
      <c r="C15" s="91"/>
      <c r="D15" s="91"/>
      <c r="E15" s="91"/>
      <c r="F15" s="91"/>
      <c r="G15" s="91"/>
      <c r="H15" s="20"/>
      <c r="T15" s="93"/>
      <c r="U15" s="93"/>
      <c r="V15" s="93"/>
      <c r="W15" s="93"/>
      <c r="X15" s="93"/>
    </row>
    <row r="16" spans="2:24" ht="32.25" customHeight="1" x14ac:dyDescent="0.2">
      <c r="B16" s="91"/>
      <c r="C16" s="91"/>
      <c r="D16" s="91"/>
      <c r="E16" s="91"/>
      <c r="F16" s="91"/>
      <c r="G16" s="91"/>
      <c r="H16" s="16"/>
      <c r="I16" s="17"/>
    </row>
    <row r="17" spans="2:25" ht="32.25" customHeight="1" x14ac:dyDescent="0.2">
      <c r="B17" s="32" t="s">
        <v>2</v>
      </c>
      <c r="C17" s="32" t="s">
        <v>0</v>
      </c>
      <c r="D17" s="32" t="s">
        <v>3</v>
      </c>
      <c r="E17" s="32" t="s">
        <v>4</v>
      </c>
      <c r="F17" s="32" t="s">
        <v>5</v>
      </c>
      <c r="G17" s="32" t="s">
        <v>1</v>
      </c>
      <c r="H17" s="16"/>
      <c r="I17" s="17"/>
      <c r="M17" s="2"/>
      <c r="S17" s="6" t="str">
        <f>+IF(M8&gt;J8, "AJUSTAR", "OK")</f>
        <v>OK</v>
      </c>
    </row>
    <row r="18" spans="2:25" ht="35.25" customHeight="1" x14ac:dyDescent="0.25">
      <c r="B18" s="68" t="s">
        <v>29</v>
      </c>
      <c r="C18" s="69"/>
      <c r="D18" s="69"/>
      <c r="E18" s="69"/>
      <c r="F18" s="69"/>
      <c r="G18" s="70"/>
      <c r="H18" s="12"/>
      <c r="I18" s="1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2:25" ht="16.5" x14ac:dyDescent="0.25">
      <c r="B19" s="33"/>
      <c r="C19" s="71" t="s">
        <v>6</v>
      </c>
      <c r="D19" s="71"/>
      <c r="E19" s="71"/>
      <c r="F19" s="71"/>
      <c r="G19" s="34">
        <f>SUM(G20:G23)</f>
        <v>0</v>
      </c>
      <c r="I19" s="1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2:25" ht="15" customHeight="1" x14ac:dyDescent="0.25">
      <c r="B20" s="35">
        <v>1</v>
      </c>
      <c r="C20" s="36" t="s">
        <v>7</v>
      </c>
      <c r="D20" s="37" t="s">
        <v>37</v>
      </c>
      <c r="E20" s="38">
        <v>180</v>
      </c>
      <c r="F20" s="39"/>
      <c r="G20" s="40">
        <f>ROUND(E20*F20,0)</f>
        <v>0</v>
      </c>
      <c r="I20" s="1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2:25" ht="39" customHeight="1" x14ac:dyDescent="0.25">
      <c r="B21" s="35">
        <v>2</v>
      </c>
      <c r="C21" s="36" t="s">
        <v>8</v>
      </c>
      <c r="D21" s="37" t="s">
        <v>37</v>
      </c>
      <c r="E21" s="38">
        <v>1850</v>
      </c>
      <c r="F21" s="39"/>
      <c r="G21" s="40">
        <f>ROUND(E21*F21,0)</f>
        <v>0</v>
      </c>
      <c r="I21" s="1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2:25" ht="35.25" customHeight="1" x14ac:dyDescent="0.25">
      <c r="B22" s="35">
        <v>3</v>
      </c>
      <c r="C22" s="36" t="s">
        <v>17</v>
      </c>
      <c r="D22" s="37" t="s">
        <v>37</v>
      </c>
      <c r="E22" s="37">
        <v>640</v>
      </c>
      <c r="F22" s="39"/>
      <c r="G22" s="40">
        <f>ROUND(E22*F22,0)</f>
        <v>0</v>
      </c>
      <c r="I22" s="1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64"/>
      <c r="V22" s="64"/>
      <c r="W22" s="64"/>
      <c r="X22" s="64"/>
      <c r="Y22" s="22"/>
    </row>
    <row r="23" spans="2:25" ht="16.5" x14ac:dyDescent="0.25">
      <c r="B23" s="35">
        <v>4</v>
      </c>
      <c r="C23" s="36" t="s">
        <v>18</v>
      </c>
      <c r="D23" s="37" t="s">
        <v>9</v>
      </c>
      <c r="E23" s="37">
        <v>1</v>
      </c>
      <c r="F23" s="39"/>
      <c r="G23" s="40">
        <f>ROUND(E23*F23,0)</f>
        <v>0</v>
      </c>
      <c r="H23" s="12"/>
      <c r="I23" s="12"/>
      <c r="J23" s="65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2:25" ht="16.5" x14ac:dyDescent="0.25">
      <c r="B24" s="41"/>
      <c r="C24" s="72" t="s">
        <v>10</v>
      </c>
      <c r="D24" s="73"/>
      <c r="E24" s="73"/>
      <c r="F24" s="73"/>
      <c r="G24" s="42">
        <f>SUM(G25:G28)</f>
        <v>0</v>
      </c>
      <c r="H24" s="12"/>
      <c r="I24" s="1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2:25" ht="16.5" x14ac:dyDescent="0.25">
      <c r="B25" s="35"/>
      <c r="C25" s="43" t="s">
        <v>11</v>
      </c>
      <c r="D25" s="44"/>
      <c r="E25" s="97"/>
      <c r="F25" s="98"/>
      <c r="G25" s="40">
        <f>ROUND(G19*D25,0)</f>
        <v>0</v>
      </c>
      <c r="H25" s="12"/>
      <c r="I25" s="2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2:25" ht="16.5" x14ac:dyDescent="0.25">
      <c r="B26" s="35"/>
      <c r="C26" s="43" t="s">
        <v>12</v>
      </c>
      <c r="D26" s="45"/>
      <c r="E26" s="99"/>
      <c r="F26" s="97"/>
      <c r="G26" s="46">
        <f>G19*D26</f>
        <v>0</v>
      </c>
      <c r="H26" s="12"/>
      <c r="I26" s="1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2:25" ht="15" customHeight="1" x14ac:dyDescent="0.25">
      <c r="B27" s="35"/>
      <c r="C27" s="43" t="s">
        <v>13</v>
      </c>
      <c r="D27" s="45"/>
      <c r="E27" s="100"/>
      <c r="F27" s="97"/>
      <c r="G27" s="46">
        <f>G19*D27</f>
        <v>0</v>
      </c>
      <c r="H27" s="13"/>
      <c r="I27" s="13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2:25" ht="15" customHeight="1" x14ac:dyDescent="0.25">
      <c r="B28" s="35"/>
      <c r="C28" s="43" t="s">
        <v>14</v>
      </c>
      <c r="D28" s="45">
        <v>0.19</v>
      </c>
      <c r="E28" s="100"/>
      <c r="F28" s="97"/>
      <c r="G28" s="46">
        <f>+G27*D28</f>
        <v>0</v>
      </c>
      <c r="H28" s="12"/>
      <c r="I28" s="1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2:25" ht="21" customHeight="1" x14ac:dyDescent="0.25">
      <c r="B29" s="41"/>
      <c r="C29" s="47" t="s">
        <v>15</v>
      </c>
      <c r="D29" s="41"/>
      <c r="E29" s="101"/>
      <c r="F29" s="102"/>
      <c r="G29" s="42">
        <f>+G19+G24</f>
        <v>0</v>
      </c>
      <c r="H29" s="19"/>
      <c r="I29" s="26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6"/>
      <c r="V29" s="66"/>
      <c r="W29" s="22"/>
      <c r="X29" s="22"/>
      <c r="Y29" s="22"/>
    </row>
    <row r="30" spans="2:25" ht="39" customHeight="1" x14ac:dyDescent="0.25">
      <c r="B30" s="68" t="s">
        <v>33</v>
      </c>
      <c r="C30" s="69"/>
      <c r="D30" s="69"/>
      <c r="E30" s="69"/>
      <c r="F30" s="69"/>
      <c r="G30" s="70"/>
      <c r="H30" s="12"/>
      <c r="I30" s="1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2:25" ht="15" customHeight="1" x14ac:dyDescent="0.25">
      <c r="B31" s="33"/>
      <c r="C31" s="71" t="s">
        <v>6</v>
      </c>
      <c r="D31" s="71"/>
      <c r="E31" s="71"/>
      <c r="F31" s="71"/>
      <c r="G31" s="34">
        <f>SUM(G32:G35)</f>
        <v>0</v>
      </c>
      <c r="H31" s="12"/>
      <c r="I31" s="1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2:25" ht="15" customHeight="1" x14ac:dyDescent="0.25">
      <c r="B32" s="35">
        <v>5</v>
      </c>
      <c r="C32" s="36" t="s">
        <v>7</v>
      </c>
      <c r="D32" s="37" t="s">
        <v>37</v>
      </c>
      <c r="E32" s="38">
        <v>180</v>
      </c>
      <c r="F32" s="39"/>
      <c r="G32" s="40">
        <f>ROUND(E32*F32,0)</f>
        <v>0</v>
      </c>
      <c r="H32" s="13"/>
      <c r="I32" s="1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2:25" ht="39" customHeight="1" x14ac:dyDescent="0.25">
      <c r="B33" s="35">
        <v>6</v>
      </c>
      <c r="C33" s="36" t="s">
        <v>8</v>
      </c>
      <c r="D33" s="37" t="s">
        <v>37</v>
      </c>
      <c r="E33" s="38">
        <v>1850</v>
      </c>
      <c r="F33" s="39"/>
      <c r="G33" s="40">
        <f>ROUND(E33*F33,0)</f>
        <v>0</v>
      </c>
      <c r="H33" s="11"/>
      <c r="I33" s="1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2:25" ht="35.25" customHeight="1" x14ac:dyDescent="0.25">
      <c r="B34" s="35">
        <v>7</v>
      </c>
      <c r="C34" s="36" t="s">
        <v>17</v>
      </c>
      <c r="D34" s="37" t="s">
        <v>37</v>
      </c>
      <c r="E34" s="37">
        <v>640</v>
      </c>
      <c r="F34" s="39"/>
      <c r="G34" s="40">
        <f>ROUND(E34*F34,0)</f>
        <v>0</v>
      </c>
      <c r="H34" s="11"/>
      <c r="I34" s="11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2:25" ht="16.5" x14ac:dyDescent="0.25">
      <c r="B35" s="35">
        <v>8</v>
      </c>
      <c r="C35" s="36" t="s">
        <v>18</v>
      </c>
      <c r="D35" s="37" t="s">
        <v>9</v>
      </c>
      <c r="E35" s="37">
        <v>1</v>
      </c>
      <c r="F35" s="39"/>
      <c r="G35" s="40">
        <f>ROUND(E35*F35,0)</f>
        <v>0</v>
      </c>
      <c r="H35" s="12"/>
      <c r="I35" s="12"/>
      <c r="J35" s="67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2:25" ht="16.5" x14ac:dyDescent="0.25">
      <c r="B36" s="41"/>
      <c r="C36" s="72" t="s">
        <v>10</v>
      </c>
      <c r="D36" s="73"/>
      <c r="E36" s="73"/>
      <c r="F36" s="73"/>
      <c r="G36" s="42">
        <f>SUM(G37:G40)</f>
        <v>0</v>
      </c>
      <c r="H36" s="12"/>
      <c r="I36" s="12"/>
    </row>
    <row r="37" spans="2:25" ht="16.5" x14ac:dyDescent="0.25">
      <c r="B37" s="35"/>
      <c r="C37" s="43" t="s">
        <v>11</v>
      </c>
      <c r="D37" s="44"/>
      <c r="E37" s="100"/>
      <c r="F37" s="97"/>
      <c r="G37" s="40">
        <f>ROUND(G31*D37,0)</f>
        <v>0</v>
      </c>
      <c r="H37" s="12"/>
      <c r="I37" s="12"/>
    </row>
    <row r="38" spans="2:25" ht="16.5" x14ac:dyDescent="0.25">
      <c r="B38" s="35"/>
      <c r="C38" s="43" t="s">
        <v>12</v>
      </c>
      <c r="D38" s="45"/>
      <c r="E38" s="99"/>
      <c r="F38" s="97"/>
      <c r="G38" s="46">
        <f>G31*D38</f>
        <v>0</v>
      </c>
      <c r="H38" s="12"/>
      <c r="I38" s="12"/>
    </row>
    <row r="39" spans="2:25" ht="15" customHeight="1" x14ac:dyDescent="0.25">
      <c r="B39" s="35"/>
      <c r="C39" s="43" t="s">
        <v>13</v>
      </c>
      <c r="D39" s="45"/>
      <c r="E39" s="100"/>
      <c r="F39" s="97"/>
      <c r="G39" s="46">
        <f>G31*D39</f>
        <v>0</v>
      </c>
      <c r="H39" s="13"/>
      <c r="I39" s="13"/>
    </row>
    <row r="40" spans="2:25" ht="15" customHeight="1" x14ac:dyDescent="0.25">
      <c r="B40" s="35"/>
      <c r="C40" s="43" t="s">
        <v>14</v>
      </c>
      <c r="D40" s="45">
        <v>0.19</v>
      </c>
      <c r="E40" s="100"/>
      <c r="F40" s="97"/>
      <c r="G40" s="46">
        <f>+ROUND(G39*D40,0)</f>
        <v>0</v>
      </c>
      <c r="H40" s="12"/>
      <c r="I40" s="12"/>
    </row>
    <row r="41" spans="2:25" ht="21.75" customHeight="1" x14ac:dyDescent="0.25">
      <c r="B41" s="41"/>
      <c r="C41" s="47" t="s">
        <v>15</v>
      </c>
      <c r="D41" s="41"/>
      <c r="E41" s="101"/>
      <c r="F41" s="102"/>
      <c r="G41" s="42">
        <f>+G31+G36</f>
        <v>0</v>
      </c>
      <c r="H41" s="12"/>
      <c r="I41" s="26">
        <f>+G41*0.9</f>
        <v>0</v>
      </c>
    </row>
    <row r="42" spans="2:25" ht="8.25" customHeight="1" x14ac:dyDescent="0.25">
      <c r="B42" s="48"/>
      <c r="C42" s="49"/>
      <c r="D42" s="50"/>
      <c r="E42" s="51"/>
      <c r="F42" s="51"/>
      <c r="G42" s="52"/>
      <c r="H42" s="12"/>
      <c r="I42" s="12"/>
    </row>
    <row r="43" spans="2:25" ht="15" customHeight="1" x14ac:dyDescent="0.25">
      <c r="B43" s="103" t="s">
        <v>20</v>
      </c>
      <c r="C43" s="104"/>
      <c r="D43" s="104"/>
      <c r="E43" s="104"/>
      <c r="F43" s="105"/>
      <c r="G43" s="53">
        <f>+G29+G41</f>
        <v>0</v>
      </c>
      <c r="H43" s="12"/>
      <c r="I43" s="12"/>
    </row>
    <row r="44" spans="2:25" ht="15" customHeight="1" x14ac:dyDescent="0.25">
      <c r="B44" s="54"/>
      <c r="C44" s="54"/>
      <c r="D44" s="54"/>
      <c r="E44" s="54"/>
      <c r="F44" s="54"/>
      <c r="G44" s="54"/>
      <c r="H44" s="13"/>
    </row>
    <row r="45" spans="2:25" ht="16.5" x14ac:dyDescent="0.25">
      <c r="B45" s="94" t="s">
        <v>16</v>
      </c>
      <c r="C45" s="95"/>
      <c r="D45" s="95"/>
      <c r="E45" s="95"/>
      <c r="F45" s="96"/>
      <c r="G45" s="55">
        <f>+G43+G8</f>
        <v>0</v>
      </c>
      <c r="H45" s="13"/>
      <c r="I45" s="13"/>
    </row>
    <row r="46" spans="2:25" x14ac:dyDescent="0.25">
      <c r="H46" s="14"/>
      <c r="I46" s="14"/>
    </row>
    <row r="48" spans="2:25" x14ac:dyDescent="0.25">
      <c r="H48" s="15"/>
      <c r="I48" s="15"/>
    </row>
  </sheetData>
  <protectedRanges>
    <protectedRange sqref="D37:D39 D25:D27" name="Rango5"/>
    <protectedRange sqref="F32:F35 F20:F23" name="Rango4"/>
    <protectedRange sqref="F32:F35 F20:F23" name="Rango2"/>
    <protectedRange sqref="H9:H17 I9:I13 I16:I17 G9:G14" name="Rango1"/>
  </protectedRanges>
  <mergeCells count="30">
    <mergeCell ref="T15:X15"/>
    <mergeCell ref="B45:F45"/>
    <mergeCell ref="E25:F25"/>
    <mergeCell ref="E26:F26"/>
    <mergeCell ref="E27:F27"/>
    <mergeCell ref="E28:F28"/>
    <mergeCell ref="E29:F29"/>
    <mergeCell ref="C31:F31"/>
    <mergeCell ref="C36:F36"/>
    <mergeCell ref="E37:F37"/>
    <mergeCell ref="E38:F38"/>
    <mergeCell ref="E39:F39"/>
    <mergeCell ref="B43:F43"/>
    <mergeCell ref="E40:F40"/>
    <mergeCell ref="E41:F41"/>
    <mergeCell ref="B30:G30"/>
    <mergeCell ref="B3:G4"/>
    <mergeCell ref="B5:G6"/>
    <mergeCell ref="B7:F7"/>
    <mergeCell ref="B8:F8"/>
    <mergeCell ref="B15:G16"/>
    <mergeCell ref="B11:F11"/>
    <mergeCell ref="B9:F9"/>
    <mergeCell ref="B12:F12"/>
    <mergeCell ref="B10:F10"/>
    <mergeCell ref="B18:G18"/>
    <mergeCell ref="C19:F19"/>
    <mergeCell ref="C24:F24"/>
    <mergeCell ref="B13:F13"/>
    <mergeCell ref="B14:F14"/>
  </mergeCells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D24" sqref="D24"/>
    </sheetView>
  </sheetViews>
  <sheetFormatPr baseColWidth="10" defaultRowHeight="15" x14ac:dyDescent="0.25"/>
  <cols>
    <col min="2" max="2" width="18.7109375" bestFit="1" customWidth="1"/>
  </cols>
  <sheetData>
    <row r="3" spans="2:3" x14ac:dyDescent="0.25">
      <c r="B3" s="5" t="s">
        <v>21</v>
      </c>
    </row>
    <row r="5" spans="2:3" x14ac:dyDescent="0.25">
      <c r="B5" t="s">
        <v>22</v>
      </c>
      <c r="C5">
        <v>6570</v>
      </c>
    </row>
    <row r="6" spans="2:3" x14ac:dyDescent="0.25">
      <c r="B6" s="18" t="s">
        <v>23</v>
      </c>
      <c r="C6" s="18">
        <v>4240</v>
      </c>
    </row>
    <row r="7" spans="2:3" x14ac:dyDescent="0.25">
      <c r="B7" s="18" t="s">
        <v>24</v>
      </c>
      <c r="C7" s="18">
        <v>12703</v>
      </c>
    </row>
    <row r="8" spans="2:3" x14ac:dyDescent="0.25">
      <c r="B8" t="s">
        <v>25</v>
      </c>
      <c r="C8">
        <v>3070</v>
      </c>
    </row>
    <row r="9" spans="2:3" x14ac:dyDescent="0.25">
      <c r="B9" t="s">
        <v>26</v>
      </c>
      <c r="C9">
        <v>7150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Publicar xmlns="C873A128-3956-43CC-8E9F-116C3547FB51">true</FINDETERPublicar>
    <g7y3 xmlns="c873a128-3956-43cc-8e9f-116c3547fb51" xsi:nil="true"/>
    <FINDETERConvocatoria xmlns="C873A128-3956-43CC-8E9F-116C3547FB51">145</FINDETERConvocatoria>
  </documentManagement>
</p:properties>
</file>

<file path=customXml/itemProps1.xml><?xml version="1.0" encoding="utf-8"?>
<ds:datastoreItem xmlns:ds="http://schemas.openxmlformats.org/officeDocument/2006/customXml" ds:itemID="{BD7027CE-9217-41A5-859E-7FCD4E38ED91}"/>
</file>

<file path=customXml/itemProps2.xml><?xml version="1.0" encoding="utf-8"?>
<ds:datastoreItem xmlns:ds="http://schemas.openxmlformats.org/officeDocument/2006/customXml" ds:itemID="{A3DA66E3-9406-4592-8169-8423CFFD6F7B}"/>
</file>

<file path=customXml/itemProps3.xml><?xml version="1.0" encoding="utf-8"?>
<ds:datastoreItem xmlns:ds="http://schemas.openxmlformats.org/officeDocument/2006/customXml" ds:itemID="{445521CD-FD15-48D8-A0C0-B0C18523F1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AREAS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FormatodePropuestaEconómica</dc:title>
  <dc:creator>SONIA PATRICIA GRANADOS VERA</dc:creator>
  <cp:lastModifiedBy>JOHN VELASCO GOODING</cp:lastModifiedBy>
  <cp:lastPrinted>2019-08-22T14:58:16Z</cp:lastPrinted>
  <dcterms:created xsi:type="dcterms:W3CDTF">2018-03-27T21:50:58Z</dcterms:created>
  <dcterms:modified xsi:type="dcterms:W3CDTF">2019-09-12T16:25:04Z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