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findeterco-my.sharepoint.com/personal/tpreyes_findeter_gov_co/Documents/FINDETER_2021/VIABILIZACIONES/PROCESOS/Estudios Previos/17. Dosquebradas/Obra/"/>
    </mc:Choice>
  </mc:AlternateContent>
  <xr:revisionPtr revIDLastSave="1" documentId="13_ncr:1_{0B7FE38A-9FA9-4CAC-A4F5-23E0C1227FE0}" xr6:coauthVersionLast="47" xr6:coauthVersionMax="47" xr10:uidLastSave="{DD39FDC4-5386-49F6-87A9-CBF5A541AF30}"/>
  <bookViews>
    <workbookView xWindow="-108" yWindow="-108" windowWidth="23256" windowHeight="12576"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5" i="7" l="1"/>
  <c r="N25" i="7"/>
  <c r="P25" i="7" s="1"/>
  <c r="M25" i="7"/>
  <c r="O24" i="7" l="1"/>
  <c r="N24" i="7"/>
  <c r="P24" i="7" s="1"/>
  <c r="M24" i="7"/>
  <c r="O46" i="7" l="1"/>
  <c r="N46" i="7"/>
  <c r="P46" i="7" s="1"/>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<sst xmlns="http://schemas.openxmlformats.org/spreadsheetml/2006/main" count="349" uniqueCount="234">
  <si>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</si>
  <si>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</si>
  <si>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</si>
  <si>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</si>
  <si>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</si>
  <si>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</si>
  <si>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</si>
  <si>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</si>
  <si>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</si>
  <si>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</si>
  <si>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</si>
  <si>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</si>
  <si>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</si>
  <si>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</si>
  <si>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</si>
  <si>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</si>
  <si>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</si>
  <si>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</si>
  <si>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</si>
  <si>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</si>
  <si>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</si>
  <si>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</si>
  <si>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</si>
  <si>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</si>
  <si>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</si>
  <si>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</si>
  <si>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</si>
  <si>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</si>
  <si>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</si>
  <si>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</si>
  <si>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</si>
  <si>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</si>
  <si>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</si>
  <si>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</si>
  <si>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</si>
  <si>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</si>
  <si>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</si>
  <si>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</si>
  <si>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</si>
  <si>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</si>
  <si>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</si>
  <si>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</si>
  <si>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</si>
  <si>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</si>
  <si>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</si>
  <si>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</si>
  <si>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</si>
  <si>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</si>
  <si>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</si>
  <si>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</si>
  <si>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</si>
  <si>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</si>
  <si>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</si>
  <si>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</si>
  <si>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</si>
  <si>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</si>
  <si>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</si>
  <si>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</si>
  <si>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</si>
  <si>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</si>
  <si>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</si>
  <si>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</si>
  <si>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</si>
  <si>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</si>
  <si>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</si>
  <si>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</si>
  <si>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</si>
  <si>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</si>
  <si>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</si>
  <si>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</si>
  <si>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</si>
  <si>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</si>
  <si>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</si>
  <si>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</si>
  <si>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</si>
  <si>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</si>
  <si>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</si>
  <si>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</si>
  <si>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</si>
  <si>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</si>
  <si>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</si>
  <si>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</si>
  <si>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</si>
  <si>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</si>
  <si>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</si>
  <si>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</si>
  <si>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</si>
  <si>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</si>
  <si>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</si>
  <si>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</si>
  <si>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</si>
  <si>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</si>
  <si>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</si>
  <si>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</si>
  <si>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</si>
  <si>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</si>
  <si>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</si>
  <si>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</si>
  <si>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</si>
  <si>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</si>
  <si>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</si>
  <si>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</si>
  <si>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</si>
  <si>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</si>
  <si>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</si>
  <si>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</si>
  <si>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</si>
  <si>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</si>
  <si>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</si>
  <si>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</si>
  <si>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</si>
  <si>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</si>
  <si>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</si>
  <si>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</si>
  <si>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</si>
  <si>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</si>
  <si>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</si>
  <si>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</si>
  <si>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</si>
  <si>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</si>
  <si>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</si>
  <si>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</si>
  <si>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</si>
  <si>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</si>
  <si>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</si>
  <si>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</si>
  <si>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</si>
  <si>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</si>
  <si>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</si>
  <si>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</si>
  <si>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</si>
  <si>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</si>
  <si>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</si>
  <si>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</si>
  <si>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</si>
  <si>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</si>
  <si>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</si>
  <si>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</si>
  <si>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</si>
  <si>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</si>
  <si>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</si>
  <si>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</si>
  <si>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</si>
  <si>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</si>
  <si>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</si>
  <si>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</si>
  <si>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</si>
  <si>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</si>
  <si>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</si>
  <si>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</si>
  <si>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</si>
  <si>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</si>
  <si>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</si>
  <si>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</si>
  <si>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</si>
  <si>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</si>
  <si>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</si>
  <si>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</si>
  <si>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</si>
  <si>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</si>
  <si>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</si>
  <si>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</si>
  <si>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</si>
  <si>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</si>
  <si>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</si>
  <si>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</si>
  <si>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</si>
  <si>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</si>
  <si>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</si>
  <si>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</si>
  <si>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</si>
  <si>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</si>
  <si>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</si>
  <si>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</si>
  <si>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</si>
  <si>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</si>
  <si>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</si>
  <si>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</si>
  <si>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</si>
  <si>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</si>
  <si>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</si>
  <si>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</si>
  <si>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</si>
  <si>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</si>
  <si>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</si>
  <si>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</si>
  <si>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</si>
  <si>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</si>
  <si>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</si>
  <si>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</si>
  <si>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</si>
  <si>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</si>
  <si>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</si>
  <si>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</si>
  <si>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</si>
  <si>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</si>
  <si>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</si>
  <si>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</si>
  <si>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</si>
  <si>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</si>
  <si>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</si>
  <si>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</si>
  <si>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</si>
  <si>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</si>
  <si>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</si>
  <si>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</si>
  <si>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</si>
  <si>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</si>
  <si>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</si>
  <si>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</si>
  <si>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</si>
  <si>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</si>
  <si>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</si>
  <si>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</si>
  <si>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</si>
  <si>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</si>
  <si>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</si>
  <si>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</si>
  <si>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</si>
  <si>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</si>
  <si>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</si>
  <si>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</si>
  <si>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</si>
  <si>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</si>
  <si>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</si>
  <si>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</si>
  <si>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</si>
  <si>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</si>
  <si>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</si>
  <si>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 xml:space="preserve">Afectación a la ejecución del contrato debido a alteraciones o factores de orden público </t>
  </si>
  <si>
    <t>Solicitud de pago de  prebendas para permitir el desarrollo del contrato debido a presencia de grupos al margen de la ley en la zona.</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</si>
  <si>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</si>
  <si>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</si>
  <si>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Anexo No. 1 Matriz de Riesgo
Objeto:  “EJECUCIÓN DE ESTUDIOS, DISEÑOS, CONSTRUCCIÓN Y PUESTA EN FUNCIONAMIENTO DE UN SACUDETE RECREO DEPORTIVO INTEGRAL UBICADO EN LA URBANIZACIÓN MULTIFAMILIAR LA GIRALDA EN EL MUNICIPIO DE DOSQUEBRADAS DEPARTAMENTO DE RISARALDA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</si>
</sst>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21"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1"/>
      <color rgb="FFFF0000"/>
      <name val="Calibri"/>
      <family val="2"/>
      <scheme val="minor"/>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sz val="14"/>
      <color theme="0"/>
      <name val="Calibri"/>
      <family val="2"/>
      <scheme val="minor"/>
    </font>
    <font>
      <sz val="14"/>
      <color rgb="FF000000"/>
      <name val="Calibri"/>
      <family val="2"/>
      <scheme val="minor"/>
    </font>
    <font>
      <sz val="14"/>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4">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Border="1" applyAlignment="1">
      <alignment horizontal="center" vertical="center" wrapText="1"/>
    </xf>
    <xf numFmtId="0" fontId="15" fillId="11" borderId="1" xfId="0" applyFont="1" applyFill="1" applyBorder="1" applyAlignment="1">
      <alignment vertical="center" wrapText="1"/>
    </xf>
    <xf numFmtId="0" fontId="14" fillId="0" borderId="1" xfId="0" applyFont="1" applyBorder="1" applyAlignment="1">
      <alignment horizontal="center" vertical="center"/>
    </xf>
    <xf numFmtId="0" fontId="16" fillId="4" borderId="1" xfId="0" applyFont="1" applyFill="1" applyBorder="1" applyAlignment="1">
      <alignment vertical="center" wrapText="1"/>
    </xf>
    <xf numFmtId="0" fontId="15" fillId="2" borderId="1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18" fillId="0" borderId="0" xfId="0" applyFont="1" applyAlignment="1">
      <alignment vertical="center"/>
    </xf>
    <xf numFmtId="0" fontId="14" fillId="3" borderId="1" xfId="0" applyFont="1" applyFill="1" applyBorder="1" applyAlignment="1">
      <alignment horizontal="left" vertical="center" wrapText="1"/>
    </xf>
    <xf numFmtId="0" fontId="14" fillId="13"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19" fillId="0" borderId="0" xfId="0" applyFont="1" applyAlignment="1">
      <alignment horizontal="justify" vertical="center" wrapText="1"/>
    </xf>
    <xf numFmtId="0" fontId="20" fillId="14" borderId="25" xfId="0" applyFont="1" applyFill="1" applyBorder="1" applyAlignment="1">
      <alignment horizontal="justify"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lignment vertical="center" wrapText="1"/>
    </xf>
    <xf numFmtId="0" fontId="14" fillId="0" borderId="0" xfId="0" applyFont="1"/>
    <xf numFmtId="0" fontId="14" fillId="0" borderId="0" xfId="0" applyFont="1" applyFill="1" applyBorder="1" applyAlignment="1">
      <alignment horizontal="left" vertical="center" wrapText="1"/>
    </xf>
    <xf numFmtId="0" fontId="14" fillId="0" borderId="0" xfId="0" applyFont="1" applyFill="1" applyAlignment="1">
      <alignment vertical="center"/>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11" borderId="12" xfId="0" applyFont="1" applyFill="1" applyBorder="1" applyAlignment="1">
      <alignment horizontal="center" vertical="center" wrapText="1"/>
    </xf>
    <xf numFmtId="0" fontId="15" fillId="11" borderId="13" xfId="0" applyFont="1" applyFill="1" applyBorder="1" applyAlignment="1">
      <alignment horizontal="center" vertical="center" wrapText="1"/>
    </xf>
    <xf numFmtId="0" fontId="15" fillId="11" borderId="6"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3" borderId="12"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5"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6" fillId="4" borderId="5"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0" xfId="0" applyFont="1" applyFill="1" applyAlignment="1">
      <alignment horizontal="justify" vertical="justify" wrapText="1"/>
    </xf>
    <xf numFmtId="0" fontId="14" fillId="0" borderId="0" xfId="0" applyFont="1" applyFill="1" applyAlignment="1">
      <alignment horizontal="justify" vertical="center" wrapText="1"/>
    </xf>
    <xf numFmtId="0" fontId="1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9" y="322849"/>
          <a:ext cx="1189132" cy="4130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4140625" defaultRowHeight="14.4" x14ac:dyDescent="0.3"/>
  <cols>
    <col min="1" max="1" width="4.6640625" customWidth="1"/>
    <col min="2" max="2" width="163.109375" customWidth="1"/>
    <col min="3" max="3" width="5" customWidth="1"/>
  </cols>
  <sheetData>
    <row r="1" spans="1:17" x14ac:dyDescent="0.3">
      <c r="A1" s="36"/>
      <c r="B1" s="52" t="s">
        <v>121</v>
      </c>
      <c r="C1" s="36"/>
    </row>
    <row r="2" spans="1:17" x14ac:dyDescent="0.3">
      <c r="A2" s="36"/>
      <c r="B2" s="47" t="s">
        <v>90</v>
      </c>
      <c r="C2" s="36"/>
    </row>
    <row r="3" spans="1:17" x14ac:dyDescent="0.3">
      <c r="A3" s="36"/>
      <c r="B3" s="49" t="s">
        <v>89</v>
      </c>
      <c r="C3" s="36"/>
    </row>
    <row r="4" spans="1:17" x14ac:dyDescent="0.3">
      <c r="A4" s="36"/>
      <c r="B4" s="49" t="s">
        <v>91</v>
      </c>
      <c r="C4" s="36"/>
    </row>
    <row r="5" spans="1:17" x14ac:dyDescent="0.3">
      <c r="A5" s="36"/>
      <c r="B5" s="49" t="s">
        <v>122</v>
      </c>
      <c r="C5" s="36"/>
    </row>
    <row r="6" spans="1:17" ht="15" thickBot="1" x14ac:dyDescent="0.35">
      <c r="B6" s="48" t="s">
        <v>123</v>
      </c>
    </row>
    <row r="7" spans="1:17" ht="15" thickBot="1" x14ac:dyDescent="0.35">
      <c r="B7" s="49" t="s">
        <v>158</v>
      </c>
    </row>
    <row r="8" spans="1:17" ht="15" customHeight="1" x14ac:dyDescent="0.3">
      <c r="B8" s="85" t="s">
        <v>198</v>
      </c>
      <c r="C8" s="40"/>
      <c r="D8" s="40"/>
      <c r="E8" s="40"/>
      <c r="F8" s="40"/>
      <c r="G8" s="40"/>
      <c r="H8" s="40"/>
      <c r="I8" s="40"/>
      <c r="J8" s="40"/>
      <c r="K8" s="40"/>
      <c r="L8" s="40"/>
      <c r="M8" s="40"/>
      <c r="N8" s="40"/>
      <c r="O8" s="40"/>
      <c r="P8" s="40"/>
      <c r="Q8" s="40"/>
    </row>
    <row r="9" spans="1:17" x14ac:dyDescent="0.3">
      <c r="B9" s="86"/>
    </row>
    <row r="10" spans="1:17" x14ac:dyDescent="0.3">
      <c r="B10" s="86"/>
    </row>
    <row r="11" spans="1:17" x14ac:dyDescent="0.3">
      <c r="B11" s="86"/>
    </row>
    <row r="12" spans="1:17" x14ac:dyDescent="0.3">
      <c r="B12" s="86"/>
    </row>
    <row r="13" spans="1:17" x14ac:dyDescent="0.3">
      <c r="B13" s="86"/>
    </row>
    <row r="14" spans="1:17" x14ac:dyDescent="0.3">
      <c r="B14" s="86"/>
    </row>
    <row r="15" spans="1:17" x14ac:dyDescent="0.3">
      <c r="B15" s="86"/>
    </row>
    <row r="16" spans="1:17" x14ac:dyDescent="0.3">
      <c r="B16" s="86"/>
    </row>
    <row r="17" spans="2:2" x14ac:dyDescent="0.3">
      <c r="B17" s="86"/>
    </row>
    <row r="18" spans="2:2" x14ac:dyDescent="0.3">
      <c r="B18" s="86"/>
    </row>
    <row r="19" spans="2:2" x14ac:dyDescent="0.3">
      <c r="B19" s="86"/>
    </row>
    <row r="20" spans="2:2" x14ac:dyDescent="0.3">
      <c r="B20" s="86"/>
    </row>
    <row r="21" spans="2:2" x14ac:dyDescent="0.3">
      <c r="B21" s="86"/>
    </row>
    <row r="22" spans="2:2" x14ac:dyDescent="0.3">
      <c r="B22" s="86"/>
    </row>
    <row r="23" spans="2:2" x14ac:dyDescent="0.3">
      <c r="B23" s="86"/>
    </row>
    <row r="24" spans="2:2" x14ac:dyDescent="0.3">
      <c r="B24" s="86"/>
    </row>
    <row r="25" spans="2:2" ht="15" thickBot="1" x14ac:dyDescent="0.35">
      <c r="B25" s="8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1" activePane="bottomRight" state="frozen"/>
      <selection pane="topRight" activeCell="B1" sqref="B1"/>
      <selection pane="bottomLeft" activeCell="A2" sqref="A2"/>
      <selection pane="bottomRight" activeCell="B1" sqref="B1"/>
    </sheetView>
  </sheetViews>
  <sheetFormatPr baseColWidth="10" defaultRowHeight="14.4" x14ac:dyDescent="0.3"/>
  <cols>
    <col min="2" max="2" width="39" bestFit="1" customWidth="1"/>
    <col min="3" max="3" width="25.44140625" bestFit="1" customWidth="1"/>
  </cols>
  <sheetData>
    <row r="1" spans="1:8" ht="15" thickBot="1" x14ac:dyDescent="0.35">
      <c r="A1" s="50" t="s">
        <v>131</v>
      </c>
      <c r="B1" s="50" t="s">
        <v>129</v>
      </c>
      <c r="C1" s="50" t="s">
        <v>130</v>
      </c>
    </row>
    <row r="2" spans="1:8" x14ac:dyDescent="0.3">
      <c r="A2" s="51">
        <v>1</v>
      </c>
      <c r="B2" s="55" t="s">
        <v>135</v>
      </c>
      <c r="C2" s="53" t="s">
        <v>133</v>
      </c>
      <c r="E2" s="88" t="s">
        <v>134</v>
      </c>
      <c r="F2" s="89"/>
      <c r="G2" s="89"/>
      <c r="H2" s="90"/>
    </row>
    <row r="3" spans="1:8" x14ac:dyDescent="0.3">
      <c r="A3" s="51">
        <v>2</v>
      </c>
      <c r="B3" s="55" t="s">
        <v>136</v>
      </c>
      <c r="C3" s="53" t="s">
        <v>133</v>
      </c>
      <c r="E3" s="91"/>
      <c r="F3" s="92"/>
      <c r="G3" s="92"/>
      <c r="H3" s="93"/>
    </row>
    <row r="4" spans="1:8" x14ac:dyDescent="0.3">
      <c r="A4" s="51">
        <v>3</v>
      </c>
      <c r="B4" s="55" t="s">
        <v>137</v>
      </c>
      <c r="C4" s="53" t="s">
        <v>133</v>
      </c>
      <c r="E4" s="91"/>
      <c r="F4" s="92"/>
      <c r="G4" s="92"/>
      <c r="H4" s="93"/>
    </row>
    <row r="5" spans="1:8" x14ac:dyDescent="0.3">
      <c r="A5" s="51">
        <v>4</v>
      </c>
      <c r="B5" s="55" t="s">
        <v>138</v>
      </c>
      <c r="C5" s="53" t="s">
        <v>133</v>
      </c>
      <c r="E5" s="91"/>
      <c r="F5" s="92"/>
      <c r="G5" s="92"/>
      <c r="H5" s="93"/>
    </row>
    <row r="6" spans="1:8" x14ac:dyDescent="0.3">
      <c r="A6" s="51">
        <v>5</v>
      </c>
      <c r="B6" s="55" t="s">
        <v>139</v>
      </c>
      <c r="C6" s="53" t="s">
        <v>133</v>
      </c>
      <c r="E6" s="91"/>
      <c r="F6" s="92"/>
      <c r="G6" s="92"/>
      <c r="H6" s="93"/>
    </row>
    <row r="7" spans="1:8" ht="15" thickBot="1" x14ac:dyDescent="0.35">
      <c r="A7" s="51">
        <v>6</v>
      </c>
      <c r="B7" s="55" t="s">
        <v>140</v>
      </c>
      <c r="C7" s="53" t="s">
        <v>133</v>
      </c>
      <c r="E7" s="94"/>
      <c r="F7" s="95"/>
      <c r="G7" s="95"/>
      <c r="H7" s="96"/>
    </row>
    <row r="8" spans="1:8" x14ac:dyDescent="0.3">
      <c r="A8" s="51">
        <v>7</v>
      </c>
      <c r="B8" s="55" t="s">
        <v>141</v>
      </c>
      <c r="C8" s="53" t="s">
        <v>133</v>
      </c>
    </row>
    <row r="9" spans="1:8" x14ac:dyDescent="0.3">
      <c r="A9" s="51">
        <v>8</v>
      </c>
      <c r="B9" s="55" t="s">
        <v>142</v>
      </c>
      <c r="C9" s="53" t="s">
        <v>132</v>
      </c>
    </row>
    <row r="10" spans="1:8" x14ac:dyDescent="0.3">
      <c r="A10" s="51">
        <v>9</v>
      </c>
      <c r="B10" s="55" t="s">
        <v>143</v>
      </c>
      <c r="C10" s="53" t="s">
        <v>132</v>
      </c>
    </row>
    <row r="11" spans="1:8" x14ac:dyDescent="0.3">
      <c r="A11" s="51">
        <v>10</v>
      </c>
      <c r="B11" s="55" t="s">
        <v>144</v>
      </c>
      <c r="C11" s="53" t="s">
        <v>132</v>
      </c>
    </row>
    <row r="12" spans="1:8" x14ac:dyDescent="0.3">
      <c r="A12" s="51">
        <v>11</v>
      </c>
      <c r="B12" s="55" t="s">
        <v>145</v>
      </c>
      <c r="C12" s="53" t="s">
        <v>132</v>
      </c>
    </row>
    <row r="13" spans="1:8" x14ac:dyDescent="0.3">
      <c r="A13" s="51">
        <v>12</v>
      </c>
      <c r="B13" s="55" t="s">
        <v>146</v>
      </c>
      <c r="C13" s="53" t="s">
        <v>132</v>
      </c>
    </row>
    <row r="14" spans="1:8" x14ac:dyDescent="0.3">
      <c r="A14" s="51">
        <v>13</v>
      </c>
      <c r="B14" s="55" t="s">
        <v>147</v>
      </c>
      <c r="C14" s="53" t="s">
        <v>132</v>
      </c>
    </row>
    <row r="15" spans="1:8" x14ac:dyDescent="0.3">
      <c r="A15" s="51">
        <v>14</v>
      </c>
      <c r="B15" s="55" t="s">
        <v>148</v>
      </c>
      <c r="C15" s="53" t="s">
        <v>133</v>
      </c>
    </row>
    <row r="16" spans="1:8" x14ac:dyDescent="0.3">
      <c r="A16" s="51">
        <v>15</v>
      </c>
      <c r="B16" s="55" t="s">
        <v>149</v>
      </c>
      <c r="C16" s="53" t="s">
        <v>133</v>
      </c>
    </row>
    <row r="17" spans="1:3" x14ac:dyDescent="0.3">
      <c r="A17" s="51">
        <v>16</v>
      </c>
      <c r="B17" s="55" t="s">
        <v>150</v>
      </c>
      <c r="C17" s="53" t="s">
        <v>132</v>
      </c>
    </row>
    <row r="18" spans="1:3" x14ac:dyDescent="0.3">
      <c r="A18" s="51">
        <v>17</v>
      </c>
      <c r="B18" s="55" t="s">
        <v>151</v>
      </c>
      <c r="C18" s="53" t="s">
        <v>133</v>
      </c>
    </row>
    <row r="19" spans="1:3" x14ac:dyDescent="0.3">
      <c r="A19" s="51">
        <v>18</v>
      </c>
      <c r="B19" s="55" t="s">
        <v>152</v>
      </c>
      <c r="C19" s="53" t="s">
        <v>133</v>
      </c>
    </row>
    <row r="20" spans="1:3" x14ac:dyDescent="0.3">
      <c r="A20" s="51">
        <v>19</v>
      </c>
      <c r="B20" s="55" t="s">
        <v>153</v>
      </c>
      <c r="C20" s="53" t="s">
        <v>133</v>
      </c>
    </row>
    <row r="21" spans="1:3" x14ac:dyDescent="0.3">
      <c r="A21" s="51">
        <v>20</v>
      </c>
      <c r="B21" s="55" t="s">
        <v>154</v>
      </c>
      <c r="C21" s="53" t="s">
        <v>133</v>
      </c>
    </row>
    <row r="22" spans="1:3" x14ac:dyDescent="0.3">
      <c r="A22" s="51">
        <v>21</v>
      </c>
      <c r="B22" s="55" t="s">
        <v>155</v>
      </c>
      <c r="C22" s="53" t="s">
        <v>133</v>
      </c>
    </row>
    <row r="23" spans="1:3" x14ac:dyDescent="0.3">
      <c r="A23" s="54">
        <v>22</v>
      </c>
      <c r="B23" s="55" t="s">
        <v>156</v>
      </c>
      <c r="C23" s="53"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6"/>
  <sheetViews>
    <sheetView showGridLines="0" tabSelected="1" topLeftCell="C1" zoomScale="81" zoomScaleNormal="50" zoomScalePageLayoutView="85" workbookViewId="0">
      <pane ySplit="6" topLeftCell="A7" activePane="bottomLeft" state="frozen"/>
      <selection activeCell="B1" sqref="B1"/>
      <selection pane="bottomLeft" activeCell="C5" sqref="C5:D6"/>
    </sheetView>
  </sheetViews>
  <sheetFormatPr baseColWidth="10" defaultColWidth="11.44140625" defaultRowHeight="18" x14ac:dyDescent="0.3"/>
  <cols>
    <col min="1" max="1" width="4.109375" style="56" hidden="1" customWidth="1"/>
    <col min="2" max="2" width="5.33203125" style="56" customWidth="1"/>
    <col min="3" max="3" width="21.44140625" style="56" customWidth="1"/>
    <col min="4" max="4" width="61" style="56" customWidth="1"/>
    <col min="5" max="5" width="23.44140625" style="56" customWidth="1"/>
    <col min="6" max="6" width="10.33203125" style="56" customWidth="1"/>
    <col min="7" max="7" width="11.44140625" style="56" customWidth="1"/>
    <col min="8" max="8" width="7" style="56" bestFit="1" customWidth="1"/>
    <col min="9" max="9" width="6.6640625" style="56" bestFit="1" customWidth="1"/>
    <col min="10" max="10" width="11.109375" style="56" bestFit="1" customWidth="1"/>
    <col min="11" max="11" width="5" style="56" bestFit="1" customWidth="1"/>
    <col min="12" max="12" width="11" style="56" bestFit="1" customWidth="1"/>
    <col min="13" max="13" width="7.6640625" style="57" customWidth="1"/>
    <col min="14" max="14" width="15.109375" style="56" customWidth="1"/>
    <col min="15" max="15" width="4.33203125" style="57" customWidth="1"/>
    <col min="16" max="16" width="11.44140625" style="56" customWidth="1"/>
    <col min="17" max="17" width="89.88671875" style="56" customWidth="1"/>
    <col min="18" max="18" width="26.88671875" style="56" hidden="1" customWidth="1"/>
    <col min="19" max="19" width="4.109375" style="56" customWidth="1"/>
    <col min="20" max="20" width="30.44140625" style="56" customWidth="1"/>
    <col min="21" max="16384" width="11.44140625" style="56"/>
  </cols>
  <sheetData>
    <row r="1" spans="2:21" ht="17.25" customHeight="1" x14ac:dyDescent="0.3"/>
    <row r="2" spans="2:21" ht="15.75" customHeight="1" x14ac:dyDescent="0.3">
      <c r="B2" s="97"/>
      <c r="C2" s="98"/>
      <c r="D2" s="109" t="s">
        <v>233</v>
      </c>
      <c r="E2" s="110"/>
      <c r="F2" s="110"/>
      <c r="G2" s="110"/>
      <c r="H2" s="110"/>
      <c r="I2" s="110"/>
      <c r="J2" s="110"/>
      <c r="K2" s="110"/>
      <c r="L2" s="110"/>
      <c r="M2" s="110"/>
      <c r="N2" s="110"/>
      <c r="O2" s="110"/>
      <c r="P2" s="110"/>
      <c r="Q2" s="110"/>
      <c r="R2" s="58"/>
    </row>
    <row r="3" spans="2:21" ht="15.75" customHeight="1" x14ac:dyDescent="0.3">
      <c r="B3" s="99"/>
      <c r="C3" s="100"/>
      <c r="D3" s="109"/>
      <c r="E3" s="110"/>
      <c r="F3" s="110"/>
      <c r="G3" s="110"/>
      <c r="H3" s="110"/>
      <c r="I3" s="110"/>
      <c r="J3" s="110"/>
      <c r="K3" s="110"/>
      <c r="L3" s="110"/>
      <c r="M3" s="110"/>
      <c r="N3" s="110"/>
      <c r="O3" s="110"/>
      <c r="P3" s="110"/>
      <c r="Q3" s="110"/>
      <c r="R3" s="58"/>
      <c r="T3" s="59" t="s">
        <v>192</v>
      </c>
      <c r="U3" s="60">
        <f>INT(AVERAGE(M7:M110))</f>
        <v>2</v>
      </c>
    </row>
    <row r="4" spans="2:21" ht="53.1" customHeight="1" x14ac:dyDescent="0.3">
      <c r="B4" s="101"/>
      <c r="C4" s="102"/>
      <c r="D4" s="111"/>
      <c r="E4" s="112"/>
      <c r="F4" s="112"/>
      <c r="G4" s="112"/>
      <c r="H4" s="112"/>
      <c r="I4" s="112"/>
      <c r="J4" s="112"/>
      <c r="K4" s="112"/>
      <c r="L4" s="112"/>
      <c r="M4" s="112"/>
      <c r="N4" s="112"/>
      <c r="O4" s="112"/>
      <c r="P4" s="112"/>
      <c r="Q4" s="112"/>
      <c r="R4" s="61"/>
      <c r="T4" s="59" t="s">
        <v>193</v>
      </c>
      <c r="U4" s="60">
        <f>INT(AVERAGE(O7:O110))</f>
        <v>2</v>
      </c>
    </row>
    <row r="5" spans="2:21" ht="12.75" customHeight="1" x14ac:dyDescent="0.3">
      <c r="B5" s="103" t="s">
        <v>3</v>
      </c>
      <c r="C5" s="105" t="s">
        <v>86</v>
      </c>
      <c r="D5" s="106"/>
      <c r="E5" s="103" t="s">
        <v>63</v>
      </c>
      <c r="F5" s="132" t="s">
        <v>2</v>
      </c>
      <c r="G5" s="133"/>
      <c r="H5" s="133"/>
      <c r="I5" s="133"/>
      <c r="J5" s="133"/>
      <c r="K5" s="134"/>
      <c r="L5" s="129" t="s">
        <v>105</v>
      </c>
      <c r="M5" s="129" t="s">
        <v>107</v>
      </c>
      <c r="N5" s="129" t="s">
        <v>2</v>
      </c>
      <c r="O5" s="129" t="s">
        <v>108</v>
      </c>
      <c r="P5" s="129" t="s">
        <v>64</v>
      </c>
      <c r="Q5" s="130" t="s">
        <v>166</v>
      </c>
      <c r="R5" s="127" t="s">
        <v>191</v>
      </c>
      <c r="T5" s="59" t="s">
        <v>194</v>
      </c>
      <c r="U5" s="60" t="e">
        <f>+INT(AVERAGE(#REF!))</f>
        <v>#REF!</v>
      </c>
    </row>
    <row r="6" spans="2:21" ht="54" x14ac:dyDescent="0.3">
      <c r="B6" s="104"/>
      <c r="C6" s="107"/>
      <c r="D6" s="108"/>
      <c r="E6" s="104"/>
      <c r="F6" s="62" t="s">
        <v>73</v>
      </c>
      <c r="G6" s="62" t="s">
        <v>74</v>
      </c>
      <c r="H6" s="62" t="s">
        <v>65</v>
      </c>
      <c r="I6" s="62" t="s">
        <v>66</v>
      </c>
      <c r="J6" s="62" t="s">
        <v>67</v>
      </c>
      <c r="K6" s="62" t="s">
        <v>68</v>
      </c>
      <c r="L6" s="131"/>
      <c r="M6" s="127"/>
      <c r="N6" s="131"/>
      <c r="O6" s="127"/>
      <c r="P6" s="131"/>
      <c r="Q6" s="130"/>
      <c r="R6" s="128"/>
      <c r="T6" s="59" t="s">
        <v>195</v>
      </c>
      <c r="U6" s="60" t="e">
        <f>+INT(AVERAGE(#REF!))</f>
        <v>#REF!</v>
      </c>
    </row>
    <row r="7" spans="2:21" ht="54" x14ac:dyDescent="0.3">
      <c r="B7" s="63">
        <v>1</v>
      </c>
      <c r="C7" s="119" t="s">
        <v>100</v>
      </c>
      <c r="D7" s="64" t="s">
        <v>88</v>
      </c>
      <c r="E7" s="65" t="s">
        <v>0</v>
      </c>
      <c r="F7" s="66">
        <v>1</v>
      </c>
      <c r="G7" s="66">
        <v>2</v>
      </c>
      <c r="H7" s="66">
        <v>1</v>
      </c>
      <c r="I7" s="66">
        <v>2</v>
      </c>
      <c r="J7" s="66">
        <v>2</v>
      </c>
      <c r="K7" s="66">
        <v>1</v>
      </c>
      <c r="L7" s="66" t="s">
        <v>126</v>
      </c>
      <c r="M7" s="67">
        <f t="shared" ref="M7:M13" si="0">IF(L7="Raro",1,IF(L7="Improbable",2,IF(L7="Posible",3,IF(L7="Probable",4,IF(L7="Certeza","5")))))</f>
        <v>3</v>
      </c>
      <c r="N7" s="67" t="str">
        <f>IF(MAX(F7:K7)=1,"Insignificante",IF(MAX(F7:K7)=2,"Menor",IF(MAX(F7:K7)=3,"Moderado",IF(MAX(F7:K7)=4,"Mayor",IF(MAX(F7:K7)=5,"Catastrofico","0")))))</f>
        <v>Menor</v>
      </c>
      <c r="O7" s="67">
        <f>MAX(F7:K7)</f>
        <v>2</v>
      </c>
      <c r="P7" s="68"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69" t="s">
        <v>190</v>
      </c>
      <c r="R7" s="70"/>
      <c r="T7" s="71"/>
      <c r="U7" s="71"/>
    </row>
    <row r="8" spans="2:21" ht="35.25" customHeight="1" x14ac:dyDescent="0.3">
      <c r="B8" s="63">
        <v>2</v>
      </c>
      <c r="C8" s="119"/>
      <c r="D8" s="64" t="s">
        <v>110</v>
      </c>
      <c r="E8" s="65" t="s">
        <v>165</v>
      </c>
      <c r="F8" s="66">
        <v>1</v>
      </c>
      <c r="G8" s="66">
        <v>2</v>
      </c>
      <c r="H8" s="66">
        <v>1</v>
      </c>
      <c r="I8" s="66">
        <v>1</v>
      </c>
      <c r="J8" s="66">
        <v>2</v>
      </c>
      <c r="K8" s="66">
        <v>1</v>
      </c>
      <c r="L8" s="66" t="s">
        <v>126</v>
      </c>
      <c r="M8" s="67">
        <f t="shared" si="0"/>
        <v>3</v>
      </c>
      <c r="N8" s="67" t="str">
        <f t="shared" ref="N8:N13" si="1">IF(MAX(F8:K8)=1,"Insignificante",IF(MAX(F8:K8)=2,"Menor",IF(MAX(F8:K8)=3,"Moderado",IF(MAX(F8:K8)=4,"Mayor",IF(MAX(F8:K8)=5,"Catastrofico","0")))))</f>
        <v>Menor</v>
      </c>
      <c r="O8" s="67">
        <f>MAX(F8:K8)</f>
        <v>2</v>
      </c>
      <c r="P8" s="68"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9" t="s">
        <v>168</v>
      </c>
      <c r="R8" s="70"/>
      <c r="T8" s="71">
        <v>3</v>
      </c>
      <c r="U8" s="71" t="s">
        <v>126</v>
      </c>
    </row>
    <row r="9" spans="2:21" ht="72" x14ac:dyDescent="0.3">
      <c r="B9" s="63">
        <v>3</v>
      </c>
      <c r="C9" s="120"/>
      <c r="D9" s="64" t="s">
        <v>70</v>
      </c>
      <c r="E9" s="65" t="s">
        <v>102</v>
      </c>
      <c r="F9" s="66">
        <v>1</v>
      </c>
      <c r="G9" s="66">
        <v>2</v>
      </c>
      <c r="H9" s="66">
        <v>1</v>
      </c>
      <c r="I9" s="66">
        <v>1</v>
      </c>
      <c r="J9" s="66">
        <v>2</v>
      </c>
      <c r="K9" s="66">
        <v>2</v>
      </c>
      <c r="L9" s="66" t="s">
        <v>126</v>
      </c>
      <c r="M9" s="67">
        <f t="shared" si="0"/>
        <v>3</v>
      </c>
      <c r="N9" s="67" t="str">
        <f t="shared" si="1"/>
        <v>Menor</v>
      </c>
      <c r="O9" s="67">
        <f t="shared" ref="O9:O13" si="2">MAX(F9:K9)</f>
        <v>2</v>
      </c>
      <c r="P9" s="68"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69" t="s">
        <v>214</v>
      </c>
      <c r="R9" s="72"/>
      <c r="T9" s="71">
        <v>4</v>
      </c>
      <c r="U9" s="71" t="s">
        <v>127</v>
      </c>
    </row>
    <row r="10" spans="2:21" ht="54" x14ac:dyDescent="0.3">
      <c r="B10" s="63">
        <v>4</v>
      </c>
      <c r="C10" s="126" t="s">
        <v>101</v>
      </c>
      <c r="D10" s="64" t="s">
        <v>120</v>
      </c>
      <c r="E10" s="65" t="s">
        <v>0</v>
      </c>
      <c r="F10" s="66">
        <v>4</v>
      </c>
      <c r="G10" s="66">
        <v>3</v>
      </c>
      <c r="H10" s="66">
        <v>3</v>
      </c>
      <c r="I10" s="66">
        <v>3</v>
      </c>
      <c r="J10" s="66">
        <v>3</v>
      </c>
      <c r="K10" s="66">
        <v>3</v>
      </c>
      <c r="L10" s="66" t="s">
        <v>126</v>
      </c>
      <c r="M10" s="67">
        <f t="shared" si="0"/>
        <v>3</v>
      </c>
      <c r="N10" s="67" t="str">
        <f t="shared" si="1"/>
        <v>Mayor</v>
      </c>
      <c r="O10" s="67">
        <f t="shared" si="2"/>
        <v>4</v>
      </c>
      <c r="P10" s="68" t="str">
        <f t="shared" si="3"/>
        <v>Alto</v>
      </c>
      <c r="Q10" s="69" t="s">
        <v>196</v>
      </c>
      <c r="R10" s="70"/>
      <c r="T10" s="71">
        <v>5</v>
      </c>
      <c r="U10" s="71" t="s">
        <v>128</v>
      </c>
    </row>
    <row r="11" spans="2:21" ht="54" x14ac:dyDescent="0.3">
      <c r="B11" s="63">
        <v>5</v>
      </c>
      <c r="C11" s="126"/>
      <c r="D11" s="64" t="s">
        <v>225</v>
      </c>
      <c r="E11" s="65" t="s">
        <v>102</v>
      </c>
      <c r="F11" s="66">
        <v>1</v>
      </c>
      <c r="G11" s="66">
        <v>2</v>
      </c>
      <c r="H11" s="66">
        <v>1</v>
      </c>
      <c r="I11" s="66">
        <v>1</v>
      </c>
      <c r="J11" s="66">
        <v>1</v>
      </c>
      <c r="K11" s="66">
        <v>1</v>
      </c>
      <c r="L11" s="66" t="s">
        <v>124</v>
      </c>
      <c r="M11" s="67">
        <f t="shared" si="0"/>
        <v>1</v>
      </c>
      <c r="N11" s="67" t="str">
        <f t="shared" si="1"/>
        <v>Menor</v>
      </c>
      <c r="O11" s="67">
        <f t="shared" si="2"/>
        <v>2</v>
      </c>
      <c r="P11" s="68" t="str">
        <f t="shared" si="3"/>
        <v>Bajo</v>
      </c>
      <c r="Q11" s="69" t="s">
        <v>226</v>
      </c>
      <c r="R11" s="72"/>
      <c r="T11" s="71"/>
      <c r="U11" s="71"/>
    </row>
    <row r="12" spans="2:21" ht="54" x14ac:dyDescent="0.3">
      <c r="B12" s="63">
        <v>6</v>
      </c>
      <c r="C12" s="126"/>
      <c r="D12" s="64" t="s">
        <v>161</v>
      </c>
      <c r="E12" s="65" t="s">
        <v>0</v>
      </c>
      <c r="F12" s="66">
        <v>3</v>
      </c>
      <c r="G12" s="66">
        <v>2</v>
      </c>
      <c r="H12" s="66">
        <v>1</v>
      </c>
      <c r="I12" s="66">
        <v>2</v>
      </c>
      <c r="J12" s="66">
        <v>1</v>
      </c>
      <c r="K12" s="66">
        <v>2</v>
      </c>
      <c r="L12" s="66" t="s">
        <v>125</v>
      </c>
      <c r="M12" s="67">
        <f t="shared" si="0"/>
        <v>2</v>
      </c>
      <c r="N12" s="67" t="str">
        <f t="shared" si="1"/>
        <v>Moderado</v>
      </c>
      <c r="O12" s="67">
        <f t="shared" si="2"/>
        <v>3</v>
      </c>
      <c r="P12" s="68" t="str">
        <f t="shared" si="3"/>
        <v>Medio</v>
      </c>
      <c r="Q12" s="69" t="s">
        <v>174</v>
      </c>
      <c r="R12" s="70"/>
      <c r="T12" s="71"/>
      <c r="U12" s="71"/>
    </row>
    <row r="13" spans="2:21" ht="72" x14ac:dyDescent="0.3">
      <c r="B13" s="63">
        <v>7</v>
      </c>
      <c r="C13" s="126"/>
      <c r="D13" s="64" t="s">
        <v>118</v>
      </c>
      <c r="E13" s="65" t="s">
        <v>0</v>
      </c>
      <c r="F13" s="66">
        <v>3</v>
      </c>
      <c r="G13" s="66">
        <v>3</v>
      </c>
      <c r="H13" s="66">
        <v>3</v>
      </c>
      <c r="I13" s="66">
        <v>3</v>
      </c>
      <c r="J13" s="66">
        <v>3</v>
      </c>
      <c r="K13" s="66">
        <v>3</v>
      </c>
      <c r="L13" s="66" t="s">
        <v>126</v>
      </c>
      <c r="M13" s="67">
        <f t="shared" si="0"/>
        <v>3</v>
      </c>
      <c r="N13" s="67" t="str">
        <f t="shared" si="1"/>
        <v>Moderado</v>
      </c>
      <c r="O13" s="67">
        <f t="shared" si="2"/>
        <v>3</v>
      </c>
      <c r="P13" s="68" t="str">
        <f t="shared" si="3"/>
        <v>Medio</v>
      </c>
      <c r="Q13" s="69" t="s">
        <v>175</v>
      </c>
      <c r="R13" s="70"/>
      <c r="T13" s="71"/>
      <c r="U13" s="71" t="str">
        <f ca="1">VLOOKUP(RANDBETWEEN(1,5),$T$7:$U$10,2,FALSE)</f>
        <v>Posible</v>
      </c>
    </row>
    <row r="14" spans="2:21" ht="69" customHeight="1" x14ac:dyDescent="0.3">
      <c r="B14" s="63">
        <v>8</v>
      </c>
      <c r="C14" s="124" t="s">
        <v>93</v>
      </c>
      <c r="D14" s="64" t="s">
        <v>119</v>
      </c>
      <c r="E14" s="65" t="s">
        <v>0</v>
      </c>
      <c r="F14" s="66">
        <v>1</v>
      </c>
      <c r="G14" s="66">
        <v>2</v>
      </c>
      <c r="H14" s="66">
        <v>2</v>
      </c>
      <c r="I14" s="66">
        <v>1</v>
      </c>
      <c r="J14" s="66">
        <v>1</v>
      </c>
      <c r="K14" s="66">
        <v>1</v>
      </c>
      <c r="L14" s="66" t="s">
        <v>125</v>
      </c>
      <c r="M14" s="67">
        <f t="shared" ref="M14:M47" si="4">IF(L14="Raro",1,IF(L14="Improbable",2,IF(L14="Posible",3,IF(L14="Probable",4,IF(L14="Certeza","5")))))</f>
        <v>2</v>
      </c>
      <c r="N14" s="67" t="str">
        <f t="shared" ref="N14:N47" si="5">IF(MAX(F14:K14)=1,"Insignificante",IF(MAX(F14:K14)=2,"Menor",IF(MAX(F14:K14)=3,"Moderado",IF(MAX(F14:K14)=4,"Mayor",IF(MAX(F14:K14)=5,"Catastrofico","0")))))</f>
        <v>Menor</v>
      </c>
      <c r="O14" s="67">
        <f t="shared" ref="O14:O47" si="6">MAX(F14:K14)</f>
        <v>2</v>
      </c>
      <c r="P14" s="68"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69" t="s">
        <v>189</v>
      </c>
      <c r="R14" s="72"/>
    </row>
    <row r="15" spans="2:21" ht="56.25" customHeight="1" x14ac:dyDescent="0.3">
      <c r="B15" s="63">
        <v>9</v>
      </c>
      <c r="C15" s="125"/>
      <c r="D15" s="64" t="s">
        <v>85</v>
      </c>
      <c r="E15" s="65" t="s">
        <v>0</v>
      </c>
      <c r="F15" s="66">
        <v>1</v>
      </c>
      <c r="G15" s="66">
        <v>2</v>
      </c>
      <c r="H15" s="66">
        <v>1</v>
      </c>
      <c r="I15" s="66">
        <v>2</v>
      </c>
      <c r="J15" s="66">
        <v>2</v>
      </c>
      <c r="K15" s="66">
        <v>1</v>
      </c>
      <c r="L15" s="66" t="s">
        <v>126</v>
      </c>
      <c r="M15" s="67">
        <f t="shared" si="4"/>
        <v>3</v>
      </c>
      <c r="N15" s="67" t="str">
        <f t="shared" si="5"/>
        <v>Menor</v>
      </c>
      <c r="O15" s="67">
        <f t="shared" si="6"/>
        <v>2</v>
      </c>
      <c r="P15" s="68" t="str">
        <f t="shared" si="7"/>
        <v>Bajo</v>
      </c>
      <c r="Q15" s="69" t="s">
        <v>186</v>
      </c>
      <c r="R15" s="70"/>
    </row>
    <row r="16" spans="2:21" ht="47.25" customHeight="1" x14ac:dyDescent="0.3">
      <c r="B16" s="63">
        <v>10</v>
      </c>
      <c r="C16" s="125"/>
      <c r="D16" s="64" t="s">
        <v>170</v>
      </c>
      <c r="E16" s="65" t="s">
        <v>0</v>
      </c>
      <c r="F16" s="66">
        <v>1</v>
      </c>
      <c r="G16" s="66">
        <v>1</v>
      </c>
      <c r="H16" s="66">
        <v>1</v>
      </c>
      <c r="I16" s="66">
        <v>1</v>
      </c>
      <c r="J16" s="66">
        <v>3</v>
      </c>
      <c r="K16" s="66">
        <v>3</v>
      </c>
      <c r="L16" s="66" t="s">
        <v>126</v>
      </c>
      <c r="M16" s="67">
        <f t="shared" si="4"/>
        <v>3</v>
      </c>
      <c r="N16" s="67" t="str">
        <f t="shared" si="5"/>
        <v>Moderado</v>
      </c>
      <c r="O16" s="67">
        <f t="shared" si="6"/>
        <v>3</v>
      </c>
      <c r="P16" s="68" t="str">
        <f t="shared" si="7"/>
        <v>Medio</v>
      </c>
      <c r="Q16" s="69" t="s">
        <v>188</v>
      </c>
      <c r="R16" s="70"/>
    </row>
    <row r="17" spans="2:18" ht="43.5" customHeight="1" x14ac:dyDescent="0.3">
      <c r="B17" s="63">
        <v>11</v>
      </c>
      <c r="C17" s="118" t="s">
        <v>95</v>
      </c>
      <c r="D17" s="64" t="s">
        <v>202</v>
      </c>
      <c r="E17" s="65" t="s">
        <v>0</v>
      </c>
      <c r="F17" s="66">
        <v>3</v>
      </c>
      <c r="G17" s="66">
        <v>3</v>
      </c>
      <c r="H17" s="66">
        <v>1</v>
      </c>
      <c r="I17" s="66">
        <v>1</v>
      </c>
      <c r="J17" s="66">
        <v>1</v>
      </c>
      <c r="K17" s="66">
        <v>1</v>
      </c>
      <c r="L17" s="66" t="s">
        <v>127</v>
      </c>
      <c r="M17" s="67">
        <f t="shared" si="4"/>
        <v>4</v>
      </c>
      <c r="N17" s="67" t="str">
        <f t="shared" si="5"/>
        <v>Moderado</v>
      </c>
      <c r="O17" s="67">
        <f t="shared" si="6"/>
        <v>3</v>
      </c>
      <c r="P17" s="68" t="str">
        <f t="shared" si="7"/>
        <v>Alto</v>
      </c>
      <c r="Q17" s="69" t="s">
        <v>199</v>
      </c>
      <c r="R17" s="72"/>
    </row>
    <row r="18" spans="2:18" ht="72" x14ac:dyDescent="0.3">
      <c r="B18" s="63">
        <v>12</v>
      </c>
      <c r="C18" s="119"/>
      <c r="D18" s="64" t="s">
        <v>201</v>
      </c>
      <c r="E18" s="65" t="s">
        <v>102</v>
      </c>
      <c r="F18" s="66">
        <v>3</v>
      </c>
      <c r="G18" s="66">
        <v>3</v>
      </c>
      <c r="H18" s="66">
        <v>1</v>
      </c>
      <c r="I18" s="66">
        <v>1</v>
      </c>
      <c r="J18" s="66">
        <v>1</v>
      </c>
      <c r="K18" s="66">
        <v>1</v>
      </c>
      <c r="L18" s="66" t="s">
        <v>127</v>
      </c>
      <c r="M18" s="67">
        <f t="shared" ref="M18" si="8">IF(L18="Raro",1,IF(L18="Improbable",2,IF(L18="Posible",3,IF(L18="Probable",4,IF(L18="Certeza","5")))))</f>
        <v>4</v>
      </c>
      <c r="N18" s="67" t="str">
        <f t="shared" ref="N18" si="9">IF(MAX(F18:K18)=1,"Insignificante",IF(MAX(F18:K18)=2,"Menor",IF(MAX(F18:K18)=3,"Moderado",IF(MAX(F18:K18)=4,"Mayor",IF(MAX(F18:K18)=5,"Catastrofico","0")))))</f>
        <v>Moderado</v>
      </c>
      <c r="O18" s="67">
        <f t="shared" ref="O18" si="10">MAX(F18:K18)</f>
        <v>3</v>
      </c>
      <c r="P18" s="68"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69" t="s">
        <v>200</v>
      </c>
      <c r="R18" s="72"/>
    </row>
    <row r="19" spans="2:18" ht="47.25" customHeight="1" x14ac:dyDescent="0.3">
      <c r="B19" s="63">
        <v>13</v>
      </c>
      <c r="C19" s="119"/>
      <c r="D19" s="64" t="s">
        <v>111</v>
      </c>
      <c r="E19" s="65" t="s">
        <v>0</v>
      </c>
      <c r="F19" s="66">
        <v>3</v>
      </c>
      <c r="G19" s="66">
        <v>3</v>
      </c>
      <c r="H19" s="66">
        <v>1</v>
      </c>
      <c r="I19" s="66">
        <v>1</v>
      </c>
      <c r="J19" s="66">
        <v>1</v>
      </c>
      <c r="K19" s="66">
        <v>1</v>
      </c>
      <c r="L19" s="66" t="s">
        <v>125</v>
      </c>
      <c r="M19" s="67">
        <f t="shared" si="4"/>
        <v>2</v>
      </c>
      <c r="N19" s="67" t="str">
        <f t="shared" si="5"/>
        <v>Moderado</v>
      </c>
      <c r="O19" s="67">
        <f t="shared" si="6"/>
        <v>3</v>
      </c>
      <c r="P19" s="68" t="str">
        <f t="shared" si="7"/>
        <v>Medio</v>
      </c>
      <c r="Q19" s="69" t="s">
        <v>185</v>
      </c>
      <c r="R19" s="70"/>
    </row>
    <row r="20" spans="2:18" ht="54" x14ac:dyDescent="0.3">
      <c r="B20" s="63">
        <v>14</v>
      </c>
      <c r="C20" s="120"/>
      <c r="D20" s="64" t="s">
        <v>84</v>
      </c>
      <c r="E20" s="65" t="s">
        <v>0</v>
      </c>
      <c r="F20" s="66">
        <v>3</v>
      </c>
      <c r="G20" s="66">
        <v>4</v>
      </c>
      <c r="H20" s="66">
        <v>3</v>
      </c>
      <c r="I20" s="66">
        <v>2</v>
      </c>
      <c r="J20" s="66">
        <v>1</v>
      </c>
      <c r="K20" s="66">
        <v>1</v>
      </c>
      <c r="L20" s="66" t="s">
        <v>126</v>
      </c>
      <c r="M20" s="67">
        <f t="shared" si="4"/>
        <v>3</v>
      </c>
      <c r="N20" s="67" t="str">
        <f t="shared" si="5"/>
        <v>Mayor</v>
      </c>
      <c r="O20" s="67">
        <f t="shared" si="6"/>
        <v>4</v>
      </c>
      <c r="P20" s="68" t="str">
        <f t="shared" si="7"/>
        <v>Alto</v>
      </c>
      <c r="Q20" s="69" t="s">
        <v>212</v>
      </c>
      <c r="R20" s="70"/>
    </row>
    <row r="21" spans="2:18" ht="57" customHeight="1" x14ac:dyDescent="0.3">
      <c r="B21" s="63">
        <v>15</v>
      </c>
      <c r="C21" s="124" t="s">
        <v>209</v>
      </c>
      <c r="D21" s="64" t="s">
        <v>229</v>
      </c>
      <c r="E21" s="65" t="s">
        <v>0</v>
      </c>
      <c r="F21" s="66">
        <v>4</v>
      </c>
      <c r="G21" s="66">
        <v>4</v>
      </c>
      <c r="H21" s="66">
        <v>1</v>
      </c>
      <c r="I21" s="66">
        <v>1</v>
      </c>
      <c r="J21" s="66">
        <v>1</v>
      </c>
      <c r="K21" s="66">
        <v>1</v>
      </c>
      <c r="L21" s="66" t="s">
        <v>126</v>
      </c>
      <c r="M21" s="67">
        <f t="shared" si="4"/>
        <v>3</v>
      </c>
      <c r="N21" s="67" t="str">
        <f t="shared" si="5"/>
        <v>Mayor</v>
      </c>
      <c r="O21" s="67">
        <f t="shared" si="6"/>
        <v>4</v>
      </c>
      <c r="P21" s="68" t="str">
        <f t="shared" si="7"/>
        <v>Alto</v>
      </c>
      <c r="Q21" s="69" t="s">
        <v>167</v>
      </c>
      <c r="R21" s="72"/>
    </row>
    <row r="22" spans="2:18" ht="36" x14ac:dyDescent="0.3">
      <c r="B22" s="63">
        <v>16</v>
      </c>
      <c r="C22" s="125"/>
      <c r="D22" s="69" t="s">
        <v>112</v>
      </c>
      <c r="E22" s="65" t="s">
        <v>0</v>
      </c>
      <c r="F22" s="66">
        <v>3</v>
      </c>
      <c r="G22" s="66">
        <v>3</v>
      </c>
      <c r="H22" s="66">
        <v>1</v>
      </c>
      <c r="I22" s="66">
        <v>1</v>
      </c>
      <c r="J22" s="66">
        <v>1</v>
      </c>
      <c r="K22" s="66">
        <v>1</v>
      </c>
      <c r="L22" s="66" t="s">
        <v>126</v>
      </c>
      <c r="M22" s="67">
        <f t="shared" si="4"/>
        <v>3</v>
      </c>
      <c r="N22" s="67" t="str">
        <f t="shared" si="5"/>
        <v>Moderado</v>
      </c>
      <c r="O22" s="67">
        <f t="shared" si="6"/>
        <v>3</v>
      </c>
      <c r="P22" s="68" t="str">
        <f t="shared" si="7"/>
        <v>Medio</v>
      </c>
      <c r="Q22" s="73" t="s">
        <v>212</v>
      </c>
      <c r="R22" s="70"/>
    </row>
    <row r="23" spans="2:18" ht="58.5" customHeight="1" x14ac:dyDescent="0.3">
      <c r="B23" s="63">
        <v>17</v>
      </c>
      <c r="C23" s="125"/>
      <c r="D23" s="69" t="s">
        <v>69</v>
      </c>
      <c r="E23" s="65" t="s">
        <v>0</v>
      </c>
      <c r="F23" s="66">
        <v>2</v>
      </c>
      <c r="G23" s="66">
        <v>1</v>
      </c>
      <c r="H23" s="66">
        <v>1</v>
      </c>
      <c r="I23" s="66">
        <v>1</v>
      </c>
      <c r="J23" s="66">
        <v>2</v>
      </c>
      <c r="K23" s="66">
        <v>3</v>
      </c>
      <c r="L23" s="66" t="s">
        <v>125</v>
      </c>
      <c r="M23" s="67">
        <f t="shared" si="4"/>
        <v>2</v>
      </c>
      <c r="N23" s="67" t="str">
        <f t="shared" si="5"/>
        <v>Moderado</v>
      </c>
      <c r="O23" s="67">
        <f t="shared" si="6"/>
        <v>3</v>
      </c>
      <c r="P23" s="68" t="str">
        <f t="shared" si="7"/>
        <v>Medio</v>
      </c>
      <c r="Q23" s="69" t="s">
        <v>173</v>
      </c>
      <c r="R23" s="70"/>
    </row>
    <row r="24" spans="2:18" ht="90" customHeight="1" x14ac:dyDescent="0.3">
      <c r="B24" s="63">
        <v>18</v>
      </c>
      <c r="C24" s="125"/>
      <c r="D24" s="64" t="s">
        <v>210</v>
      </c>
      <c r="E24" s="65" t="s">
        <v>0</v>
      </c>
      <c r="F24" s="66">
        <v>3</v>
      </c>
      <c r="G24" s="66">
        <v>3</v>
      </c>
      <c r="H24" s="66">
        <v>1</v>
      </c>
      <c r="I24" s="66">
        <v>1</v>
      </c>
      <c r="J24" s="66">
        <v>1</v>
      </c>
      <c r="K24" s="66">
        <v>1</v>
      </c>
      <c r="L24" s="66" t="s">
        <v>126</v>
      </c>
      <c r="M24" s="67">
        <f t="shared" ref="M24:M25" si="12">IF(L24="Raro",1,IF(L24="Improbable",2,IF(L24="Posible",3,IF(L24="Probable",4,IF(L24="Certeza","5")))))</f>
        <v>3</v>
      </c>
      <c r="N24" s="67" t="str">
        <f t="shared" ref="N24:N25" si="13">IF(MAX(F24:K24)=1,"Insignificante",IF(MAX(F24:K24)=2,"Menor",IF(MAX(F24:K24)=3,"Moderado",IF(MAX(F24:K24)=4,"Mayor",IF(MAX(F24:K24)=5,"Catastrofico","0")))))</f>
        <v>Moderado</v>
      </c>
      <c r="O24" s="67">
        <f t="shared" ref="O24:O25" si="14">MAX(F24:K24)</f>
        <v>3</v>
      </c>
      <c r="P24" s="68"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73" t="s">
        <v>213</v>
      </c>
      <c r="R24" s="70"/>
    </row>
    <row r="25" spans="2:18" ht="97.5" customHeight="1" x14ac:dyDescent="0.3">
      <c r="B25" s="63">
        <v>19</v>
      </c>
      <c r="C25" s="125"/>
      <c r="D25" s="74" t="s">
        <v>227</v>
      </c>
      <c r="E25" s="67" t="s">
        <v>0</v>
      </c>
      <c r="F25" s="75">
        <v>3</v>
      </c>
      <c r="G25" s="75">
        <v>3</v>
      </c>
      <c r="H25" s="75">
        <v>2</v>
      </c>
      <c r="I25" s="75">
        <v>1</v>
      </c>
      <c r="J25" s="75">
        <v>1</v>
      </c>
      <c r="K25" s="75">
        <v>2</v>
      </c>
      <c r="L25" s="75" t="s">
        <v>126</v>
      </c>
      <c r="M25" s="67">
        <f t="shared" si="12"/>
        <v>3</v>
      </c>
      <c r="N25" s="67" t="str">
        <f t="shared" si="13"/>
        <v>Moderado</v>
      </c>
      <c r="O25" s="67">
        <f t="shared" si="14"/>
        <v>3</v>
      </c>
      <c r="P25" s="68" t="str">
        <f t="shared" si="15"/>
        <v>Medio</v>
      </c>
      <c r="Q25" s="74" t="s">
        <v>228</v>
      </c>
      <c r="R25" s="74"/>
    </row>
    <row r="26" spans="2:18" ht="108" customHeight="1" x14ac:dyDescent="0.3">
      <c r="B26" s="63">
        <v>20</v>
      </c>
      <c r="C26" s="125"/>
      <c r="D26" s="69" t="s">
        <v>87</v>
      </c>
      <c r="E26" s="65" t="s">
        <v>0</v>
      </c>
      <c r="F26" s="66">
        <v>2</v>
      </c>
      <c r="G26" s="66">
        <v>3</v>
      </c>
      <c r="H26" s="66">
        <v>1</v>
      </c>
      <c r="I26" s="66">
        <v>1</v>
      </c>
      <c r="J26" s="66">
        <v>1</v>
      </c>
      <c r="K26" s="66">
        <v>1</v>
      </c>
      <c r="L26" s="66" t="s">
        <v>126</v>
      </c>
      <c r="M26" s="67">
        <f t="shared" si="4"/>
        <v>3</v>
      </c>
      <c r="N26" s="67" t="str">
        <f t="shared" si="5"/>
        <v>Moderado</v>
      </c>
      <c r="O26" s="67">
        <f t="shared" si="6"/>
        <v>3</v>
      </c>
      <c r="P26" s="68" t="str">
        <f t="shared" si="7"/>
        <v>Medio</v>
      </c>
      <c r="Q26" s="73" t="s">
        <v>215</v>
      </c>
      <c r="R26" s="72"/>
    </row>
    <row r="27" spans="2:18" ht="112.5" customHeight="1" x14ac:dyDescent="0.3">
      <c r="B27" s="63">
        <v>21</v>
      </c>
      <c r="C27" s="125"/>
      <c r="D27" s="69" t="s">
        <v>230</v>
      </c>
      <c r="E27" s="65" t="s">
        <v>0</v>
      </c>
      <c r="F27" s="66">
        <v>2</v>
      </c>
      <c r="G27" s="66">
        <v>3</v>
      </c>
      <c r="H27" s="66">
        <v>1</v>
      </c>
      <c r="I27" s="66">
        <v>1</v>
      </c>
      <c r="J27" s="66">
        <v>1</v>
      </c>
      <c r="K27" s="66">
        <v>1</v>
      </c>
      <c r="L27" s="66" t="s">
        <v>126</v>
      </c>
      <c r="M27" s="67">
        <f t="shared" si="4"/>
        <v>3</v>
      </c>
      <c r="N27" s="67" t="str">
        <f t="shared" si="5"/>
        <v>Moderado</v>
      </c>
      <c r="O27" s="67">
        <f t="shared" si="6"/>
        <v>3</v>
      </c>
      <c r="P27" s="68" t="str">
        <f t="shared" si="7"/>
        <v>Medio</v>
      </c>
      <c r="Q27" s="69" t="s">
        <v>215</v>
      </c>
      <c r="R27" s="72"/>
    </row>
    <row r="28" spans="2:18" ht="64.5" customHeight="1" x14ac:dyDescent="0.3">
      <c r="B28" s="63">
        <v>22</v>
      </c>
      <c r="C28" s="121" t="s">
        <v>94</v>
      </c>
      <c r="D28" s="69" t="s">
        <v>164</v>
      </c>
      <c r="E28" s="65" t="s">
        <v>0</v>
      </c>
      <c r="F28" s="66">
        <v>2</v>
      </c>
      <c r="G28" s="66">
        <v>1</v>
      </c>
      <c r="H28" s="66">
        <v>1</v>
      </c>
      <c r="I28" s="66">
        <v>1</v>
      </c>
      <c r="J28" s="66">
        <v>2</v>
      </c>
      <c r="K28" s="66">
        <v>3</v>
      </c>
      <c r="L28" s="66" t="s">
        <v>125</v>
      </c>
      <c r="M28" s="67">
        <f t="shared" si="4"/>
        <v>2</v>
      </c>
      <c r="N28" s="67" t="str">
        <f t="shared" si="5"/>
        <v>Moderado</v>
      </c>
      <c r="O28" s="67">
        <f t="shared" si="6"/>
        <v>3</v>
      </c>
      <c r="P28" s="68" t="str">
        <f t="shared" si="7"/>
        <v>Medio</v>
      </c>
      <c r="Q28" s="69" t="s">
        <v>197</v>
      </c>
      <c r="R28" s="70"/>
    </row>
    <row r="29" spans="2:18" ht="36" x14ac:dyDescent="0.3">
      <c r="B29" s="63">
        <v>23</v>
      </c>
      <c r="C29" s="123"/>
      <c r="D29" s="69" t="s">
        <v>163</v>
      </c>
      <c r="E29" s="65" t="s">
        <v>0</v>
      </c>
      <c r="F29" s="66">
        <v>4</v>
      </c>
      <c r="G29" s="66">
        <v>4</v>
      </c>
      <c r="H29" s="66">
        <v>2</v>
      </c>
      <c r="I29" s="66">
        <v>1</v>
      </c>
      <c r="J29" s="66">
        <v>2</v>
      </c>
      <c r="K29" s="66">
        <v>4</v>
      </c>
      <c r="L29" s="66" t="s">
        <v>124</v>
      </c>
      <c r="M29" s="67">
        <f t="shared" si="4"/>
        <v>1</v>
      </c>
      <c r="N29" s="67" t="str">
        <f t="shared" si="5"/>
        <v>Mayor</v>
      </c>
      <c r="O29" s="67">
        <f t="shared" si="6"/>
        <v>4</v>
      </c>
      <c r="P29" s="68" t="str">
        <f t="shared" si="7"/>
        <v>Medio</v>
      </c>
      <c r="Q29" s="69" t="s">
        <v>184</v>
      </c>
      <c r="R29" s="70"/>
    </row>
    <row r="30" spans="2:18" ht="78" customHeight="1" thickBot="1" x14ac:dyDescent="0.35">
      <c r="B30" s="63">
        <v>24</v>
      </c>
      <c r="C30" s="121" t="s">
        <v>106</v>
      </c>
      <c r="D30" s="69" t="s">
        <v>231</v>
      </c>
      <c r="E30" s="65" t="s">
        <v>0</v>
      </c>
      <c r="F30" s="66">
        <v>1</v>
      </c>
      <c r="G30" s="66">
        <v>1</v>
      </c>
      <c r="H30" s="66">
        <v>1</v>
      </c>
      <c r="I30" s="66">
        <v>1</v>
      </c>
      <c r="J30" s="66">
        <v>1</v>
      </c>
      <c r="K30" s="66">
        <v>1</v>
      </c>
      <c r="L30" s="66" t="s">
        <v>124</v>
      </c>
      <c r="M30" s="67">
        <f t="shared" si="4"/>
        <v>1</v>
      </c>
      <c r="N30" s="67" t="str">
        <f>IF(MAX(F30:K30)=1,"Insignificante",IF(MAX(F30:K30)=2,"Menor",IF(MAX(F30:K30)=3,"Moderado",IF(MAX(F30:K30)=4,"Mayor",IF(MAX(F30:K30)=5,"Catastrofico","0")))))</f>
        <v>Insignificante</v>
      </c>
      <c r="O30" s="67">
        <f t="shared" si="6"/>
        <v>1</v>
      </c>
      <c r="P30" s="68" t="str">
        <f t="shared" si="7"/>
        <v>Inusual</v>
      </c>
      <c r="Q30" s="69" t="s">
        <v>232</v>
      </c>
      <c r="R30" s="72"/>
    </row>
    <row r="31" spans="2:18" ht="75" customHeight="1" thickBot="1" x14ac:dyDescent="0.35">
      <c r="B31" s="63">
        <v>25</v>
      </c>
      <c r="C31" s="122"/>
      <c r="D31" s="76" t="s">
        <v>211</v>
      </c>
      <c r="E31" s="65" t="s">
        <v>102</v>
      </c>
      <c r="F31" s="66">
        <v>3</v>
      </c>
      <c r="G31" s="66">
        <v>3</v>
      </c>
      <c r="H31" s="66">
        <v>3</v>
      </c>
      <c r="I31" s="66">
        <v>1</v>
      </c>
      <c r="J31" s="66">
        <v>1</v>
      </c>
      <c r="K31" s="66">
        <v>2</v>
      </c>
      <c r="L31" s="66" t="s">
        <v>127</v>
      </c>
      <c r="M31" s="67">
        <v>4</v>
      </c>
      <c r="N31" s="67" t="s">
        <v>172</v>
      </c>
      <c r="O31" s="67">
        <v>3</v>
      </c>
      <c r="P31" s="68" t="s">
        <v>58</v>
      </c>
      <c r="Q31" s="77" t="s">
        <v>203</v>
      </c>
      <c r="R31" s="70"/>
    </row>
    <row r="32" spans="2:18" ht="57.75" customHeight="1" x14ac:dyDescent="0.3">
      <c r="B32" s="63">
        <v>26</v>
      </c>
      <c r="C32" s="122"/>
      <c r="D32" s="69" t="s">
        <v>157</v>
      </c>
      <c r="E32" s="65" t="s">
        <v>0</v>
      </c>
      <c r="F32" s="66">
        <v>1</v>
      </c>
      <c r="G32" s="66">
        <v>3</v>
      </c>
      <c r="H32" s="66">
        <v>2</v>
      </c>
      <c r="I32" s="66">
        <v>1</v>
      </c>
      <c r="J32" s="66">
        <v>1</v>
      </c>
      <c r="K32" s="66">
        <v>1</v>
      </c>
      <c r="L32" s="66" t="s">
        <v>126</v>
      </c>
      <c r="M32" s="67">
        <f t="shared" si="4"/>
        <v>3</v>
      </c>
      <c r="N32" s="67" t="str">
        <f t="shared" si="5"/>
        <v>Moderado</v>
      </c>
      <c r="O32" s="67">
        <f t="shared" si="6"/>
        <v>3</v>
      </c>
      <c r="P32" s="68" t="str">
        <f t="shared" si="7"/>
        <v>Medio</v>
      </c>
      <c r="Q32" s="73" t="s">
        <v>183</v>
      </c>
      <c r="R32" s="70"/>
    </row>
    <row r="33" spans="2:18" ht="44.25" customHeight="1" x14ac:dyDescent="0.3">
      <c r="B33" s="63">
        <v>27</v>
      </c>
      <c r="C33" s="123"/>
      <c r="D33" s="69" t="s">
        <v>113</v>
      </c>
      <c r="E33" s="65" t="s">
        <v>102</v>
      </c>
      <c r="F33" s="66">
        <v>1</v>
      </c>
      <c r="G33" s="66">
        <v>3</v>
      </c>
      <c r="H33" s="66">
        <v>2</v>
      </c>
      <c r="I33" s="66">
        <v>1</v>
      </c>
      <c r="J33" s="66">
        <v>1</v>
      </c>
      <c r="K33" s="66">
        <v>1</v>
      </c>
      <c r="L33" s="66" t="s">
        <v>126</v>
      </c>
      <c r="M33" s="67">
        <f t="shared" si="4"/>
        <v>3</v>
      </c>
      <c r="N33" s="67" t="str">
        <f t="shared" si="5"/>
        <v>Moderado</v>
      </c>
      <c r="O33" s="67">
        <f t="shared" si="6"/>
        <v>3</v>
      </c>
      <c r="P33" s="68" t="str">
        <f t="shared" si="7"/>
        <v>Medio</v>
      </c>
      <c r="Q33" s="69" t="s">
        <v>185</v>
      </c>
      <c r="R33" s="72"/>
    </row>
    <row r="34" spans="2:18" ht="74.099999999999994" customHeight="1" x14ac:dyDescent="0.3">
      <c r="B34" s="63">
        <v>28</v>
      </c>
      <c r="C34" s="121" t="s">
        <v>99</v>
      </c>
      <c r="D34" s="69" t="s">
        <v>114</v>
      </c>
      <c r="E34" s="65" t="s">
        <v>0</v>
      </c>
      <c r="F34" s="66">
        <v>2</v>
      </c>
      <c r="G34" s="66">
        <v>2</v>
      </c>
      <c r="H34" s="66">
        <v>1</v>
      </c>
      <c r="I34" s="66">
        <v>2</v>
      </c>
      <c r="J34" s="66">
        <v>1</v>
      </c>
      <c r="K34" s="66">
        <v>1</v>
      </c>
      <c r="L34" s="66" t="s">
        <v>126</v>
      </c>
      <c r="M34" s="67">
        <f t="shared" si="4"/>
        <v>3</v>
      </c>
      <c r="N34" s="67" t="str">
        <f t="shared" si="5"/>
        <v>Menor</v>
      </c>
      <c r="O34" s="67">
        <f t="shared" si="6"/>
        <v>2</v>
      </c>
      <c r="P34" s="68" t="str">
        <f t="shared" si="7"/>
        <v>Bajo</v>
      </c>
      <c r="Q34" s="69" t="s">
        <v>171</v>
      </c>
      <c r="R34" s="70"/>
    </row>
    <row r="35" spans="2:18" ht="54" x14ac:dyDescent="0.3">
      <c r="B35" s="63">
        <v>29</v>
      </c>
      <c r="C35" s="122"/>
      <c r="D35" s="69" t="s">
        <v>169</v>
      </c>
      <c r="E35" s="65" t="s">
        <v>0</v>
      </c>
      <c r="F35" s="66">
        <v>1</v>
      </c>
      <c r="G35" s="66">
        <v>1</v>
      </c>
      <c r="H35" s="66">
        <v>1</v>
      </c>
      <c r="I35" s="66">
        <v>1</v>
      </c>
      <c r="J35" s="66">
        <v>1</v>
      </c>
      <c r="K35" s="66">
        <v>1</v>
      </c>
      <c r="L35" s="66" t="s">
        <v>124</v>
      </c>
      <c r="M35" s="67">
        <f t="shared" si="4"/>
        <v>1</v>
      </c>
      <c r="N35" s="67" t="str">
        <f t="shared" si="5"/>
        <v>Insignificante</v>
      </c>
      <c r="O35" s="67">
        <f t="shared" si="6"/>
        <v>1</v>
      </c>
      <c r="P35" s="68" t="str">
        <f t="shared" si="7"/>
        <v>Inusual</v>
      </c>
      <c r="Q35" s="69" t="s">
        <v>171</v>
      </c>
      <c r="R35" s="70"/>
    </row>
    <row r="36" spans="2:18" ht="60" customHeight="1" x14ac:dyDescent="0.3">
      <c r="B36" s="63">
        <v>30</v>
      </c>
      <c r="C36" s="122"/>
      <c r="D36" s="69" t="s">
        <v>159</v>
      </c>
      <c r="E36" s="65" t="s">
        <v>0</v>
      </c>
      <c r="F36" s="66">
        <v>1</v>
      </c>
      <c r="G36" s="66">
        <v>2</v>
      </c>
      <c r="H36" s="66">
        <v>1</v>
      </c>
      <c r="I36" s="66">
        <v>1</v>
      </c>
      <c r="J36" s="66">
        <v>1</v>
      </c>
      <c r="K36" s="66">
        <v>1</v>
      </c>
      <c r="L36" s="66" t="s">
        <v>124</v>
      </c>
      <c r="M36" s="67">
        <f t="shared" si="4"/>
        <v>1</v>
      </c>
      <c r="N36" s="67" t="str">
        <f t="shared" si="5"/>
        <v>Menor</v>
      </c>
      <c r="O36" s="67">
        <f t="shared" si="6"/>
        <v>2</v>
      </c>
      <c r="P36" s="68" t="str">
        <f t="shared" si="7"/>
        <v>Bajo</v>
      </c>
      <c r="Q36" s="69" t="s">
        <v>171</v>
      </c>
      <c r="R36" s="70"/>
    </row>
    <row r="37" spans="2:18" ht="54.9" customHeight="1" x14ac:dyDescent="0.3">
      <c r="B37" s="63">
        <v>31</v>
      </c>
      <c r="C37" s="122"/>
      <c r="D37" s="69" t="s">
        <v>160</v>
      </c>
      <c r="E37" s="65" t="s">
        <v>0</v>
      </c>
      <c r="F37" s="66">
        <v>1</v>
      </c>
      <c r="G37" s="66">
        <v>2</v>
      </c>
      <c r="H37" s="66">
        <v>1</v>
      </c>
      <c r="I37" s="66">
        <v>2</v>
      </c>
      <c r="J37" s="66">
        <v>1</v>
      </c>
      <c r="K37" s="66">
        <v>1</v>
      </c>
      <c r="L37" s="66" t="s">
        <v>126</v>
      </c>
      <c r="M37" s="67">
        <f t="shared" si="4"/>
        <v>3</v>
      </c>
      <c r="N37" s="67" t="str">
        <f t="shared" si="5"/>
        <v>Menor</v>
      </c>
      <c r="O37" s="67">
        <f t="shared" si="6"/>
        <v>2</v>
      </c>
      <c r="P37" s="68" t="str">
        <f t="shared" si="7"/>
        <v>Bajo</v>
      </c>
      <c r="Q37" s="69" t="s">
        <v>171</v>
      </c>
      <c r="R37" s="70"/>
    </row>
    <row r="38" spans="2:18" ht="51" customHeight="1" x14ac:dyDescent="0.3">
      <c r="B38" s="63">
        <v>32</v>
      </c>
      <c r="C38" s="122"/>
      <c r="D38" s="69" t="s">
        <v>115</v>
      </c>
      <c r="E38" s="65" t="s">
        <v>0</v>
      </c>
      <c r="F38" s="66">
        <v>3</v>
      </c>
      <c r="G38" s="66">
        <v>3</v>
      </c>
      <c r="H38" s="66">
        <v>2</v>
      </c>
      <c r="I38" s="66">
        <v>1</v>
      </c>
      <c r="J38" s="66">
        <v>1</v>
      </c>
      <c r="K38" s="66">
        <v>1</v>
      </c>
      <c r="L38" s="66" t="s">
        <v>126</v>
      </c>
      <c r="M38" s="67">
        <f t="shared" si="4"/>
        <v>3</v>
      </c>
      <c r="N38" s="67" t="str">
        <f t="shared" si="5"/>
        <v>Moderado</v>
      </c>
      <c r="O38" s="67">
        <f t="shared" si="6"/>
        <v>3</v>
      </c>
      <c r="P38" s="68" t="str">
        <f t="shared" si="7"/>
        <v>Medio</v>
      </c>
      <c r="Q38" s="69" t="s">
        <v>171</v>
      </c>
      <c r="R38" s="70"/>
    </row>
    <row r="39" spans="2:18" ht="83.25" customHeight="1" x14ac:dyDescent="0.3">
      <c r="B39" s="63">
        <v>33</v>
      </c>
      <c r="C39" s="115" t="s">
        <v>96</v>
      </c>
      <c r="D39" s="69" t="s">
        <v>92</v>
      </c>
      <c r="E39" s="65" t="s">
        <v>0</v>
      </c>
      <c r="F39" s="66">
        <v>1</v>
      </c>
      <c r="G39" s="66">
        <v>1</v>
      </c>
      <c r="H39" s="66">
        <v>1</v>
      </c>
      <c r="I39" s="66">
        <v>1</v>
      </c>
      <c r="J39" s="66">
        <v>1</v>
      </c>
      <c r="K39" s="66">
        <v>2</v>
      </c>
      <c r="L39" s="66" t="s">
        <v>125</v>
      </c>
      <c r="M39" s="67">
        <f t="shared" si="4"/>
        <v>2</v>
      </c>
      <c r="N39" s="67" t="str">
        <f t="shared" si="5"/>
        <v>Menor</v>
      </c>
      <c r="O39" s="67">
        <f t="shared" si="6"/>
        <v>2</v>
      </c>
      <c r="P39" s="68" t="str">
        <f t="shared" si="7"/>
        <v>Bajo</v>
      </c>
      <c r="Q39" s="73" t="s">
        <v>187</v>
      </c>
      <c r="R39" s="70"/>
    </row>
    <row r="40" spans="2:18" ht="56.25" customHeight="1" x14ac:dyDescent="0.3">
      <c r="B40" s="63">
        <v>34</v>
      </c>
      <c r="C40" s="117"/>
      <c r="D40" s="69" t="s">
        <v>103</v>
      </c>
      <c r="E40" s="65" t="s">
        <v>0</v>
      </c>
      <c r="F40" s="66">
        <v>1</v>
      </c>
      <c r="G40" s="66">
        <v>1</v>
      </c>
      <c r="H40" s="66">
        <v>1</v>
      </c>
      <c r="I40" s="66">
        <v>1</v>
      </c>
      <c r="J40" s="66">
        <v>1</v>
      </c>
      <c r="K40" s="66">
        <v>2</v>
      </c>
      <c r="L40" s="66" t="s">
        <v>125</v>
      </c>
      <c r="M40" s="67">
        <f t="shared" si="4"/>
        <v>2</v>
      </c>
      <c r="N40" s="67" t="str">
        <f t="shared" si="5"/>
        <v>Menor</v>
      </c>
      <c r="O40" s="67">
        <f t="shared" si="6"/>
        <v>2</v>
      </c>
      <c r="P40" s="68" t="str">
        <f t="shared" si="7"/>
        <v>Bajo</v>
      </c>
      <c r="Q40" s="73" t="s">
        <v>181</v>
      </c>
      <c r="R40" s="70"/>
    </row>
    <row r="41" spans="2:18" ht="37.5" customHeight="1" x14ac:dyDescent="0.3">
      <c r="B41" s="63">
        <v>35</v>
      </c>
      <c r="C41" s="115" t="s">
        <v>97</v>
      </c>
      <c r="D41" s="69" t="s">
        <v>98</v>
      </c>
      <c r="E41" s="65" t="s">
        <v>0</v>
      </c>
      <c r="F41" s="66">
        <v>3</v>
      </c>
      <c r="G41" s="66">
        <v>3</v>
      </c>
      <c r="H41" s="66">
        <v>3</v>
      </c>
      <c r="I41" s="66">
        <v>1</v>
      </c>
      <c r="J41" s="66">
        <v>2</v>
      </c>
      <c r="K41" s="66">
        <v>2</v>
      </c>
      <c r="L41" s="66" t="s">
        <v>126</v>
      </c>
      <c r="M41" s="67">
        <f t="shared" si="4"/>
        <v>3</v>
      </c>
      <c r="N41" s="67" t="str">
        <f t="shared" si="5"/>
        <v>Moderado</v>
      </c>
      <c r="O41" s="67">
        <f t="shared" si="6"/>
        <v>3</v>
      </c>
      <c r="P41" s="68" t="str">
        <f t="shared" si="7"/>
        <v>Medio</v>
      </c>
      <c r="Q41" s="69" t="s">
        <v>177</v>
      </c>
      <c r="R41" s="70"/>
    </row>
    <row r="42" spans="2:18" ht="45.75" customHeight="1" x14ac:dyDescent="0.3">
      <c r="B42" s="63">
        <v>36</v>
      </c>
      <c r="C42" s="116"/>
      <c r="D42" s="69" t="s">
        <v>83</v>
      </c>
      <c r="E42" s="65" t="s">
        <v>0</v>
      </c>
      <c r="F42" s="66">
        <v>3</v>
      </c>
      <c r="G42" s="66">
        <v>1</v>
      </c>
      <c r="H42" s="66">
        <v>1</v>
      </c>
      <c r="I42" s="66">
        <v>1</v>
      </c>
      <c r="J42" s="66">
        <v>1</v>
      </c>
      <c r="K42" s="66">
        <v>2</v>
      </c>
      <c r="L42" s="66" t="s">
        <v>126</v>
      </c>
      <c r="M42" s="67">
        <f t="shared" si="4"/>
        <v>3</v>
      </c>
      <c r="N42" s="67" t="str">
        <f t="shared" si="5"/>
        <v>Moderado</v>
      </c>
      <c r="O42" s="67">
        <f t="shared" si="6"/>
        <v>3</v>
      </c>
      <c r="P42" s="68" t="str">
        <f t="shared" si="7"/>
        <v>Medio</v>
      </c>
      <c r="Q42" s="73" t="s">
        <v>180</v>
      </c>
      <c r="R42" s="72"/>
    </row>
    <row r="43" spans="2:18" ht="52.5" customHeight="1" x14ac:dyDescent="0.3">
      <c r="B43" s="63">
        <v>37</v>
      </c>
      <c r="C43" s="116"/>
      <c r="D43" s="69" t="s">
        <v>162</v>
      </c>
      <c r="E43" s="65" t="s">
        <v>165</v>
      </c>
      <c r="F43" s="66">
        <v>4</v>
      </c>
      <c r="G43" s="66">
        <v>4</v>
      </c>
      <c r="H43" s="66">
        <v>3</v>
      </c>
      <c r="I43" s="66">
        <v>3</v>
      </c>
      <c r="J43" s="66">
        <v>3</v>
      </c>
      <c r="K43" s="66">
        <v>3</v>
      </c>
      <c r="L43" s="66" t="s">
        <v>125</v>
      </c>
      <c r="M43" s="67">
        <f t="shared" si="4"/>
        <v>2</v>
      </c>
      <c r="N43" s="67" t="str">
        <f t="shared" si="5"/>
        <v>Mayor</v>
      </c>
      <c r="O43" s="67">
        <f t="shared" si="6"/>
        <v>4</v>
      </c>
      <c r="P43" s="68" t="str">
        <f t="shared" si="7"/>
        <v>Alto</v>
      </c>
      <c r="Q43" s="69" t="s">
        <v>176</v>
      </c>
      <c r="R43" s="70"/>
    </row>
    <row r="44" spans="2:18" ht="45.75" customHeight="1" x14ac:dyDescent="0.3">
      <c r="B44" s="63">
        <v>38</v>
      </c>
      <c r="C44" s="116"/>
      <c r="D44" s="69" t="s">
        <v>104</v>
      </c>
      <c r="E44" s="65" t="s">
        <v>0</v>
      </c>
      <c r="F44" s="66">
        <v>1</v>
      </c>
      <c r="G44" s="66">
        <v>1</v>
      </c>
      <c r="H44" s="66">
        <v>1</v>
      </c>
      <c r="I44" s="66">
        <v>1</v>
      </c>
      <c r="J44" s="66">
        <v>1</v>
      </c>
      <c r="K44" s="66">
        <v>1</v>
      </c>
      <c r="L44" s="66" t="s">
        <v>126</v>
      </c>
      <c r="M44" s="67">
        <f t="shared" si="4"/>
        <v>3</v>
      </c>
      <c r="N44" s="67" t="str">
        <f t="shared" si="5"/>
        <v>Insignificante</v>
      </c>
      <c r="O44" s="67">
        <f t="shared" si="6"/>
        <v>1</v>
      </c>
      <c r="P44" s="68" t="str">
        <f t="shared" si="7"/>
        <v>Bajo</v>
      </c>
      <c r="Q44" s="69" t="s">
        <v>178</v>
      </c>
      <c r="R44" s="70"/>
    </row>
    <row r="45" spans="2:18" ht="84" customHeight="1" x14ac:dyDescent="0.3">
      <c r="B45" s="63">
        <v>39</v>
      </c>
      <c r="C45" s="116"/>
      <c r="D45" s="69" t="s">
        <v>116</v>
      </c>
      <c r="E45" s="65" t="s">
        <v>0</v>
      </c>
      <c r="F45" s="66">
        <v>4</v>
      </c>
      <c r="G45" s="66">
        <v>4</v>
      </c>
      <c r="H45" s="66">
        <v>2</v>
      </c>
      <c r="I45" s="66">
        <v>2</v>
      </c>
      <c r="J45" s="66">
        <v>2</v>
      </c>
      <c r="K45" s="66">
        <v>3</v>
      </c>
      <c r="L45" s="66" t="s">
        <v>126</v>
      </c>
      <c r="M45" s="67">
        <f t="shared" si="4"/>
        <v>3</v>
      </c>
      <c r="N45" s="67" t="str">
        <f t="shared" si="5"/>
        <v>Mayor</v>
      </c>
      <c r="O45" s="67">
        <f t="shared" si="6"/>
        <v>4</v>
      </c>
      <c r="P45" s="68" t="str">
        <f t="shared" si="7"/>
        <v>Alto</v>
      </c>
      <c r="Q45" s="73" t="s">
        <v>179</v>
      </c>
      <c r="R45" s="70"/>
    </row>
    <row r="46" spans="2:18" ht="56.25" customHeight="1" x14ac:dyDescent="0.3">
      <c r="B46" s="63">
        <v>40</v>
      </c>
      <c r="C46" s="116"/>
      <c r="D46" s="64" t="s">
        <v>216</v>
      </c>
      <c r="E46" s="63" t="s">
        <v>0</v>
      </c>
      <c r="F46" s="66">
        <v>3</v>
      </c>
      <c r="G46" s="66">
        <v>2</v>
      </c>
      <c r="H46" s="66">
        <v>1</v>
      </c>
      <c r="I46" s="66">
        <v>2</v>
      </c>
      <c r="J46" s="66">
        <v>1</v>
      </c>
      <c r="K46" s="66">
        <v>2</v>
      </c>
      <c r="L46" s="66" t="s">
        <v>126</v>
      </c>
      <c r="M46" s="63">
        <v>3</v>
      </c>
      <c r="N46" s="63" t="str">
        <f t="shared" si="5"/>
        <v>Moderado</v>
      </c>
      <c r="O46" s="63">
        <f t="shared" si="6"/>
        <v>3</v>
      </c>
      <c r="P46" s="78" t="str">
        <f t="shared" si="7"/>
        <v>Medio</v>
      </c>
      <c r="Q46" s="79" t="s">
        <v>217</v>
      </c>
    </row>
    <row r="47" spans="2:18" ht="63" customHeight="1" x14ac:dyDescent="0.3">
      <c r="B47" s="63">
        <v>41</v>
      </c>
      <c r="C47" s="117"/>
      <c r="D47" s="69" t="s">
        <v>117</v>
      </c>
      <c r="E47" s="65" t="s">
        <v>165</v>
      </c>
      <c r="F47" s="66">
        <v>1</v>
      </c>
      <c r="G47" s="66">
        <v>1</v>
      </c>
      <c r="H47" s="66">
        <v>1</v>
      </c>
      <c r="I47" s="66">
        <v>1</v>
      </c>
      <c r="J47" s="66">
        <v>2</v>
      </c>
      <c r="K47" s="66">
        <v>1</v>
      </c>
      <c r="L47" s="66" t="s">
        <v>126</v>
      </c>
      <c r="M47" s="67">
        <f t="shared" si="4"/>
        <v>3</v>
      </c>
      <c r="N47" s="67" t="str">
        <f t="shared" si="5"/>
        <v>Menor</v>
      </c>
      <c r="O47" s="67">
        <f t="shared" si="6"/>
        <v>2</v>
      </c>
      <c r="P47" s="68" t="str">
        <f t="shared" si="7"/>
        <v>Bajo</v>
      </c>
      <c r="Q47" s="73" t="s">
        <v>182</v>
      </c>
      <c r="R47" s="70"/>
    </row>
    <row r="48" spans="2:18" ht="48" customHeight="1" x14ac:dyDescent="0.35">
      <c r="B48" s="63">
        <v>42</v>
      </c>
      <c r="C48" s="113" t="s">
        <v>204</v>
      </c>
      <c r="D48" s="80" t="s">
        <v>205</v>
      </c>
      <c r="E48" s="81" t="s">
        <v>0</v>
      </c>
      <c r="F48" s="66">
        <v>3</v>
      </c>
      <c r="G48" s="66">
        <v>3</v>
      </c>
      <c r="H48" s="66">
        <v>1</v>
      </c>
      <c r="I48" s="66">
        <v>1</v>
      </c>
      <c r="J48" s="66">
        <v>2</v>
      </c>
      <c r="K48" s="66">
        <v>3</v>
      </c>
      <c r="L48" s="66" t="s">
        <v>127</v>
      </c>
      <c r="M48" s="67">
        <v>4</v>
      </c>
      <c r="N48" s="67" t="s">
        <v>172</v>
      </c>
      <c r="O48" s="67">
        <v>3</v>
      </c>
      <c r="P48" s="68" t="s">
        <v>58</v>
      </c>
      <c r="Q48" s="80" t="s">
        <v>206</v>
      </c>
      <c r="R48" s="82"/>
    </row>
    <row r="49" spans="2:18" ht="48" customHeight="1" x14ac:dyDescent="0.3">
      <c r="B49" s="63">
        <v>43</v>
      </c>
      <c r="C49" s="114"/>
      <c r="D49" s="80" t="s">
        <v>207</v>
      </c>
      <c r="E49" s="81" t="s">
        <v>208</v>
      </c>
      <c r="F49" s="66">
        <v>1</v>
      </c>
      <c r="G49" s="66">
        <v>2</v>
      </c>
      <c r="H49" s="66">
        <v>3</v>
      </c>
      <c r="I49" s="66">
        <v>1</v>
      </c>
      <c r="J49" s="66">
        <v>3</v>
      </c>
      <c r="K49" s="66">
        <v>3</v>
      </c>
      <c r="L49" s="66" t="s">
        <v>126</v>
      </c>
      <c r="M49" s="67">
        <v>3</v>
      </c>
      <c r="N49" s="67" t="s">
        <v>172</v>
      </c>
      <c r="O49" s="67">
        <v>3</v>
      </c>
      <c r="P49" s="68" t="s">
        <v>56</v>
      </c>
      <c r="Q49" s="80" t="s">
        <v>206</v>
      </c>
      <c r="R49" s="83"/>
    </row>
    <row r="50" spans="2:18" s="84" customFormat="1" x14ac:dyDescent="0.3">
      <c r="B50" s="137" t="s">
        <v>218</v>
      </c>
      <c r="C50" s="137"/>
      <c r="D50" s="137"/>
      <c r="E50" s="137"/>
      <c r="F50" s="137"/>
      <c r="G50" s="137"/>
      <c r="H50" s="137"/>
      <c r="I50" s="137"/>
      <c r="J50" s="137"/>
      <c r="K50" s="137"/>
      <c r="L50" s="137"/>
      <c r="M50" s="137"/>
      <c r="N50" s="137"/>
      <c r="O50" s="137"/>
      <c r="P50" s="137"/>
      <c r="Q50" s="137"/>
    </row>
    <row r="51" spans="2:18" s="84" customFormat="1" x14ac:dyDescent="0.3">
      <c r="B51" s="137" t="s">
        <v>219</v>
      </c>
      <c r="C51" s="137"/>
      <c r="D51" s="137"/>
      <c r="E51" s="137"/>
      <c r="F51" s="137"/>
      <c r="G51" s="137"/>
      <c r="H51" s="137"/>
      <c r="I51" s="137"/>
      <c r="J51" s="137"/>
      <c r="K51" s="137"/>
      <c r="L51" s="137"/>
      <c r="M51" s="137"/>
      <c r="N51" s="137"/>
      <c r="O51" s="137"/>
      <c r="P51" s="137"/>
      <c r="Q51" s="137"/>
    </row>
    <row r="52" spans="2:18" s="84" customFormat="1" x14ac:dyDescent="0.3">
      <c r="B52" s="137" t="s">
        <v>220</v>
      </c>
      <c r="C52" s="137"/>
      <c r="D52" s="137"/>
      <c r="E52" s="137"/>
      <c r="F52" s="137"/>
      <c r="G52" s="137"/>
      <c r="H52" s="137"/>
      <c r="I52" s="137"/>
      <c r="J52" s="137"/>
      <c r="K52" s="137"/>
      <c r="L52" s="137"/>
      <c r="M52" s="137"/>
      <c r="N52" s="137"/>
      <c r="O52" s="137"/>
      <c r="P52" s="137"/>
      <c r="Q52" s="137"/>
    </row>
    <row r="53" spans="2:18" s="84" customFormat="1" x14ac:dyDescent="0.3">
      <c r="B53" s="137" t="s">
        <v>221</v>
      </c>
      <c r="C53" s="137"/>
      <c r="D53" s="137"/>
      <c r="E53" s="137"/>
      <c r="F53" s="137"/>
      <c r="G53" s="137"/>
      <c r="H53" s="137"/>
      <c r="I53" s="137"/>
      <c r="J53" s="137"/>
      <c r="K53" s="137"/>
      <c r="L53" s="137"/>
      <c r="M53" s="137"/>
      <c r="N53" s="137"/>
      <c r="O53" s="137"/>
      <c r="P53" s="137"/>
      <c r="Q53" s="137"/>
    </row>
    <row r="54" spans="2:18" s="84" customFormat="1" ht="21" customHeight="1" x14ac:dyDescent="0.3">
      <c r="B54" s="137" t="s">
        <v>222</v>
      </c>
      <c r="C54" s="137"/>
      <c r="D54" s="137"/>
      <c r="E54" s="137"/>
      <c r="F54" s="137"/>
      <c r="G54" s="137"/>
      <c r="H54" s="137"/>
      <c r="I54" s="137"/>
      <c r="J54" s="137"/>
      <c r="K54" s="137"/>
      <c r="L54" s="137"/>
      <c r="M54" s="137"/>
      <c r="N54" s="137"/>
      <c r="O54" s="137"/>
      <c r="P54" s="137"/>
      <c r="Q54" s="137"/>
    </row>
    <row r="55" spans="2:18" s="84" customFormat="1" x14ac:dyDescent="0.3">
      <c r="B55" s="135" t="s">
        <v>223</v>
      </c>
      <c r="C55" s="135"/>
      <c r="D55" s="135"/>
      <c r="E55" s="135"/>
      <c r="F55" s="135"/>
      <c r="G55" s="135"/>
      <c r="H55" s="135"/>
      <c r="I55" s="135"/>
      <c r="J55" s="135"/>
      <c r="K55" s="135"/>
      <c r="L55" s="135"/>
      <c r="M55" s="135"/>
      <c r="N55" s="135"/>
      <c r="O55" s="135"/>
      <c r="P55" s="135"/>
      <c r="Q55" s="135"/>
    </row>
    <row r="56" spans="2:18" s="84" customFormat="1" ht="94.5" customHeight="1" x14ac:dyDescent="0.3">
      <c r="B56" s="136" t="s">
        <v>224</v>
      </c>
      <c r="C56" s="136"/>
      <c r="D56" s="136"/>
      <c r="E56" s="136"/>
      <c r="F56" s="136"/>
      <c r="G56" s="136"/>
      <c r="H56" s="136"/>
      <c r="I56" s="136"/>
      <c r="J56" s="136"/>
      <c r="K56" s="136"/>
      <c r="L56" s="136"/>
      <c r="M56" s="136"/>
      <c r="N56" s="136"/>
      <c r="O56" s="136"/>
      <c r="P56" s="136"/>
      <c r="Q56" s="136"/>
    </row>
  </sheetData>
  <mergeCells count="31">
    <mergeCell ref="B55:Q55"/>
    <mergeCell ref="B56:Q56"/>
    <mergeCell ref="B50:Q50"/>
    <mergeCell ref="B51:Q51"/>
    <mergeCell ref="B52:Q52"/>
    <mergeCell ref="B53:Q53"/>
    <mergeCell ref="B54:Q54"/>
    <mergeCell ref="R5:R6"/>
    <mergeCell ref="O5:O6"/>
    <mergeCell ref="C7:C9"/>
    <mergeCell ref="Q5:Q6"/>
    <mergeCell ref="N5:N6"/>
    <mergeCell ref="P5:P6"/>
    <mergeCell ref="M5:M6"/>
    <mergeCell ref="E5:E6"/>
    <mergeCell ref="F5:K5"/>
    <mergeCell ref="L5:L6"/>
    <mergeCell ref="B2:C4"/>
    <mergeCell ref="B5:B6"/>
    <mergeCell ref="C5:D6"/>
    <mergeCell ref="D2:Q4"/>
    <mergeCell ref="C48:C49"/>
    <mergeCell ref="C41:C47"/>
    <mergeCell ref="C17:C20"/>
    <mergeCell ref="C30:C33"/>
    <mergeCell ref="C34:C38"/>
    <mergeCell ref="C39:C40"/>
    <mergeCell ref="C28:C29"/>
    <mergeCell ref="C14:C16"/>
    <mergeCell ref="C21:C27"/>
    <mergeCell ref="C10:C13"/>
  </mergeCells>
  <conditionalFormatting sqref="O19:P23 M19:M23 O7:P17 M7:M17 O32:P45 M32:M45 M47:M49 O47:P49 M26:M30 O26:P30">
    <cfRule type="containsText" dxfId="34" priority="150" operator="containsText" text="Inusual">
      <formula>NOT(ISERROR(SEARCH("Inusual",M7)))</formula>
    </cfRule>
  </conditionalFormatting>
  <conditionalFormatting sqref="O19:P23 M19:M23 O7:P17 M7:M17 O32:P45 M32:M45 M47:M49 O47:P49 M26:M30 O26:P30">
    <cfRule type="containsText" dxfId="33" priority="149" operator="containsText" text="Bajo">
      <formula>NOT(ISERROR(SEARCH("Bajo",M7)))</formula>
    </cfRule>
  </conditionalFormatting>
  <conditionalFormatting sqref="O19:P23 M19:M23 O7:P17 M7:M17 O32:P45 M32:M45 M47:M49 O47:P49 M26:M30 O26:P30">
    <cfRule type="containsText" dxfId="32" priority="148" operator="containsText" text="Medio">
      <formula>NOT(ISERROR(SEARCH("Medio",M7)))</formula>
    </cfRule>
  </conditionalFormatting>
  <conditionalFormatting sqref="O19:P23 M19:M23 O7:P17 M7:M17 O32:P45 M32:M45 M47:M49 O47:P49 M26:M30 O26:P30">
    <cfRule type="containsText" dxfId="31" priority="147" operator="containsText" text="Alto">
      <formula>NOT(ISERROR(SEARCH("Alto",M7)))</formula>
    </cfRule>
  </conditionalFormatting>
  <conditionalFormatting sqref="O19:P23 M19:M23 O7:P17 M7:M17 O32:P45 M32:M45 M47:M49 O47:P49 M26:M30 O26:P30">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6 O46:P46">
    <cfRule type="containsText" dxfId="14" priority="15" operator="containsText" text="Inusual">
      <formula>NOT(ISERROR(SEARCH("Inusual",M46)))</formula>
    </cfRule>
  </conditionalFormatting>
  <conditionalFormatting sqref="M46 O46:P46">
    <cfRule type="containsText" dxfId="13" priority="14" operator="containsText" text="Bajo">
      <formula>NOT(ISERROR(SEARCH("Bajo",M46)))</formula>
    </cfRule>
  </conditionalFormatting>
  <conditionalFormatting sqref="M46 O46:P46">
    <cfRule type="containsText" dxfId="12" priority="13" operator="containsText" text="Medio">
      <formula>NOT(ISERROR(SEARCH("Medio",M46)))</formula>
    </cfRule>
  </conditionalFormatting>
  <conditionalFormatting sqref="M46 O46:P46">
    <cfRule type="containsText" dxfId="11" priority="12" operator="containsText" text="Alto">
      <formula>NOT(ISERROR(SEARCH("Alto",M46)))</formula>
    </cfRule>
  </conditionalFormatting>
  <conditionalFormatting sqref="M46 O46:P46">
    <cfRule type="containsText" dxfId="10" priority="11" operator="containsText" text="Extremo">
      <formula>NOT(ISERROR(SEARCH("Extremo",M46)))</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32:K49 F7:K30" xr:uid="{00000000-0002-0000-0200-000000000000}">
      <formula1>"1,2,3,4,5"</formula1>
    </dataValidation>
    <dataValidation type="list" allowBlank="1" showInputMessage="1" showErrorMessage="1" sqref="L32:L49 L7:L3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10" zoomScale="130" zoomScaleNormal="130" workbookViewId="0">
      <selection activeCell="G1" sqref="G1"/>
    </sheetView>
  </sheetViews>
  <sheetFormatPr baseColWidth="10" defaultColWidth="11.44140625" defaultRowHeight="12.75" customHeight="1" x14ac:dyDescent="0.3"/>
  <cols>
    <col min="1" max="1" width="6.33203125" style="9" customWidth="1"/>
    <col min="2" max="2" width="4.88671875" style="9" customWidth="1"/>
    <col min="3" max="3" width="5" style="9" customWidth="1"/>
    <col min="4" max="8" width="11.44140625" style="9" customWidth="1"/>
    <col min="9" max="16384" width="11.44140625" style="9"/>
  </cols>
  <sheetData>
    <row r="1" spans="1:8" ht="20.25" customHeight="1" x14ac:dyDescent="0.3">
      <c r="A1" s="1"/>
      <c r="B1" s="1"/>
      <c r="C1" s="19"/>
      <c r="D1" s="1"/>
      <c r="E1" s="1"/>
      <c r="F1" s="1"/>
      <c r="G1" s="1"/>
      <c r="H1" s="1"/>
    </row>
    <row r="2" spans="1:8" ht="12.75" customHeight="1" x14ac:dyDescent="0.3">
      <c r="A2" s="1"/>
      <c r="B2" s="138" t="s">
        <v>50</v>
      </c>
      <c r="C2" s="139"/>
      <c r="D2" s="139"/>
      <c r="E2" s="139"/>
      <c r="F2" s="139"/>
      <c r="G2" s="139"/>
      <c r="H2" s="140"/>
    </row>
    <row r="3" spans="1:8" ht="51" customHeight="1" x14ac:dyDescent="0.3">
      <c r="A3" s="1"/>
      <c r="B3" s="141" t="s">
        <v>51</v>
      </c>
      <c r="C3" s="21">
        <v>5</v>
      </c>
      <c r="D3" s="41" t="str">
        <f>IF(AND($C3='Formato Matriz'!$U$3,D$8='Formato Matriz'!$U$4),"PERFIL","")</f>
        <v/>
      </c>
      <c r="E3" s="42" t="str">
        <f>IF(AND($C3='Formato Matriz'!$U$3,E$8='Formato Matriz'!$U$4),"PERFIL","")</f>
        <v/>
      </c>
      <c r="F3" s="42" t="str">
        <f>IF(AND($C3='Formato Matriz'!$U$3,F$8='Formato Matriz'!$U$4),"PERFIL","")</f>
        <v/>
      </c>
      <c r="G3" s="43" t="str">
        <f>IF(AND($C3='Formato Matriz'!$U$3,G$8='Formato Matriz'!$U$4),"PERFIL","")</f>
        <v/>
      </c>
      <c r="H3" s="43" t="str">
        <f>IF(AND($C3='Formato Matriz'!$U$3,H$8='Formato Matriz'!$U$4),"PERFIL","")</f>
        <v/>
      </c>
    </row>
    <row r="4" spans="1:8" ht="51" customHeight="1" x14ac:dyDescent="0.3">
      <c r="A4" s="1"/>
      <c r="B4" s="141"/>
      <c r="C4" s="21">
        <v>4</v>
      </c>
      <c r="D4" s="41" t="str">
        <f>IF(AND($C4='Formato Matriz'!$U$3,D$8='Formato Matriz'!$U$4),"PERFIL","")</f>
        <v/>
      </c>
      <c r="E4" s="41" t="str">
        <f>IF(AND($C4='Formato Matriz'!$U$3,E$8='Formato Matriz'!$U$4),"PERFIL","")</f>
        <v/>
      </c>
      <c r="F4" s="42" t="str">
        <f>IF(AND($C4='Formato Matriz'!$U$3,F$8='Formato Matriz'!$U$4),"PERFIL","")</f>
        <v/>
      </c>
      <c r="G4" s="43" t="str">
        <f>IF(AND($C4='Formato Matriz'!$U$3,G$8='Formato Matriz'!$U$4),"PERFIL","")</f>
        <v/>
      </c>
      <c r="H4" s="43" t="str">
        <f>IF(AND($C4='Formato Matriz'!$U$3,H$8='Formato Matriz'!$U$4),"PERFIL","")</f>
        <v/>
      </c>
    </row>
    <row r="5" spans="1:8" ht="51" customHeight="1" x14ac:dyDescent="0.3">
      <c r="A5" s="1"/>
      <c r="B5" s="141"/>
      <c r="C5" s="21">
        <v>3</v>
      </c>
      <c r="D5" s="44" t="str">
        <f>IF(AND($C5='Formato Matriz'!$U$3,D$8='Formato Matriz'!$U$4),"PERFIL","")</f>
        <v/>
      </c>
      <c r="E5" s="44" t="str">
        <f>IF(AND($C5='Formato Matriz'!$U$3,E$8='Formato Matriz'!$U$4),"PERFIL","")</f>
        <v/>
      </c>
      <c r="F5" s="41" t="str">
        <f>IF(AND($C5='Formato Matriz'!$U$3,F$8='Formato Matriz'!$U$4),"PERFIL","")</f>
        <v/>
      </c>
      <c r="G5" s="42" t="str">
        <f>IF(AND($C5='Formato Matriz'!$U$3,G$8='Formato Matriz'!$U$4),"PERFIL","")</f>
        <v/>
      </c>
      <c r="H5" s="45" t="str">
        <f>IF(AND($C5='Formato Matriz'!$U$3,H$8='Formato Matriz'!$U$4),"PERFIL","")</f>
        <v/>
      </c>
    </row>
    <row r="6" spans="1:8" ht="51" customHeight="1" x14ac:dyDescent="0.3">
      <c r="A6" s="1"/>
      <c r="B6" s="141"/>
      <c r="C6" s="21">
        <v>2</v>
      </c>
      <c r="D6" s="44" t="str">
        <f>IF(AND($C6='Formato Matriz'!$U$3,D$8='Formato Matriz'!$U$4),"PERFIL","")</f>
        <v/>
      </c>
      <c r="E6" s="44" t="str">
        <f>IF(AND($C6='Formato Matriz'!$U$3,E$8='Formato Matriz'!$U$4),"PERFIL","")</f>
        <v>PERFIL</v>
      </c>
      <c r="F6" s="41" t="str">
        <f>IF(AND($C6='Formato Matriz'!$U$3,F$8='Formato Matriz'!$U$4),"PERFIL","")</f>
        <v/>
      </c>
      <c r="G6" s="42" t="str">
        <f>IF(AND($C6='Formato Matriz'!$U$3,G$8='Formato Matriz'!$U$4),"PERFIL","")</f>
        <v/>
      </c>
      <c r="H6" s="42" t="str">
        <f>IF(AND($C6='Formato Matriz'!$U$3,H$8='Formato Matriz'!$U$4),"PERFIL","")</f>
        <v/>
      </c>
    </row>
    <row r="7" spans="1:8" ht="51" customHeight="1" x14ac:dyDescent="0.3">
      <c r="A7" s="1"/>
      <c r="B7" s="141"/>
      <c r="C7" s="21">
        <v>1</v>
      </c>
      <c r="D7" s="46" t="str">
        <f>IF(AND($C7='Formato Matriz'!$U$3,D$8='Formato Matriz'!$U$4),"PERFIL","")</f>
        <v/>
      </c>
      <c r="E7" s="44" t="str">
        <f>IF(AND($C7='Formato Matriz'!$U$3,E$8='Formato Matriz'!$U$4),"PERFIL","")</f>
        <v/>
      </c>
      <c r="F7" s="41" t="str">
        <f>IF(AND($C7='Formato Matriz'!$U$3,F$8='Formato Matriz'!$U$4),"PERFIL","")</f>
        <v/>
      </c>
      <c r="G7" s="41" t="str">
        <f>IF(AND($C7='Formato Matriz'!$U$3,G$8='Formato Matriz'!$U$4),"PERFIL","")</f>
        <v/>
      </c>
      <c r="H7" s="42" t="str">
        <f>IF(AND($C7='Formato Matriz'!$U$3,H$8='Formato Matriz'!$U$4),"PERFIL","")</f>
        <v/>
      </c>
    </row>
    <row r="8" spans="1:8" ht="13.8" x14ac:dyDescent="0.3">
      <c r="A8" s="19"/>
      <c r="B8" s="21"/>
      <c r="C8" s="21"/>
      <c r="D8" s="21">
        <v>1</v>
      </c>
      <c r="E8" s="21">
        <v>2</v>
      </c>
      <c r="F8" s="21">
        <v>3</v>
      </c>
      <c r="G8" s="21">
        <v>4</v>
      </c>
      <c r="H8" s="21">
        <v>5</v>
      </c>
    </row>
    <row r="9" spans="1:8" ht="13.8" x14ac:dyDescent="0.3">
      <c r="A9" s="1"/>
      <c r="B9" s="23"/>
      <c r="C9" s="21"/>
      <c r="D9" s="142" t="s">
        <v>1</v>
      </c>
      <c r="E9" s="142"/>
      <c r="F9" s="142"/>
      <c r="G9" s="142"/>
      <c r="H9" s="142"/>
    </row>
    <row r="10" spans="1:8" ht="13.8" x14ac:dyDescent="0.3">
      <c r="A10" s="1"/>
      <c r="B10" s="20"/>
      <c r="C10" s="22"/>
      <c r="D10" s="20"/>
      <c r="E10" s="20"/>
      <c r="F10" s="20"/>
      <c r="G10" s="20"/>
      <c r="H10" s="20"/>
    </row>
    <row r="11" spans="1:8" ht="13.5" customHeight="1" x14ac:dyDescent="0.3">
      <c r="A11" s="1"/>
      <c r="B11" s="145"/>
      <c r="C11" s="145"/>
      <c r="D11" s="20" t="s">
        <v>52</v>
      </c>
      <c r="E11" s="24" t="s">
        <v>53</v>
      </c>
      <c r="F11" s="1"/>
      <c r="G11" s="1"/>
      <c r="H11" s="1"/>
    </row>
    <row r="12" spans="1:8" ht="13.5" customHeight="1" x14ac:dyDescent="0.3">
      <c r="A12" s="1"/>
      <c r="B12" s="146"/>
      <c r="C12" s="146"/>
      <c r="D12" s="20" t="s">
        <v>54</v>
      </c>
      <c r="E12" s="1" t="s">
        <v>55</v>
      </c>
      <c r="F12" s="1"/>
      <c r="G12" s="1"/>
      <c r="H12" s="1"/>
    </row>
    <row r="13" spans="1:8" ht="13.5" customHeight="1" x14ac:dyDescent="0.3">
      <c r="A13" s="1"/>
      <c r="B13" s="147"/>
      <c r="C13" s="147"/>
      <c r="D13" s="20" t="s">
        <v>56</v>
      </c>
      <c r="E13" s="1" t="s">
        <v>57</v>
      </c>
      <c r="F13" s="1"/>
      <c r="G13" s="1"/>
      <c r="H13" s="1"/>
    </row>
    <row r="14" spans="1:8" ht="13.5" customHeight="1" x14ac:dyDescent="0.3">
      <c r="A14" s="1"/>
      <c r="B14" s="143"/>
      <c r="C14" s="143"/>
      <c r="D14" s="25" t="s">
        <v>58</v>
      </c>
      <c r="E14" s="1" t="s">
        <v>59</v>
      </c>
      <c r="F14" s="1"/>
      <c r="G14" s="1"/>
      <c r="H14" s="1"/>
    </row>
    <row r="15" spans="1:8" ht="13.5" customHeight="1" x14ac:dyDescent="0.3">
      <c r="A15" s="1"/>
      <c r="B15" s="144"/>
      <c r="C15" s="144"/>
      <c r="D15" s="20"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6" zoomScale="130" zoomScaleNormal="130" zoomScaleSheetLayoutView="85" zoomScalePageLayoutView="85" workbookViewId="0"/>
  </sheetViews>
  <sheetFormatPr baseColWidth="10" defaultColWidth="11.44140625" defaultRowHeight="12.75" customHeight="1" x14ac:dyDescent="0.3"/>
  <cols>
    <col min="1" max="1" width="5.88671875" style="9" customWidth="1"/>
    <col min="2" max="2" width="13.44140625" style="9" bestFit="1" customWidth="1"/>
    <col min="3" max="3" width="20" style="9" customWidth="1"/>
    <col min="4" max="4" width="22.88671875" style="9" customWidth="1"/>
    <col min="5" max="5" width="22" style="10" customWidth="1"/>
    <col min="6" max="6" width="24.44140625" style="9" customWidth="1"/>
    <col min="7" max="7" width="23" style="11" customWidth="1"/>
    <col min="8" max="8" width="42.109375" style="12" customWidth="1"/>
    <col min="9" max="9" width="29.44140625" style="9" customWidth="1"/>
    <col min="10" max="10" width="5.33203125" style="9" customWidth="1"/>
    <col min="11" max="16384" width="11.44140625" style="9"/>
  </cols>
  <sheetData>
    <row r="1" spans="2:10" ht="24.75" customHeight="1" x14ac:dyDescent="0.3"/>
    <row r="2" spans="2:10" ht="19.5" customHeight="1" x14ac:dyDescent="0.3">
      <c r="B2" s="153" t="s">
        <v>81</v>
      </c>
      <c r="C2" s="153"/>
      <c r="D2" s="153"/>
      <c r="E2" s="153"/>
      <c r="F2" s="153"/>
      <c r="G2" s="153"/>
      <c r="H2" s="9"/>
    </row>
    <row r="3" spans="2:10" ht="17.25" customHeight="1" x14ac:dyDescent="0.3">
      <c r="B3" s="35" t="s">
        <v>4</v>
      </c>
      <c r="C3" s="35" t="s">
        <v>5</v>
      </c>
      <c r="D3" s="152" t="s">
        <v>6</v>
      </c>
      <c r="E3" s="152"/>
      <c r="F3" s="152"/>
      <c r="G3" s="152"/>
      <c r="H3" s="9"/>
    </row>
    <row r="4" spans="2:10" ht="16.5" customHeight="1" x14ac:dyDescent="0.3">
      <c r="B4" s="3">
        <v>1</v>
      </c>
      <c r="C4" s="4" t="s">
        <v>7</v>
      </c>
      <c r="D4" s="151" t="s">
        <v>8</v>
      </c>
      <c r="E4" s="151"/>
      <c r="F4" s="151"/>
      <c r="G4" s="151"/>
      <c r="H4" s="9"/>
    </row>
    <row r="5" spans="2:10" ht="16.5" customHeight="1" x14ac:dyDescent="0.3">
      <c r="B5" s="3">
        <v>2</v>
      </c>
      <c r="C5" s="34" t="s">
        <v>9</v>
      </c>
      <c r="D5" s="151" t="s">
        <v>10</v>
      </c>
      <c r="E5" s="151"/>
      <c r="F5" s="151"/>
      <c r="G5" s="151"/>
      <c r="H5" s="37"/>
    </row>
    <row r="6" spans="2:10" ht="16.5" customHeight="1" x14ac:dyDescent="0.3">
      <c r="B6" s="3">
        <v>3</v>
      </c>
      <c r="C6" s="6" t="s">
        <v>11</v>
      </c>
      <c r="D6" s="151" t="s">
        <v>12</v>
      </c>
      <c r="E6" s="151"/>
      <c r="F6" s="151"/>
      <c r="G6" s="151"/>
      <c r="H6" s="37"/>
    </row>
    <row r="7" spans="2:10" ht="16.5" customHeight="1" x14ac:dyDescent="0.3">
      <c r="B7" s="3">
        <v>4</v>
      </c>
      <c r="C7" s="7" t="s">
        <v>13</v>
      </c>
      <c r="D7" s="151" t="s">
        <v>14</v>
      </c>
      <c r="E7" s="151"/>
      <c r="F7" s="151"/>
      <c r="G7" s="151"/>
      <c r="H7" s="38"/>
    </row>
    <row r="8" spans="2:10" ht="16.5" customHeight="1" x14ac:dyDescent="0.3">
      <c r="B8" s="3">
        <v>5</v>
      </c>
      <c r="C8" s="8" t="s">
        <v>15</v>
      </c>
      <c r="D8" s="151" t="s">
        <v>78</v>
      </c>
      <c r="E8" s="151"/>
      <c r="F8" s="151"/>
      <c r="G8" s="151"/>
      <c r="H8" s="38"/>
    </row>
    <row r="9" spans="2:10" ht="23.25" customHeight="1" x14ac:dyDescent="0.3">
      <c r="H9" s="39"/>
    </row>
    <row r="10" spans="2:10" ht="18" customHeight="1" x14ac:dyDescent="0.3">
      <c r="B10" s="148" t="s">
        <v>82</v>
      </c>
      <c r="C10" s="149"/>
      <c r="D10" s="149"/>
      <c r="E10" s="149"/>
      <c r="F10" s="149"/>
      <c r="G10" s="149"/>
      <c r="H10" s="149"/>
      <c r="I10" s="150"/>
    </row>
    <row r="11" spans="2:10" ht="17.25" customHeight="1" x14ac:dyDescent="0.3">
      <c r="B11" s="35" t="s">
        <v>4</v>
      </c>
      <c r="C11" s="35" t="s">
        <v>16</v>
      </c>
      <c r="D11" s="27" t="s">
        <v>71</v>
      </c>
      <c r="E11" s="27" t="s">
        <v>72</v>
      </c>
      <c r="F11" s="26" t="s">
        <v>17</v>
      </c>
      <c r="G11" s="28" t="s">
        <v>18</v>
      </c>
      <c r="H11" s="28" t="s">
        <v>19</v>
      </c>
      <c r="I11" s="27" t="s">
        <v>20</v>
      </c>
      <c r="J11" s="13"/>
    </row>
    <row r="12" spans="2:10" ht="41.4" x14ac:dyDescent="0.3">
      <c r="B12" s="14">
        <v>1</v>
      </c>
      <c r="C12" s="4" t="s">
        <v>21</v>
      </c>
      <c r="D12" s="2" t="s">
        <v>22</v>
      </c>
      <c r="E12" s="2" t="s">
        <v>23</v>
      </c>
      <c r="F12" s="15" t="s">
        <v>24</v>
      </c>
      <c r="G12" s="16" t="s">
        <v>25</v>
      </c>
      <c r="H12" s="17" t="s">
        <v>76</v>
      </c>
      <c r="I12" s="2" t="s">
        <v>109</v>
      </c>
      <c r="J12" s="18"/>
    </row>
    <row r="13" spans="2:10" ht="55.2" x14ac:dyDescent="0.3">
      <c r="B13" s="14">
        <v>2</v>
      </c>
      <c r="C13" s="5" t="s">
        <v>26</v>
      </c>
      <c r="D13" s="2" t="s">
        <v>27</v>
      </c>
      <c r="E13" s="2" t="s">
        <v>28</v>
      </c>
      <c r="F13" s="15" t="s">
        <v>29</v>
      </c>
      <c r="G13" s="16" t="s">
        <v>30</v>
      </c>
      <c r="H13" s="17" t="s">
        <v>75</v>
      </c>
      <c r="I13" s="2" t="s">
        <v>77</v>
      </c>
      <c r="J13" s="18"/>
    </row>
    <row r="14" spans="2:10" ht="69" x14ac:dyDescent="0.3">
      <c r="B14" s="14">
        <v>3</v>
      </c>
      <c r="C14" s="6" t="s">
        <v>31</v>
      </c>
      <c r="D14" s="2" t="s">
        <v>32</v>
      </c>
      <c r="E14" s="2" t="s">
        <v>33</v>
      </c>
      <c r="F14" s="15" t="s">
        <v>34</v>
      </c>
      <c r="G14" s="16" t="s">
        <v>35</v>
      </c>
      <c r="H14" s="17" t="s">
        <v>36</v>
      </c>
      <c r="I14" s="2" t="s">
        <v>37</v>
      </c>
      <c r="J14" s="18"/>
    </row>
    <row r="15" spans="2:10" ht="55.2" x14ac:dyDescent="0.3">
      <c r="B15" s="14">
        <v>4</v>
      </c>
      <c r="C15" s="7" t="s">
        <v>38</v>
      </c>
      <c r="D15" s="2" t="s">
        <v>39</v>
      </c>
      <c r="E15" s="2" t="s">
        <v>40</v>
      </c>
      <c r="F15" s="15" t="s">
        <v>41</v>
      </c>
      <c r="G15" s="16" t="s">
        <v>42</v>
      </c>
      <c r="H15" s="17" t="s">
        <v>79</v>
      </c>
      <c r="I15" s="2" t="s">
        <v>80</v>
      </c>
      <c r="J15" s="18"/>
    </row>
    <row r="16" spans="2:10" ht="69" x14ac:dyDescent="0.3">
      <c r="B16" s="14">
        <v>5</v>
      </c>
      <c r="C16" s="8" t="s">
        <v>43</v>
      </c>
      <c r="D16" s="2" t="s">
        <v>44</v>
      </c>
      <c r="E16" s="2" t="s">
        <v>45</v>
      </c>
      <c r="F16" s="15" t="s">
        <v>46</v>
      </c>
      <c r="G16" s="16" t="s">
        <v>47</v>
      </c>
      <c r="H16" s="17" t="s">
        <v>48</v>
      </c>
      <c r="I16" s="2" t="s">
        <v>49</v>
      </c>
      <c r="J16" s="18"/>
    </row>
    <row r="17" spans="2:10" ht="13.8" x14ac:dyDescent="0.3">
      <c r="B17" s="33" t="s">
        <v>62</v>
      </c>
      <c r="C17" s="30"/>
      <c r="D17" s="30"/>
      <c r="E17" s="30"/>
      <c r="F17" s="30"/>
      <c r="G17" s="31"/>
      <c r="H17" s="32"/>
      <c r="I17" s="30"/>
      <c r="J17" s="18"/>
    </row>
    <row r="18" spans="2:10" ht="13.8" x14ac:dyDescent="0.3">
      <c r="B18" s="29"/>
      <c r="D18" s="30"/>
      <c r="E18" s="30"/>
      <c r="F18" s="30"/>
      <c r="G18" s="31"/>
      <c r="H18" s="32"/>
      <c r="I18" s="30"/>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TATIANA PAOLA REYES LOPEZ</cp:lastModifiedBy>
  <cp:lastPrinted>2020-04-22T21:36:59Z</cp:lastPrinted>
  <dcterms:created xsi:type="dcterms:W3CDTF">2017-07-05T14:58:05Z</dcterms:created>
  <dcterms:modified xsi:type="dcterms:W3CDTF">2022-04-20T00:19:09Z</dcterms:modified>
</cp:coreProperties>
</file>