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23475" windowHeight="10275"/>
  </bookViews>
  <sheets>
    <sheet name="RESUMEN" sheetId="1" r:id="rId1"/>
  </sheets>
  <calcPr calcId="145621"/>
</workbook>
</file>

<file path=xl/calcChain.xml><?xml version="1.0" encoding="utf-8"?>
<calcChain xmlns="http://schemas.openxmlformats.org/spreadsheetml/2006/main">
  <c r="F12" i="1" l="1"/>
  <c r="F13" i="1" l="1"/>
  <c r="F46" i="1"/>
  <c r="F45" i="1"/>
  <c r="F44" i="1"/>
  <c r="F35" i="1"/>
  <c r="E34" i="1"/>
  <c r="F34" i="1" s="1"/>
  <c r="E33" i="1"/>
  <c r="F33" i="1" s="1"/>
  <c r="E32" i="1"/>
  <c r="F32" i="1" s="1"/>
  <c r="F23" i="1"/>
  <c r="F22" i="1"/>
  <c r="F21" i="1"/>
  <c r="F20" i="1"/>
  <c r="F19" i="1"/>
  <c r="F8" i="1" l="1"/>
  <c r="F18" i="1"/>
  <c r="F27" i="1" s="1"/>
  <c r="F28" i="1" s="1"/>
  <c r="F43" i="1"/>
  <c r="F50" i="1" s="1"/>
  <c r="F51" i="1" s="1"/>
  <c r="F31" i="1"/>
  <c r="F26" i="1"/>
  <c r="F48" i="1" l="1"/>
  <c r="F25" i="1"/>
  <c r="F49" i="1"/>
  <c r="F39" i="1"/>
  <c r="F40" i="1" s="1"/>
  <c r="F38" i="1"/>
  <c r="F37" i="1"/>
  <c r="F24" i="1"/>
  <c r="F29" i="1" s="1"/>
  <c r="F47" i="1" l="1"/>
  <c r="F52" i="1" s="1"/>
  <c r="F36" i="1"/>
  <c r="F41" i="1" s="1"/>
  <c r="F53" i="1" s="1"/>
  <c r="F55" i="1" s="1"/>
</calcChain>
</file>

<file path=xl/sharedStrings.xml><?xml version="1.0" encoding="utf-8"?>
<sst xmlns="http://schemas.openxmlformats.org/spreadsheetml/2006/main" count="70" uniqueCount="38">
  <si>
    <t>EJECUCIÓN DE ESTUDIOS, DISEÑOS, CONSTRUCCIÓN Y PUESTA EN FUNCIONAMIENTO DE UN PARQUE RECREO DEPORTIVO UBICADO EN LA URBANIZACIÓN LA VICTORIA II EN EL MUNICIPIO DE SAMPUÉS, DEPARTAMENTO DE SUCRE; UN PARQUE RECREO DEPORTIVO UBICADO EN LA URBANIZACIÓN CAMPO MADRID EN EL MUNICIPIO DE BUCARAMANGA, DEPARTAMENTO DE SANTANDER, Y UN PARQUE RECREO DEPORTIVO EN LA URBANIZACIÓN SAN ANTONIO DEL ESTERO EN EL MUNICIPIO DE BUENAVENTURA, DEPARTAMENTO DE VALLE DEL CAUCA</t>
  </si>
  <si>
    <t>1. ETAPA I. EJECUCIÓN DE ESTUDIOS Y DISEÑOS DE UN PARQUE RECREO DEPORTIVO UBICADO EN LA URBANIZACIÓN LA VICTORIA II EN EL MUNICIPIO DE SAMPUÉS, DEPARTAMENTO DE SUCRE; UN PARQUE RECREO DEPORTIVO UBICADO EN LA URBANIZACIÓN CAMPO MADRID EN EL MUNICIPIO DE BUCARAMANGA, DEPARTAMENTO DE SANTANDER, Y UN PARQUE RECREO DEPORTIVO EN LA URBANIZACIÓN SAN ANTONIO DEL ESTERO EN EL MUNICIPIO DE BUENAVENTURA, DEPARTAMENTO DE VALLE DEL CAUCA</t>
  </si>
  <si>
    <t>DESCRIPCIÓN</t>
  </si>
  <si>
    <t>VALOR TOTAL</t>
  </si>
  <si>
    <t>ELABORACIÓN DE ESTUDIOS Y DISEÑOS DE EJECUCIÓN DE UN PARQUE RECREO DEPORTIVO UBICADO EN LA VICTORIA II EN EL MUNICIPIO DE SAMPUÉS, DEPARTAMENTO DE SUCRE</t>
  </si>
  <si>
    <t>ELABORACIÓN DE ESTUDIOS Y DISEÑOS DE EJECUCIÓN DE UN PARQUE RECREO DEPORTIVO UBICADO EN LA URBANIZACION CAMPO MADRID EN EL MUNICIPIO DE BUCARAMANGA, DEPARTAMENTO DE SANTANDER</t>
  </si>
  <si>
    <t>ELABORACIÓN DE ESTUDIOS Y DISEÑOS DE EJECUCIÓN DE UN PARQUE RECREO DEPORTIVO UBICADO EN LA URBANIZACIÓN CIUDADELA NUEVA BUENAVENTURA EN EL MUNICIPIO DE BUENAVENTURA, DEPARTAMENTO DEL VALLE DEL CAUCA</t>
  </si>
  <si>
    <t>2. ETAPA II. CONSTRUCCIÓN Y PUESTA EN FUNCIONAMIENTO DE UN PARQUE RECREO DEPORTIVO UBICADO EN LA URBANIZACIÓN LA VICTORIA II EN EL MUNICIPIO DE SAMPUÉS, DEPARTAMENTO DE SUCRE; UN PARQUE RECREO DEPORTIVO UBICADO EN LA URBANIZACIÓN CAMPO MADRID EN EL MUNICIPIO DE BUCARAMANGA, DEPARTAMENTO DE SANTANDER</t>
  </si>
  <si>
    <t>ÍTEM</t>
  </si>
  <si>
    <t>UND</t>
  </si>
  <si>
    <t>CANTIDAD</t>
  </si>
  <si>
    <t>PRECIOS UNITARIOS</t>
  </si>
  <si>
    <t>PARQUE RECREO DEPORTIVO EN LA URBANIZACIÓN LA VICTORIA II EN EL MUNICIPIO DE SAMPUÉS, DEPARTAMENTO DE SUCRE</t>
  </si>
  <si>
    <t>VALOR DIRECTO OBRA</t>
  </si>
  <si>
    <t>Biblioteca</t>
  </si>
  <si>
    <r>
      <t>m</t>
    </r>
    <r>
      <rPr>
        <vertAlign val="superscript"/>
        <sz val="9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</si>
  <si>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Zonas Duras</t>
  </si>
  <si>
    <t>Zonas Blandas</t>
  </si>
  <si>
    <t>Cancha Multiple (Incluye malla contra impacto, demarcacion y pintura)</t>
  </si>
  <si>
    <t>Juegos Infantiles y Gimnasio Biosaludable</t>
  </si>
  <si>
    <t>Gl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</si>
  <si>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</si>
  <si>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</si>
  <si>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</si>
  <si>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</si>
  <si>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</si>
  <si>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</t>
  </si>
  <si>
    <t>PARQUE RECREO DEPORTIVO UBICADO EN LA URBANIZACION CAMPO MADRID EN EL MUNICIPIO DE BUCARAMANGA DEPARTAMENTO DE SANTANDER</t>
  </si>
  <si>
    <t xml:space="preserve">Cancha Múltiple (Incluye relleno de suelo, reemplazo y/o mejoramiento de suelo, de cubierta,  malla contra impacto, gradería, tarima) </t>
  </si>
  <si>
    <t>D</t>
  </si>
  <si>
    <t>E</t>
  </si>
  <si>
    <t>B. VALOR DEL IVA PROYECTOS  (19 %)</t>
  </si>
  <si>
    <t xml:space="preserve">C. VALOR TOTAL ETAPA DE ESTUDIOS Y DISEÑOS  ETAPA  I </t>
  </si>
  <si>
    <t>A. VALOR TOTAL ETAPA DE ESTUDIOS Y DISEÑOS (B+C)</t>
  </si>
  <si>
    <t>F</t>
  </si>
  <si>
    <t>G. VALOR TOTAL DE OBRA (D+E+F)</t>
  </si>
  <si>
    <t>H. VALOR TOTAL DE LLAVE EN MANO (A + G)</t>
  </si>
  <si>
    <t>PARQUE RECREO DEPORTIVO UBICADO EN LA URBANIZACIÓN SAN ANTONIO DEL ESTERO EN EL MUNICIPIO DE BUENAVENTURA, DEPARTAMENTO DEL VALLE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</si>
</sst>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vertAlign val="superscript"/>
      <sz val="9"/>
      <color rgb="FF000000"/>
      <name val="Arial Narrow"/>
      <family val="2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9" fillId="0" borderId="1" xfId="0" applyFont="1" applyBorder="1" applyAlignment="1" applyProtection="1">
      <alignment horizontal="center" vertical="center" wrapText="1"/>
    </xf>
    <xf numFmtId="41" fontId="2" fillId="0" borderId="0" xfId="1" applyFont="1" applyFill="1" applyAlignment="1" applyProtection="1">
      <alignment vertical="center"/>
      <protection locked="0"/>
    </xf>
    <xf numFmtId="9" fontId="2" fillId="0" borderId="0" xfId="3" applyFont="1" applyFill="1" applyAlignment="1" applyProtection="1">
      <alignment vertical="center"/>
      <protection locked="0"/>
    </xf>
    <xf numFmtId="41" fontId="2" fillId="0" borderId="0" xfId="1" applyFont="1" applyAlignment="1" applyProtection="1">
      <alignment vertical="center"/>
      <protection locked="0"/>
    </xf>
    <xf numFmtId="41" fontId="4" fillId="0" borderId="1" xfId="1" applyFont="1" applyBorder="1" applyAlignment="1" applyProtection="1">
      <alignment horizontal="center" vertical="center"/>
      <protection locked="0"/>
    </xf>
    <xf numFmtId="41" fontId="4" fillId="0" borderId="1" xfId="1" applyNumberFormat="1" applyFont="1" applyBorder="1" applyAlignment="1" applyProtection="1">
      <alignment horizontal="right" vertical="center"/>
      <protection locked="0"/>
    </xf>
    <xf numFmtId="41" fontId="6" fillId="0" borderId="1" xfId="1" applyNumberFormat="1" applyFont="1" applyBorder="1" applyAlignment="1" applyProtection="1">
      <alignment vertical="center"/>
      <protection locked="0"/>
    </xf>
    <xf numFmtId="42" fontId="2" fillId="0" borderId="0" xfId="2" applyFont="1" applyAlignment="1" applyProtection="1">
      <alignment vertical="center"/>
      <protection locked="0"/>
    </xf>
    <xf numFmtId="41" fontId="4" fillId="0" borderId="1" xfId="1" applyNumberFormat="1" applyFont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41" fontId="4" fillId="2" borderId="7" xfId="0" applyNumberFormat="1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 indent="3"/>
      <protection locked="0"/>
    </xf>
    <xf numFmtId="41" fontId="4" fillId="2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1" fontId="8" fillId="0" borderId="1" xfId="1" applyFont="1" applyFill="1" applyBorder="1" applyAlignment="1" applyProtection="1">
      <alignment vertical="center"/>
      <protection locked="0"/>
    </xf>
    <xf numFmtId="41" fontId="6" fillId="0" borderId="1" xfId="1" applyFont="1" applyBorder="1" applyAlignment="1" applyProtection="1">
      <alignment vertical="center"/>
      <protection locked="0"/>
    </xf>
    <xf numFmtId="41" fontId="8" fillId="0" borderId="1" xfId="1" applyFont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1" fontId="4" fillId="3" borderId="1" xfId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10" fontId="6" fillId="0" borderId="1" xfId="0" applyNumberFormat="1" applyFont="1" applyBorder="1" applyAlignment="1" applyProtection="1">
      <alignment horizontal="center" vertical="center" wrapText="1"/>
      <protection locked="0"/>
    </xf>
    <xf numFmtId="41" fontId="4" fillId="5" borderId="1" xfId="1" applyFont="1" applyFill="1" applyBorder="1" applyAlignment="1" applyProtection="1">
      <alignment horizontal="center" vertical="center" wrapText="1"/>
      <protection locked="0"/>
    </xf>
    <xf numFmtId="41" fontId="6" fillId="0" borderId="0" xfId="1" applyFont="1" applyAlignment="1" applyProtection="1">
      <alignment vertical="center"/>
      <protection locked="0"/>
    </xf>
    <xf numFmtId="41" fontId="2" fillId="0" borderId="0" xfId="1" applyFont="1" applyAlignment="1" applyProtection="1">
      <alignment vertical="center"/>
    </xf>
    <xf numFmtId="0" fontId="8" fillId="0" borderId="1" xfId="0" applyFont="1" applyFill="1" applyBorder="1" applyAlignment="1" applyProtection="1">
      <alignment horizontal="left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right" vertical="center" wrapText="1"/>
    </xf>
    <xf numFmtId="9" fontId="6" fillId="0" borderId="1" xfId="0" applyNumberFormat="1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41" fontId="4" fillId="0" borderId="1" xfId="1" applyFont="1" applyBorder="1" applyAlignment="1" applyProtection="1">
      <alignment horizontal="center" vertical="center"/>
      <protection locked="0"/>
    </xf>
    <xf numFmtId="41" fontId="4" fillId="0" borderId="1" xfId="1" applyFont="1" applyBorder="1" applyAlignment="1" applyProtection="1">
      <alignment horizontal="left" vertical="center" wrapText="1"/>
    </xf>
    <xf numFmtId="41" fontId="5" fillId="0" borderId="1" xfId="1" applyFont="1" applyBorder="1" applyAlignment="1" applyProtection="1">
      <alignment horizontal="left" vertical="center" wrapText="1"/>
    </xf>
    <xf numFmtId="41" fontId="3" fillId="0" borderId="2" xfId="1" applyFont="1" applyBorder="1" applyAlignment="1" applyProtection="1">
      <alignment horizontal="left" vertical="center" wrapText="1"/>
    </xf>
    <xf numFmtId="41" fontId="3" fillId="0" borderId="3" xfId="1" applyFont="1" applyBorder="1" applyAlignment="1" applyProtection="1">
      <alignment horizontal="left" vertical="center" wrapText="1"/>
    </xf>
    <xf numFmtId="41" fontId="3" fillId="0" borderId="4" xfId="1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9" fontId="6" fillId="0" borderId="2" xfId="0" applyNumberFormat="1" applyFont="1" applyBorder="1" applyAlignment="1" applyProtection="1">
      <alignment horizontal="center" vertical="center" wrapText="1"/>
      <protection locked="0"/>
    </xf>
    <xf numFmtId="9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9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5"/>
  <sheetViews>
    <sheetView tabSelected="1" zoomScale="90" zoomScaleNormal="90" workbookViewId="0">
      <selection activeCell="A10" sqref="A10:E10"/>
    </sheetView>
  </sheetViews>
  <sheetFormatPr baseColWidth="10" defaultColWidth="11.42578125" defaultRowHeight="16.5" x14ac:dyDescent="0.25"/>
  <cols>
    <col min="1" max="1" width="5.42578125" style="4" bestFit="1" customWidth="1"/>
    <col min="2" max="2" width="33" style="4" customWidth="1"/>
    <col min="3" max="3" width="9.28515625" style="4" customWidth="1"/>
    <col min="4" max="4" width="27.85546875" style="4" customWidth="1"/>
    <col min="5" max="5" width="23.42578125" style="4" customWidth="1"/>
    <col min="6" max="6" width="19.140625" style="4" customWidth="1"/>
    <col min="7" max="7" width="11.42578125" style="4"/>
    <col min="8" max="8" width="12" style="4" bestFit="1" customWidth="1"/>
    <col min="9" max="16384" width="11.42578125" style="4"/>
  </cols>
  <sheetData>
    <row r="1" spans="1:8" x14ac:dyDescent="0.25">
      <c r="A1" s="2"/>
      <c r="B1" s="2"/>
      <c r="C1" s="2"/>
      <c r="D1" s="2"/>
      <c r="E1" s="3"/>
      <c r="F1" s="2"/>
    </row>
    <row r="3" spans="1:8" ht="45.75" customHeight="1" x14ac:dyDescent="0.25">
      <c r="A3" s="33" t="s">
        <v>0</v>
      </c>
      <c r="B3" s="33"/>
      <c r="C3" s="33"/>
      <c r="D3" s="33"/>
      <c r="E3" s="33"/>
      <c r="F3" s="33"/>
    </row>
    <row r="4" spans="1:8" ht="61.5" customHeight="1" x14ac:dyDescent="0.25">
      <c r="A4" s="33"/>
      <c r="B4" s="33"/>
      <c r="C4" s="33"/>
      <c r="D4" s="33"/>
      <c r="E4" s="33"/>
      <c r="F4" s="33"/>
    </row>
    <row r="5" spans="1:8" ht="66.75" customHeight="1" x14ac:dyDescent="0.25">
      <c r="A5" s="33" t="s">
        <v>1</v>
      </c>
      <c r="B5" s="33"/>
      <c r="C5" s="33"/>
      <c r="D5" s="33"/>
      <c r="E5" s="33"/>
      <c r="F5" s="33"/>
    </row>
    <row r="6" spans="1:8" ht="42.75" customHeight="1" x14ac:dyDescent="0.25">
      <c r="A6" s="33"/>
      <c r="B6" s="33"/>
      <c r="C6" s="33"/>
      <c r="D6" s="33"/>
      <c r="E6" s="33"/>
      <c r="F6" s="33"/>
    </row>
    <row r="7" spans="1:8" ht="18" customHeight="1" x14ac:dyDescent="0.25">
      <c r="A7" s="34" t="s">
        <v>2</v>
      </c>
      <c r="B7" s="34"/>
      <c r="C7" s="34"/>
      <c r="D7" s="34"/>
      <c r="E7" s="34"/>
      <c r="F7" s="5" t="s">
        <v>3</v>
      </c>
    </row>
    <row r="8" spans="1:8" ht="18" customHeight="1" x14ac:dyDescent="0.25">
      <c r="A8" s="35" t="s">
        <v>33</v>
      </c>
      <c r="B8" s="35"/>
      <c r="C8" s="35"/>
      <c r="D8" s="35"/>
      <c r="E8" s="35"/>
      <c r="F8" s="6">
        <f>ROUND(+F12+F13,0)</f>
        <v>0</v>
      </c>
    </row>
    <row r="9" spans="1:8" ht="32.25" customHeight="1" x14ac:dyDescent="0.25">
      <c r="A9" s="36" t="s">
        <v>4</v>
      </c>
      <c r="B9" s="36"/>
      <c r="C9" s="36"/>
      <c r="D9" s="36"/>
      <c r="E9" s="36"/>
      <c r="F9" s="7"/>
      <c r="H9" s="8"/>
    </row>
    <row r="10" spans="1:8" ht="39" customHeight="1" x14ac:dyDescent="0.25">
      <c r="A10" s="36" t="s">
        <v>5</v>
      </c>
      <c r="B10" s="36"/>
      <c r="C10" s="36"/>
      <c r="D10" s="36"/>
      <c r="E10" s="36"/>
      <c r="F10" s="7"/>
      <c r="H10" s="8"/>
    </row>
    <row r="11" spans="1:8" ht="45.75" customHeight="1" x14ac:dyDescent="0.25">
      <c r="A11" s="36" t="s">
        <v>6</v>
      </c>
      <c r="B11" s="36"/>
      <c r="C11" s="36"/>
      <c r="D11" s="36"/>
      <c r="E11" s="36"/>
      <c r="F11" s="7"/>
      <c r="H11" s="8"/>
    </row>
    <row r="12" spans="1:8" ht="45.75" customHeight="1" x14ac:dyDescent="0.25">
      <c r="A12" s="37" t="s">
        <v>31</v>
      </c>
      <c r="B12" s="38"/>
      <c r="C12" s="38"/>
      <c r="D12" s="38"/>
      <c r="E12" s="39"/>
      <c r="F12" s="9">
        <f>+F9*0.19+F10*0.19+F11*0.19</f>
        <v>0</v>
      </c>
      <c r="H12" s="8"/>
    </row>
    <row r="13" spans="1:8" ht="18" customHeight="1" x14ac:dyDescent="0.25">
      <c r="A13" s="35" t="s">
        <v>32</v>
      </c>
      <c r="B13" s="35"/>
      <c r="C13" s="35"/>
      <c r="D13" s="35"/>
      <c r="E13" s="35"/>
      <c r="F13" s="6">
        <f>+F9+F10+F11</f>
        <v>0</v>
      </c>
    </row>
    <row r="14" spans="1:8" ht="32.25" customHeight="1" x14ac:dyDescent="0.25">
      <c r="A14" s="33" t="s">
        <v>7</v>
      </c>
      <c r="B14" s="33"/>
      <c r="C14" s="33"/>
      <c r="D14" s="33"/>
      <c r="E14" s="33"/>
      <c r="F14" s="33"/>
    </row>
    <row r="15" spans="1:8" ht="33" customHeight="1" x14ac:dyDescent="0.25">
      <c r="A15" s="33"/>
      <c r="B15" s="33"/>
      <c r="C15" s="33"/>
      <c r="D15" s="33"/>
      <c r="E15" s="33"/>
      <c r="F15" s="33"/>
    </row>
    <row r="16" spans="1:8" ht="25.5" customHeight="1" x14ac:dyDescent="0.25">
      <c r="A16" s="10" t="s">
        <v>8</v>
      </c>
      <c r="B16" s="10" t="s">
        <v>2</v>
      </c>
      <c r="C16" s="10" t="s">
        <v>9</v>
      </c>
      <c r="D16" s="10" t="s">
        <v>10</v>
      </c>
      <c r="E16" s="10" t="s">
        <v>11</v>
      </c>
      <c r="F16" s="10" t="s">
        <v>3</v>
      </c>
    </row>
    <row r="17" spans="1:6" ht="30.75" customHeight="1" x14ac:dyDescent="0.25">
      <c r="A17" s="40" t="s">
        <v>12</v>
      </c>
      <c r="B17" s="41"/>
      <c r="C17" s="41"/>
      <c r="D17" s="41"/>
      <c r="E17" s="41"/>
      <c r="F17" s="11"/>
    </row>
    <row r="18" spans="1:6" ht="15" customHeight="1" x14ac:dyDescent="0.25">
      <c r="A18" s="12"/>
      <c r="B18" s="32" t="s">
        <v>13</v>
      </c>
      <c r="C18" s="32"/>
      <c r="D18" s="32"/>
      <c r="E18" s="32"/>
      <c r="F18" s="13">
        <f>SUM(F19:F23)</f>
        <v>0</v>
      </c>
    </row>
    <row r="19" spans="1:6" ht="15" customHeight="1" x14ac:dyDescent="0.25">
      <c r="A19" s="14">
        <v>1</v>
      </c>
      <c r="B19" s="28" t="s">
        <v>14</v>
      </c>
      <c r="C19" s="1" t="s">
        <v>15</v>
      </c>
      <c r="D19" s="29">
        <v>10</v>
      </c>
      <c r="E19" s="15"/>
      <c r="F19" s="16">
        <f>ROUND(+D19*E19,0)</f>
        <v>0</v>
      </c>
    </row>
    <row r="20" spans="1:6" ht="15" customHeight="1" x14ac:dyDescent="0.25">
      <c r="A20" s="14">
        <v>2</v>
      </c>
      <c r="B20" s="28" t="s">
        <v>16</v>
      </c>
      <c r="C20" s="1" t="s">
        <v>15</v>
      </c>
      <c r="D20" s="29">
        <v>832</v>
      </c>
      <c r="E20" s="17"/>
      <c r="F20" s="16">
        <f>ROUND(+D20*E20,0)</f>
        <v>0</v>
      </c>
    </row>
    <row r="21" spans="1:6" ht="15" customHeight="1" x14ac:dyDescent="0.25">
      <c r="A21" s="14">
        <v>3</v>
      </c>
      <c r="B21" s="28" t="s">
        <v>17</v>
      </c>
      <c r="C21" s="1" t="s">
        <v>15</v>
      </c>
      <c r="D21" s="29">
        <v>1570</v>
      </c>
      <c r="E21" s="17"/>
      <c r="F21" s="16">
        <f>ROUND(+D21*E21,0)</f>
        <v>0</v>
      </c>
    </row>
    <row r="22" spans="1:6" ht="24" customHeight="1" x14ac:dyDescent="0.25">
      <c r="A22" s="14">
        <v>4</v>
      </c>
      <c r="B22" s="28" t="s">
        <v>18</v>
      </c>
      <c r="C22" s="1" t="s">
        <v>15</v>
      </c>
      <c r="D22" s="29">
        <v>640</v>
      </c>
      <c r="E22" s="17"/>
      <c r="F22" s="16">
        <f>ROUND(+D22*E22,0)</f>
        <v>0</v>
      </c>
    </row>
    <row r="23" spans="1:6" ht="15" customHeight="1" x14ac:dyDescent="0.25">
      <c r="A23" s="14">
        <v>5</v>
      </c>
      <c r="B23" s="28" t="s">
        <v>19</v>
      </c>
      <c r="C23" s="1" t="s">
        <v>20</v>
      </c>
      <c r="D23" s="29">
        <v>1</v>
      </c>
      <c r="E23" s="17"/>
      <c r="F23" s="16">
        <f>ROUND(+D23*E23,0)</f>
        <v>0</v>
      </c>
    </row>
    <row r="24" spans="1:6" ht="15" customHeight="1" x14ac:dyDescent="0.25">
      <c r="A24" s="18"/>
      <c r="B24" s="44" t="s">
        <v>21</v>
      </c>
      <c r="C24" s="32"/>
      <c r="D24" s="32"/>
      <c r="E24" s="45"/>
      <c r="F24" s="19">
        <f>SUM(F25:F28)</f>
        <v>0</v>
      </c>
    </row>
    <row r="25" spans="1:6" ht="15" customHeight="1" x14ac:dyDescent="0.25">
      <c r="A25" s="20"/>
      <c r="B25" s="30" t="s">
        <v>22</v>
      </c>
      <c r="C25" s="21"/>
      <c r="D25" s="43"/>
      <c r="E25" s="46"/>
      <c r="F25" s="16">
        <f>ROUND(F18*C25,0)</f>
        <v>0</v>
      </c>
    </row>
    <row r="26" spans="1:6" ht="15" customHeight="1" x14ac:dyDescent="0.25">
      <c r="A26" s="20"/>
      <c r="B26" s="30" t="s">
        <v>23</v>
      </c>
      <c r="C26" s="22"/>
      <c r="D26" s="47"/>
      <c r="E26" s="48"/>
      <c r="F26" s="16">
        <f>ROUND(F18*C26,0)</f>
        <v>0</v>
      </c>
    </row>
    <row r="27" spans="1:6" ht="15" customHeight="1" x14ac:dyDescent="0.25">
      <c r="A27" s="20"/>
      <c r="B27" s="30" t="s">
        <v>24</v>
      </c>
      <c r="C27" s="22"/>
      <c r="D27" s="43"/>
      <c r="E27" s="46"/>
      <c r="F27" s="16">
        <f>ROUND(F18*C27,0)</f>
        <v>0</v>
      </c>
    </row>
    <row r="28" spans="1:6" x14ac:dyDescent="0.25">
      <c r="A28" s="20"/>
      <c r="B28" s="30" t="s">
        <v>25</v>
      </c>
      <c r="C28" s="31">
        <v>0.19</v>
      </c>
      <c r="D28" s="43"/>
      <c r="E28" s="46"/>
      <c r="F28" s="16">
        <f>+ROUND(F27*C28,0)</f>
        <v>0</v>
      </c>
    </row>
    <row r="29" spans="1:6" ht="15" customHeight="1" x14ac:dyDescent="0.25">
      <c r="A29" s="18" t="s">
        <v>29</v>
      </c>
      <c r="B29" s="23" t="s">
        <v>26</v>
      </c>
      <c r="C29" s="18"/>
      <c r="D29" s="49"/>
      <c r="E29" s="50"/>
      <c r="F29" s="19">
        <f>F18+F24</f>
        <v>0</v>
      </c>
    </row>
    <row r="30" spans="1:6" ht="39" customHeight="1" x14ac:dyDescent="0.25">
      <c r="A30" s="51" t="s">
        <v>27</v>
      </c>
      <c r="B30" s="52"/>
      <c r="C30" s="52"/>
      <c r="D30" s="52"/>
      <c r="E30" s="52"/>
      <c r="F30" s="13"/>
    </row>
    <row r="31" spans="1:6" ht="15" customHeight="1" x14ac:dyDescent="0.25">
      <c r="A31" s="12"/>
      <c r="B31" s="32" t="s">
        <v>13</v>
      </c>
      <c r="C31" s="32"/>
      <c r="D31" s="32"/>
      <c r="E31" s="32"/>
      <c r="F31" s="13">
        <f>SUM(F32:F35)</f>
        <v>0</v>
      </c>
    </row>
    <row r="32" spans="1:6" ht="15" customHeight="1" x14ac:dyDescent="0.25">
      <c r="A32" s="14">
        <v>6</v>
      </c>
      <c r="B32" s="28" t="s">
        <v>14</v>
      </c>
      <c r="C32" s="1" t="s">
        <v>15</v>
      </c>
      <c r="D32" s="29">
        <v>10</v>
      </c>
      <c r="E32" s="15">
        <f>E19</f>
        <v>0</v>
      </c>
      <c r="F32" s="16">
        <f>ROUND(D32*E32,0)</f>
        <v>0</v>
      </c>
    </row>
    <row r="33" spans="1:9" ht="15" customHeight="1" x14ac:dyDescent="0.25">
      <c r="A33" s="14">
        <v>7</v>
      </c>
      <c r="B33" s="28" t="s">
        <v>16</v>
      </c>
      <c r="C33" s="1" t="s">
        <v>15</v>
      </c>
      <c r="D33" s="29">
        <v>1395</v>
      </c>
      <c r="E33" s="17">
        <f>E20</f>
        <v>0</v>
      </c>
      <c r="F33" s="16">
        <f>ROUND(D33*E33,0)</f>
        <v>0</v>
      </c>
    </row>
    <row r="34" spans="1:9" ht="15" customHeight="1" x14ac:dyDescent="0.25">
      <c r="A34" s="14">
        <v>8</v>
      </c>
      <c r="B34" s="28" t="s">
        <v>17</v>
      </c>
      <c r="C34" s="1" t="s">
        <v>15</v>
      </c>
      <c r="D34" s="29">
        <v>2160</v>
      </c>
      <c r="E34" s="17">
        <f>E21</f>
        <v>0</v>
      </c>
      <c r="F34" s="16">
        <f>ROUND(D34*E34,0)</f>
        <v>0</v>
      </c>
    </row>
    <row r="35" spans="1:9" ht="15" customHeight="1" x14ac:dyDescent="0.25">
      <c r="A35" s="14">
        <v>9</v>
      </c>
      <c r="B35" s="28" t="s">
        <v>19</v>
      </c>
      <c r="C35" s="1" t="s">
        <v>20</v>
      </c>
      <c r="D35" s="29">
        <v>1</v>
      </c>
      <c r="E35" s="17"/>
      <c r="F35" s="16">
        <f>ROUND(D35*E35,0)</f>
        <v>0</v>
      </c>
    </row>
    <row r="36" spans="1:9" ht="15" customHeight="1" x14ac:dyDescent="0.25">
      <c r="A36" s="18"/>
      <c r="B36" s="44" t="s">
        <v>21</v>
      </c>
      <c r="C36" s="32"/>
      <c r="D36" s="32"/>
      <c r="E36" s="32"/>
      <c r="F36" s="19">
        <f>SUM(F37:F40)</f>
        <v>0</v>
      </c>
    </row>
    <row r="37" spans="1:9" ht="15" customHeight="1" x14ac:dyDescent="0.25">
      <c r="A37" s="20"/>
      <c r="B37" s="30" t="s">
        <v>22</v>
      </c>
      <c r="C37" s="21"/>
      <c r="D37" s="42"/>
      <c r="E37" s="43"/>
      <c r="F37" s="16">
        <f>ROUND(F31*C37,0)</f>
        <v>0</v>
      </c>
    </row>
    <row r="38" spans="1:9" ht="15" customHeight="1" x14ac:dyDescent="0.25">
      <c r="A38" s="20"/>
      <c r="B38" s="30" t="s">
        <v>23</v>
      </c>
      <c r="C38" s="22"/>
      <c r="D38" s="53"/>
      <c r="E38" s="43"/>
      <c r="F38" s="16">
        <f>ROUND(F31*C38,0)</f>
        <v>0</v>
      </c>
    </row>
    <row r="39" spans="1:9" ht="15" customHeight="1" x14ac:dyDescent="0.25">
      <c r="A39" s="20"/>
      <c r="B39" s="30" t="s">
        <v>24</v>
      </c>
      <c r="C39" s="22"/>
      <c r="D39" s="42"/>
      <c r="E39" s="43"/>
      <c r="F39" s="16">
        <f>ROUND(F31*C39,0)</f>
        <v>0</v>
      </c>
    </row>
    <row r="40" spans="1:9" ht="15" customHeight="1" x14ac:dyDescent="0.25">
      <c r="A40" s="20"/>
      <c r="B40" s="30" t="s">
        <v>25</v>
      </c>
      <c r="C40" s="31">
        <v>0.19</v>
      </c>
      <c r="D40" s="42"/>
      <c r="E40" s="43"/>
      <c r="F40" s="16">
        <f>+ROUND(F39*C40,0)</f>
        <v>0</v>
      </c>
    </row>
    <row r="41" spans="1:9" ht="15" customHeight="1" x14ac:dyDescent="0.25">
      <c r="A41" s="18" t="s">
        <v>30</v>
      </c>
      <c r="B41" s="23" t="s">
        <v>26</v>
      </c>
      <c r="C41" s="18"/>
      <c r="D41" s="55"/>
      <c r="E41" s="49"/>
      <c r="F41" s="19">
        <f>+F31+F36</f>
        <v>0</v>
      </c>
    </row>
    <row r="42" spans="1:9" ht="31.5" customHeight="1" x14ac:dyDescent="0.25">
      <c r="A42" s="51" t="s">
        <v>37</v>
      </c>
      <c r="B42" s="52"/>
      <c r="C42" s="52"/>
      <c r="D42" s="52"/>
      <c r="E42" s="52"/>
      <c r="F42" s="13"/>
    </row>
    <row r="43" spans="1:9" ht="15" customHeight="1" x14ac:dyDescent="0.25">
      <c r="A43" s="12"/>
      <c r="B43" s="32" t="s">
        <v>13</v>
      </c>
      <c r="C43" s="32"/>
      <c r="D43" s="32"/>
      <c r="E43" s="32"/>
      <c r="F43" s="13">
        <f>SUM(F44:F46)</f>
        <v>0</v>
      </c>
    </row>
    <row r="44" spans="1:9" ht="15" customHeight="1" x14ac:dyDescent="0.25">
      <c r="A44" s="14">
        <v>10</v>
      </c>
      <c r="B44" s="28" t="s">
        <v>16</v>
      </c>
      <c r="C44" s="1" t="s">
        <v>15</v>
      </c>
      <c r="D44" s="29">
        <v>100</v>
      </c>
      <c r="E44" s="17"/>
      <c r="F44" s="16">
        <f t="shared" ref="F44:F46" si="0">ROUND(D44*E44,0)</f>
        <v>0</v>
      </c>
    </row>
    <row r="45" spans="1:9" ht="15" customHeight="1" x14ac:dyDescent="0.25">
      <c r="A45" s="14">
        <v>11</v>
      </c>
      <c r="B45" s="28" t="s">
        <v>17</v>
      </c>
      <c r="C45" s="1" t="s">
        <v>15</v>
      </c>
      <c r="D45" s="29">
        <v>150</v>
      </c>
      <c r="E45" s="17"/>
      <c r="F45" s="16">
        <f t="shared" si="0"/>
        <v>0</v>
      </c>
    </row>
    <row r="46" spans="1:9" ht="44.25" customHeight="1" x14ac:dyDescent="0.25">
      <c r="A46" s="14">
        <v>12</v>
      </c>
      <c r="B46" s="28" t="s">
        <v>28</v>
      </c>
      <c r="C46" s="1" t="s">
        <v>15</v>
      </c>
      <c r="D46" s="29">
        <v>1150</v>
      </c>
      <c r="E46" s="15"/>
      <c r="F46" s="16">
        <f t="shared" si="0"/>
        <v>0</v>
      </c>
      <c r="I46" s="27"/>
    </row>
    <row r="47" spans="1:9" ht="15" customHeight="1" x14ac:dyDescent="0.25">
      <c r="A47" s="18"/>
      <c r="B47" s="44" t="s">
        <v>21</v>
      </c>
      <c r="C47" s="32"/>
      <c r="D47" s="32"/>
      <c r="E47" s="32"/>
      <c r="F47" s="19">
        <f>SUM(F48:F51)</f>
        <v>0</v>
      </c>
    </row>
    <row r="48" spans="1:9" ht="15" customHeight="1" x14ac:dyDescent="0.25">
      <c r="A48" s="20"/>
      <c r="B48" s="30" t="s">
        <v>22</v>
      </c>
      <c r="C48" s="24"/>
      <c r="D48" s="42"/>
      <c r="E48" s="42"/>
      <c r="F48" s="16">
        <f>ROUND(F43*C48,0)</f>
        <v>0</v>
      </c>
    </row>
    <row r="49" spans="1:6" ht="15" customHeight="1" x14ac:dyDescent="0.25">
      <c r="A49" s="20"/>
      <c r="B49" s="30" t="s">
        <v>23</v>
      </c>
      <c r="C49" s="22"/>
      <c r="D49" s="53"/>
      <c r="E49" s="42"/>
      <c r="F49" s="16">
        <f>ROUND(F43*C49,0)</f>
        <v>0</v>
      </c>
    </row>
    <row r="50" spans="1:6" ht="15" customHeight="1" x14ac:dyDescent="0.25">
      <c r="A50" s="20"/>
      <c r="B50" s="30" t="s">
        <v>24</v>
      </c>
      <c r="C50" s="22"/>
      <c r="D50" s="42"/>
      <c r="E50" s="42"/>
      <c r="F50" s="16">
        <f>ROUND(F43*C50,0)</f>
        <v>0</v>
      </c>
    </row>
    <row r="51" spans="1:6" ht="15" customHeight="1" x14ac:dyDescent="0.25">
      <c r="A51" s="20"/>
      <c r="B51" s="30" t="s">
        <v>25</v>
      </c>
      <c r="C51" s="31">
        <v>0.19</v>
      </c>
      <c r="D51" s="42"/>
      <c r="E51" s="42"/>
      <c r="F51" s="16">
        <f>+ROUND(F50*C51,0)</f>
        <v>0</v>
      </c>
    </row>
    <row r="52" spans="1:6" ht="15" customHeight="1" x14ac:dyDescent="0.25">
      <c r="A52" s="18" t="s">
        <v>34</v>
      </c>
      <c r="B52" s="23" t="s">
        <v>26</v>
      </c>
      <c r="C52" s="18"/>
      <c r="D52" s="55"/>
      <c r="E52" s="49"/>
      <c r="F52" s="19">
        <f>+F43+F47</f>
        <v>0</v>
      </c>
    </row>
    <row r="53" spans="1:6" ht="16.5" customHeight="1" x14ac:dyDescent="0.25">
      <c r="A53" s="56" t="s">
        <v>35</v>
      </c>
      <c r="B53" s="57"/>
      <c r="C53" s="57"/>
      <c r="D53" s="57"/>
      <c r="E53" s="58"/>
      <c r="F53" s="25">
        <f>F29+F41+F52</f>
        <v>0</v>
      </c>
    </row>
    <row r="54" spans="1:6" x14ac:dyDescent="0.25">
      <c r="A54" s="26"/>
      <c r="B54" s="26"/>
      <c r="C54" s="26"/>
      <c r="D54" s="26"/>
      <c r="E54" s="26"/>
      <c r="F54" s="26"/>
    </row>
    <row r="55" spans="1:6" x14ac:dyDescent="0.25">
      <c r="A55" s="54" t="s">
        <v>36</v>
      </c>
      <c r="B55" s="54"/>
      <c r="C55" s="54"/>
      <c r="D55" s="54"/>
      <c r="E55" s="54"/>
      <c r="F55" s="25">
        <f>+F53+F8</f>
        <v>0</v>
      </c>
    </row>
  </sheetData>
  <sheetProtection password="96FA" sheet="1" objects="1" scenarios="1"/>
  <protectedRanges>
    <protectedRange algorithmName="SHA-512" hashValue="IOqUsuzjDHWvzizWHpIOERR5V8g4R/GdXSiq6YJg2gl3JBqlNTc/a+ZQwaAvvb6lVUIwe2CS6fky05SWVlRQ+Q==" saltValue="E1b6/krMX7iYU379jx7glA==" spinCount="100000" sqref="A17:A18 C17:D18 C24:D31 C36:D41 A31 A24:A29 A36:A41" name="Rango1_2"/>
    <protectedRange algorithmName="SHA-512" hashValue="IOqUsuzjDHWvzizWHpIOERR5V8g4R/GdXSiq6YJg2gl3JBqlNTc/a+ZQwaAvvb6lVUIwe2CS6fky05SWVlRQ+Q==" saltValue="E1b6/krMX7iYU379jx7glA==" spinCount="100000" sqref="B17:B18 B24:B29 B36:B41 B31" name="Rango1_1_1"/>
    <protectedRange algorithmName="SHA-512" hashValue="IOqUsuzjDHWvzizWHpIOERR5V8g4R/GdXSiq6YJg2gl3JBqlNTc/a+ZQwaAvvb6lVUIwe2CS6fky05SWVlRQ+Q==" saltValue="E1b6/krMX7iYU379jx7glA==" spinCount="100000" sqref="C19:C22" name="Rango1_1_2"/>
    <protectedRange algorithmName="SHA-512" hashValue="IOqUsuzjDHWvzizWHpIOERR5V8g4R/GdXSiq6YJg2gl3JBqlNTc/a+ZQwaAvvb6lVUIwe2CS6fky05SWVlRQ+Q==" saltValue="E1b6/krMX7iYU379jx7glA==" spinCount="100000" sqref="B19:B20" name="Rango1_1_2_2_4"/>
    <protectedRange algorithmName="SHA-512" hashValue="IOqUsuzjDHWvzizWHpIOERR5V8g4R/GdXSiq6YJg2gl3JBqlNTc/a+ZQwaAvvb6lVUIwe2CS6fky05SWVlRQ+Q==" saltValue="E1b6/krMX7iYU379jx7glA==" spinCount="100000" sqref="D19:D22" name="Rango1_3_1"/>
    <protectedRange algorithmName="SHA-512" hashValue="IOqUsuzjDHWvzizWHpIOERR5V8g4R/GdXSiq6YJg2gl3JBqlNTc/a+ZQwaAvvb6lVUIwe2CS6fky05SWVlRQ+Q==" saltValue="E1b6/krMX7iYU379jx7glA==" spinCount="100000" sqref="C23" name="Rango1_1_3"/>
    <protectedRange algorithmName="SHA-512" hashValue="IOqUsuzjDHWvzizWHpIOERR5V8g4R/GdXSiq6YJg2gl3JBqlNTc/a+ZQwaAvvb6lVUIwe2CS6fky05SWVlRQ+Q==" saltValue="E1b6/krMX7iYU379jx7glA==" spinCount="100000" sqref="C32:C35" name="Rango1_2_1"/>
    <protectedRange algorithmName="SHA-512" hashValue="IOqUsuzjDHWvzizWHpIOERR5V8g4R/GdXSiq6YJg2gl3JBqlNTc/a+ZQwaAvvb6lVUIwe2CS6fky05SWVlRQ+Q==" saltValue="E1b6/krMX7iYU379jx7glA==" spinCount="100000" sqref="B33" name="Rango1_1_2_1_2"/>
    <protectedRange algorithmName="SHA-512" hashValue="IOqUsuzjDHWvzizWHpIOERR5V8g4R/GdXSiq6YJg2gl3JBqlNTc/a+ZQwaAvvb6lVUIwe2CS6fky05SWVlRQ+Q==" saltValue="E1b6/krMX7iYU379jx7glA==" spinCount="100000" sqref="D32:D34" name="Rango1_4"/>
    <protectedRange algorithmName="SHA-512" hashValue="IOqUsuzjDHWvzizWHpIOERR5V8g4R/GdXSiq6YJg2gl3JBqlNTc/a+ZQwaAvvb6lVUIwe2CS6fky05SWVlRQ+Q==" saltValue="E1b6/krMX7iYU379jx7glA==" spinCount="100000" sqref="B32" name="Rango1_1_2_2_5"/>
    <protectedRange algorithmName="SHA-512" hashValue="IOqUsuzjDHWvzizWHpIOERR5V8g4R/GdXSiq6YJg2gl3JBqlNTc/a+ZQwaAvvb6lVUIwe2CS6fky05SWVlRQ+Q==" saltValue="E1b6/krMX7iYU379jx7glA==" spinCount="100000" sqref="C43:D43 A43 A47:A52 C47:D52" name="Rango1_2_5"/>
    <protectedRange algorithmName="SHA-512" hashValue="IOqUsuzjDHWvzizWHpIOERR5V8g4R/GdXSiq6YJg2gl3JBqlNTc/a+ZQwaAvvb6lVUIwe2CS6fky05SWVlRQ+Q==" saltValue="E1b6/krMX7iYU379jx7glA==" spinCount="100000" sqref="B43 B47:B52" name="Rango1_1_1_4"/>
    <protectedRange algorithmName="SHA-512" hashValue="IOqUsuzjDHWvzizWHpIOERR5V8g4R/GdXSiq6YJg2gl3JBqlNTc/a+ZQwaAvvb6lVUIwe2CS6fky05SWVlRQ+Q==" saltValue="E1b6/krMX7iYU379jx7glA==" spinCount="100000" sqref="C42:D42" name="Rango1_5_1_3"/>
    <protectedRange algorithmName="SHA-512" hashValue="IOqUsuzjDHWvzizWHpIOERR5V8g4R/GdXSiq6YJg2gl3JBqlNTc/a+ZQwaAvvb6lVUIwe2CS6fky05SWVlRQ+Q==" saltValue="E1b6/krMX7iYU379jx7glA==" spinCount="100000" sqref="C46" name="Rango1_1_4_3"/>
    <protectedRange algorithmName="SHA-512" hashValue="IOqUsuzjDHWvzizWHpIOERR5V8g4R/GdXSiq6YJg2gl3JBqlNTc/a+ZQwaAvvb6lVUIwe2CS6fky05SWVlRQ+Q==" saltValue="E1b6/krMX7iYU379jx7glA==" spinCount="100000" sqref="D46" name="Rango1_3_3_3"/>
    <protectedRange algorithmName="SHA-512" hashValue="IOqUsuzjDHWvzizWHpIOERR5V8g4R/GdXSiq6YJg2gl3JBqlNTc/a+ZQwaAvvb6lVUIwe2CS6fky05SWVlRQ+Q==" saltValue="E1b6/krMX7iYU379jx7glA==" spinCount="100000" sqref="C44:C45" name="Rango1_1_5_3"/>
    <protectedRange algorithmName="SHA-512" hashValue="IOqUsuzjDHWvzizWHpIOERR5V8g4R/GdXSiq6YJg2gl3JBqlNTc/a+ZQwaAvvb6lVUIwe2CS6fky05SWVlRQ+Q==" saltValue="E1b6/krMX7iYU379jx7glA==" spinCount="100000" sqref="B44" name="Rango1_1_2_2_6_3"/>
    <protectedRange algorithmName="SHA-512" hashValue="IOqUsuzjDHWvzizWHpIOERR5V8g4R/GdXSiq6YJg2gl3JBqlNTc/a+ZQwaAvvb6lVUIwe2CS6fky05SWVlRQ+Q==" saltValue="E1b6/krMX7iYU379jx7glA==" spinCount="100000" sqref="D44:D45" name="Rango1_3_4_3"/>
  </protectedRanges>
  <mergeCells count="36">
    <mergeCell ref="A55:E55"/>
    <mergeCell ref="D40:E40"/>
    <mergeCell ref="D41:E41"/>
    <mergeCell ref="A42:E42"/>
    <mergeCell ref="B43:E43"/>
    <mergeCell ref="B47:E47"/>
    <mergeCell ref="D48:E48"/>
    <mergeCell ref="D49:E49"/>
    <mergeCell ref="D50:E50"/>
    <mergeCell ref="D51:E51"/>
    <mergeCell ref="D52:E52"/>
    <mergeCell ref="A53:E53"/>
    <mergeCell ref="D39:E39"/>
    <mergeCell ref="B24:E24"/>
    <mergeCell ref="D25:E25"/>
    <mergeCell ref="D26:E26"/>
    <mergeCell ref="D27:E27"/>
    <mergeCell ref="D28:E28"/>
    <mergeCell ref="D29:E29"/>
    <mergeCell ref="A30:E30"/>
    <mergeCell ref="B31:E31"/>
    <mergeCell ref="B36:E36"/>
    <mergeCell ref="D37:E37"/>
    <mergeCell ref="D38:E38"/>
    <mergeCell ref="B18:E18"/>
    <mergeCell ref="A3:F4"/>
    <mergeCell ref="A5:F6"/>
    <mergeCell ref="A7:E7"/>
    <mergeCell ref="A8:E8"/>
    <mergeCell ref="A9:E9"/>
    <mergeCell ref="A10:E10"/>
    <mergeCell ref="A11:E11"/>
    <mergeCell ref="A12:E12"/>
    <mergeCell ref="A13:E13"/>
    <mergeCell ref="A14:F15"/>
    <mergeCell ref="A17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YACAMAN VIVERO</dc:creator>
  <cp:lastModifiedBy>ALFREDO RAFAEL QUIROZ NARVAEZ</cp:lastModifiedBy>
  <dcterms:created xsi:type="dcterms:W3CDTF">2018-04-04T22:32:59Z</dcterms:created>
  <dcterms:modified xsi:type="dcterms:W3CDTF">2018-04-05T00:03:28Z</dcterms:modified>
</cp:coreProperties>
</file>