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APENALOZA\OneDrive - Financiera de Desarrollo Territorial S.A\Omar PEñaloza\Contratación 2022\Cerete - Cordoba\Terminos de referencia\"/>
    </mc:Choice>
  </mc:AlternateContent>
  <xr:revisionPtr revIDLastSave="0" documentId="8_{13830C5E-C9F9-4363-BA26-21C89585938F}" xr6:coauthVersionLast="47" xr6:coauthVersionMax="47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<sst xmlns="http://schemas.openxmlformats.org/spreadsheetml/2006/main" count="523" uniqueCount="254">
  <si>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</si>
  <si>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</si>
  <si>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</si>
  <si>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</si>
  <si>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</si>
  <si>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</si>
  <si>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</si>
  <si>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</si>
  <si>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</si>
  <si>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</si>
  <si>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</si>
  <si>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</si>
  <si>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</si>
  <si>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</si>
  <si>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</si>
  <si>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</si>
  <si>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</si>
  <si>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</si>
  <si>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</si>
  <si>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</si>
  <si>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</si>
  <si>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</si>
  <si>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</si>
  <si>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</si>
  <si>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</si>
  <si>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</si>
  <si>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</si>
  <si>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</si>
  <si>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</si>
  <si>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</si>
  <si>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</si>
  <si>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</si>
  <si>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</si>
  <si>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</si>
  <si>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</si>
  <si>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</si>
  <si>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</si>
  <si>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</si>
  <si>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</si>
  <si>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</si>
  <si>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</si>
  <si>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</si>
  <si>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</si>
  <si>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</si>
  <si>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</si>
  <si>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</si>
  <si>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</si>
  <si>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</si>
  <si>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</si>
  <si>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</si>
  <si>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</si>
  <si>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</si>
  <si>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</si>
  <si>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</si>
  <si>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</si>
  <si>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</si>
  <si>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</si>
  <si>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</si>
  <si>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</si>
  <si>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</si>
  <si>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</si>
  <si>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</si>
  <si>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</si>
  <si>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</si>
  <si>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</si>
  <si>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</si>
  <si>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</si>
  <si>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</si>
  <si>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</si>
  <si>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</si>
  <si>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</si>
  <si>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</si>
  <si>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</si>
  <si>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</si>
  <si>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</si>
  <si>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</si>
  <si>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</si>
  <si>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</si>
  <si>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</si>
  <si>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</si>
  <si>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</si>
  <si>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</si>
  <si>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</si>
  <si>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</si>
  <si>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</si>
  <si>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</si>
  <si>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</si>
  <si>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</si>
  <si>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</si>
  <si>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</si>
  <si>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</si>
  <si>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</si>
  <si>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</si>
  <si>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</si>
  <si>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</si>
  <si>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</si>
  <si>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</si>
  <si>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</si>
  <si>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</si>
  <si>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</si>
  <si>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</si>
  <si>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</si>
  <si>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</si>
  <si>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</si>
  <si>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</si>
  <si>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</si>
  <si>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</si>
  <si>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</si>
  <si>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</si>
  <si>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</si>
  <si>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</si>
  <si>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</si>
  <si>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</si>
  <si>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</si>
  <si>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</si>
  <si>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</si>
  <si>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</si>
  <si>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</si>
  <si>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</si>
  <si>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</si>
  <si>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</si>
  <si>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</si>
  <si>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</si>
  <si>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</si>
  <si>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</si>
  <si>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</si>
  <si>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</si>
  <si>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</si>
  <si>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</si>
  <si>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</si>
  <si>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</si>
  <si>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</si>
  <si>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</si>
  <si>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</si>
  <si>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</si>
  <si>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</si>
  <si>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</si>
  <si>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</si>
  <si>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</si>
  <si>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</si>
  <si>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</si>
  <si>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</si>
  <si>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</si>
  <si>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</si>
  <si>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</si>
  <si>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</si>
  <si>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</si>
  <si>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</si>
  <si>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</si>
  <si>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</si>
  <si>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</si>
  <si>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</si>
  <si>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</si>
  <si>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</si>
  <si>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</si>
  <si>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</si>
  <si>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</si>
  <si>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</si>
  <si>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</si>
  <si>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</si>
  <si>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</si>
  <si>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</si>
  <si>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</si>
  <si>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</si>
  <si>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</si>
  <si>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</si>
  <si>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</si>
  <si>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</si>
  <si>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</si>
  <si>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</si>
  <si>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</si>
  <si>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</si>
  <si>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</si>
  <si>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</si>
  <si>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</si>
  <si>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</si>
  <si>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</si>
  <si>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</si>
  <si>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</si>
  <si>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</si>
  <si>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</si>
  <si>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</si>
  <si>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</si>
  <si>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</si>
  <si>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</si>
  <si>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</si>
  <si>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</si>
  <si>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</si>
  <si>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</si>
  <si>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</si>
  <si>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</si>
  <si>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</si>
  <si>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</si>
  <si>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</si>
  <si>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</si>
  <si>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</si>
  <si>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</si>
  <si>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</si>
  <si>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</si>
  <si>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</si>
  <si>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</si>
  <si>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</si>
  <si>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</si>
  <si>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</si>
  <si>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</si>
  <si>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</si>
  <si>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</si>
  <si>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</si>
  <si>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</si>
  <si>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</si>
  <si>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</si>
  <si>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</si>
  <si>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</si>
  <si>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</si>
  <si>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</si>
  <si>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</si>
  <si>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</si>
  <si>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</si>
  <si>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</si>
  <si>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</si>
  <si>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</si>
  <si>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</si>
  <si>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</si>
  <si>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</si>
  <si>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</si>
  <si>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</si>
  <si>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</si>
  <si>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</si>
  <si>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</si>
  <si>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</si>
  <si>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</si>
  <si>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</si>
  <si>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</si>
  <si>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</si>
  <si>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</si>
  <si>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</si>
  <si>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</si>
  <si>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</si>
  <si>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</si>
  <si>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</si>
  <si>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Gl</t>
  </si>
  <si>
    <t>1. ETAPA I. ESTUDIOS Y DISEÑOS OBTENCIÓN DE LICENCIA Y PERMISOS</t>
  </si>
  <si>
    <t>ESTUDIOS Y DISEÑOS OBTENCIÓN DE LICENCIA Y PERMISOS (ANTES DE IVA)</t>
  </si>
  <si>
    <t>2. ETAPA II. EJECUCION DE OBRA</t>
  </si>
  <si>
    <t>Zonas Duras (Incluye las especificaciones que se requieran para su adecuado funcionamiento)</t>
  </si>
  <si>
    <t>Zonas Blandas (Incluye las especificaciones que se requieran para su adecuado funcionamiento)</t>
  </si>
  <si>
    <r>
      <t xml:space="preserve">Juegos infantiles (Según recomendaciones mínimas de construcción – incluye los elementos del parque de juegos y espacio motriz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</si>
  <si>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Pérgolas (Incluye las especificaciones que se requieran para su adecuado funcionamiento)</t>
  </si>
  <si>
    <r>
      <t xml:space="preserve">Gimnasio Biosaludable (máquinas + tableros señalizadores) incluye cerramiento perimetral, pintura superficial </t>
    </r>
    <r>
      <rPr>
        <sz val="9"/>
        <color theme="1"/>
        <rFont val="Arial Narrow"/>
        <family val="2"/>
      </rPr>
      <t>y las demás especificaciones que se requieran para su correcto funcionamiento</t>
    </r>
  </si>
  <si>
    <t>Componente Deportivo (cancha sintética Futbol 8, Cancha Múltiple (Incluye arcos de juegos, malla contra impacto, demarcación y pintura superficial incluye cerramiento total y alumbrado)</t>
  </si>
  <si>
    <t xml:space="preserve">VALOR TOTAL ETAPA DE  ESTUDIOS Y DISEÑOS, OBTENCIÓN DE PERMISOS LICENCIAS Y PERMISOS REQUERIDOS.  (IVA INCLUIDO) </t>
  </si>
  <si>
    <t>EJECUCIÓN DE ESTUDIOS, DISEÑOS, CONSTRUCCIÓN Y PUESTA EN FUNCIONAMIENTO DE UN SACUDETE RECREO DEPORTIVO UBICADO EN LA URBANIZACIÓN ALTOS DE LAS ACACIAS EN EL MUNICIPIO DE CERETE DEPARTAMENTO DE CORDOBÁ</t>
  </si>
  <si>
    <r>
      <rPr>
        <b/>
        <sz val="9"/>
        <color theme="1"/>
        <rFont val="Arial Narrow"/>
        <family val="2"/>
      </rPr>
      <t>Nota 1:</t>
    </r>
    <r>
      <rPr>
        <sz val="9"/>
        <color theme="1"/>
        <rFont val="Arial Narrow"/>
        <family val="2"/>
      </rPr>
      <t xml:space="preserve"> 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sz val="9"/>
        <color theme="1"/>
        <rFont val="Arial Narrow"/>
        <family val="2"/>
      </rPr>
      <t>Nota 2:</t>
    </r>
    <r>
      <rPr>
        <sz val="9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9"/>
        <color theme="1"/>
        <rFont val="Arial Narrow"/>
        <family val="2"/>
      </rPr>
      <t>Nota 3:</t>
    </r>
    <r>
      <rPr>
        <sz val="9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Nota 4:</t>
    </r>
    <r>
      <rPr>
        <sz val="9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sz val="9"/>
        <color theme="1"/>
        <rFont val="Arial Narrow"/>
        <family val="2"/>
      </rPr>
      <t>Nota 5:</t>
    </r>
    <r>
      <rPr>
        <sz val="9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sz val="9"/>
        <color theme="1"/>
        <rFont val="Arial Narrow"/>
        <family val="2"/>
      </rPr>
      <t>Nota 6:</t>
    </r>
    <r>
      <rPr>
        <sz val="9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</si>
  <si>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FORMATO 4 - PROPUESTA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</si>
</sst>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174" fontId="21" fillId="0" borderId="0" xfId="7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32" fillId="10" borderId="17" xfId="0" applyFont="1" applyFill="1" applyBorder="1" applyAlignment="1">
      <alignment horizontal="left" vertical="center" wrapText="1" indent="3"/>
    </xf>
    <xf numFmtId="41" fontId="32" fillId="10" borderId="34" xfId="0" applyNumberFormat="1" applyFont="1" applyFill="1" applyBorder="1" applyAlignment="1">
      <alignment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12" borderId="1" xfId="0" applyFont="1" applyFill="1" applyBorder="1" applyAlignment="1">
      <alignment horizontal="center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  <xf numFmtId="0" fontId="34" fillId="0" borderId="25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4" fillId="0" borderId="26" xfId="0" applyFont="1" applyBorder="1" applyAlignment="1">
      <alignment horizontal="left" vertical="top" wrapText="1"/>
    </xf>
    <xf numFmtId="0" fontId="31" fillId="2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31" xfId="0" applyFont="1" applyFill="1" applyBorder="1" applyAlignment="1">
      <alignment horizontal="left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Millares" xfId="5" builtinId="3"/>
    <cellStyle name="Millares [0]" xfId="6" builtinId="6"/>
    <cellStyle name="Millares 2" xfId="3" xr:uid="{00000000-0005-0000-0000-000003000000}"/>
    <cellStyle name="Moneda" xfId="4" builtinId="4"/>
    <cellStyle name="Moneda [0] 2" xfId="7" xr:uid="{00000000-0005-0000-0000-000005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6" t="s">
        <v>0</v>
      </c>
      <c r="C2" s="247"/>
      <c r="D2" s="247"/>
      <c r="E2" s="247"/>
      <c r="F2" s="247"/>
      <c r="G2" s="247"/>
      <c r="H2" s="247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49" t="s">
        <v>174</v>
      </c>
      <c r="Q1" s="250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1"/>
      <c r="Q2" s="252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46" t="s">
        <v>122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8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6" t="s">
        <v>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6" t="s">
        <v>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8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65" t="s">
        <v>66</v>
      </c>
      <c r="C1" s="265"/>
      <c r="D1" s="265"/>
      <c r="E1" s="265"/>
      <c r="F1" s="265"/>
      <c r="G1" s="265"/>
    </row>
    <row r="2" spans="2:8" ht="29.25" customHeight="1" x14ac:dyDescent="0.25">
      <c r="B2" s="265"/>
      <c r="C2" s="265"/>
      <c r="D2" s="265"/>
      <c r="E2" s="265"/>
      <c r="F2" s="265"/>
      <c r="G2" s="265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66" t="s">
        <v>70</v>
      </c>
      <c r="D4" s="266"/>
      <c r="E4" s="266"/>
      <c r="F4" s="266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65" t="s">
        <v>72</v>
      </c>
      <c r="C7" s="265"/>
      <c r="D7" s="265"/>
      <c r="E7" s="265"/>
      <c r="F7" s="265"/>
      <c r="G7" s="265"/>
      <c r="H7" s="92"/>
    </row>
    <row r="8" spans="2:8" ht="28.5" customHeight="1" x14ac:dyDescent="0.25">
      <c r="B8" s="265"/>
      <c r="C8" s="265"/>
      <c r="D8" s="265"/>
      <c r="E8" s="265"/>
      <c r="F8" s="265"/>
      <c r="G8" s="265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66" t="s">
        <v>75</v>
      </c>
      <c r="D10" s="266"/>
      <c r="E10" s="266"/>
      <c r="F10" s="266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66" t="s">
        <v>81</v>
      </c>
      <c r="D15" s="266"/>
      <c r="E15" s="266"/>
      <c r="F15" s="266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58"/>
      <c r="F16" s="258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58"/>
      <c r="F17" s="258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58"/>
      <c r="F18" s="258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58"/>
      <c r="F19" s="258"/>
      <c r="G19" s="102">
        <f>G18*D19</f>
        <v>9115839.6071367096</v>
      </c>
      <c r="H19" s="92"/>
    </row>
    <row r="20" spans="2:13" x14ac:dyDescent="0.25">
      <c r="B20" s="259" t="s">
        <v>86</v>
      </c>
      <c r="C20" s="259"/>
      <c r="D20" s="259"/>
      <c r="E20" s="259"/>
      <c r="F20" s="259"/>
      <c r="G20" s="104">
        <f>G10+G15</f>
        <v>1311180234.0147934</v>
      </c>
      <c r="H20" s="92"/>
    </row>
    <row r="22" spans="2:13" ht="32.25" customHeight="1" x14ac:dyDescent="0.25">
      <c r="B22" s="253" t="s">
        <v>87</v>
      </c>
      <c r="C22" s="253"/>
      <c r="D22" s="105" t="s">
        <v>88</v>
      </c>
      <c r="E22" s="253" t="s">
        <v>89</v>
      </c>
      <c r="F22" s="253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0" t="s">
        <v>94</v>
      </c>
      <c r="C23" s="261"/>
      <c r="D23" s="107">
        <v>1</v>
      </c>
      <c r="E23" s="264" t="s">
        <v>95</v>
      </c>
      <c r="F23" s="264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2"/>
      <c r="C24" s="263"/>
      <c r="D24" s="107">
        <v>2</v>
      </c>
      <c r="E24" s="264" t="s">
        <v>96</v>
      </c>
      <c r="F24" s="264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3" t="s">
        <v>97</v>
      </c>
      <c r="C25" s="253"/>
      <c r="D25" s="105">
        <v>3</v>
      </c>
      <c r="E25" s="253" t="s">
        <v>98</v>
      </c>
      <c r="F25" s="253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3" t="s">
        <v>89</v>
      </c>
      <c r="C27" s="253"/>
      <c r="D27" s="253" t="s">
        <v>99</v>
      </c>
      <c r="E27" s="253"/>
      <c r="F27" s="253" t="s">
        <v>100</v>
      </c>
      <c r="G27" s="253"/>
      <c r="J27" s="105" t="s">
        <v>101</v>
      </c>
    </row>
    <row r="28" spans="2:13" ht="32.25" customHeight="1" x14ac:dyDescent="0.25">
      <c r="B28" s="255" t="s">
        <v>102</v>
      </c>
      <c r="C28" s="255"/>
      <c r="D28" s="256">
        <f>ROUND(G23*0.9,0)</f>
        <v>35959842</v>
      </c>
      <c r="E28" s="256"/>
      <c r="F28" s="257" t="s">
        <v>103</v>
      </c>
      <c r="G28" s="257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55" t="s">
        <v>104</v>
      </c>
      <c r="C29" s="255"/>
      <c r="D29" s="256">
        <f>ROUND(G24*0.9,0)</f>
        <v>1180062211</v>
      </c>
      <c r="E29" s="256"/>
      <c r="F29" s="257" t="s">
        <v>108</v>
      </c>
      <c r="G29" s="257"/>
    </row>
    <row r="30" spans="2:13" x14ac:dyDescent="0.25">
      <c r="B30" s="253" t="s">
        <v>105</v>
      </c>
      <c r="C30" s="253"/>
      <c r="D30" s="254">
        <f>SUM(D28:E29)</f>
        <v>1216022053</v>
      </c>
      <c r="E30" s="254"/>
      <c r="F30" s="253" t="s">
        <v>109</v>
      </c>
      <c r="G30" s="253"/>
    </row>
    <row r="31" spans="2:13" x14ac:dyDescent="0.25">
      <c r="B31" s="253" t="s">
        <v>106</v>
      </c>
      <c r="C31" s="253"/>
      <c r="D31" s="254"/>
      <c r="E31" s="254"/>
      <c r="F31" s="253"/>
      <c r="G31" s="253"/>
    </row>
  </sheetData>
  <mergeCells count="30">
    <mergeCell ref="E16:F16"/>
    <mergeCell ref="B1:G2"/>
    <mergeCell ref="C4:F4"/>
    <mergeCell ref="B7:G8"/>
    <mergeCell ref="C10:F10"/>
    <mergeCell ref="C15:F15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Q60"/>
  <sheetViews>
    <sheetView tabSelected="1" view="pageBreakPreview" topLeftCell="A25" zoomScale="106" zoomScaleNormal="85" zoomScaleSheetLayoutView="106" workbookViewId="0">
      <selection activeCell="B30" sqref="B30:G31"/>
    </sheetView>
  </sheetViews>
  <sheetFormatPr baseColWidth="10" defaultColWidth="11.42578125" defaultRowHeight="12.75" x14ac:dyDescent="0.25"/>
  <cols>
    <col min="1" max="1" width="5.42578125" style="197" customWidth="1"/>
    <col min="2" max="2" width="5.140625" style="197" customWidth="1"/>
    <col min="3" max="3" width="34.140625" style="197" customWidth="1"/>
    <col min="4" max="4" width="8.7109375" style="197" customWidth="1"/>
    <col min="5" max="5" width="10" style="197" customWidth="1"/>
    <col min="6" max="6" width="13.7109375" style="197" customWidth="1"/>
    <col min="7" max="7" width="18.5703125" style="197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7" customWidth="1"/>
    <col min="13" max="13" width="13.42578125" style="197" customWidth="1"/>
    <col min="14" max="14" width="11.85546875" style="197" customWidth="1"/>
    <col min="15" max="15" width="11.42578125" style="197" customWidth="1"/>
    <col min="16" max="16" width="13.28515625" style="197" customWidth="1"/>
    <col min="17" max="17" width="10.42578125" style="197" customWidth="1"/>
    <col min="18" max="18" width="8.42578125" style="197" customWidth="1"/>
    <col min="19" max="19" width="15.5703125" style="197" customWidth="1"/>
    <col min="20" max="20" width="20.7109375" style="197" customWidth="1"/>
    <col min="21" max="21" width="23" style="197" customWidth="1"/>
    <col min="22" max="16384" width="11.42578125" style="197"/>
  </cols>
  <sheetData>
    <row r="1" spans="2:17" x14ac:dyDescent="0.25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ht="13.5" x14ac:dyDescent="0.25">
      <c r="B2" s="281" t="s">
        <v>253</v>
      </c>
      <c r="C2" s="281"/>
      <c r="D2" s="281"/>
      <c r="E2" s="281"/>
      <c r="F2" s="281"/>
      <c r="G2" s="281"/>
      <c r="L2" s="195"/>
      <c r="M2" s="195"/>
      <c r="N2" s="195"/>
      <c r="O2" s="195"/>
      <c r="P2" s="195"/>
      <c r="Q2" s="195"/>
    </row>
    <row r="3" spans="2:17" ht="29.25" customHeight="1" x14ac:dyDescent="0.25">
      <c r="B3" s="281" t="s">
        <v>251</v>
      </c>
      <c r="C3" s="281"/>
      <c r="D3" s="281"/>
      <c r="E3" s="281"/>
      <c r="F3" s="281"/>
      <c r="G3" s="281"/>
      <c r="L3" s="195"/>
      <c r="M3" s="195"/>
      <c r="N3" s="195"/>
      <c r="O3" s="195"/>
      <c r="P3" s="195"/>
      <c r="Q3" s="195"/>
    </row>
    <row r="4" spans="2:17" ht="15.75" customHeight="1" x14ac:dyDescent="0.25">
      <c r="B4" s="281"/>
      <c r="C4" s="281"/>
      <c r="D4" s="281"/>
      <c r="E4" s="281"/>
      <c r="F4" s="281"/>
      <c r="G4" s="281"/>
      <c r="L4" s="195"/>
      <c r="M4" s="195"/>
      <c r="N4" s="195"/>
      <c r="O4" s="195"/>
      <c r="P4" s="195"/>
      <c r="Q4" s="195"/>
    </row>
    <row r="5" spans="2:17" ht="13.9" customHeight="1" x14ac:dyDescent="0.25">
      <c r="B5" s="285" t="s">
        <v>241</v>
      </c>
      <c r="C5" s="286"/>
      <c r="D5" s="286"/>
      <c r="E5" s="286"/>
      <c r="F5" s="286"/>
      <c r="G5" s="287"/>
      <c r="L5" s="195"/>
      <c r="M5" s="195"/>
      <c r="N5" s="195"/>
      <c r="O5" s="195"/>
      <c r="P5" s="195"/>
      <c r="Q5" s="195"/>
    </row>
    <row r="6" spans="2:17" ht="13.9" customHeight="1" x14ac:dyDescent="0.25">
      <c r="B6" s="288"/>
      <c r="C6" s="289"/>
      <c r="D6" s="289"/>
      <c r="E6" s="289"/>
      <c r="F6" s="289"/>
      <c r="G6" s="290"/>
      <c r="L6" s="195"/>
      <c r="M6" s="195"/>
      <c r="N6" s="195"/>
      <c r="O6" s="195"/>
      <c r="P6" s="195"/>
      <c r="Q6" s="195"/>
    </row>
    <row r="7" spans="2:17" ht="18" customHeight="1" x14ac:dyDescent="0.25">
      <c r="B7" s="291" t="s">
        <v>2</v>
      </c>
      <c r="C7" s="292"/>
      <c r="D7" s="292"/>
      <c r="E7" s="292"/>
      <c r="F7" s="293"/>
      <c r="G7" s="198" t="s">
        <v>74</v>
      </c>
      <c r="L7" s="195"/>
      <c r="M7" s="195"/>
      <c r="N7" s="195"/>
      <c r="O7" s="195"/>
      <c r="P7" s="195"/>
      <c r="Q7" s="195"/>
    </row>
    <row r="8" spans="2:17" ht="33" customHeight="1" x14ac:dyDescent="0.25">
      <c r="B8" s="199" t="s">
        <v>69</v>
      </c>
      <c r="C8" s="294" t="s">
        <v>250</v>
      </c>
      <c r="D8" s="295"/>
      <c r="E8" s="295"/>
      <c r="F8" s="296"/>
      <c r="G8" s="242"/>
      <c r="L8" s="195"/>
      <c r="M8" s="195"/>
      <c r="N8" s="195"/>
      <c r="O8" s="195"/>
      <c r="P8" s="195"/>
      <c r="Q8" s="195"/>
    </row>
    <row r="9" spans="2:17" ht="40.9" customHeight="1" x14ac:dyDescent="0.25">
      <c r="B9" s="297" t="s">
        <v>242</v>
      </c>
      <c r="C9" s="298"/>
      <c r="D9" s="298"/>
      <c r="E9" s="298"/>
      <c r="F9" s="299"/>
      <c r="G9" s="200"/>
      <c r="H9" s="200"/>
      <c r="L9" s="195"/>
      <c r="M9" s="195"/>
      <c r="N9" s="195"/>
      <c r="O9" s="195"/>
      <c r="P9" s="195"/>
      <c r="Q9" s="195"/>
    </row>
    <row r="10" spans="2:17" ht="32.25" customHeight="1" x14ac:dyDescent="0.25">
      <c r="B10" s="282" t="s">
        <v>233</v>
      </c>
      <c r="C10" s="283"/>
      <c r="D10" s="283"/>
      <c r="E10" s="283"/>
      <c r="F10" s="284"/>
      <c r="G10" s="200"/>
      <c r="H10" s="223"/>
      <c r="L10" s="195"/>
      <c r="M10" s="195"/>
      <c r="N10" s="195"/>
      <c r="O10" s="195"/>
      <c r="P10" s="195"/>
      <c r="Q10" s="195"/>
    </row>
    <row r="11" spans="2:17" ht="32.25" customHeight="1" x14ac:dyDescent="0.25">
      <c r="B11" s="303" t="s">
        <v>243</v>
      </c>
      <c r="C11" s="303"/>
      <c r="D11" s="303"/>
      <c r="E11" s="303"/>
      <c r="F11" s="303"/>
      <c r="G11" s="303"/>
      <c r="L11" s="195"/>
      <c r="M11" s="195"/>
      <c r="N11" s="195"/>
      <c r="O11" s="195"/>
      <c r="P11" s="195"/>
      <c r="Q11" s="195"/>
    </row>
    <row r="12" spans="2:17" ht="18.75" customHeight="1" x14ac:dyDescent="0.25">
      <c r="B12" s="303"/>
      <c r="C12" s="303"/>
      <c r="D12" s="303"/>
      <c r="E12" s="303"/>
      <c r="F12" s="303"/>
      <c r="G12" s="303"/>
      <c r="L12" s="195"/>
      <c r="M12" s="195"/>
      <c r="N12" s="195"/>
      <c r="O12" s="195"/>
      <c r="P12" s="195"/>
      <c r="Q12" s="195"/>
    </row>
    <row r="13" spans="2:17" ht="32.25" customHeight="1" x14ac:dyDescent="0.25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22.5" customHeight="1" x14ac:dyDescent="0.25">
      <c r="B14" s="244"/>
      <c r="C14" s="304" t="s">
        <v>75</v>
      </c>
      <c r="D14" s="304"/>
      <c r="E14" s="304"/>
      <c r="F14" s="304"/>
      <c r="G14" s="245"/>
      <c r="H14" s="202"/>
      <c r="I14" s="203"/>
      <c r="J14" s="204"/>
      <c r="K14" s="205"/>
      <c r="L14" s="206"/>
      <c r="M14" s="207"/>
      <c r="N14" s="206"/>
      <c r="O14" s="206"/>
      <c r="P14" s="206"/>
      <c r="Q14" s="206"/>
    </row>
    <row r="15" spans="2:17" ht="57.75" customHeight="1" x14ac:dyDescent="0.25">
      <c r="B15" s="243">
        <v>1</v>
      </c>
      <c r="C15" s="243" t="s">
        <v>244</v>
      </c>
      <c r="D15" s="208" t="s">
        <v>77</v>
      </c>
      <c r="E15" s="208">
        <v>703</v>
      </c>
      <c r="F15" s="239"/>
      <c r="G15" s="239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57.75" customHeight="1" x14ac:dyDescent="0.25">
      <c r="B16" s="243">
        <v>2</v>
      </c>
      <c r="C16" s="243" t="s">
        <v>245</v>
      </c>
      <c r="D16" s="208" t="s">
        <v>77</v>
      </c>
      <c r="E16" s="208">
        <v>671</v>
      </c>
      <c r="F16" s="239"/>
      <c r="G16" s="239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2:17" ht="76.900000000000006" customHeight="1" x14ac:dyDescent="0.25">
      <c r="B17" s="243">
        <v>3</v>
      </c>
      <c r="C17" s="208" t="s">
        <v>249</v>
      </c>
      <c r="D17" s="208" t="s">
        <v>77</v>
      </c>
      <c r="E17" s="208">
        <v>608</v>
      </c>
      <c r="F17" s="239"/>
      <c r="G17" s="239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2:17" ht="57.75" customHeight="1" x14ac:dyDescent="0.25">
      <c r="B18" s="243">
        <v>4</v>
      </c>
      <c r="C18" s="243" t="s">
        <v>247</v>
      </c>
      <c r="D18" s="208" t="s">
        <v>77</v>
      </c>
      <c r="E18" s="208">
        <v>14</v>
      </c>
      <c r="F18" s="239"/>
      <c r="G18" s="239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2:17" ht="60" customHeight="1" x14ac:dyDescent="0.25">
      <c r="B19" s="243">
        <v>5</v>
      </c>
      <c r="C19" s="243" t="s">
        <v>246</v>
      </c>
      <c r="D19" s="208" t="s">
        <v>240</v>
      </c>
      <c r="E19" s="208">
        <v>1</v>
      </c>
      <c r="F19" s="239"/>
      <c r="G19" s="239"/>
      <c r="H19" s="202"/>
      <c r="I19" s="210"/>
      <c r="J19" s="210"/>
      <c r="K19" s="210"/>
    </row>
    <row r="20" spans="2:17" ht="88.5" customHeight="1" x14ac:dyDescent="0.25">
      <c r="B20" s="243">
        <v>6</v>
      </c>
      <c r="C20" s="243" t="s">
        <v>248</v>
      </c>
      <c r="D20" s="208" t="s">
        <v>240</v>
      </c>
      <c r="E20" s="208">
        <v>1</v>
      </c>
      <c r="F20" s="239"/>
      <c r="G20" s="239"/>
      <c r="H20" s="202"/>
      <c r="I20" s="210"/>
      <c r="J20" s="210"/>
      <c r="K20" s="210"/>
      <c r="L20" s="210"/>
      <c r="M20" s="267"/>
      <c r="N20" s="267"/>
    </row>
    <row r="21" spans="2:17" ht="21" customHeight="1" x14ac:dyDescent="0.25">
      <c r="B21" s="238"/>
      <c r="C21" s="268" t="s">
        <v>81</v>
      </c>
      <c r="D21" s="269"/>
      <c r="E21" s="269"/>
      <c r="F21" s="270"/>
      <c r="G21" s="240"/>
      <c r="H21" s="202"/>
      <c r="I21" s="210"/>
      <c r="J21" s="210"/>
      <c r="K21" s="210"/>
      <c r="M21" s="211"/>
      <c r="N21" s="205"/>
    </row>
    <row r="22" spans="2:17" ht="13.5" customHeight="1" x14ac:dyDescent="0.25">
      <c r="B22" s="208"/>
      <c r="C22" s="213" t="s">
        <v>82</v>
      </c>
      <c r="D22" s="231"/>
      <c r="E22" s="271"/>
      <c r="F22" s="272"/>
      <c r="G22" s="230"/>
      <c r="H22" s="202"/>
      <c r="I22" s="210"/>
      <c r="J22" s="210"/>
      <c r="K22" s="210"/>
      <c r="M22" s="211"/>
      <c r="N22" s="205"/>
    </row>
    <row r="23" spans="2:17" ht="13.5" customHeight="1" x14ac:dyDescent="0.25">
      <c r="B23" s="208"/>
      <c r="C23" s="213" t="s">
        <v>83</v>
      </c>
      <c r="D23" s="232"/>
      <c r="E23" s="273"/>
      <c r="F23" s="274"/>
      <c r="G23" s="209"/>
      <c r="H23" s="202"/>
      <c r="I23" s="210"/>
      <c r="J23" s="210"/>
      <c r="K23" s="210"/>
      <c r="M23" s="211"/>
      <c r="N23" s="205"/>
    </row>
    <row r="24" spans="2:17" ht="13.5" customHeight="1" x14ac:dyDescent="0.25">
      <c r="B24" s="208"/>
      <c r="C24" s="213" t="s">
        <v>84</v>
      </c>
      <c r="D24" s="232"/>
      <c r="E24" s="271"/>
      <c r="F24" s="272"/>
      <c r="G24" s="209"/>
      <c r="H24" s="202"/>
      <c r="I24" s="210"/>
      <c r="J24" s="210"/>
      <c r="K24" s="210"/>
      <c r="M24" s="211"/>
      <c r="N24" s="205"/>
    </row>
    <row r="25" spans="2:17" ht="13.5" customHeight="1" x14ac:dyDescent="0.25">
      <c r="B25" s="208"/>
      <c r="C25" s="213" t="s">
        <v>85</v>
      </c>
      <c r="D25" s="232">
        <v>0.19</v>
      </c>
      <c r="E25" s="271"/>
      <c r="F25" s="272"/>
      <c r="G25" s="209"/>
      <c r="H25" s="202"/>
      <c r="I25" s="210"/>
      <c r="J25" s="210"/>
      <c r="K25" s="210"/>
    </row>
    <row r="26" spans="2:17" ht="27" customHeight="1" x14ac:dyDescent="0.25">
      <c r="B26" s="212" t="s">
        <v>208</v>
      </c>
      <c r="C26" s="237" t="s">
        <v>234</v>
      </c>
      <c r="D26" s="212"/>
      <c r="E26" s="305"/>
      <c r="F26" s="306"/>
      <c r="G26" s="241"/>
      <c r="H26" s="202"/>
      <c r="I26" s="210"/>
      <c r="J26" s="210"/>
      <c r="K26" s="210"/>
    </row>
    <row r="27" spans="2:17" ht="15" customHeight="1" x14ac:dyDescent="0.25">
      <c r="B27" s="214"/>
      <c r="C27" s="214"/>
      <c r="D27" s="214"/>
      <c r="E27" s="214"/>
      <c r="F27" s="214"/>
      <c r="G27" s="214"/>
      <c r="H27" s="202"/>
      <c r="I27" s="210"/>
      <c r="J27" s="210"/>
      <c r="K27" s="210"/>
    </row>
    <row r="28" spans="2:17" ht="15" customHeight="1" x14ac:dyDescent="0.25">
      <c r="B28" s="300" t="s">
        <v>235</v>
      </c>
      <c r="C28" s="301"/>
      <c r="D28" s="301"/>
      <c r="E28" s="301"/>
      <c r="F28" s="302"/>
      <c r="G28" s="215"/>
      <c r="H28" s="202"/>
      <c r="I28" s="216"/>
      <c r="J28" s="216"/>
      <c r="K28" s="216"/>
    </row>
    <row r="29" spans="2:17" ht="6.75" customHeight="1" thickBot="1" x14ac:dyDescent="0.3">
      <c r="H29" s="197"/>
      <c r="I29" s="197"/>
      <c r="J29" s="197"/>
      <c r="K29" s="197"/>
    </row>
    <row r="30" spans="2:17" ht="409.5" customHeight="1" x14ac:dyDescent="0.25">
      <c r="B30" s="275" t="s">
        <v>252</v>
      </c>
      <c r="C30" s="276"/>
      <c r="D30" s="276"/>
      <c r="E30" s="276"/>
      <c r="F30" s="276"/>
      <c r="G30" s="277"/>
      <c r="H30" s="202"/>
      <c r="I30" s="216"/>
      <c r="J30" s="216"/>
      <c r="K30" s="217"/>
    </row>
    <row r="31" spans="2:17" ht="13.5" thickBot="1" x14ac:dyDescent="0.3">
      <c r="B31" s="278"/>
      <c r="C31" s="279"/>
      <c r="D31" s="279"/>
      <c r="E31" s="279"/>
      <c r="F31" s="279"/>
      <c r="G31" s="280"/>
      <c r="H31" s="202"/>
      <c r="I31" s="216"/>
      <c r="J31" s="216"/>
      <c r="K31" s="218"/>
    </row>
    <row r="32" spans="2:17" ht="15" customHeight="1" x14ac:dyDescent="0.25">
      <c r="H32" s="217"/>
      <c r="I32" s="216"/>
      <c r="J32" s="216"/>
      <c r="K32" s="218"/>
    </row>
    <row r="33" spans="8:11" ht="39" customHeight="1" x14ac:dyDescent="0.25">
      <c r="H33" s="218"/>
      <c r="I33" s="216"/>
      <c r="J33" s="216"/>
      <c r="K33" s="216"/>
    </row>
    <row r="34" spans="8:11" ht="15" customHeight="1" x14ac:dyDescent="0.25">
      <c r="H34" s="218"/>
      <c r="I34" s="216"/>
      <c r="J34" s="216"/>
      <c r="K34" s="216"/>
    </row>
    <row r="35" spans="8:11" x14ac:dyDescent="0.25">
      <c r="H35" s="216"/>
      <c r="I35" s="216"/>
      <c r="J35" s="216"/>
      <c r="K35" s="219"/>
    </row>
    <row r="36" spans="8:11" x14ac:dyDescent="0.25">
      <c r="H36" s="216"/>
      <c r="I36" s="216"/>
      <c r="J36" s="216"/>
      <c r="K36" s="216"/>
    </row>
    <row r="37" spans="8:11" x14ac:dyDescent="0.25">
      <c r="H37" s="216"/>
      <c r="I37" s="216"/>
      <c r="J37" s="216"/>
      <c r="K37" s="217"/>
    </row>
    <row r="38" spans="8:11" x14ac:dyDescent="0.25">
      <c r="H38" s="216"/>
      <c r="I38" s="216"/>
      <c r="J38" s="216"/>
      <c r="K38" s="216"/>
    </row>
    <row r="39" spans="8:11" ht="15" customHeight="1" x14ac:dyDescent="0.25">
      <c r="H39" s="217"/>
      <c r="I39" s="216"/>
      <c r="J39" s="216"/>
      <c r="K39" s="216"/>
    </row>
    <row r="40" spans="8:11" ht="15" customHeight="1" x14ac:dyDescent="0.25">
      <c r="H40" s="216"/>
      <c r="I40" s="216"/>
      <c r="J40" s="216"/>
      <c r="K40" s="216"/>
    </row>
    <row r="41" spans="8:11" ht="15" customHeight="1" x14ac:dyDescent="0.25">
      <c r="H41" s="216"/>
      <c r="I41" s="216"/>
      <c r="J41" s="216"/>
      <c r="K41" s="216"/>
    </row>
    <row r="42" spans="8:11" ht="15" customHeight="1" x14ac:dyDescent="0.25">
      <c r="H42" s="216"/>
      <c r="I42" s="216"/>
      <c r="J42" s="216"/>
      <c r="K42" s="217"/>
    </row>
    <row r="43" spans="8:11" ht="15" customHeight="1" x14ac:dyDescent="0.25">
      <c r="H43" s="216"/>
      <c r="I43" s="216"/>
      <c r="J43" s="216"/>
      <c r="K43" s="218"/>
    </row>
    <row r="44" spans="8:11" ht="24.75" customHeight="1" x14ac:dyDescent="0.25">
      <c r="H44" s="217"/>
      <c r="I44" s="216"/>
      <c r="J44" s="216"/>
      <c r="K44" s="218"/>
    </row>
    <row r="45" spans="8:11" ht="39" customHeight="1" x14ac:dyDescent="0.25">
      <c r="H45" s="218"/>
      <c r="I45" s="216"/>
      <c r="J45" s="216"/>
      <c r="K45" s="216"/>
    </row>
    <row r="46" spans="8:11" ht="15" customHeight="1" x14ac:dyDescent="0.25">
      <c r="H46" s="218"/>
      <c r="I46" s="216"/>
      <c r="J46" s="216"/>
      <c r="K46" s="216"/>
    </row>
    <row r="47" spans="8:11" x14ac:dyDescent="0.25">
      <c r="H47" s="216"/>
      <c r="I47" s="216"/>
      <c r="J47" s="216"/>
      <c r="K47" s="219"/>
    </row>
    <row r="48" spans="8:11" x14ac:dyDescent="0.25">
      <c r="H48" s="216"/>
      <c r="I48" s="216"/>
      <c r="J48" s="216"/>
      <c r="K48" s="216"/>
    </row>
    <row r="49" spans="8:11" x14ac:dyDescent="0.25">
      <c r="H49" s="216"/>
      <c r="I49" s="217"/>
      <c r="J49" s="216"/>
      <c r="K49" s="217"/>
    </row>
    <row r="50" spans="8:11" x14ac:dyDescent="0.25">
      <c r="H50" s="216"/>
      <c r="I50" s="216"/>
      <c r="J50" s="216"/>
      <c r="K50" s="216"/>
    </row>
    <row r="51" spans="8:11" ht="15" customHeight="1" x14ac:dyDescent="0.25">
      <c r="H51" s="217"/>
      <c r="I51" s="216"/>
      <c r="J51" s="216"/>
      <c r="K51" s="216"/>
    </row>
    <row r="52" spans="8:11" ht="15" customHeight="1" x14ac:dyDescent="0.25">
      <c r="H52" s="220"/>
      <c r="I52" s="216"/>
      <c r="J52" s="216"/>
      <c r="K52" s="216"/>
    </row>
    <row r="53" spans="8:11" ht="15" customHeight="1" x14ac:dyDescent="0.25">
      <c r="H53" s="216"/>
      <c r="I53" s="216"/>
      <c r="J53" s="216"/>
      <c r="K53" s="216"/>
    </row>
    <row r="54" spans="8:11" ht="15" customHeight="1" x14ac:dyDescent="0.25">
      <c r="H54" s="216"/>
      <c r="J54" s="217"/>
      <c r="K54" s="217"/>
    </row>
    <row r="55" spans="8:11" ht="15" customHeight="1" x14ac:dyDescent="0.25">
      <c r="H55" s="216"/>
      <c r="I55" s="217"/>
      <c r="J55" s="217"/>
      <c r="K55" s="217"/>
    </row>
    <row r="56" spans="8:11" ht="15" customHeight="1" x14ac:dyDescent="0.25">
      <c r="H56" s="217"/>
      <c r="I56" s="221"/>
      <c r="J56" s="221"/>
      <c r="K56" s="221"/>
    </row>
    <row r="57" spans="8:11" x14ac:dyDescent="0.25">
      <c r="H57" s="217"/>
    </row>
    <row r="58" spans="8:11" x14ac:dyDescent="0.25">
      <c r="H58" s="221"/>
      <c r="I58" s="222"/>
      <c r="J58" s="222"/>
      <c r="K58" s="222"/>
    </row>
    <row r="60" spans="8:11" x14ac:dyDescent="0.25">
      <c r="H60" s="222"/>
    </row>
  </sheetData>
  <protectedRanges>
    <protectedRange sqref="D22:D24" name="Rango3"/>
    <protectedRange sqref="G9:G10 J18 I14:J17 H9 I18" name="Rango1"/>
    <protectedRange sqref="F15:F20" name="Rango4_1"/>
  </protectedRanges>
  <mergeCells count="18">
    <mergeCell ref="B30:G31"/>
    <mergeCell ref="B2:G2"/>
    <mergeCell ref="B10:F10"/>
    <mergeCell ref="B3:G4"/>
    <mergeCell ref="B5:G6"/>
    <mergeCell ref="B7:F7"/>
    <mergeCell ref="C8:F8"/>
    <mergeCell ref="B9:F9"/>
    <mergeCell ref="B28:F28"/>
    <mergeCell ref="B11:G12"/>
    <mergeCell ref="C14:F14"/>
    <mergeCell ref="E25:F25"/>
    <mergeCell ref="E26:F26"/>
    <mergeCell ref="M20:N20"/>
    <mergeCell ref="C21:F21"/>
    <mergeCell ref="E22:F22"/>
    <mergeCell ref="E23:F23"/>
    <mergeCell ref="E24:F24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7" t="s">
        <v>213</v>
      </c>
      <c r="B2" s="307"/>
      <c r="C2" s="307"/>
      <c r="D2" s="307"/>
      <c r="E2" s="307"/>
    </row>
    <row r="3" spans="1:7" ht="48.75" customHeight="1" x14ac:dyDescent="0.25">
      <c r="A3" s="307"/>
      <c r="B3" s="307"/>
      <c r="C3" s="307"/>
      <c r="D3" s="307"/>
      <c r="E3" s="307"/>
    </row>
    <row r="5" spans="1:7" ht="43.5" customHeight="1" x14ac:dyDescent="0.25">
      <c r="A5" s="224" t="s">
        <v>88</v>
      </c>
      <c r="B5" s="224" t="s">
        <v>89</v>
      </c>
      <c r="C5" s="224" t="s">
        <v>209</v>
      </c>
      <c r="D5" s="224" t="s">
        <v>238</v>
      </c>
      <c r="E5" s="224" t="s">
        <v>239</v>
      </c>
    </row>
    <row r="6" spans="1:7" ht="59.25" customHeight="1" x14ac:dyDescent="0.25">
      <c r="A6" s="225" t="s">
        <v>69</v>
      </c>
      <c r="B6" s="226" t="s">
        <v>236</v>
      </c>
      <c r="C6" s="109"/>
      <c r="D6" s="109"/>
      <c r="E6" s="109"/>
    </row>
    <row r="7" spans="1:7" ht="51" customHeight="1" x14ac:dyDescent="0.25">
      <c r="A7" s="225" t="s">
        <v>210</v>
      </c>
      <c r="B7" s="226" t="s">
        <v>237</v>
      </c>
      <c r="C7" s="227"/>
      <c r="D7" s="109"/>
      <c r="E7" s="109"/>
    </row>
    <row r="8" spans="1:7" ht="29.25" customHeight="1" x14ac:dyDescent="0.25">
      <c r="A8" s="228" t="s">
        <v>211</v>
      </c>
      <c r="B8" s="308" t="s">
        <v>212</v>
      </c>
      <c r="C8" s="309"/>
      <c r="D8" s="310"/>
      <c r="E8" s="229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24" t="s">
        <v>2</v>
      </c>
      <c r="B1" s="224" t="s">
        <v>221</v>
      </c>
    </row>
    <row r="2" spans="1:6" x14ac:dyDescent="0.25">
      <c r="A2" s="225" t="s">
        <v>219</v>
      </c>
      <c r="B2" s="227">
        <v>1069148147</v>
      </c>
    </row>
    <row r="3" spans="1:6" x14ac:dyDescent="0.25">
      <c r="A3" s="225" t="s">
        <v>220</v>
      </c>
      <c r="B3" s="227">
        <v>126206000</v>
      </c>
    </row>
    <row r="4" spans="1:6" x14ac:dyDescent="0.25">
      <c r="A4" s="225" t="s">
        <v>222</v>
      </c>
      <c r="B4" s="235">
        <f>+B2+B3</f>
        <v>1195354147</v>
      </c>
    </row>
    <row r="6" spans="1:6" ht="24" customHeight="1" x14ac:dyDescent="0.25">
      <c r="A6" s="224" t="s">
        <v>214</v>
      </c>
      <c r="B6" s="224" t="s">
        <v>223</v>
      </c>
      <c r="C6" s="224" t="s">
        <v>215</v>
      </c>
    </row>
    <row r="7" spans="1:6" ht="27" x14ac:dyDescent="0.25">
      <c r="A7" s="225" t="s">
        <v>218</v>
      </c>
      <c r="B7" s="234">
        <v>893893675</v>
      </c>
      <c r="C7" s="234">
        <v>893893675.20000005</v>
      </c>
    </row>
    <row r="8" spans="1:6" x14ac:dyDescent="0.25">
      <c r="A8" s="225" t="s">
        <v>216</v>
      </c>
      <c r="B8" s="227">
        <v>234694428</v>
      </c>
      <c r="C8" s="227">
        <v>234694428</v>
      </c>
    </row>
    <row r="9" spans="1:6" ht="27" x14ac:dyDescent="0.25">
      <c r="A9" s="225" t="s">
        <v>217</v>
      </c>
      <c r="B9" s="227">
        <v>66766044</v>
      </c>
      <c r="C9" s="227">
        <v>84634756</v>
      </c>
    </row>
    <row r="10" spans="1:6" x14ac:dyDescent="0.25">
      <c r="A10" s="225" t="s">
        <v>224</v>
      </c>
      <c r="B10" s="235">
        <f>+B7+B8+B9</f>
        <v>1195354147</v>
      </c>
      <c r="C10" s="233"/>
      <c r="D10" s="233"/>
    </row>
    <row r="14" spans="1:6" x14ac:dyDescent="0.25">
      <c r="A14" s="311" t="s">
        <v>2</v>
      </c>
      <c r="B14" s="311" t="s">
        <v>225</v>
      </c>
      <c r="C14" s="311" t="s">
        <v>226</v>
      </c>
      <c r="D14" s="311"/>
      <c r="E14" s="311"/>
      <c r="F14" s="311" t="s">
        <v>227</v>
      </c>
    </row>
    <row r="15" spans="1:6" ht="44.25" customHeight="1" x14ac:dyDescent="0.25">
      <c r="A15" s="311"/>
      <c r="B15" s="311"/>
      <c r="C15" s="236" t="s">
        <v>228</v>
      </c>
      <c r="D15" s="236" t="s">
        <v>229</v>
      </c>
      <c r="E15" s="236" t="s">
        <v>230</v>
      </c>
      <c r="F15" s="311"/>
    </row>
    <row r="16" spans="1:6" x14ac:dyDescent="0.25">
      <c r="A16" s="225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25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24" t="s">
        <v>232</v>
      </c>
      <c r="B18" s="236">
        <v>1195354147</v>
      </c>
      <c r="C18" s="236">
        <f>SUM(C16:C17)</f>
        <v>234694428</v>
      </c>
      <c r="D18" s="236">
        <f t="shared" ref="D18:F18" si="0">SUM(D16:D17)</f>
        <v>893893675</v>
      </c>
      <c r="E18" s="236">
        <f t="shared" si="0"/>
        <v>66766044</v>
      </c>
      <c r="F18" s="236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OMAR ANDRES PENALOZA PRADO</cp:lastModifiedBy>
  <cp:lastPrinted>2020-01-29T15:05:04Z</cp:lastPrinted>
  <dcterms:created xsi:type="dcterms:W3CDTF">2019-10-07T15:03:41Z</dcterms:created>
  <dcterms:modified xsi:type="dcterms:W3CDTF">2022-02-11T21:55:42Z</dcterms:modified>
</cp:coreProperties>
</file>