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OPOGRAFIA\2014\JOSE ANTONIO SERRANO\APARTADO\"/>
    </mc:Choice>
  </mc:AlternateContent>
  <bookViews>
    <workbookView xWindow="9435" yWindow="75" windowWidth="10695" windowHeight="8190" tabRatio="896"/>
  </bookViews>
  <sheets>
    <sheet name="POL-LEVANTAMIENTO" sheetId="3" r:id="rId1"/>
  </sheets>
  <definedNames>
    <definedName name="_xlnm._FilterDatabase" localSheetId="0" hidden="1">'POL-LEVANTAMIENTO'!#REF!</definedName>
  </definedNames>
  <calcPr calcId="152511"/>
</workbook>
</file>

<file path=xl/calcChain.xml><?xml version="1.0" encoding="utf-8"?>
<calcChain xmlns="http://schemas.openxmlformats.org/spreadsheetml/2006/main">
  <c r="G22" i="3" l="1"/>
  <c r="F29" i="3"/>
  <c r="U18" i="3" l="1"/>
  <c r="F15" i="3" l="1"/>
  <c r="F17" i="3"/>
  <c r="F19" i="3"/>
  <c r="U12" i="3" l="1"/>
  <c r="U20" i="3" s="1"/>
  <c r="F13" i="3" l="1"/>
  <c r="G13" i="3" l="1"/>
  <c r="F22" i="3"/>
  <c r="L12" i="3"/>
  <c r="C28" i="3"/>
  <c r="F28" i="3" s="1"/>
  <c r="N22" i="3"/>
  <c r="N24" i="3" s="1"/>
  <c r="U16" i="3"/>
  <c r="U14" i="3"/>
  <c r="L13" i="3" l="1"/>
  <c r="F26" i="3"/>
  <c r="H13" i="3" l="1"/>
  <c r="C26" i="3"/>
  <c r="F27" i="3" s="1"/>
  <c r="D26" i="3" s="1"/>
  <c r="E26" i="3" s="1"/>
  <c r="F31" i="3"/>
  <c r="C29" i="3"/>
  <c r="F30" i="3" s="1"/>
  <c r="G19" i="3" l="1"/>
  <c r="G17" i="3"/>
  <c r="G15" i="3"/>
  <c r="L15" i="3" s="1"/>
  <c r="D29" i="3"/>
  <c r="E29" i="3" s="1"/>
  <c r="C31" i="3"/>
  <c r="F32" i="3" s="1"/>
  <c r="L17" i="3" l="1"/>
  <c r="L19" i="3" s="1"/>
  <c r="D31" i="3"/>
  <c r="E31" i="3" s="1"/>
  <c r="M19" i="3" l="1"/>
  <c r="H19" i="3"/>
  <c r="K19" i="3" s="1"/>
  <c r="I19" i="3" s="1"/>
  <c r="J19" i="3" s="1"/>
  <c r="H17" i="3"/>
  <c r="K13" i="3"/>
  <c r="M13" i="3"/>
  <c r="P20" i="3" l="1"/>
  <c r="O20" i="3"/>
  <c r="I13" i="3"/>
  <c r="J13" i="3" s="1"/>
  <c r="P14" i="3"/>
  <c r="O14" i="3"/>
  <c r="M15" i="3"/>
  <c r="H15" i="3"/>
  <c r="K15" i="3" s="1"/>
  <c r="P16" i="3" l="1"/>
  <c r="O16" i="3"/>
  <c r="I15" i="3"/>
  <c r="J15" i="3" s="1"/>
  <c r="K17" i="3"/>
  <c r="M17" i="3"/>
  <c r="P18" i="3" l="1"/>
  <c r="O18" i="3"/>
  <c r="I17" i="3"/>
  <c r="J17" i="3" s="1"/>
  <c r="P22" i="3" l="1"/>
  <c r="R20" i="3" s="1"/>
  <c r="O22" i="3"/>
  <c r="Q20" i="3" s="1"/>
  <c r="R16" i="3" l="1"/>
  <c r="P25" i="3"/>
  <c r="R14" i="3"/>
  <c r="T14" i="3" s="1"/>
  <c r="R18" i="3"/>
  <c r="Q16" i="3"/>
  <c r="N26" i="3"/>
  <c r="Q18" i="3"/>
  <c r="O25" i="3"/>
  <c r="Q14" i="3"/>
  <c r="S14" i="3" s="1"/>
  <c r="S16" i="3" l="1"/>
  <c r="S18" i="3" s="1"/>
  <c r="T16" i="3"/>
  <c r="N29" i="3"/>
  <c r="M28" i="3"/>
  <c r="S20" i="3" l="1"/>
  <c r="S22" i="3" s="1"/>
  <c r="T18" i="3"/>
  <c r="T20" i="3" l="1"/>
  <c r="T22" i="3" l="1"/>
</calcChain>
</file>

<file path=xl/sharedStrings.xml><?xml version="1.0" encoding="utf-8"?>
<sst xmlns="http://schemas.openxmlformats.org/spreadsheetml/2006/main" count="62" uniqueCount="49">
  <si>
    <t>GRA</t>
  </si>
  <si>
    <t>MIN</t>
  </si>
  <si>
    <t>SEG</t>
  </si>
  <si>
    <t>DH</t>
  </si>
  <si>
    <t>FECHA LEVANTAMIENTO:</t>
  </si>
  <si>
    <t>METODO:</t>
  </si>
  <si>
    <t>LEVANTO:</t>
  </si>
  <si>
    <t>RECIBE:</t>
  </si>
  <si>
    <t>▲</t>
  </si>
  <si>
    <t>BS</t>
  </si>
  <si>
    <t>ANG HORIZONTAL</t>
  </si>
  <si>
    <t>DEC HORIZONTAL</t>
  </si>
  <si>
    <t>AZIMUT</t>
  </si>
  <si>
    <t>Cal min</t>
  </si>
  <si>
    <t>DEC AZIMUT</t>
  </si>
  <si>
    <t>RAD AZIMUT</t>
  </si>
  <si>
    <t>N.m.</t>
  </si>
  <si>
    <t>E.m.</t>
  </si>
  <si>
    <t>DES.</t>
  </si>
  <si>
    <t>DURACION TRABAJO:</t>
  </si>
  <si>
    <t>EQUIPO USADO:</t>
  </si>
  <si>
    <t>CALCULO:</t>
  </si>
  <si>
    <t>REVISA:</t>
  </si>
  <si>
    <t>DEC HORIZONTAL Coor.</t>
  </si>
  <si>
    <t>PROYECCIONES</t>
  </si>
  <si>
    <t>Corr. PROYECCIONES</t>
  </si>
  <si>
    <t>N / S</t>
  </si>
  <si>
    <t>E / W</t>
  </si>
  <si>
    <t>Corr. N / S</t>
  </si>
  <si>
    <t>Corr. E / W</t>
  </si>
  <si>
    <t>SUMAS</t>
  </si>
  <si>
    <t>DIFERENCIA</t>
  </si>
  <si>
    <t>Nº DE VÉRTICES</t>
  </si>
  <si>
    <t>LONGITUD TOTAL POLIGONAL</t>
  </si>
  <si>
    <t>TIPO DE ANGULO</t>
  </si>
  <si>
    <t>DIFERENCIA PROY. N/S - E/W</t>
  </si>
  <si>
    <t>SUMATORIA RECOGIDA</t>
  </si>
  <si>
    <t xml:space="preserve">ERROR DE CIERRE DE LA POLIGONAL  </t>
  </si>
  <si>
    <t>SUMATORIA TEÓRICA</t>
  </si>
  <si>
    <t>PRECISIÓN                                               1:</t>
  </si>
  <si>
    <t>DIFERENCIA OBTENIDA</t>
  </si>
  <si>
    <t>EXACTITUD</t>
  </si>
  <si>
    <t>DIFERENCIA A CORREGIR</t>
  </si>
  <si>
    <t>POLIGONAL APARTADO</t>
  </si>
  <si>
    <t>GPS-1</t>
  </si>
  <si>
    <t>GPS-2</t>
  </si>
  <si>
    <t>D-1</t>
  </si>
  <si>
    <t>D-2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</si>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</sst>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00"/>
    <numFmt numFmtId="165" formatCode="&quot;$&quot;\ #,##0.00"/>
    <numFmt numFmtId="166" formatCode="0.00000"/>
    <numFmt numFmtId="167" formatCode="0.0000"/>
    <numFmt numFmtId="168" formatCode="0.00000000"/>
    <numFmt numFmtId="169" formatCode="#\º"/>
    <numFmt numFmtId="170" formatCode="#\'"/>
    <numFmt numFmtId="171" formatCode="#\&quot;"/>
  </numFmts>
  <fonts count="3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rgb="FF0000FF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theme="1"/>
      <name val="Calibri"/>
      <family val="2"/>
    </font>
    <font>
      <sz val="10"/>
      <color rgb="FF000000"/>
      <name val="Calibri"/>
      <family val="2"/>
    </font>
    <font>
      <b/>
      <sz val="14"/>
      <name val="Times New Roman"/>
      <family val="1"/>
    </font>
    <font>
      <b/>
      <sz val="12"/>
      <name val="Calibri"/>
      <family val="2"/>
    </font>
    <font>
      <b/>
      <sz val="10"/>
      <color rgb="FF000000"/>
      <name val="Calibri"/>
      <family val="2"/>
    </font>
    <font>
      <b/>
      <sz val="20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rgb="FFFF0000"/>
      <name val="Calibri"/>
      <family val="2"/>
    </font>
    <font>
      <sz val="10"/>
      <color theme="1"/>
      <name val="Calibri"/>
      <family val="2"/>
    </font>
    <font>
      <b/>
      <sz val="8"/>
      <color rgb="FF000000"/>
      <name val="Calibri"/>
      <family val="2"/>
    </font>
    <font>
      <b/>
      <sz val="48"/>
      <name val="Bodoni MT Black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4">
    <xf numFmtId="0" fontId="0" fillId="0" borderId="0" xfId="0"/>
    <xf numFmtId="0" fontId="18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/>
    </xf>
    <xf numFmtId="0" fontId="23" fillId="0" borderId="0" xfId="0" applyFont="1" applyFill="1" applyBorder="1"/>
    <xf numFmtId="165" fontId="24" fillId="0" borderId="0" xfId="0" applyNumberFormat="1" applyFont="1" applyFill="1" applyBorder="1"/>
    <xf numFmtId="164" fontId="24" fillId="0" borderId="0" xfId="0" applyNumberFormat="1" applyFont="1" applyFill="1" applyBorder="1"/>
    <xf numFmtId="0" fontId="26" fillId="0" borderId="0" xfId="0" applyFont="1" applyFill="1" applyBorder="1" applyAlignment="1">
      <alignment horizontal="center"/>
    </xf>
    <xf numFmtId="0" fontId="24" fillId="0" borderId="0" xfId="0" applyFont="1" applyFill="1" applyBorder="1"/>
    <xf numFmtId="0" fontId="27" fillId="0" borderId="0" xfId="0" applyFont="1" applyFill="1" applyBorder="1" applyAlignment="1">
      <alignment horizontal="center" vertical="center" wrapText="1"/>
    </xf>
    <xf numFmtId="0" fontId="24" fillId="0" borderId="32" xfId="0" applyFont="1" applyFill="1" applyBorder="1"/>
    <xf numFmtId="0" fontId="24" fillId="33" borderId="32" xfId="0" applyFont="1" applyFill="1" applyBorder="1"/>
    <xf numFmtId="0" fontId="24" fillId="33" borderId="33" xfId="0" applyFont="1" applyFill="1" applyBorder="1"/>
    <xf numFmtId="0" fontId="24" fillId="33" borderId="34" xfId="0" applyFont="1" applyFill="1" applyBorder="1"/>
    <xf numFmtId="164" fontId="24" fillId="0" borderId="35" xfId="0" applyNumberFormat="1" applyFont="1" applyFill="1" applyBorder="1"/>
    <xf numFmtId="164" fontId="24" fillId="0" borderId="30" xfId="0" applyNumberFormat="1" applyFont="1" applyFill="1" applyBorder="1"/>
    <xf numFmtId="164" fontId="24" fillId="0" borderId="32" xfId="0" applyNumberFormat="1" applyFont="1" applyFill="1" applyBorder="1"/>
    <xf numFmtId="0" fontId="27" fillId="0" borderId="36" xfId="0" applyFont="1" applyFill="1" applyBorder="1" applyAlignment="1">
      <alignment horizontal="center"/>
    </xf>
    <xf numFmtId="0" fontId="27" fillId="0" borderId="37" xfId="0" applyFont="1" applyFill="1" applyBorder="1" applyAlignment="1">
      <alignment horizontal="center"/>
    </xf>
    <xf numFmtId="0" fontId="24" fillId="33" borderId="38" xfId="0" applyFont="1" applyFill="1" applyBorder="1"/>
    <xf numFmtId="0" fontId="24" fillId="33" borderId="39" xfId="0" applyFont="1" applyFill="1" applyBorder="1"/>
    <xf numFmtId="0" fontId="24" fillId="33" borderId="40" xfId="0" applyFont="1" applyFill="1" applyBorder="1"/>
    <xf numFmtId="164" fontId="24" fillId="0" borderId="41" xfId="0" applyNumberFormat="1" applyFont="1" applyFill="1" applyBorder="1"/>
    <xf numFmtId="166" fontId="24" fillId="33" borderId="38" xfId="0" applyNumberFormat="1" applyFont="1" applyFill="1" applyBorder="1"/>
    <xf numFmtId="164" fontId="27" fillId="0" borderId="36" xfId="0" applyNumberFormat="1" applyFont="1" applyFill="1" applyBorder="1"/>
    <xf numFmtId="164" fontId="27" fillId="0" borderId="38" xfId="0" applyNumberFormat="1" applyFont="1" applyFill="1" applyBorder="1"/>
    <xf numFmtId="164" fontId="24" fillId="0" borderId="44" xfId="0" applyNumberFormat="1" applyFont="1" applyFill="1" applyBorder="1"/>
    <xf numFmtId="0" fontId="24" fillId="0" borderId="25" xfId="0" applyFont="1" applyFill="1" applyBorder="1"/>
    <xf numFmtId="0" fontId="24" fillId="0" borderId="26" xfId="0" applyFont="1" applyFill="1" applyBorder="1"/>
    <xf numFmtId="164" fontId="24" fillId="0" borderId="26" xfId="0" applyNumberFormat="1" applyFont="1" applyFill="1" applyBorder="1"/>
    <xf numFmtId="0" fontId="22" fillId="0" borderId="0" xfId="0" applyFont="1" applyFill="1" applyBorder="1" applyAlignment="1">
      <alignment horizontal="right"/>
    </xf>
    <xf numFmtId="4" fontId="23" fillId="0" borderId="0" xfId="0" applyNumberFormat="1" applyFont="1" applyFill="1" applyBorder="1"/>
    <xf numFmtId="0" fontId="32" fillId="0" borderId="25" xfId="0" applyFont="1" applyFill="1" applyBorder="1" applyAlignment="1">
      <alignment horizontal="center" vertical="center" wrapText="1"/>
    </xf>
    <xf numFmtId="0" fontId="32" fillId="0" borderId="26" xfId="0" applyFont="1" applyFill="1" applyBorder="1" applyAlignment="1">
      <alignment horizontal="center" vertical="center" wrapText="1"/>
    </xf>
    <xf numFmtId="0" fontId="32" fillId="0" borderId="28" xfId="0" applyFont="1" applyFill="1" applyBorder="1" applyAlignment="1">
      <alignment horizontal="center" vertical="center" wrapText="1"/>
    </xf>
    <xf numFmtId="0" fontId="24" fillId="0" borderId="30" xfId="0" applyFont="1" applyFill="1" applyBorder="1"/>
    <xf numFmtId="0" fontId="24" fillId="33" borderId="31" xfId="0" applyFont="1" applyFill="1" applyBorder="1"/>
    <xf numFmtId="0" fontId="24" fillId="0" borderId="31" xfId="0" applyFont="1" applyFill="1" applyBorder="1"/>
    <xf numFmtId="0" fontId="24" fillId="0" borderId="38" xfId="0" applyFont="1" applyFill="1" applyBorder="1"/>
    <xf numFmtId="0" fontId="24" fillId="33" borderId="37" xfId="0" applyFont="1" applyFill="1" applyBorder="1"/>
    <xf numFmtId="164" fontId="24" fillId="0" borderId="36" xfId="0" applyNumberFormat="1" applyFont="1" applyFill="1" applyBorder="1"/>
    <xf numFmtId="164" fontId="24" fillId="0" borderId="38" xfId="0" applyNumberFormat="1" applyFont="1" applyFill="1" applyBorder="1"/>
    <xf numFmtId="164" fontId="24" fillId="0" borderId="37" xfId="0" applyNumberFormat="1" applyFont="1" applyFill="1" applyBorder="1"/>
    <xf numFmtId="164" fontId="30" fillId="0" borderId="36" xfId="0" applyNumberFormat="1" applyFont="1" applyFill="1" applyBorder="1"/>
    <xf numFmtId="164" fontId="30" fillId="0" borderId="38" xfId="0" applyNumberFormat="1" applyFont="1" applyFill="1" applyBorder="1"/>
    <xf numFmtId="0" fontId="24" fillId="0" borderId="37" xfId="0" applyFont="1" applyFill="1" applyBorder="1"/>
    <xf numFmtId="166" fontId="24" fillId="33" borderId="37" xfId="0" applyNumberFormat="1" applyFont="1" applyFill="1" applyBorder="1"/>
    <xf numFmtId="167" fontId="24" fillId="33" borderId="51" xfId="0" applyNumberFormat="1" applyFont="1" applyFill="1" applyBorder="1"/>
    <xf numFmtId="2" fontId="24" fillId="33" borderId="52" xfId="0" applyNumberFormat="1" applyFont="1" applyFill="1" applyBorder="1"/>
    <xf numFmtId="0" fontId="24" fillId="33" borderId="55" xfId="0" applyFont="1" applyFill="1" applyBorder="1"/>
    <xf numFmtId="0" fontId="24" fillId="33" borderId="51" xfId="0" applyFont="1" applyFill="1" applyBorder="1"/>
    <xf numFmtId="0" fontId="24" fillId="33" borderId="56" xfId="0" applyFont="1" applyFill="1" applyBorder="1"/>
    <xf numFmtId="164" fontId="24" fillId="0" borderId="45" xfId="0" applyNumberFormat="1" applyFont="1" applyFill="1" applyBorder="1"/>
    <xf numFmtId="164" fontId="24" fillId="0" borderId="50" xfId="0" applyNumberFormat="1" applyFont="1" applyFill="1" applyBorder="1"/>
    <xf numFmtId="164" fontId="24" fillId="0" borderId="51" xfId="0" applyNumberFormat="1" applyFont="1" applyFill="1" applyBorder="1"/>
    <xf numFmtId="164" fontId="24" fillId="0" borderId="52" xfId="0" applyNumberFormat="1" applyFont="1" applyFill="1" applyBorder="1"/>
    <xf numFmtId="0" fontId="24" fillId="0" borderId="52" xfId="0" applyFont="1" applyFill="1" applyBorder="1"/>
    <xf numFmtId="167" fontId="24" fillId="0" borderId="0" xfId="0" applyNumberFormat="1" applyFont="1" applyFill="1" applyBorder="1"/>
    <xf numFmtId="0" fontId="24" fillId="0" borderId="16" xfId="0" applyFont="1" applyFill="1" applyBorder="1"/>
    <xf numFmtId="0" fontId="24" fillId="0" borderId="57" xfId="0" applyFont="1" applyFill="1" applyBorder="1"/>
    <xf numFmtId="164" fontId="24" fillId="0" borderId="16" xfId="0" applyNumberFormat="1" applyFont="1" applyFill="1" applyBorder="1"/>
    <xf numFmtId="0" fontId="24" fillId="0" borderId="22" xfId="0" applyFont="1" applyFill="1" applyBorder="1"/>
    <xf numFmtId="0" fontId="24" fillId="0" borderId="40" xfId="0" applyFont="1" applyFill="1" applyBorder="1"/>
    <xf numFmtId="167" fontId="24" fillId="0" borderId="40" xfId="0" applyNumberFormat="1" applyFont="1" applyFill="1" applyBorder="1"/>
    <xf numFmtId="0" fontId="27" fillId="33" borderId="36" xfId="0" applyFont="1" applyFill="1" applyBorder="1" applyAlignment="1">
      <alignment horizontal="left"/>
    </xf>
    <xf numFmtId="0" fontId="27" fillId="33" borderId="38" xfId="0" applyFont="1" applyFill="1" applyBorder="1" applyAlignment="1">
      <alignment horizontal="left"/>
    </xf>
    <xf numFmtId="0" fontId="27" fillId="33" borderId="36" xfId="0" applyFont="1" applyFill="1" applyBorder="1" applyAlignment="1"/>
    <xf numFmtId="164" fontId="24" fillId="33" borderId="38" xfId="0" applyNumberFormat="1" applyFont="1" applyFill="1" applyBorder="1"/>
    <xf numFmtId="0" fontId="24" fillId="33" borderId="0" xfId="0" applyFont="1" applyFill="1" applyBorder="1"/>
    <xf numFmtId="164" fontId="24" fillId="33" borderId="0" xfId="0" applyNumberFormat="1" applyFont="1" applyFill="1" applyBorder="1"/>
    <xf numFmtId="0" fontId="24" fillId="0" borderId="38" xfId="0" applyFont="1" applyFill="1" applyBorder="1" applyAlignment="1">
      <alignment horizontal="center"/>
    </xf>
    <xf numFmtId="0" fontId="24" fillId="33" borderId="36" xfId="0" applyFont="1" applyFill="1" applyBorder="1"/>
    <xf numFmtId="0" fontId="24" fillId="0" borderId="46" xfId="0" applyFont="1" applyFill="1" applyBorder="1"/>
    <xf numFmtId="0" fontId="24" fillId="0" borderId="28" xfId="0" applyFont="1" applyFill="1" applyBorder="1"/>
    <xf numFmtId="0" fontId="27" fillId="0" borderId="15" xfId="0" applyFont="1" applyFill="1" applyBorder="1" applyAlignment="1">
      <alignment horizontal="center"/>
    </xf>
    <xf numFmtId="0" fontId="27" fillId="0" borderId="22" xfId="0" applyFont="1" applyFill="1" applyBorder="1" applyAlignment="1">
      <alignment horizontal="center"/>
    </xf>
    <xf numFmtId="0" fontId="30" fillId="34" borderId="36" xfId="0" applyFont="1" applyFill="1" applyBorder="1" applyAlignment="1">
      <alignment horizontal="center"/>
    </xf>
    <xf numFmtId="0" fontId="30" fillId="34" borderId="37" xfId="0" applyFont="1" applyFill="1" applyBorder="1" applyAlignment="1">
      <alignment horizontal="center"/>
    </xf>
    <xf numFmtId="169" fontId="19" fillId="0" borderId="0" xfId="0" applyNumberFormat="1" applyFont="1" applyFill="1" applyBorder="1" applyAlignment="1">
      <alignment horizontal="left"/>
    </xf>
    <xf numFmtId="169" fontId="26" fillId="0" borderId="0" xfId="0" applyNumberFormat="1" applyFont="1" applyFill="1" applyBorder="1" applyAlignment="1">
      <alignment horizontal="center"/>
    </xf>
    <xf numFmtId="169" fontId="24" fillId="0" borderId="0" xfId="0" applyNumberFormat="1" applyFont="1" applyFill="1" applyBorder="1"/>
    <xf numFmtId="169" fontId="27" fillId="0" borderId="25" xfId="0" applyNumberFormat="1" applyFont="1" applyFill="1" applyBorder="1" applyAlignment="1">
      <alignment horizontal="center" vertical="center" wrapText="1"/>
    </xf>
    <xf numFmtId="169" fontId="24" fillId="0" borderId="30" xfId="0" applyNumberFormat="1" applyFont="1" applyFill="1" applyBorder="1"/>
    <xf numFmtId="169" fontId="24" fillId="0" borderId="36" xfId="0" applyNumberFormat="1" applyFont="1" applyFill="1" applyBorder="1"/>
    <xf numFmtId="169" fontId="24" fillId="0" borderId="42" xfId="0" applyNumberFormat="1" applyFont="1" applyFill="1" applyBorder="1"/>
    <xf numFmtId="169" fontId="24" fillId="0" borderId="50" xfId="0" applyNumberFormat="1" applyFont="1" applyFill="1" applyBorder="1"/>
    <xf numFmtId="169" fontId="24" fillId="0" borderId="38" xfId="0" applyNumberFormat="1" applyFont="1" applyFill="1" applyBorder="1" applyAlignment="1">
      <alignment horizontal="right"/>
    </xf>
    <xf numFmtId="169" fontId="24" fillId="0" borderId="38" xfId="0" applyNumberFormat="1" applyFont="1" applyFill="1" applyBorder="1"/>
    <xf numFmtId="169" fontId="24" fillId="33" borderId="38" xfId="0" applyNumberFormat="1" applyFont="1" applyFill="1" applyBorder="1"/>
    <xf numFmtId="169" fontId="24" fillId="0" borderId="26" xfId="0" applyNumberFormat="1" applyFont="1" applyFill="1" applyBorder="1"/>
    <xf numFmtId="169" fontId="24" fillId="33" borderId="0" xfId="0" applyNumberFormat="1" applyFont="1" applyFill="1" applyBorder="1"/>
    <xf numFmtId="169" fontId="21" fillId="0" borderId="0" xfId="0" applyNumberFormat="1" applyFont="1" applyFill="1" applyBorder="1" applyAlignment="1">
      <alignment horizontal="center"/>
    </xf>
    <xf numFmtId="169" fontId="30" fillId="0" borderId="36" xfId="0" applyNumberFormat="1" applyFont="1" applyFill="1" applyBorder="1"/>
    <xf numFmtId="169" fontId="27" fillId="33" borderId="38" xfId="0" applyNumberFormat="1" applyFont="1" applyFill="1" applyBorder="1" applyAlignment="1"/>
    <xf numFmtId="170" fontId="19" fillId="0" borderId="0" xfId="0" applyNumberFormat="1" applyFont="1" applyFill="1" applyBorder="1" applyAlignment="1">
      <alignment horizontal="left"/>
    </xf>
    <xf numFmtId="170" fontId="26" fillId="0" borderId="0" xfId="0" applyNumberFormat="1" applyFont="1" applyFill="1" applyBorder="1" applyAlignment="1">
      <alignment horizontal="center"/>
    </xf>
    <xf numFmtId="170" fontId="24" fillId="0" borderId="0" xfId="0" applyNumberFormat="1" applyFont="1" applyFill="1" applyBorder="1"/>
    <xf numFmtId="170" fontId="27" fillId="0" borderId="26" xfId="0" applyNumberFormat="1" applyFont="1" applyFill="1" applyBorder="1" applyAlignment="1">
      <alignment horizontal="center" vertical="center" wrapText="1"/>
    </xf>
    <xf numFmtId="170" fontId="24" fillId="0" borderId="32" xfId="0" applyNumberFormat="1" applyFont="1" applyFill="1" applyBorder="1"/>
    <xf numFmtId="170" fontId="24" fillId="0" borderId="38" xfId="0" applyNumberFormat="1" applyFont="1" applyFill="1" applyBorder="1"/>
    <xf numFmtId="170" fontId="24" fillId="0" borderId="43" xfId="0" applyNumberFormat="1" applyFont="1" applyFill="1" applyBorder="1"/>
    <xf numFmtId="170" fontId="24" fillId="0" borderId="51" xfId="0" applyNumberFormat="1" applyFont="1" applyFill="1" applyBorder="1"/>
    <xf numFmtId="170" fontId="24" fillId="0" borderId="16" xfId="0" applyNumberFormat="1" applyFont="1" applyFill="1" applyBorder="1"/>
    <xf numFmtId="170" fontId="24" fillId="33" borderId="38" xfId="0" applyNumberFormat="1" applyFont="1" applyFill="1" applyBorder="1"/>
    <xf numFmtId="170" fontId="24" fillId="0" borderId="26" xfId="0" applyNumberFormat="1" applyFont="1" applyFill="1" applyBorder="1"/>
    <xf numFmtId="170" fontId="24" fillId="33" borderId="0" xfId="0" applyNumberFormat="1" applyFont="1" applyFill="1" applyBorder="1"/>
    <xf numFmtId="170" fontId="22" fillId="0" borderId="0" xfId="0" applyNumberFormat="1" applyFont="1" applyFill="1" applyBorder="1" applyAlignment="1">
      <alignment horizontal="center"/>
    </xf>
    <xf numFmtId="170" fontId="30" fillId="0" borderId="38" xfId="0" applyNumberFormat="1" applyFont="1" applyFill="1" applyBorder="1"/>
    <xf numFmtId="170" fontId="27" fillId="33" borderId="38" xfId="0" applyNumberFormat="1" applyFont="1" applyFill="1" applyBorder="1" applyAlignment="1"/>
    <xf numFmtId="171" fontId="20" fillId="0" borderId="0" xfId="0" applyNumberFormat="1" applyFont="1" applyFill="1" applyBorder="1" applyAlignment="1">
      <alignment horizontal="left"/>
    </xf>
    <xf numFmtId="171" fontId="26" fillId="0" borderId="0" xfId="0" applyNumberFormat="1" applyFont="1" applyFill="1" applyBorder="1" applyAlignment="1">
      <alignment horizontal="center"/>
    </xf>
    <xf numFmtId="171" fontId="24" fillId="0" borderId="0" xfId="0" applyNumberFormat="1" applyFont="1" applyFill="1" applyBorder="1"/>
    <xf numFmtId="171" fontId="27" fillId="0" borderId="26" xfId="0" applyNumberFormat="1" applyFont="1" applyFill="1" applyBorder="1" applyAlignment="1">
      <alignment horizontal="center" vertical="center" wrapText="1"/>
    </xf>
    <xf numFmtId="171" fontId="24" fillId="0" borderId="32" xfId="0" applyNumberFormat="1" applyFont="1" applyFill="1" applyBorder="1"/>
    <xf numFmtId="171" fontId="24" fillId="0" borderId="38" xfId="0" applyNumberFormat="1" applyFont="1" applyFill="1" applyBorder="1"/>
    <xf numFmtId="171" fontId="24" fillId="0" borderId="43" xfId="0" applyNumberFormat="1" applyFont="1" applyFill="1" applyBorder="1"/>
    <xf numFmtId="171" fontId="24" fillId="0" borderId="51" xfId="0" applyNumberFormat="1" applyFont="1" applyFill="1" applyBorder="1"/>
    <xf numFmtId="171" fontId="24" fillId="0" borderId="16" xfId="0" applyNumberFormat="1" applyFont="1" applyFill="1" applyBorder="1"/>
    <xf numFmtId="171" fontId="24" fillId="33" borderId="38" xfId="0" applyNumberFormat="1" applyFont="1" applyFill="1" applyBorder="1"/>
    <xf numFmtId="171" fontId="24" fillId="0" borderId="26" xfId="0" applyNumberFormat="1" applyFont="1" applyFill="1" applyBorder="1"/>
    <xf numFmtId="171" fontId="24" fillId="33" borderId="0" xfId="0" applyNumberFormat="1" applyFont="1" applyFill="1" applyBorder="1"/>
    <xf numFmtId="171" fontId="21" fillId="0" borderId="0" xfId="0" applyNumberFormat="1" applyFont="1" applyFill="1" applyBorder="1" applyAlignment="1">
      <alignment horizontal="center"/>
    </xf>
    <xf numFmtId="171" fontId="27" fillId="0" borderId="28" xfId="0" applyNumberFormat="1" applyFont="1" applyFill="1" applyBorder="1" applyAlignment="1">
      <alignment horizontal="center" vertical="center" wrapText="1"/>
    </xf>
    <xf numFmtId="171" fontId="24" fillId="0" borderId="31" xfId="0" applyNumberFormat="1" applyFont="1" applyFill="1" applyBorder="1"/>
    <xf numFmtId="171" fontId="30" fillId="0" borderId="37" xfId="0" applyNumberFormat="1" applyFont="1" applyFill="1" applyBorder="1"/>
    <xf numFmtId="171" fontId="24" fillId="0" borderId="37" xfId="0" applyNumberFormat="1" applyFont="1" applyFill="1" applyBorder="1"/>
    <xf numFmtId="171" fontId="24" fillId="0" borderId="52" xfId="0" applyNumberFormat="1" applyFont="1" applyFill="1" applyBorder="1"/>
    <xf numFmtId="171" fontId="27" fillId="33" borderId="38" xfId="0" applyNumberFormat="1" applyFont="1" applyFill="1" applyBorder="1" applyAlignment="1"/>
    <xf numFmtId="1" fontId="24" fillId="0" borderId="16" xfId="0" applyNumberFormat="1" applyFont="1" applyFill="1" applyBorder="1" applyAlignment="1">
      <alignment horizontal="right"/>
    </xf>
    <xf numFmtId="0" fontId="27" fillId="0" borderId="58" xfId="0" applyFont="1" applyFill="1" applyBorder="1" applyAlignment="1">
      <alignment horizontal="center"/>
    </xf>
    <xf numFmtId="0" fontId="27" fillId="0" borderId="59" xfId="0" applyFont="1" applyFill="1" applyBorder="1" applyAlignment="1">
      <alignment horizontal="center"/>
    </xf>
    <xf numFmtId="169" fontId="24" fillId="0" borderId="60" xfId="0" applyNumberFormat="1" applyFont="1" applyFill="1" applyBorder="1"/>
    <xf numFmtId="170" fontId="24" fillId="0" borderId="61" xfId="0" applyNumberFormat="1" applyFont="1" applyFill="1" applyBorder="1"/>
    <xf numFmtId="171" fontId="24" fillId="0" borderId="61" xfId="0" applyNumberFormat="1" applyFont="1" applyFill="1" applyBorder="1"/>
    <xf numFmtId="0" fontId="24" fillId="33" borderId="61" xfId="0" applyFont="1" applyFill="1" applyBorder="1"/>
    <xf numFmtId="166" fontId="24" fillId="33" borderId="62" xfId="0" applyNumberFormat="1" applyFont="1" applyFill="1" applyBorder="1"/>
    <xf numFmtId="171" fontId="24" fillId="0" borderId="62" xfId="0" applyNumberFormat="1" applyFont="1" applyFill="1" applyBorder="1"/>
    <xf numFmtId="0" fontId="24" fillId="33" borderId="63" xfId="0" applyFont="1" applyFill="1" applyBorder="1"/>
    <xf numFmtId="166" fontId="24" fillId="33" borderId="61" xfId="0" applyNumberFormat="1" applyFont="1" applyFill="1" applyBorder="1"/>
    <xf numFmtId="0" fontId="24" fillId="33" borderId="64" xfId="0" applyFont="1" applyFill="1" applyBorder="1"/>
    <xf numFmtId="164" fontId="24" fillId="0" borderId="65" xfId="0" applyNumberFormat="1" applyFont="1" applyFill="1" applyBorder="1"/>
    <xf numFmtId="164" fontId="24" fillId="0" borderId="60" xfId="0" applyNumberFormat="1" applyFont="1" applyFill="1" applyBorder="1"/>
    <xf numFmtId="164" fontId="24" fillId="0" borderId="61" xfId="0" applyNumberFormat="1" applyFont="1" applyFill="1" applyBorder="1"/>
    <xf numFmtId="164" fontId="24" fillId="0" borderId="62" xfId="0" applyNumberFormat="1" applyFont="1" applyFill="1" applyBorder="1"/>
    <xf numFmtId="164" fontId="27" fillId="0" borderId="60" xfId="0" applyNumberFormat="1" applyFont="1" applyFill="1" applyBorder="1"/>
    <xf numFmtId="164" fontId="27" fillId="0" borderId="63" xfId="0" applyNumberFormat="1" applyFont="1" applyFill="1" applyBorder="1"/>
    <xf numFmtId="0" fontId="24" fillId="0" borderId="62" xfId="0" applyFont="1" applyFill="1" applyBorder="1"/>
    <xf numFmtId="0" fontId="25" fillId="0" borderId="10" xfId="0" applyFont="1" applyFill="1" applyBorder="1" applyAlignment="1">
      <alignment horizontal="center"/>
    </xf>
    <xf numFmtId="0" fontId="33" fillId="0" borderId="11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12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left"/>
    </xf>
    <xf numFmtId="165" fontId="27" fillId="0" borderId="10" xfId="0" applyNumberFormat="1" applyFont="1" applyFill="1" applyBorder="1" applyAlignment="1">
      <alignment horizontal="left"/>
    </xf>
    <xf numFmtId="0" fontId="31" fillId="0" borderId="10" xfId="0" applyFont="1" applyFill="1" applyBorder="1" applyAlignment="1">
      <alignment horizontal="left"/>
    </xf>
    <xf numFmtId="0" fontId="24" fillId="0" borderId="10" xfId="0" applyFont="1" applyFill="1" applyBorder="1" applyAlignment="1">
      <alignment horizontal="left"/>
    </xf>
    <xf numFmtId="0" fontId="27" fillId="0" borderId="10" xfId="0" applyFont="1" applyFill="1" applyBorder="1" applyAlignment="1">
      <alignment horizontal="left"/>
    </xf>
    <xf numFmtId="0" fontId="24" fillId="0" borderId="10" xfId="0" applyFont="1" applyFill="1" applyBorder="1" applyAlignment="1">
      <alignment horizontal="center"/>
    </xf>
    <xf numFmtId="49" fontId="20" fillId="0" borderId="47" xfId="0" applyNumberFormat="1" applyFont="1" applyFill="1" applyBorder="1" applyAlignment="1">
      <alignment horizontal="center"/>
    </xf>
    <xf numFmtId="49" fontId="20" fillId="0" borderId="48" xfId="0" applyNumberFormat="1" applyFont="1" applyFill="1" applyBorder="1" applyAlignment="1">
      <alignment horizontal="center"/>
    </xf>
    <xf numFmtId="49" fontId="20" fillId="0" borderId="49" xfId="0" applyNumberFormat="1" applyFont="1" applyFill="1" applyBorder="1" applyAlignment="1">
      <alignment horizontal="center"/>
    </xf>
    <xf numFmtId="0" fontId="21" fillId="0" borderId="47" xfId="0" applyFont="1" applyFill="1" applyBorder="1" applyAlignment="1">
      <alignment horizontal="center"/>
    </xf>
    <xf numFmtId="0" fontId="21" fillId="0" borderId="48" xfId="0" applyFont="1" applyFill="1" applyBorder="1" applyAlignment="1">
      <alignment horizontal="center"/>
    </xf>
    <xf numFmtId="0" fontId="21" fillId="0" borderId="49" xfId="0" applyFont="1" applyFill="1" applyBorder="1" applyAlignment="1">
      <alignment horizontal="center"/>
    </xf>
    <xf numFmtId="0" fontId="24" fillId="0" borderId="47" xfId="0" applyFont="1" applyFill="1" applyBorder="1" applyAlignment="1">
      <alignment horizontal="center"/>
    </xf>
    <xf numFmtId="0" fontId="24" fillId="0" borderId="48" xfId="0" applyFont="1" applyFill="1" applyBorder="1" applyAlignment="1">
      <alignment horizontal="center"/>
    </xf>
    <xf numFmtId="0" fontId="24" fillId="0" borderId="49" xfId="0" applyFont="1" applyFill="1" applyBorder="1" applyAlignment="1">
      <alignment horizontal="center"/>
    </xf>
    <xf numFmtId="164" fontId="29" fillId="0" borderId="15" xfId="0" applyNumberFormat="1" applyFont="1" applyFill="1" applyBorder="1" applyAlignment="1">
      <alignment horizontal="center" vertical="center" wrapText="1"/>
    </xf>
    <xf numFmtId="164" fontId="29" fillId="0" borderId="25" xfId="0" applyNumberFormat="1" applyFont="1" applyFill="1" applyBorder="1" applyAlignment="1">
      <alignment horizontal="center" vertical="center" wrapText="1"/>
    </xf>
    <xf numFmtId="164" fontId="29" fillId="0" borderId="16" xfId="0" applyNumberFormat="1" applyFont="1" applyFill="1" applyBorder="1" applyAlignment="1">
      <alignment horizontal="center" vertical="center" wrapText="1"/>
    </xf>
    <xf numFmtId="164" fontId="29" fillId="0" borderId="26" xfId="0" applyNumberFormat="1" applyFont="1" applyFill="1" applyBorder="1" applyAlignment="1">
      <alignment horizontal="center" vertical="center" wrapText="1"/>
    </xf>
    <xf numFmtId="0" fontId="27" fillId="0" borderId="22" xfId="0" applyFont="1" applyFill="1" applyBorder="1" applyAlignment="1">
      <alignment horizontal="center" vertical="center" wrapText="1"/>
    </xf>
    <xf numFmtId="0" fontId="27" fillId="0" borderId="28" xfId="0" applyFont="1" applyFill="1" applyBorder="1" applyAlignment="1">
      <alignment horizontal="center" vertical="center" wrapText="1"/>
    </xf>
    <xf numFmtId="0" fontId="24" fillId="0" borderId="53" xfId="0" applyFont="1" applyFill="1" applyBorder="1" applyAlignment="1">
      <alignment horizontal="center"/>
    </xf>
    <xf numFmtId="0" fontId="24" fillId="0" borderId="54" xfId="0" applyFont="1" applyFill="1" applyBorder="1" applyAlignment="1">
      <alignment horizontal="center"/>
    </xf>
    <xf numFmtId="0" fontId="27" fillId="0" borderId="15" xfId="0" applyFont="1" applyFill="1" applyBorder="1" applyAlignment="1">
      <alignment horizontal="left"/>
    </xf>
    <xf numFmtId="0" fontId="27" fillId="0" borderId="16" xfId="0" applyFont="1" applyFill="1" applyBorder="1" applyAlignment="1">
      <alignment horizontal="left"/>
    </xf>
    <xf numFmtId="2" fontId="32" fillId="0" borderId="15" xfId="0" applyNumberFormat="1" applyFont="1" applyFill="1" applyBorder="1" applyAlignment="1"/>
    <xf numFmtId="2" fontId="32" fillId="0" borderId="16" xfId="0" applyNumberFormat="1" applyFont="1" applyFill="1" applyBorder="1" applyAlignment="1"/>
    <xf numFmtId="0" fontId="27" fillId="33" borderId="13" xfId="0" applyFont="1" applyFill="1" applyBorder="1" applyAlignment="1">
      <alignment horizontal="center" vertical="center" wrapText="1"/>
    </xf>
    <xf numFmtId="0" fontId="27" fillId="33" borderId="23" xfId="0" applyFont="1" applyFill="1" applyBorder="1" applyAlignment="1">
      <alignment horizontal="center" vertical="center" wrapText="1"/>
    </xf>
    <xf numFmtId="0" fontId="27" fillId="33" borderId="17" xfId="0" applyFont="1" applyFill="1" applyBorder="1" applyAlignment="1">
      <alignment horizontal="center" vertical="center" wrapText="1"/>
    </xf>
    <xf numFmtId="0" fontId="27" fillId="33" borderId="27" xfId="0" applyFont="1" applyFill="1" applyBorder="1" applyAlignment="1">
      <alignment horizontal="center" vertical="center" wrapText="1"/>
    </xf>
    <xf numFmtId="0" fontId="27" fillId="33" borderId="14" xfId="0" applyFont="1" applyFill="1" applyBorder="1" applyAlignment="1">
      <alignment horizontal="center" vertical="center" wrapText="1"/>
    </xf>
    <xf numFmtId="0" fontId="27" fillId="33" borderId="24" xfId="0" applyFont="1" applyFill="1" applyBorder="1" applyAlignment="1">
      <alignment horizontal="center" vertical="center" wrapText="1"/>
    </xf>
    <xf numFmtId="164" fontId="27" fillId="0" borderId="21" xfId="0" applyNumberFormat="1" applyFont="1" applyFill="1" applyBorder="1" applyAlignment="1">
      <alignment horizontal="center" vertical="center" wrapText="1"/>
    </xf>
    <xf numFmtId="164" fontId="27" fillId="0" borderId="29" xfId="0" applyNumberFormat="1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28" fillId="0" borderId="23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24" xfId="0" applyFont="1" applyFill="1" applyBorder="1" applyAlignment="1">
      <alignment horizontal="center" vertical="center" wrapText="1"/>
    </xf>
    <xf numFmtId="0" fontId="27" fillId="0" borderId="25" xfId="0" applyFont="1" applyFill="1" applyBorder="1" applyAlignment="1">
      <alignment horizontal="left"/>
    </xf>
    <xf numFmtId="0" fontId="27" fillId="0" borderId="26" xfId="0" applyFont="1" applyFill="1" applyBorder="1" applyAlignment="1">
      <alignment horizontal="left"/>
    </xf>
    <xf numFmtId="0" fontId="27" fillId="0" borderId="36" xfId="0" applyFont="1" applyFill="1" applyBorder="1" applyAlignment="1">
      <alignment horizontal="left"/>
    </xf>
    <xf numFmtId="0" fontId="27" fillId="0" borderId="38" xfId="0" applyFont="1" applyFill="1" applyBorder="1" applyAlignment="1">
      <alignment horizontal="left"/>
    </xf>
    <xf numFmtId="0" fontId="32" fillId="0" borderId="36" xfId="0" applyFont="1" applyFill="1" applyBorder="1" applyAlignment="1"/>
    <xf numFmtId="0" fontId="32" fillId="0" borderId="38" xfId="0" applyFont="1" applyFill="1" applyBorder="1" applyAlignment="1"/>
    <xf numFmtId="2" fontId="32" fillId="0" borderId="36" xfId="0" applyNumberFormat="1" applyFont="1" applyFill="1" applyBorder="1" applyAlignment="1"/>
    <xf numFmtId="2" fontId="32" fillId="0" borderId="38" xfId="0" applyNumberFormat="1" applyFont="1" applyFill="1" applyBorder="1" applyAlignment="1"/>
    <xf numFmtId="164" fontId="27" fillId="0" borderId="36" xfId="0" applyNumberFormat="1" applyFont="1" applyFill="1" applyBorder="1" applyAlignment="1"/>
    <xf numFmtId="164" fontId="27" fillId="0" borderId="38" xfId="0" applyNumberFormat="1" applyFont="1" applyFill="1" applyBorder="1" applyAlignment="1"/>
    <xf numFmtId="0" fontId="27" fillId="0" borderId="36" xfId="0" applyFont="1" applyFill="1" applyBorder="1" applyAlignment="1"/>
    <xf numFmtId="0" fontId="27" fillId="0" borderId="38" xfId="0" applyFont="1" applyFill="1" applyBorder="1" applyAlignment="1"/>
    <xf numFmtId="168" fontId="24" fillId="0" borderId="38" xfId="0" applyNumberFormat="1" applyFont="1" applyFill="1" applyBorder="1" applyAlignment="1">
      <alignment horizontal="center"/>
    </xf>
    <xf numFmtId="168" fontId="24" fillId="0" borderId="37" xfId="0" applyNumberFormat="1" applyFont="1" applyFill="1" applyBorder="1" applyAlignment="1">
      <alignment horizontal="center"/>
    </xf>
    <xf numFmtId="164" fontId="24" fillId="0" borderId="38" xfId="0" applyNumberFormat="1" applyFont="1" applyFill="1" applyBorder="1" applyAlignment="1">
      <alignment horizontal="center"/>
    </xf>
    <xf numFmtId="164" fontId="24" fillId="0" borderId="37" xfId="0" applyNumberFormat="1" applyFont="1" applyFill="1" applyBorder="1" applyAlignment="1">
      <alignment horizontal="center"/>
    </xf>
    <xf numFmtId="4" fontId="24" fillId="0" borderId="38" xfId="0" applyNumberFormat="1" applyFont="1" applyFill="1" applyBorder="1" applyAlignment="1">
      <alignment horizontal="center"/>
    </xf>
    <xf numFmtId="4" fontId="24" fillId="0" borderId="37" xfId="0" applyNumberFormat="1" applyFont="1" applyFill="1" applyBorder="1" applyAlignment="1">
      <alignment horizontal="center"/>
    </xf>
    <xf numFmtId="0" fontId="32" fillId="33" borderId="14" xfId="0" applyFont="1" applyFill="1" applyBorder="1" applyAlignment="1">
      <alignment horizontal="center" vertical="center" wrapText="1"/>
    </xf>
    <xf numFmtId="0" fontId="32" fillId="33" borderId="24" xfId="0" applyFont="1" applyFill="1" applyBorder="1" applyAlignment="1">
      <alignment horizontal="center" vertical="center" wrapText="1"/>
    </xf>
    <xf numFmtId="2" fontId="27" fillId="0" borderId="18" xfId="0" applyNumberFormat="1" applyFont="1" applyFill="1" applyBorder="1" applyAlignment="1">
      <alignment horizontal="center" vertical="center" wrapText="1"/>
    </xf>
    <xf numFmtId="2" fontId="27" fillId="0" borderId="19" xfId="0" applyNumberFormat="1" applyFont="1" applyFill="1" applyBorder="1" applyAlignment="1">
      <alignment horizontal="center" vertical="center" wrapText="1"/>
    </xf>
    <xf numFmtId="2" fontId="27" fillId="0" borderId="20" xfId="0" applyNumberFormat="1" applyFont="1" applyFill="1" applyBorder="1" applyAlignment="1">
      <alignment horizontal="center" vertical="center"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20"/>
  <sheetViews>
    <sheetView tabSelected="1" view="pageBreakPreview" zoomScaleNormal="100" zoomScaleSheetLayoutView="100" workbookViewId="0">
      <selection activeCell="X7" sqref="X7"/>
    </sheetView>
  </sheetViews>
  <sheetFormatPr baseColWidth="10" defaultRowHeight="12.75" x14ac:dyDescent="0.2"/>
  <cols>
    <col min="1" max="1" width="10.140625" style="7" bestFit="1" customWidth="1"/>
    <col min="2" max="2" width="11.42578125" style="7"/>
    <col min="3" max="3" width="6.7109375" style="79" customWidth="1"/>
    <col min="4" max="4" width="6.7109375" style="95" customWidth="1"/>
    <col min="5" max="5" width="6.7109375" style="110" customWidth="1"/>
    <col min="6" max="7" width="12.7109375" style="7" hidden="1" customWidth="1"/>
    <col min="8" max="8" width="6.7109375" style="79" customWidth="1"/>
    <col min="9" max="9" width="6.7109375" style="95" customWidth="1"/>
    <col min="10" max="10" width="6.7109375" style="110" customWidth="1"/>
    <col min="11" max="11" width="6.7109375" style="7" hidden="1" customWidth="1"/>
    <col min="12" max="12" width="11.7109375" style="7" hidden="1" customWidth="1"/>
    <col min="13" max="13" width="12" style="7" hidden="1" customWidth="1"/>
    <col min="14" max="14" width="8.7109375" style="5" customWidth="1"/>
    <col min="15" max="18" width="8.7109375" style="7" customWidth="1"/>
    <col min="19" max="20" width="12.7109375" style="5" customWidth="1"/>
    <col min="21" max="21" width="10.140625" style="7" bestFit="1" customWidth="1"/>
    <col min="22" max="16384" width="11.42578125" style="7"/>
  </cols>
  <sheetData>
    <row r="1" spans="1:21" s="3" customFormat="1" ht="15" x14ac:dyDescent="0.25">
      <c r="A1" s="1"/>
      <c r="B1" s="1"/>
      <c r="C1" s="77"/>
      <c r="D1" s="93"/>
      <c r="E1" s="108"/>
      <c r="F1" s="2"/>
      <c r="G1" s="29"/>
      <c r="H1" s="90"/>
      <c r="I1" s="105"/>
      <c r="J1" s="120"/>
      <c r="L1" s="4"/>
      <c r="M1" s="4"/>
      <c r="N1" s="5"/>
      <c r="O1" s="4"/>
      <c r="P1" s="30"/>
    </row>
    <row r="2" spans="1:21" s="3" customFormat="1" ht="18.75" x14ac:dyDescent="0.3">
      <c r="A2" s="146" t="s">
        <v>43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</row>
    <row r="3" spans="1:21" s="3" customFormat="1" ht="15.75" x14ac:dyDescent="0.25">
      <c r="A3" s="147"/>
      <c r="B3" s="147"/>
      <c r="C3" s="78"/>
      <c r="D3" s="94"/>
      <c r="E3" s="109"/>
      <c r="F3" s="6"/>
      <c r="G3" s="6"/>
      <c r="H3" s="78"/>
      <c r="I3" s="94"/>
      <c r="J3" s="109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1" s="3" customFormat="1" ht="15" x14ac:dyDescent="0.25">
      <c r="A4" s="148"/>
      <c r="B4" s="148"/>
      <c r="C4" s="150" t="s">
        <v>4</v>
      </c>
      <c r="D4" s="150"/>
      <c r="E4" s="150"/>
      <c r="F4" s="156"/>
      <c r="G4" s="157"/>
      <c r="H4" s="157"/>
      <c r="I4" s="157"/>
      <c r="J4" s="157"/>
      <c r="K4" s="157"/>
      <c r="L4" s="157"/>
      <c r="M4" s="157"/>
      <c r="N4" s="158"/>
      <c r="O4" s="151" t="s">
        <v>19</v>
      </c>
      <c r="P4" s="151"/>
      <c r="Q4" s="152"/>
      <c r="R4" s="152"/>
    </row>
    <row r="5" spans="1:21" s="3" customFormat="1" ht="15" x14ac:dyDescent="0.25">
      <c r="A5" s="148"/>
      <c r="B5" s="148"/>
      <c r="C5" s="150" t="s">
        <v>5</v>
      </c>
      <c r="D5" s="150"/>
      <c r="E5" s="150"/>
      <c r="F5" s="159"/>
      <c r="G5" s="160"/>
      <c r="H5" s="160"/>
      <c r="I5" s="160"/>
      <c r="J5" s="160"/>
      <c r="K5" s="160"/>
      <c r="L5" s="160"/>
      <c r="M5" s="160"/>
      <c r="N5" s="161"/>
      <c r="O5" s="151" t="s">
        <v>20</v>
      </c>
      <c r="P5" s="151"/>
      <c r="Q5" s="152"/>
      <c r="R5" s="152"/>
    </row>
    <row r="6" spans="1:21" x14ac:dyDescent="0.2">
      <c r="A6" s="148"/>
      <c r="B6" s="148"/>
      <c r="C6" s="154" t="s">
        <v>6</v>
      </c>
      <c r="D6" s="154"/>
      <c r="E6" s="154"/>
      <c r="F6" s="162"/>
      <c r="G6" s="163"/>
      <c r="H6" s="163"/>
      <c r="I6" s="163"/>
      <c r="J6" s="163"/>
      <c r="K6" s="163"/>
      <c r="L6" s="163"/>
      <c r="M6" s="163"/>
      <c r="N6" s="164"/>
      <c r="O6" s="154" t="s">
        <v>21</v>
      </c>
      <c r="P6" s="154"/>
      <c r="Q6" s="153"/>
      <c r="R6" s="153"/>
    </row>
    <row r="7" spans="1:21" x14ac:dyDescent="0.2">
      <c r="A7" s="148"/>
      <c r="B7" s="148"/>
      <c r="C7" s="154" t="s">
        <v>7</v>
      </c>
      <c r="D7" s="154"/>
      <c r="E7" s="154"/>
      <c r="F7" s="162"/>
      <c r="G7" s="163"/>
      <c r="H7" s="163"/>
      <c r="I7" s="163"/>
      <c r="J7" s="163"/>
      <c r="K7" s="163"/>
      <c r="L7" s="163"/>
      <c r="M7" s="163"/>
      <c r="N7" s="164"/>
      <c r="O7" s="154" t="s">
        <v>22</v>
      </c>
      <c r="P7" s="154"/>
      <c r="Q7" s="155"/>
      <c r="R7" s="155"/>
    </row>
    <row r="8" spans="1:21" ht="13.5" thickBot="1" x14ac:dyDescent="0.25">
      <c r="A8" s="149"/>
      <c r="B8" s="149"/>
    </row>
    <row r="9" spans="1:21" s="8" customFormat="1" x14ac:dyDescent="0.2">
      <c r="A9" s="187" t="s">
        <v>8</v>
      </c>
      <c r="B9" s="189" t="s">
        <v>9</v>
      </c>
      <c r="C9" s="185" t="s">
        <v>10</v>
      </c>
      <c r="D9" s="186"/>
      <c r="E9" s="186"/>
      <c r="F9" s="179" t="s">
        <v>11</v>
      </c>
      <c r="G9" s="209" t="s">
        <v>23</v>
      </c>
      <c r="H9" s="211" t="s">
        <v>12</v>
      </c>
      <c r="I9" s="212"/>
      <c r="J9" s="213"/>
      <c r="K9" s="177" t="s">
        <v>13</v>
      </c>
      <c r="L9" s="179" t="s">
        <v>14</v>
      </c>
      <c r="M9" s="181" t="s">
        <v>15</v>
      </c>
      <c r="N9" s="183" t="s">
        <v>3</v>
      </c>
      <c r="O9" s="185" t="s">
        <v>24</v>
      </c>
      <c r="P9" s="186"/>
      <c r="Q9" s="186" t="s">
        <v>25</v>
      </c>
      <c r="R9" s="169"/>
      <c r="S9" s="165" t="s">
        <v>16</v>
      </c>
      <c r="T9" s="167" t="s">
        <v>17</v>
      </c>
      <c r="U9" s="169" t="s">
        <v>18</v>
      </c>
    </row>
    <row r="10" spans="1:21" s="8" customFormat="1" ht="13.5" thickBot="1" x14ac:dyDescent="0.25">
      <c r="A10" s="188"/>
      <c r="B10" s="190"/>
      <c r="C10" s="80" t="s">
        <v>0</v>
      </c>
      <c r="D10" s="96" t="s">
        <v>1</v>
      </c>
      <c r="E10" s="111" t="s">
        <v>2</v>
      </c>
      <c r="F10" s="180"/>
      <c r="G10" s="210"/>
      <c r="H10" s="80" t="s">
        <v>0</v>
      </c>
      <c r="I10" s="96" t="s">
        <v>1</v>
      </c>
      <c r="J10" s="121" t="s">
        <v>2</v>
      </c>
      <c r="K10" s="178"/>
      <c r="L10" s="180"/>
      <c r="M10" s="182"/>
      <c r="N10" s="184"/>
      <c r="O10" s="31" t="s">
        <v>26</v>
      </c>
      <c r="P10" s="32" t="s">
        <v>27</v>
      </c>
      <c r="Q10" s="32" t="s">
        <v>28</v>
      </c>
      <c r="R10" s="33" t="s">
        <v>29</v>
      </c>
      <c r="S10" s="166"/>
      <c r="T10" s="168"/>
      <c r="U10" s="170"/>
    </row>
    <row r="11" spans="1:21" x14ac:dyDescent="0.2">
      <c r="A11" s="73"/>
      <c r="B11" s="74"/>
      <c r="C11" s="81"/>
      <c r="D11" s="97"/>
      <c r="E11" s="112"/>
      <c r="F11" s="10"/>
      <c r="G11" s="35"/>
      <c r="H11" s="81"/>
      <c r="I11" s="97"/>
      <c r="J11" s="122"/>
      <c r="K11" s="11"/>
      <c r="L11" s="10"/>
      <c r="M11" s="12"/>
      <c r="N11" s="13"/>
      <c r="O11" s="34"/>
      <c r="P11" s="9"/>
      <c r="Q11" s="9"/>
      <c r="R11" s="36"/>
      <c r="S11" s="14"/>
      <c r="T11" s="15"/>
      <c r="U11" s="36"/>
    </row>
    <row r="12" spans="1:21" x14ac:dyDescent="0.2">
      <c r="A12" s="75" t="s">
        <v>44</v>
      </c>
      <c r="B12" s="76" t="s">
        <v>45</v>
      </c>
      <c r="C12" s="82">
        <v>0</v>
      </c>
      <c r="D12" s="98">
        <v>0</v>
      </c>
      <c r="E12" s="113">
        <v>0</v>
      </c>
      <c r="F12" s="18"/>
      <c r="G12" s="38"/>
      <c r="H12" s="91">
        <v>250</v>
      </c>
      <c r="I12" s="106">
        <v>24</v>
      </c>
      <c r="J12" s="123">
        <v>24</v>
      </c>
      <c r="K12" s="19"/>
      <c r="L12" s="18">
        <f>+H12+I12/60+J12/3600</f>
        <v>250.40666666666667</v>
      </c>
      <c r="M12" s="20"/>
      <c r="N12" s="21"/>
      <c r="O12" s="39"/>
      <c r="P12" s="40"/>
      <c r="Q12" s="40"/>
      <c r="R12" s="41"/>
      <c r="S12" s="42">
        <v>1362981.405</v>
      </c>
      <c r="T12" s="43">
        <v>1052192.8370000001</v>
      </c>
      <c r="U12" s="44" t="str">
        <f>+A12</f>
        <v>GPS-1</v>
      </c>
    </row>
    <row r="13" spans="1:21" x14ac:dyDescent="0.2">
      <c r="A13" s="16"/>
      <c r="B13" s="17" t="s">
        <v>46</v>
      </c>
      <c r="C13" s="82">
        <v>46</v>
      </c>
      <c r="D13" s="98">
        <v>31</v>
      </c>
      <c r="E13" s="113">
        <v>5</v>
      </c>
      <c r="F13" s="18">
        <f t="shared" ref="F13:F19" si="0">+C13+D13/60+E13/3600</f>
        <v>46.518055555555556</v>
      </c>
      <c r="G13" s="45">
        <f>+F13</f>
        <v>46.518055555555556</v>
      </c>
      <c r="H13" s="82">
        <f t="shared" ref="H13" si="1">+INT(L13)</f>
        <v>296</v>
      </c>
      <c r="I13" s="98">
        <f t="shared" ref="I13" si="2">+INT(K13)</f>
        <v>55</v>
      </c>
      <c r="J13" s="124">
        <f t="shared" ref="J13" si="3">+(K13-I13)*60</f>
        <v>28.999999999973625</v>
      </c>
      <c r="K13" s="19">
        <f>+(L13-H13)*60</f>
        <v>55.483333333332894</v>
      </c>
      <c r="L13" s="22">
        <f>+L12+G13</f>
        <v>296.92472222222221</v>
      </c>
      <c r="M13" s="20">
        <f>+RADIANS(L13)</f>
        <v>5.1823140333473514</v>
      </c>
      <c r="N13" s="21">
        <v>308.25200000000001</v>
      </c>
      <c r="O13" s="39"/>
      <c r="P13" s="40"/>
      <c r="Q13" s="40"/>
      <c r="R13" s="41"/>
      <c r="S13" s="23"/>
      <c r="T13" s="24"/>
      <c r="U13" s="44"/>
    </row>
    <row r="14" spans="1:21" x14ac:dyDescent="0.2">
      <c r="A14" s="16" t="s">
        <v>46</v>
      </c>
      <c r="B14" s="17" t="s">
        <v>44</v>
      </c>
      <c r="C14" s="82">
        <v>0</v>
      </c>
      <c r="D14" s="98">
        <v>0</v>
      </c>
      <c r="E14" s="113">
        <v>0</v>
      </c>
      <c r="F14" s="18"/>
      <c r="G14" s="38"/>
      <c r="H14" s="82"/>
      <c r="I14" s="98"/>
      <c r="J14" s="124"/>
      <c r="K14" s="19"/>
      <c r="L14" s="18"/>
      <c r="M14" s="20"/>
      <c r="N14" s="21"/>
      <c r="O14" s="39">
        <f>+COS(M13)*N13</f>
        <v>139.58250532611737</v>
      </c>
      <c r="P14" s="40">
        <f>SIN(M13)*N13</f>
        <v>-274.83817003990623</v>
      </c>
      <c r="Q14" s="40">
        <f>$O$22/$N$22*N13</f>
        <v>-8.4576257824964707E-4</v>
      </c>
      <c r="R14" s="41">
        <f>$P$22/$N$22*N13</f>
        <v>-2.9503923268951963E-3</v>
      </c>
      <c r="S14" s="23">
        <f>+S12+O14-Q14</f>
        <v>1363120.9883510887</v>
      </c>
      <c r="T14" s="24">
        <f>+T12+P14-R14</f>
        <v>1051918.0017803526</v>
      </c>
      <c r="U14" s="44" t="str">
        <f>+A14</f>
        <v>D-1</v>
      </c>
    </row>
    <row r="15" spans="1:21" x14ac:dyDescent="0.2">
      <c r="A15" s="16"/>
      <c r="B15" s="17" t="s">
        <v>47</v>
      </c>
      <c r="C15" s="82">
        <v>91</v>
      </c>
      <c r="D15" s="98">
        <v>37</v>
      </c>
      <c r="E15" s="113">
        <v>26</v>
      </c>
      <c r="F15" s="18">
        <f t="shared" si="0"/>
        <v>91.623888888888885</v>
      </c>
      <c r="G15" s="45">
        <f>+F15+$F$31</f>
        <v>91.624861111111102</v>
      </c>
      <c r="H15" s="82">
        <f t="shared" ref="H15" si="4">+INT(L15)</f>
        <v>208</v>
      </c>
      <c r="I15" s="98">
        <f t="shared" ref="I15" si="5">+INT(K15)</f>
        <v>32</v>
      </c>
      <c r="J15" s="124">
        <f t="shared" ref="J15" si="6">+(K15-I15)*60</f>
        <v>58.499999999939973</v>
      </c>
      <c r="K15" s="19">
        <f t="shared" ref="K15" si="7">+(L15-H15)*60</f>
        <v>32.974999999999</v>
      </c>
      <c r="L15" s="22">
        <f>+L13-180+G15</f>
        <v>208.54958333333332</v>
      </c>
      <c r="M15" s="20">
        <f t="shared" ref="M15" si="8">+RADIANS(L15)</f>
        <v>3.6398768828289572</v>
      </c>
      <c r="N15" s="21">
        <v>70.927000000000007</v>
      </c>
      <c r="O15" s="39"/>
      <c r="P15" s="40"/>
      <c r="Q15" s="40"/>
      <c r="R15" s="41"/>
      <c r="S15" s="23"/>
      <c r="T15" s="24"/>
      <c r="U15" s="44"/>
    </row>
    <row r="16" spans="1:21" x14ac:dyDescent="0.2">
      <c r="A16" s="16" t="s">
        <v>47</v>
      </c>
      <c r="B16" s="17" t="s">
        <v>47</v>
      </c>
      <c r="C16" s="82">
        <v>0</v>
      </c>
      <c r="D16" s="98">
        <v>0</v>
      </c>
      <c r="E16" s="113">
        <v>0</v>
      </c>
      <c r="F16" s="18"/>
      <c r="G16" s="38"/>
      <c r="H16" s="82"/>
      <c r="I16" s="98"/>
      <c r="J16" s="124"/>
      <c r="K16" s="19"/>
      <c r="L16" s="18"/>
      <c r="M16" s="20"/>
      <c r="N16" s="21"/>
      <c r="O16" s="39">
        <f t="shared" ref="O16" si="9">+COS(M15)*N15</f>
        <v>-62.30255015720055</v>
      </c>
      <c r="P16" s="40">
        <f t="shared" ref="P16" si="10">SIN(M15)*N15</f>
        <v>-33.897368229842129</v>
      </c>
      <c r="Q16" s="40">
        <f>$O$22/$N$22*N15</f>
        <v>-1.9460507113502174E-4</v>
      </c>
      <c r="R16" s="41">
        <f>$P$22/$N$22*N15</f>
        <v>-6.7886818761823313E-4</v>
      </c>
      <c r="S16" s="23">
        <f t="shared" ref="S16:T16" si="11">+S14+O16-Q16</f>
        <v>1363058.6859955364</v>
      </c>
      <c r="T16" s="24">
        <f t="shared" si="11"/>
        <v>1051884.1050909909</v>
      </c>
      <c r="U16" s="44" t="str">
        <f>+A16</f>
        <v>D-2</v>
      </c>
    </row>
    <row r="17" spans="1:21" x14ac:dyDescent="0.2">
      <c r="A17" s="16"/>
      <c r="B17" s="17" t="s">
        <v>45</v>
      </c>
      <c r="C17" s="82">
        <v>100</v>
      </c>
      <c r="D17" s="98">
        <v>0</v>
      </c>
      <c r="E17" s="113">
        <v>55</v>
      </c>
      <c r="F17" s="18">
        <f t="shared" si="0"/>
        <v>100.01527777777778</v>
      </c>
      <c r="G17" s="45">
        <f t="shared" ref="G17" si="12">+F17+$F$31</f>
        <v>100.01625</v>
      </c>
      <c r="H17" s="82">
        <f t="shared" ref="H17" si="13">+INT(L17)</f>
        <v>128</v>
      </c>
      <c r="I17" s="98">
        <f t="shared" ref="I17" si="14">+INT(K17)</f>
        <v>33</v>
      </c>
      <c r="J17" s="124">
        <f t="shared" ref="J17" si="15">+(K17-I17)*60</f>
        <v>56.999999999989086</v>
      </c>
      <c r="K17" s="19">
        <f t="shared" ref="K17" si="16">+(L17-H17)*60</f>
        <v>33.949999999999818</v>
      </c>
      <c r="L17" s="22">
        <f>+L15-180+G17</f>
        <v>128.56583333333333</v>
      </c>
      <c r="M17" s="20">
        <f t="shared" ref="M17" si="17">+RADIANS(L17)</f>
        <v>2.243897097236943</v>
      </c>
      <c r="N17" s="21">
        <v>207.57599999999999</v>
      </c>
      <c r="O17" s="39"/>
      <c r="P17" s="40"/>
      <c r="Q17" s="40"/>
      <c r="R17" s="41"/>
      <c r="S17" s="23"/>
      <c r="T17" s="24"/>
      <c r="U17" s="44"/>
    </row>
    <row r="18" spans="1:21" x14ac:dyDescent="0.2">
      <c r="A18" s="16" t="s">
        <v>45</v>
      </c>
      <c r="B18" s="17" t="s">
        <v>47</v>
      </c>
      <c r="C18" s="83">
        <v>0</v>
      </c>
      <c r="D18" s="99">
        <v>0</v>
      </c>
      <c r="E18" s="114">
        <v>0</v>
      </c>
      <c r="F18" s="18"/>
      <c r="G18" s="38"/>
      <c r="H18" s="82"/>
      <c r="I18" s="98"/>
      <c r="J18" s="124"/>
      <c r="K18" s="19"/>
      <c r="L18" s="18"/>
      <c r="M18" s="20"/>
      <c r="N18" s="25"/>
      <c r="O18" s="39">
        <f t="shared" ref="O18" si="18">+COS(M17)*N17</f>
        <v>-129.40567006401912</v>
      </c>
      <c r="P18" s="40">
        <f t="shared" ref="P18" si="19">SIN(M17)*N17</f>
        <v>162.30208973171671</v>
      </c>
      <c r="Q18" s="40">
        <f t="shared" ref="Q18" si="20">$O$22/$N$22*N17</f>
        <v>-5.6953405960950365E-4</v>
      </c>
      <c r="R18" s="41">
        <f t="shared" ref="R18" si="21">$P$22/$N$22*N17</f>
        <v>-1.9867856093313172E-3</v>
      </c>
      <c r="S18" s="23">
        <f t="shared" ref="S18" si="22">+S16+O18-Q18</f>
        <v>1362929.2808950064</v>
      </c>
      <c r="T18" s="24">
        <f t="shared" ref="T18" si="23">+T16+P18-R18</f>
        <v>1052046.4091675081</v>
      </c>
      <c r="U18" s="44" t="str">
        <f t="shared" ref="U18" si="24">+A18</f>
        <v>GPS-2</v>
      </c>
    </row>
    <row r="19" spans="1:21" x14ac:dyDescent="0.2">
      <c r="A19" s="16"/>
      <c r="B19" s="17" t="s">
        <v>44</v>
      </c>
      <c r="C19" s="83">
        <v>121</v>
      </c>
      <c r="D19" s="99">
        <v>50</v>
      </c>
      <c r="E19" s="114">
        <v>20</v>
      </c>
      <c r="F19" s="18">
        <f t="shared" si="0"/>
        <v>121.83888888888889</v>
      </c>
      <c r="G19" s="45">
        <f t="shared" ref="G19" si="25">+F19+$F$31</f>
        <v>121.83986111111111</v>
      </c>
      <c r="H19" s="82">
        <f t="shared" ref="H19" si="26">+INT(L19)</f>
        <v>70</v>
      </c>
      <c r="I19" s="98">
        <f t="shared" ref="I19" si="27">+INT(K19)</f>
        <v>24</v>
      </c>
      <c r="J19" s="124">
        <f t="shared" ref="J19" si="28">+(K19-I19)*60</f>
        <v>20.499999999865395</v>
      </c>
      <c r="K19" s="19">
        <f t="shared" ref="K19" si="29">+(L19-H19)*60</f>
        <v>24.341666666664423</v>
      </c>
      <c r="L19" s="22">
        <f>+(L17+180+G19)-360</f>
        <v>70.405694444444407</v>
      </c>
      <c r="M19" s="20">
        <f t="shared" ref="M19" si="30">+RADIANS(L19)</f>
        <v>1.2288111802086348</v>
      </c>
      <c r="N19" s="25">
        <v>155.42699999999999</v>
      </c>
      <c r="O19" s="39"/>
      <c r="P19" s="40"/>
      <c r="Q19" s="40"/>
      <c r="R19" s="41"/>
      <c r="S19" s="23"/>
      <c r="T19" s="24"/>
      <c r="U19" s="44"/>
    </row>
    <row r="20" spans="1:21" x14ac:dyDescent="0.2">
      <c r="A20" s="16"/>
      <c r="B20" s="17"/>
      <c r="C20" s="83"/>
      <c r="D20" s="99"/>
      <c r="E20" s="114"/>
      <c r="F20" s="18"/>
      <c r="G20" s="45"/>
      <c r="H20" s="82"/>
      <c r="I20" s="98"/>
      <c r="J20" s="124"/>
      <c r="K20" s="19"/>
      <c r="L20" s="22"/>
      <c r="M20" s="20"/>
      <c r="N20" s="25"/>
      <c r="O20" s="39">
        <f t="shared" ref="O20" si="31">+COS(M19)*N19</f>
        <v>52.123678542501672</v>
      </c>
      <c r="P20" s="40">
        <f t="shared" ref="P20" si="32">SIN(M19)*N19</f>
        <v>146.42634484339882</v>
      </c>
      <c r="Q20" s="40">
        <f t="shared" ref="Q20" si="33">$O$22/$N$22*N19</f>
        <v>-4.2645089163933369E-4</v>
      </c>
      <c r="R20" s="41">
        <f t="shared" ref="R20" si="34">$P$22/$N$22*N19</f>
        <v>-1.4876485089872558E-3</v>
      </c>
      <c r="S20" s="23">
        <f t="shared" ref="S20" si="35">+S18+O20-Q20</f>
        <v>1362981.4049999998</v>
      </c>
      <c r="T20" s="24">
        <f t="shared" ref="T20" si="36">+T18+P20-R20</f>
        <v>1052192.8370000001</v>
      </c>
      <c r="U20" s="44" t="str">
        <f>+U12</f>
        <v>GPS-1</v>
      </c>
    </row>
    <row r="21" spans="1:21" ht="13.5" thickBot="1" x14ac:dyDescent="0.25">
      <c r="A21" s="128"/>
      <c r="B21" s="129"/>
      <c r="C21" s="130"/>
      <c r="D21" s="131"/>
      <c r="E21" s="132"/>
      <c r="F21" s="133"/>
      <c r="G21" s="134"/>
      <c r="H21" s="130"/>
      <c r="I21" s="131"/>
      <c r="J21" s="135"/>
      <c r="K21" s="136"/>
      <c r="L21" s="137"/>
      <c r="M21" s="138"/>
      <c r="N21" s="139"/>
      <c r="O21" s="140"/>
      <c r="P21" s="141"/>
      <c r="Q21" s="141"/>
      <c r="R21" s="142"/>
      <c r="S21" s="143"/>
      <c r="T21" s="144"/>
      <c r="U21" s="145"/>
    </row>
    <row r="22" spans="1:21" ht="15.75" customHeight="1" thickBot="1" x14ac:dyDescent="0.25">
      <c r="A22" s="171" t="s">
        <v>30</v>
      </c>
      <c r="B22" s="172"/>
      <c r="C22" s="84"/>
      <c r="D22" s="100"/>
      <c r="E22" s="115"/>
      <c r="F22" s="46">
        <f>+SUM(F13:F20)</f>
        <v>359.99611111111113</v>
      </c>
      <c r="G22" s="47">
        <f>+SUM(G13:G20)</f>
        <v>359.99902777777777</v>
      </c>
      <c r="H22" s="84"/>
      <c r="I22" s="100"/>
      <c r="J22" s="125"/>
      <c r="K22" s="48"/>
      <c r="L22" s="49"/>
      <c r="M22" s="50"/>
      <c r="N22" s="51">
        <f>+SUM(N13:N20)</f>
        <v>742.18200000000002</v>
      </c>
      <c r="O22" s="52">
        <f>+SUM(O14:O20)</f>
        <v>-2.0363526006335064E-3</v>
      </c>
      <c r="P22" s="53">
        <f>+SUM(P14:P20)</f>
        <v>-7.1036946328320028E-3</v>
      </c>
      <c r="Q22" s="53"/>
      <c r="R22" s="54"/>
      <c r="S22" s="52">
        <f>+S20-S12</f>
        <v>0</v>
      </c>
      <c r="T22" s="52">
        <f>+T20-T12</f>
        <v>0</v>
      </c>
      <c r="U22" s="55" t="s">
        <v>31</v>
      </c>
    </row>
    <row r="23" spans="1:21" ht="13.5" thickBot="1" x14ac:dyDescent="0.25">
      <c r="O23" s="56"/>
      <c r="P23" s="56"/>
    </row>
    <row r="24" spans="1:21" ht="15" customHeight="1" x14ac:dyDescent="0.2">
      <c r="A24" s="173" t="s">
        <v>32</v>
      </c>
      <c r="B24" s="174"/>
      <c r="C24" s="127">
        <v>4</v>
      </c>
      <c r="D24" s="101"/>
      <c r="E24" s="116"/>
      <c r="F24" s="58"/>
      <c r="G24" s="175" t="s">
        <v>33</v>
      </c>
      <c r="H24" s="176"/>
      <c r="I24" s="176"/>
      <c r="J24" s="176"/>
      <c r="K24" s="57"/>
      <c r="L24" s="57"/>
      <c r="M24" s="57"/>
      <c r="N24" s="59">
        <f>+N22</f>
        <v>742.18200000000002</v>
      </c>
      <c r="O24" s="57" t="s">
        <v>26</v>
      </c>
      <c r="P24" s="60" t="s">
        <v>27</v>
      </c>
    </row>
    <row r="25" spans="1:21" x14ac:dyDescent="0.2">
      <c r="A25" s="193" t="s">
        <v>34</v>
      </c>
      <c r="B25" s="194"/>
      <c r="C25" s="85" t="s">
        <v>48</v>
      </c>
      <c r="D25" s="98"/>
      <c r="E25" s="113"/>
      <c r="F25" s="61"/>
      <c r="G25" s="195" t="s">
        <v>35</v>
      </c>
      <c r="H25" s="196"/>
      <c r="I25" s="196"/>
      <c r="J25" s="196"/>
      <c r="K25" s="37"/>
      <c r="L25" s="37"/>
      <c r="M25" s="37"/>
      <c r="N25" s="40"/>
      <c r="O25" s="40">
        <f>+O22</f>
        <v>-2.0363526006335064E-3</v>
      </c>
      <c r="P25" s="41">
        <f>+P22</f>
        <v>-7.1036946328320028E-3</v>
      </c>
    </row>
    <row r="26" spans="1:21" x14ac:dyDescent="0.2">
      <c r="A26" s="193" t="s">
        <v>36</v>
      </c>
      <c r="B26" s="194"/>
      <c r="C26" s="86">
        <f>+INT(F26)</f>
        <v>359</v>
      </c>
      <c r="D26" s="98">
        <f>+INT(F27)</f>
        <v>59</v>
      </c>
      <c r="E26" s="113">
        <f>+(F27-D26)*60</f>
        <v>46.000000000080945</v>
      </c>
      <c r="F26" s="62">
        <f>+F22</f>
        <v>359.99611111111113</v>
      </c>
      <c r="G26" s="197" t="s">
        <v>37</v>
      </c>
      <c r="H26" s="198"/>
      <c r="I26" s="198"/>
      <c r="J26" s="198"/>
      <c r="K26" s="37"/>
      <c r="L26" s="37"/>
      <c r="M26" s="37"/>
      <c r="N26" s="205">
        <f>(SQRT(POWER(O22,2)+POWER(P22,2)))</f>
        <v>7.3898044189703053E-3</v>
      </c>
      <c r="O26" s="205"/>
      <c r="P26" s="206"/>
    </row>
    <row r="27" spans="1:21" hidden="1" x14ac:dyDescent="0.2">
      <c r="A27" s="63"/>
      <c r="B27" s="64"/>
      <c r="C27" s="87"/>
      <c r="D27" s="102"/>
      <c r="E27" s="117"/>
      <c r="F27" s="20">
        <f>+(F26-C26)*60</f>
        <v>59.766666666668016</v>
      </c>
      <c r="G27" s="65"/>
      <c r="H27" s="92"/>
      <c r="I27" s="107"/>
      <c r="J27" s="126"/>
      <c r="K27" s="18"/>
      <c r="L27" s="18"/>
      <c r="M27" s="18"/>
      <c r="N27" s="66"/>
      <c r="O27" s="18"/>
      <c r="P27" s="38"/>
      <c r="Q27" s="67"/>
      <c r="R27" s="67"/>
      <c r="S27" s="68"/>
      <c r="T27" s="68"/>
      <c r="U27" s="67"/>
    </row>
    <row r="28" spans="1:21" x14ac:dyDescent="0.2">
      <c r="A28" s="193" t="s">
        <v>38</v>
      </c>
      <c r="B28" s="194"/>
      <c r="C28" s="86">
        <f>IF(C25="E",(C24+2)*180,(C24-2)*180)</f>
        <v>360</v>
      </c>
      <c r="D28" s="98">
        <v>0</v>
      </c>
      <c r="E28" s="113">
        <v>0</v>
      </c>
      <c r="F28" s="61">
        <f>+C28+D28/60+E28/3600</f>
        <v>360</v>
      </c>
      <c r="G28" s="199" t="s">
        <v>39</v>
      </c>
      <c r="H28" s="200"/>
      <c r="I28" s="200"/>
      <c r="J28" s="200"/>
      <c r="K28" s="37"/>
      <c r="L28" s="37"/>
      <c r="M28" s="207">
        <f>+N24/N26</f>
        <v>100433.23989668128</v>
      </c>
      <c r="N28" s="207"/>
      <c r="O28" s="207"/>
      <c r="P28" s="208"/>
    </row>
    <row r="29" spans="1:21" x14ac:dyDescent="0.2">
      <c r="A29" s="193" t="s">
        <v>40</v>
      </c>
      <c r="B29" s="194"/>
      <c r="C29" s="86">
        <f>+INT(F29)</f>
        <v>0</v>
      </c>
      <c r="D29" s="98">
        <f>+INT(F30)</f>
        <v>0</v>
      </c>
      <c r="E29" s="113">
        <f>+(F30-D29)*60</f>
        <v>13.999999999919055</v>
      </c>
      <c r="F29" s="62">
        <f>+F28-F26</f>
        <v>3.8888888888664042E-3</v>
      </c>
      <c r="G29" s="201" t="s">
        <v>41</v>
      </c>
      <c r="H29" s="202"/>
      <c r="I29" s="202"/>
      <c r="J29" s="202"/>
      <c r="K29" s="37"/>
      <c r="L29" s="37"/>
      <c r="M29" s="69"/>
      <c r="N29" s="203">
        <f>+N26/N24</f>
        <v>9.9568628974703039E-6</v>
      </c>
      <c r="O29" s="203"/>
      <c r="P29" s="204"/>
    </row>
    <row r="30" spans="1:21" hidden="1" x14ac:dyDescent="0.2">
      <c r="A30" s="70"/>
      <c r="B30" s="18"/>
      <c r="C30" s="87"/>
      <c r="D30" s="102"/>
      <c r="E30" s="117"/>
      <c r="F30" s="20">
        <f>+(F29-C29)*60</f>
        <v>0.23333333333198425</v>
      </c>
      <c r="G30" s="70"/>
      <c r="H30" s="87"/>
      <c r="I30" s="102"/>
      <c r="J30" s="117"/>
      <c r="K30" s="18"/>
      <c r="L30" s="18"/>
      <c r="M30" s="18"/>
      <c r="N30" s="66"/>
      <c r="O30" s="18"/>
      <c r="P30" s="38"/>
      <c r="Q30" s="67"/>
      <c r="R30" s="67"/>
      <c r="S30" s="68"/>
      <c r="T30" s="68"/>
      <c r="U30" s="67"/>
    </row>
    <row r="31" spans="1:21" ht="13.5" thickBot="1" x14ac:dyDescent="0.25">
      <c r="A31" s="191" t="s">
        <v>42</v>
      </c>
      <c r="B31" s="192"/>
      <c r="C31" s="88">
        <f>+INT(F31)</f>
        <v>0</v>
      </c>
      <c r="D31" s="103">
        <f>+INT(F32)</f>
        <v>0</v>
      </c>
      <c r="E31" s="118">
        <f>+(F32-D31)*60</f>
        <v>3.4999999999797637</v>
      </c>
      <c r="F31" s="71">
        <f>+$F$29/$C$24</f>
        <v>9.7222222221660104E-4</v>
      </c>
      <c r="G31" s="26"/>
      <c r="H31" s="88"/>
      <c r="I31" s="103"/>
      <c r="J31" s="118"/>
      <c r="K31" s="27"/>
      <c r="L31" s="27"/>
      <c r="M31" s="27"/>
      <c r="N31" s="28"/>
      <c r="O31" s="27"/>
      <c r="P31" s="72"/>
    </row>
    <row r="32" spans="1:21" hidden="1" x14ac:dyDescent="0.2">
      <c r="A32" s="67"/>
      <c r="B32" s="67"/>
      <c r="C32" s="89"/>
      <c r="D32" s="104"/>
      <c r="E32" s="119"/>
      <c r="F32" s="67">
        <f>+(F31-C31)*60</f>
        <v>5.8333333332996062E-2</v>
      </c>
      <c r="G32" s="67"/>
      <c r="H32" s="89"/>
      <c r="I32" s="104"/>
      <c r="J32" s="119"/>
      <c r="K32" s="67"/>
      <c r="L32" s="67"/>
      <c r="M32" s="67"/>
      <c r="N32" s="68"/>
      <c r="O32" s="67"/>
      <c r="P32" s="67"/>
      <c r="Q32" s="67"/>
      <c r="R32" s="67"/>
      <c r="S32" s="68"/>
      <c r="T32" s="68"/>
      <c r="U32" s="67"/>
    </row>
    <row r="34" spans="14:20" x14ac:dyDescent="0.2">
      <c r="O34" s="5"/>
      <c r="P34" s="5"/>
      <c r="S34" s="7"/>
      <c r="T34" s="7"/>
    </row>
    <row r="47" spans="14:20" x14ac:dyDescent="0.2">
      <c r="N47" s="7"/>
      <c r="S47" s="7"/>
      <c r="T47" s="7"/>
    </row>
    <row r="48" spans="14:20" x14ac:dyDescent="0.2">
      <c r="N48" s="7"/>
      <c r="S48" s="7"/>
      <c r="T48" s="7"/>
    </row>
    <row r="49" spans="14:20" x14ac:dyDescent="0.2">
      <c r="N49" s="7"/>
      <c r="S49" s="7"/>
      <c r="T49" s="7"/>
    </row>
    <row r="50" spans="14:20" x14ac:dyDescent="0.2">
      <c r="N50" s="7"/>
      <c r="S50" s="7"/>
      <c r="T50" s="7"/>
    </row>
    <row r="51" spans="14:20" x14ac:dyDescent="0.2">
      <c r="N51" s="7"/>
      <c r="S51" s="7"/>
      <c r="T51" s="7"/>
    </row>
    <row r="52" spans="14:20" x14ac:dyDescent="0.2">
      <c r="N52" s="7"/>
      <c r="S52" s="7"/>
      <c r="T52" s="7"/>
    </row>
    <row r="53" spans="14:20" x14ac:dyDescent="0.2">
      <c r="N53" s="7"/>
      <c r="S53" s="7"/>
      <c r="T53" s="7"/>
    </row>
    <row r="54" spans="14:20" x14ac:dyDescent="0.2">
      <c r="N54" s="7"/>
      <c r="S54" s="7"/>
      <c r="T54" s="7"/>
    </row>
    <row r="55" spans="14:20" x14ac:dyDescent="0.2">
      <c r="N55" s="7"/>
      <c r="S55" s="7"/>
      <c r="T55" s="7"/>
    </row>
    <row r="56" spans="14:20" x14ac:dyDescent="0.2">
      <c r="N56" s="7"/>
      <c r="S56" s="7"/>
      <c r="T56" s="7"/>
    </row>
    <row r="57" spans="14:20" x14ac:dyDescent="0.2">
      <c r="N57" s="7"/>
      <c r="S57" s="7"/>
      <c r="T57" s="7"/>
    </row>
    <row r="58" spans="14:20" x14ac:dyDescent="0.2">
      <c r="N58" s="7"/>
      <c r="S58" s="7"/>
      <c r="T58" s="7"/>
    </row>
    <row r="59" spans="14:20" x14ac:dyDescent="0.2">
      <c r="N59" s="7"/>
      <c r="S59" s="7"/>
      <c r="T59" s="7"/>
    </row>
    <row r="60" spans="14:20" x14ac:dyDescent="0.2">
      <c r="N60" s="7"/>
      <c r="S60" s="7"/>
      <c r="T60" s="7"/>
    </row>
    <row r="61" spans="14:20" x14ac:dyDescent="0.2">
      <c r="N61" s="7"/>
      <c r="S61" s="7"/>
      <c r="T61" s="7"/>
    </row>
    <row r="62" spans="14:20" x14ac:dyDescent="0.2">
      <c r="N62" s="7"/>
      <c r="S62" s="7"/>
      <c r="T62" s="7"/>
    </row>
    <row r="63" spans="14:20" x14ac:dyDescent="0.2">
      <c r="N63" s="7"/>
      <c r="S63" s="7"/>
      <c r="T63" s="7"/>
    </row>
    <row r="64" spans="14:20" x14ac:dyDescent="0.2">
      <c r="N64" s="7"/>
      <c r="S64" s="7"/>
      <c r="T64" s="7"/>
    </row>
    <row r="65" spans="14:20" x14ac:dyDescent="0.2">
      <c r="N65" s="7"/>
      <c r="S65" s="7"/>
      <c r="T65" s="7"/>
    </row>
    <row r="66" spans="14:20" x14ac:dyDescent="0.2">
      <c r="N66" s="7"/>
      <c r="S66" s="7"/>
      <c r="T66" s="7"/>
    </row>
    <row r="67" spans="14:20" x14ac:dyDescent="0.2">
      <c r="N67" s="7"/>
      <c r="S67" s="7"/>
      <c r="T67" s="7"/>
    </row>
    <row r="68" spans="14:20" x14ac:dyDescent="0.2">
      <c r="N68" s="7"/>
      <c r="S68" s="7"/>
      <c r="T68" s="7"/>
    </row>
    <row r="69" spans="14:20" x14ac:dyDescent="0.2">
      <c r="N69" s="7"/>
      <c r="S69" s="7"/>
      <c r="T69" s="7"/>
    </row>
    <row r="70" spans="14:20" x14ac:dyDescent="0.2">
      <c r="N70" s="7"/>
      <c r="S70" s="7"/>
      <c r="T70" s="7"/>
    </row>
    <row r="71" spans="14:20" x14ac:dyDescent="0.2">
      <c r="N71" s="7"/>
      <c r="S71" s="7"/>
      <c r="T71" s="7"/>
    </row>
    <row r="72" spans="14:20" x14ac:dyDescent="0.2">
      <c r="N72" s="7"/>
      <c r="S72" s="7"/>
      <c r="T72" s="7"/>
    </row>
    <row r="73" spans="14:20" x14ac:dyDescent="0.2">
      <c r="N73" s="7"/>
      <c r="S73" s="7"/>
      <c r="T73" s="7"/>
    </row>
    <row r="74" spans="14:20" x14ac:dyDescent="0.2">
      <c r="N74" s="7"/>
      <c r="S74" s="7"/>
      <c r="T74" s="7"/>
    </row>
    <row r="75" spans="14:20" x14ac:dyDescent="0.2">
      <c r="N75" s="7"/>
      <c r="S75" s="7"/>
      <c r="T75" s="7"/>
    </row>
    <row r="76" spans="14:20" x14ac:dyDescent="0.2">
      <c r="N76" s="7"/>
      <c r="S76" s="7"/>
      <c r="T76" s="7"/>
    </row>
    <row r="77" spans="14:20" x14ac:dyDescent="0.2">
      <c r="N77" s="7"/>
      <c r="S77" s="7"/>
      <c r="T77" s="7"/>
    </row>
    <row r="78" spans="14:20" x14ac:dyDescent="0.2">
      <c r="N78" s="7"/>
      <c r="S78" s="7"/>
      <c r="T78" s="7"/>
    </row>
    <row r="79" spans="14:20" x14ac:dyDescent="0.2">
      <c r="N79" s="7"/>
      <c r="S79" s="7"/>
      <c r="T79" s="7"/>
    </row>
    <row r="80" spans="14:20" x14ac:dyDescent="0.2">
      <c r="N80" s="7"/>
      <c r="S80" s="7"/>
      <c r="T80" s="7"/>
    </row>
    <row r="81" spans="14:20" x14ac:dyDescent="0.2">
      <c r="N81" s="7"/>
      <c r="S81" s="7"/>
      <c r="T81" s="7"/>
    </row>
    <row r="82" spans="14:20" x14ac:dyDescent="0.2">
      <c r="N82" s="7"/>
      <c r="S82" s="7"/>
      <c r="T82" s="7"/>
    </row>
    <row r="83" spans="14:20" x14ac:dyDescent="0.2">
      <c r="N83" s="7"/>
      <c r="S83" s="7"/>
      <c r="T83" s="7"/>
    </row>
    <row r="84" spans="14:20" x14ac:dyDescent="0.2">
      <c r="N84" s="7"/>
      <c r="S84" s="7"/>
      <c r="T84" s="7"/>
    </row>
    <row r="85" spans="14:20" x14ac:dyDescent="0.2">
      <c r="N85" s="7"/>
      <c r="S85" s="7"/>
      <c r="T85" s="7"/>
    </row>
    <row r="86" spans="14:20" x14ac:dyDescent="0.2">
      <c r="N86" s="7"/>
      <c r="S86" s="7"/>
      <c r="T86" s="7"/>
    </row>
    <row r="87" spans="14:20" x14ac:dyDescent="0.2">
      <c r="N87" s="7"/>
      <c r="S87" s="7"/>
      <c r="T87" s="7"/>
    </row>
    <row r="88" spans="14:20" x14ac:dyDescent="0.2">
      <c r="N88" s="7"/>
      <c r="S88" s="7"/>
      <c r="T88" s="7"/>
    </row>
    <row r="89" spans="14:20" x14ac:dyDescent="0.2">
      <c r="N89" s="7"/>
      <c r="S89" s="7"/>
      <c r="T89" s="7"/>
    </row>
    <row r="90" spans="14:20" x14ac:dyDescent="0.2">
      <c r="N90" s="7"/>
      <c r="S90" s="7"/>
      <c r="T90" s="7"/>
    </row>
    <row r="91" spans="14:20" x14ac:dyDescent="0.2">
      <c r="N91" s="7"/>
      <c r="S91" s="7"/>
      <c r="T91" s="7"/>
    </row>
    <row r="92" spans="14:20" x14ac:dyDescent="0.2">
      <c r="N92" s="7"/>
      <c r="S92" s="7"/>
      <c r="T92" s="7"/>
    </row>
    <row r="93" spans="14:20" x14ac:dyDescent="0.2">
      <c r="N93" s="7"/>
      <c r="S93" s="7"/>
      <c r="T93" s="7"/>
    </row>
    <row r="94" spans="14:20" x14ac:dyDescent="0.2">
      <c r="N94" s="7"/>
      <c r="S94" s="7"/>
      <c r="T94" s="7"/>
    </row>
    <row r="95" spans="14:20" x14ac:dyDescent="0.2">
      <c r="N95" s="7"/>
      <c r="S95" s="7"/>
      <c r="T95" s="7"/>
    </row>
    <row r="96" spans="14:20" x14ac:dyDescent="0.2">
      <c r="N96" s="7"/>
      <c r="S96" s="7"/>
      <c r="T96" s="7"/>
    </row>
    <row r="97" spans="14:20" x14ac:dyDescent="0.2">
      <c r="N97" s="7"/>
      <c r="S97" s="7"/>
      <c r="T97" s="7"/>
    </row>
    <row r="98" spans="14:20" x14ac:dyDescent="0.2">
      <c r="N98" s="7"/>
      <c r="S98" s="7"/>
      <c r="T98" s="7"/>
    </row>
    <row r="99" spans="14:20" x14ac:dyDescent="0.2">
      <c r="N99" s="7"/>
      <c r="S99" s="7"/>
      <c r="T99" s="7"/>
    </row>
    <row r="100" spans="14:20" x14ac:dyDescent="0.2">
      <c r="N100" s="7"/>
      <c r="S100" s="7"/>
      <c r="T100" s="7"/>
    </row>
    <row r="101" spans="14:20" x14ac:dyDescent="0.2">
      <c r="N101" s="7"/>
      <c r="S101" s="7"/>
      <c r="T101" s="7"/>
    </row>
    <row r="102" spans="14:20" x14ac:dyDescent="0.2">
      <c r="N102" s="7"/>
      <c r="S102" s="7"/>
      <c r="T102" s="7"/>
    </row>
    <row r="103" spans="14:20" x14ac:dyDescent="0.2">
      <c r="N103" s="7"/>
      <c r="S103" s="7"/>
      <c r="T103" s="7"/>
    </row>
    <row r="104" spans="14:20" x14ac:dyDescent="0.2">
      <c r="N104" s="7"/>
      <c r="S104" s="7"/>
      <c r="T104" s="7"/>
    </row>
    <row r="105" spans="14:20" x14ac:dyDescent="0.2">
      <c r="N105" s="7"/>
      <c r="S105" s="7"/>
      <c r="T105" s="7"/>
    </row>
    <row r="106" spans="14:20" x14ac:dyDescent="0.2">
      <c r="N106" s="7"/>
      <c r="S106" s="7"/>
      <c r="T106" s="7"/>
    </row>
    <row r="107" spans="14:20" x14ac:dyDescent="0.2">
      <c r="N107" s="7"/>
      <c r="S107" s="7"/>
      <c r="T107" s="7"/>
    </row>
    <row r="108" spans="14:20" x14ac:dyDescent="0.2">
      <c r="N108" s="7"/>
      <c r="S108" s="7"/>
      <c r="T108" s="7"/>
    </row>
    <row r="109" spans="14:20" x14ac:dyDescent="0.2">
      <c r="N109" s="7"/>
      <c r="S109" s="7"/>
      <c r="T109" s="7"/>
    </row>
    <row r="110" spans="14:20" x14ac:dyDescent="0.2">
      <c r="N110" s="7"/>
      <c r="S110" s="7"/>
      <c r="T110" s="7"/>
    </row>
    <row r="111" spans="14:20" x14ac:dyDescent="0.2">
      <c r="N111" s="7"/>
      <c r="S111" s="7"/>
      <c r="T111" s="7"/>
    </row>
    <row r="112" spans="14:20" x14ac:dyDescent="0.2">
      <c r="N112" s="7"/>
      <c r="S112" s="7"/>
      <c r="T112" s="7"/>
    </row>
    <row r="113" spans="14:20" x14ac:dyDescent="0.2">
      <c r="N113" s="7"/>
      <c r="S113" s="7"/>
      <c r="T113" s="7"/>
    </row>
    <row r="114" spans="14:20" x14ac:dyDescent="0.2">
      <c r="N114" s="7"/>
      <c r="S114" s="7"/>
      <c r="T114" s="7"/>
    </row>
    <row r="115" spans="14:20" x14ac:dyDescent="0.2">
      <c r="N115" s="7"/>
      <c r="S115" s="7"/>
      <c r="T115" s="7"/>
    </row>
    <row r="116" spans="14:20" x14ac:dyDescent="0.2">
      <c r="N116" s="7"/>
      <c r="S116" s="7"/>
      <c r="T116" s="7"/>
    </row>
    <row r="117" spans="14:20" x14ac:dyDescent="0.2">
      <c r="N117" s="7"/>
      <c r="S117" s="7"/>
      <c r="T117" s="7"/>
    </row>
    <row r="118" spans="14:20" x14ac:dyDescent="0.2">
      <c r="N118" s="7"/>
      <c r="S118" s="7"/>
      <c r="T118" s="7"/>
    </row>
    <row r="119" spans="14:20" x14ac:dyDescent="0.2">
      <c r="N119" s="7"/>
      <c r="S119" s="7"/>
      <c r="T119" s="7"/>
    </row>
    <row r="120" spans="14:20" x14ac:dyDescent="0.2">
      <c r="N120" s="7"/>
      <c r="S120" s="7"/>
      <c r="T120" s="7"/>
    </row>
    <row r="121" spans="14:20" x14ac:dyDescent="0.2">
      <c r="N121" s="7"/>
      <c r="S121" s="7"/>
      <c r="T121" s="7"/>
    </row>
    <row r="122" spans="14:20" x14ac:dyDescent="0.2">
      <c r="N122" s="7"/>
      <c r="S122" s="7"/>
      <c r="T122" s="7"/>
    </row>
    <row r="123" spans="14:20" x14ac:dyDescent="0.2">
      <c r="N123" s="7"/>
      <c r="S123" s="7"/>
      <c r="T123" s="7"/>
    </row>
    <row r="124" spans="14:20" x14ac:dyDescent="0.2">
      <c r="N124" s="7"/>
      <c r="S124" s="7"/>
      <c r="T124" s="7"/>
    </row>
    <row r="125" spans="14:20" x14ac:dyDescent="0.2">
      <c r="N125" s="7"/>
      <c r="S125" s="7"/>
      <c r="T125" s="7"/>
    </row>
    <row r="126" spans="14:20" x14ac:dyDescent="0.2">
      <c r="N126" s="7"/>
      <c r="S126" s="7"/>
      <c r="T126" s="7"/>
    </row>
    <row r="127" spans="14:20" x14ac:dyDescent="0.2">
      <c r="N127" s="7"/>
      <c r="S127" s="7"/>
      <c r="T127" s="7"/>
    </row>
    <row r="128" spans="14:20" x14ac:dyDescent="0.2">
      <c r="N128" s="7"/>
      <c r="S128" s="7"/>
      <c r="T128" s="7"/>
    </row>
    <row r="129" spans="14:20" x14ac:dyDescent="0.2">
      <c r="N129" s="7"/>
      <c r="S129" s="7"/>
      <c r="T129" s="7"/>
    </row>
    <row r="130" spans="14:20" x14ac:dyDescent="0.2">
      <c r="N130" s="7"/>
      <c r="S130" s="7"/>
      <c r="T130" s="7"/>
    </row>
    <row r="131" spans="14:20" x14ac:dyDescent="0.2">
      <c r="N131" s="7"/>
      <c r="S131" s="7"/>
      <c r="T131" s="7"/>
    </row>
    <row r="132" spans="14:20" x14ac:dyDescent="0.2">
      <c r="N132" s="7"/>
      <c r="S132" s="7"/>
      <c r="T132" s="7"/>
    </row>
    <row r="133" spans="14:20" x14ac:dyDescent="0.2">
      <c r="N133" s="7"/>
      <c r="S133" s="7"/>
      <c r="T133" s="7"/>
    </row>
    <row r="134" spans="14:20" x14ac:dyDescent="0.2">
      <c r="N134" s="7"/>
      <c r="S134" s="7"/>
      <c r="T134" s="7"/>
    </row>
    <row r="135" spans="14:20" x14ac:dyDescent="0.2">
      <c r="N135" s="7"/>
      <c r="S135" s="7"/>
      <c r="T135" s="7"/>
    </row>
    <row r="136" spans="14:20" x14ac:dyDescent="0.2">
      <c r="N136" s="7"/>
      <c r="S136" s="7"/>
      <c r="T136" s="7"/>
    </row>
    <row r="137" spans="14:20" x14ac:dyDescent="0.2">
      <c r="N137" s="7"/>
      <c r="S137" s="7"/>
      <c r="T137" s="7"/>
    </row>
    <row r="138" spans="14:20" x14ac:dyDescent="0.2">
      <c r="N138" s="7"/>
      <c r="S138" s="7"/>
      <c r="T138" s="7"/>
    </row>
    <row r="139" spans="14:20" x14ac:dyDescent="0.2">
      <c r="N139" s="7"/>
      <c r="S139" s="7"/>
      <c r="T139" s="7"/>
    </row>
    <row r="140" spans="14:20" x14ac:dyDescent="0.2">
      <c r="N140" s="7"/>
      <c r="S140" s="7"/>
      <c r="T140" s="7"/>
    </row>
    <row r="141" spans="14:20" x14ac:dyDescent="0.2">
      <c r="N141" s="7"/>
      <c r="S141" s="7"/>
      <c r="T141" s="7"/>
    </row>
    <row r="142" spans="14:20" x14ac:dyDescent="0.2">
      <c r="N142" s="7"/>
      <c r="S142" s="7"/>
      <c r="T142" s="7"/>
    </row>
    <row r="143" spans="14:20" x14ac:dyDescent="0.2">
      <c r="N143" s="7"/>
      <c r="S143" s="7"/>
      <c r="T143" s="7"/>
    </row>
    <row r="144" spans="14:20" x14ac:dyDescent="0.2">
      <c r="N144" s="7"/>
      <c r="S144" s="7"/>
      <c r="T144" s="7"/>
    </row>
    <row r="145" spans="14:20" x14ac:dyDescent="0.2">
      <c r="N145" s="7"/>
      <c r="S145" s="7"/>
      <c r="T145" s="7"/>
    </row>
    <row r="146" spans="14:20" x14ac:dyDescent="0.2">
      <c r="N146" s="7"/>
      <c r="S146" s="7"/>
      <c r="T146" s="7"/>
    </row>
    <row r="147" spans="14:20" x14ac:dyDescent="0.2">
      <c r="N147" s="7"/>
      <c r="S147" s="7"/>
      <c r="T147" s="7"/>
    </row>
    <row r="148" spans="14:20" x14ac:dyDescent="0.2">
      <c r="N148" s="7"/>
      <c r="S148" s="7"/>
      <c r="T148" s="7"/>
    </row>
    <row r="149" spans="14:20" x14ac:dyDescent="0.2">
      <c r="N149" s="7"/>
      <c r="S149" s="7"/>
      <c r="T149" s="7"/>
    </row>
    <row r="150" spans="14:20" x14ac:dyDescent="0.2">
      <c r="N150" s="7"/>
      <c r="S150" s="7"/>
      <c r="T150" s="7"/>
    </row>
    <row r="151" spans="14:20" x14ac:dyDescent="0.2">
      <c r="N151" s="7"/>
      <c r="S151" s="7"/>
      <c r="T151" s="7"/>
    </row>
    <row r="152" spans="14:20" x14ac:dyDescent="0.2">
      <c r="N152" s="7"/>
      <c r="S152" s="7"/>
      <c r="T152" s="7"/>
    </row>
    <row r="153" spans="14:20" x14ac:dyDescent="0.2">
      <c r="N153" s="7"/>
      <c r="S153" s="7"/>
      <c r="T153" s="7"/>
    </row>
    <row r="154" spans="14:20" x14ac:dyDescent="0.2">
      <c r="N154" s="7"/>
      <c r="S154" s="7"/>
      <c r="T154" s="7"/>
    </row>
    <row r="155" spans="14:20" x14ac:dyDescent="0.2">
      <c r="N155" s="7"/>
      <c r="S155" s="7"/>
      <c r="T155" s="7"/>
    </row>
    <row r="156" spans="14:20" x14ac:dyDescent="0.2">
      <c r="N156" s="7"/>
      <c r="S156" s="7"/>
      <c r="T156" s="7"/>
    </row>
    <row r="157" spans="14:20" x14ac:dyDescent="0.2">
      <c r="N157" s="7"/>
      <c r="S157" s="7"/>
      <c r="T157" s="7"/>
    </row>
    <row r="158" spans="14:20" x14ac:dyDescent="0.2">
      <c r="N158" s="7"/>
      <c r="S158" s="7"/>
      <c r="T158" s="7"/>
    </row>
    <row r="159" spans="14:20" x14ac:dyDescent="0.2">
      <c r="N159" s="7"/>
      <c r="S159" s="7"/>
      <c r="T159" s="7"/>
    </row>
    <row r="160" spans="14:20" x14ac:dyDescent="0.2">
      <c r="N160" s="7"/>
      <c r="S160" s="7"/>
      <c r="T160" s="7"/>
    </row>
    <row r="161" spans="14:20" x14ac:dyDescent="0.2">
      <c r="N161" s="7"/>
      <c r="S161" s="7"/>
      <c r="T161" s="7"/>
    </row>
    <row r="162" spans="14:20" x14ac:dyDescent="0.2">
      <c r="N162" s="7"/>
      <c r="S162" s="7"/>
      <c r="T162" s="7"/>
    </row>
    <row r="163" spans="14:20" x14ac:dyDescent="0.2">
      <c r="N163" s="7"/>
      <c r="S163" s="7"/>
      <c r="T163" s="7"/>
    </row>
    <row r="164" spans="14:20" x14ac:dyDescent="0.2">
      <c r="N164" s="7"/>
      <c r="S164" s="7"/>
      <c r="T164" s="7"/>
    </row>
    <row r="165" spans="14:20" x14ac:dyDescent="0.2">
      <c r="N165" s="7"/>
      <c r="S165" s="7"/>
      <c r="T165" s="7"/>
    </row>
    <row r="166" spans="14:20" x14ac:dyDescent="0.2">
      <c r="N166" s="7"/>
      <c r="S166" s="7"/>
      <c r="T166" s="7"/>
    </row>
    <row r="167" spans="14:20" x14ac:dyDescent="0.2">
      <c r="N167" s="7"/>
      <c r="S167" s="7"/>
      <c r="T167" s="7"/>
    </row>
    <row r="168" spans="14:20" x14ac:dyDescent="0.2">
      <c r="N168" s="7"/>
      <c r="S168" s="7"/>
      <c r="T168" s="7"/>
    </row>
    <row r="169" spans="14:20" x14ac:dyDescent="0.2">
      <c r="N169" s="7"/>
      <c r="S169" s="7"/>
      <c r="T169" s="7"/>
    </row>
    <row r="170" spans="14:20" x14ac:dyDescent="0.2">
      <c r="N170" s="7"/>
      <c r="S170" s="7"/>
      <c r="T170" s="7"/>
    </row>
    <row r="171" spans="14:20" x14ac:dyDescent="0.2">
      <c r="N171" s="7"/>
      <c r="S171" s="7"/>
      <c r="T171" s="7"/>
    </row>
    <row r="172" spans="14:20" x14ac:dyDescent="0.2">
      <c r="N172" s="7"/>
      <c r="S172" s="7"/>
      <c r="T172" s="7"/>
    </row>
    <row r="173" spans="14:20" x14ac:dyDescent="0.2">
      <c r="N173" s="7"/>
      <c r="S173" s="7"/>
      <c r="T173" s="7"/>
    </row>
    <row r="174" spans="14:20" x14ac:dyDescent="0.2">
      <c r="N174" s="7"/>
      <c r="S174" s="7"/>
      <c r="T174" s="7"/>
    </row>
    <row r="175" spans="14:20" x14ac:dyDescent="0.2">
      <c r="N175" s="7"/>
      <c r="S175" s="7"/>
      <c r="T175" s="7"/>
    </row>
    <row r="176" spans="14:20" x14ac:dyDescent="0.2">
      <c r="N176" s="7"/>
      <c r="S176" s="7"/>
      <c r="T176" s="7"/>
    </row>
    <row r="177" spans="14:20" x14ac:dyDescent="0.2">
      <c r="N177" s="7"/>
      <c r="S177" s="7"/>
      <c r="T177" s="7"/>
    </row>
    <row r="178" spans="14:20" x14ac:dyDescent="0.2">
      <c r="N178" s="7"/>
      <c r="S178" s="7"/>
      <c r="T178" s="7"/>
    </row>
    <row r="179" spans="14:20" x14ac:dyDescent="0.2">
      <c r="N179" s="7"/>
      <c r="S179" s="7"/>
      <c r="T179" s="7"/>
    </row>
    <row r="180" spans="14:20" x14ac:dyDescent="0.2">
      <c r="N180" s="7"/>
      <c r="S180" s="7"/>
      <c r="T180" s="7"/>
    </row>
    <row r="181" spans="14:20" x14ac:dyDescent="0.2">
      <c r="N181" s="7"/>
      <c r="S181" s="7"/>
      <c r="T181" s="7"/>
    </row>
    <row r="182" spans="14:20" x14ac:dyDescent="0.2">
      <c r="N182" s="7"/>
      <c r="S182" s="7"/>
      <c r="T182" s="7"/>
    </row>
    <row r="183" spans="14:20" x14ac:dyDescent="0.2">
      <c r="N183" s="7"/>
      <c r="S183" s="7"/>
      <c r="T183" s="7"/>
    </row>
    <row r="184" spans="14:20" x14ac:dyDescent="0.2">
      <c r="N184" s="7"/>
      <c r="S184" s="7"/>
      <c r="T184" s="7"/>
    </row>
    <row r="185" spans="14:20" x14ac:dyDescent="0.2">
      <c r="N185" s="7"/>
      <c r="S185" s="7"/>
      <c r="T185" s="7"/>
    </row>
    <row r="186" spans="14:20" x14ac:dyDescent="0.2">
      <c r="N186" s="7"/>
      <c r="S186" s="7"/>
      <c r="T186" s="7"/>
    </row>
    <row r="187" spans="14:20" x14ac:dyDescent="0.2">
      <c r="N187" s="7"/>
      <c r="S187" s="7"/>
      <c r="T187" s="7"/>
    </row>
    <row r="188" spans="14:20" x14ac:dyDescent="0.2">
      <c r="N188" s="7"/>
      <c r="S188" s="7"/>
      <c r="T188" s="7"/>
    </row>
    <row r="189" spans="14:20" x14ac:dyDescent="0.2">
      <c r="N189" s="7"/>
      <c r="S189" s="7"/>
      <c r="T189" s="7"/>
    </row>
    <row r="190" spans="14:20" x14ac:dyDescent="0.2">
      <c r="N190" s="7"/>
      <c r="S190" s="7"/>
      <c r="T190" s="7"/>
    </row>
    <row r="191" spans="14:20" x14ac:dyDescent="0.2">
      <c r="N191" s="7"/>
      <c r="S191" s="7"/>
      <c r="T191" s="7"/>
    </row>
    <row r="192" spans="14:20" x14ac:dyDescent="0.2">
      <c r="N192" s="7"/>
      <c r="S192" s="7"/>
      <c r="T192" s="7"/>
    </row>
    <row r="193" spans="14:20" x14ac:dyDescent="0.2">
      <c r="N193" s="7"/>
      <c r="S193" s="7"/>
      <c r="T193" s="7"/>
    </row>
    <row r="194" spans="14:20" x14ac:dyDescent="0.2">
      <c r="N194" s="7"/>
      <c r="S194" s="7"/>
      <c r="T194" s="7"/>
    </row>
    <row r="195" spans="14:20" x14ac:dyDescent="0.2">
      <c r="N195" s="7"/>
      <c r="S195" s="7"/>
      <c r="T195" s="7"/>
    </row>
    <row r="196" spans="14:20" x14ac:dyDescent="0.2">
      <c r="N196" s="7"/>
      <c r="S196" s="7"/>
      <c r="T196" s="7"/>
    </row>
    <row r="197" spans="14:20" x14ac:dyDescent="0.2">
      <c r="N197" s="7"/>
      <c r="S197" s="7"/>
      <c r="T197" s="7"/>
    </row>
    <row r="198" spans="14:20" x14ac:dyDescent="0.2">
      <c r="N198" s="7"/>
      <c r="S198" s="7"/>
      <c r="T198" s="7"/>
    </row>
    <row r="199" spans="14:20" x14ac:dyDescent="0.2">
      <c r="N199" s="7"/>
      <c r="S199" s="7"/>
      <c r="T199" s="7"/>
    </row>
    <row r="200" spans="14:20" x14ac:dyDescent="0.2">
      <c r="N200" s="7"/>
      <c r="S200" s="7"/>
      <c r="T200" s="7"/>
    </row>
    <row r="201" spans="14:20" x14ac:dyDescent="0.2">
      <c r="N201" s="7"/>
      <c r="S201" s="7"/>
      <c r="T201" s="7"/>
    </row>
    <row r="202" spans="14:20" x14ac:dyDescent="0.2">
      <c r="N202" s="7"/>
      <c r="S202" s="7"/>
      <c r="T202" s="7"/>
    </row>
    <row r="203" spans="14:20" x14ac:dyDescent="0.2">
      <c r="N203" s="7"/>
      <c r="S203" s="7"/>
      <c r="T203" s="7"/>
    </row>
    <row r="204" spans="14:20" x14ac:dyDescent="0.2">
      <c r="N204" s="7"/>
      <c r="S204" s="7"/>
      <c r="T204" s="7"/>
    </row>
    <row r="205" spans="14:20" x14ac:dyDescent="0.2">
      <c r="N205" s="7"/>
      <c r="S205" s="7"/>
      <c r="T205" s="7"/>
    </row>
    <row r="206" spans="14:20" x14ac:dyDescent="0.2">
      <c r="N206" s="7"/>
      <c r="S206" s="7"/>
      <c r="T206" s="7"/>
    </row>
    <row r="207" spans="14:20" x14ac:dyDescent="0.2">
      <c r="N207" s="7"/>
      <c r="S207" s="7"/>
      <c r="T207" s="7"/>
    </row>
    <row r="208" spans="14:20" x14ac:dyDescent="0.2">
      <c r="N208" s="7"/>
      <c r="S208" s="7"/>
      <c r="T208" s="7"/>
    </row>
    <row r="209" spans="14:20" x14ac:dyDescent="0.2">
      <c r="N209" s="7"/>
      <c r="S209" s="7"/>
      <c r="T209" s="7"/>
    </row>
    <row r="210" spans="14:20" x14ac:dyDescent="0.2">
      <c r="N210" s="7"/>
      <c r="S210" s="7"/>
      <c r="T210" s="7"/>
    </row>
    <row r="211" spans="14:20" x14ac:dyDescent="0.2">
      <c r="N211" s="7"/>
      <c r="S211" s="7"/>
      <c r="T211" s="7"/>
    </row>
    <row r="212" spans="14:20" x14ac:dyDescent="0.2">
      <c r="N212" s="7"/>
      <c r="S212" s="7"/>
      <c r="T212" s="7"/>
    </row>
    <row r="213" spans="14:20" x14ac:dyDescent="0.2">
      <c r="N213" s="7"/>
      <c r="S213" s="7"/>
      <c r="T213" s="7"/>
    </row>
    <row r="214" spans="14:20" x14ac:dyDescent="0.2">
      <c r="N214" s="7"/>
      <c r="S214" s="7"/>
      <c r="T214" s="7"/>
    </row>
    <row r="215" spans="14:20" x14ac:dyDescent="0.2">
      <c r="N215" s="7"/>
      <c r="S215" s="7"/>
      <c r="T215" s="7"/>
    </row>
    <row r="216" spans="14:20" x14ac:dyDescent="0.2">
      <c r="N216" s="7"/>
      <c r="S216" s="7"/>
      <c r="T216" s="7"/>
    </row>
    <row r="217" spans="14:20" x14ac:dyDescent="0.2">
      <c r="N217" s="7"/>
      <c r="S217" s="7"/>
      <c r="T217" s="7"/>
    </row>
    <row r="218" spans="14:20" x14ac:dyDescent="0.2">
      <c r="N218" s="7"/>
      <c r="S218" s="7"/>
      <c r="T218" s="7"/>
    </row>
    <row r="219" spans="14:20" x14ac:dyDescent="0.2">
      <c r="N219" s="7"/>
      <c r="S219" s="7"/>
      <c r="T219" s="7"/>
    </row>
    <row r="220" spans="14:20" x14ac:dyDescent="0.2">
      <c r="N220" s="7"/>
      <c r="S220" s="7"/>
      <c r="T220" s="7"/>
    </row>
    <row r="221" spans="14:20" x14ac:dyDescent="0.2">
      <c r="N221" s="7"/>
      <c r="S221" s="7"/>
      <c r="T221" s="7"/>
    </row>
    <row r="222" spans="14:20" x14ac:dyDescent="0.2">
      <c r="N222" s="7"/>
      <c r="S222" s="7"/>
      <c r="T222" s="7"/>
    </row>
    <row r="223" spans="14:20" x14ac:dyDescent="0.2">
      <c r="N223" s="7"/>
      <c r="S223" s="7"/>
      <c r="T223" s="7"/>
    </row>
    <row r="224" spans="14:20" x14ac:dyDescent="0.2">
      <c r="N224" s="7"/>
      <c r="S224" s="7"/>
      <c r="T224" s="7"/>
    </row>
    <row r="225" spans="14:20" x14ac:dyDescent="0.2">
      <c r="N225" s="7"/>
      <c r="S225" s="7"/>
      <c r="T225" s="7"/>
    </row>
    <row r="226" spans="14:20" x14ac:dyDescent="0.2">
      <c r="N226" s="7"/>
      <c r="S226" s="7"/>
      <c r="T226" s="7"/>
    </row>
    <row r="227" spans="14:20" x14ac:dyDescent="0.2">
      <c r="N227" s="7"/>
      <c r="S227" s="7"/>
      <c r="T227" s="7"/>
    </row>
    <row r="228" spans="14:20" x14ac:dyDescent="0.2">
      <c r="N228" s="7"/>
      <c r="S228" s="7"/>
      <c r="T228" s="7"/>
    </row>
    <row r="229" spans="14:20" x14ac:dyDescent="0.2">
      <c r="N229" s="7"/>
      <c r="S229" s="7"/>
      <c r="T229" s="7"/>
    </row>
    <row r="230" spans="14:20" x14ac:dyDescent="0.2">
      <c r="N230" s="7"/>
      <c r="S230" s="7"/>
      <c r="T230" s="7"/>
    </row>
    <row r="231" spans="14:20" x14ac:dyDescent="0.2">
      <c r="N231" s="7"/>
      <c r="S231" s="7"/>
      <c r="T231" s="7"/>
    </row>
    <row r="232" spans="14:20" x14ac:dyDescent="0.2">
      <c r="N232" s="7"/>
      <c r="S232" s="7"/>
      <c r="T232" s="7"/>
    </row>
    <row r="233" spans="14:20" x14ac:dyDescent="0.2">
      <c r="N233" s="7"/>
      <c r="S233" s="7"/>
      <c r="T233" s="7"/>
    </row>
    <row r="234" spans="14:20" x14ac:dyDescent="0.2">
      <c r="N234" s="7"/>
      <c r="S234" s="7"/>
      <c r="T234" s="7"/>
    </row>
    <row r="235" spans="14:20" x14ac:dyDescent="0.2">
      <c r="N235" s="7"/>
      <c r="S235" s="7"/>
      <c r="T235" s="7"/>
    </row>
    <row r="236" spans="14:20" x14ac:dyDescent="0.2">
      <c r="N236" s="7"/>
      <c r="S236" s="7"/>
      <c r="T236" s="7"/>
    </row>
    <row r="237" spans="14:20" x14ac:dyDescent="0.2">
      <c r="N237" s="7"/>
      <c r="S237" s="7"/>
      <c r="T237" s="7"/>
    </row>
    <row r="238" spans="14:20" x14ac:dyDescent="0.2">
      <c r="N238" s="7"/>
      <c r="S238" s="7"/>
      <c r="T238" s="7"/>
    </row>
    <row r="239" spans="14:20" x14ac:dyDescent="0.2">
      <c r="N239" s="7"/>
      <c r="S239" s="7"/>
      <c r="T239" s="7"/>
    </row>
    <row r="240" spans="14:20" x14ac:dyDescent="0.2">
      <c r="N240" s="7"/>
      <c r="S240" s="7"/>
      <c r="T240" s="7"/>
    </row>
    <row r="241" spans="14:20" x14ac:dyDescent="0.2">
      <c r="N241" s="7"/>
      <c r="S241" s="7"/>
      <c r="T241" s="7"/>
    </row>
    <row r="242" spans="14:20" x14ac:dyDescent="0.2">
      <c r="N242" s="7"/>
      <c r="S242" s="7"/>
      <c r="T242" s="7"/>
    </row>
    <row r="243" spans="14:20" x14ac:dyDescent="0.2">
      <c r="N243" s="7"/>
      <c r="S243" s="7"/>
      <c r="T243" s="7"/>
    </row>
    <row r="244" spans="14:20" x14ac:dyDescent="0.2">
      <c r="N244" s="7"/>
      <c r="S244" s="7"/>
      <c r="T244" s="7"/>
    </row>
    <row r="245" spans="14:20" x14ac:dyDescent="0.2">
      <c r="N245" s="7"/>
      <c r="S245" s="7"/>
      <c r="T245" s="7"/>
    </row>
    <row r="246" spans="14:20" x14ac:dyDescent="0.2">
      <c r="N246" s="7"/>
      <c r="S246" s="7"/>
      <c r="T246" s="7"/>
    </row>
    <row r="247" spans="14:20" x14ac:dyDescent="0.2">
      <c r="N247" s="7"/>
      <c r="S247" s="7"/>
      <c r="T247" s="7"/>
    </row>
    <row r="248" spans="14:20" x14ac:dyDescent="0.2">
      <c r="N248" s="7"/>
      <c r="S248" s="7"/>
      <c r="T248" s="7"/>
    </row>
    <row r="249" spans="14:20" x14ac:dyDescent="0.2">
      <c r="N249" s="7"/>
      <c r="S249" s="7"/>
      <c r="T249" s="7"/>
    </row>
    <row r="250" spans="14:20" x14ac:dyDescent="0.2">
      <c r="N250" s="7"/>
      <c r="S250" s="7"/>
      <c r="T250" s="7"/>
    </row>
    <row r="251" spans="14:20" x14ac:dyDescent="0.2">
      <c r="N251" s="7"/>
      <c r="S251" s="7"/>
      <c r="T251" s="7"/>
    </row>
    <row r="252" spans="14:20" x14ac:dyDescent="0.2">
      <c r="N252" s="7"/>
      <c r="S252" s="7"/>
      <c r="T252" s="7"/>
    </row>
    <row r="253" spans="14:20" x14ac:dyDescent="0.2">
      <c r="N253" s="7"/>
      <c r="S253" s="7"/>
      <c r="T253" s="7"/>
    </row>
    <row r="254" spans="14:20" x14ac:dyDescent="0.2">
      <c r="N254" s="7"/>
      <c r="S254" s="7"/>
      <c r="T254" s="7"/>
    </row>
    <row r="255" spans="14:20" x14ac:dyDescent="0.2">
      <c r="N255" s="7"/>
      <c r="S255" s="7"/>
      <c r="T255" s="7"/>
    </row>
    <row r="256" spans="14:20" x14ac:dyDescent="0.2">
      <c r="N256" s="7"/>
      <c r="S256" s="7"/>
      <c r="T256" s="7"/>
    </row>
    <row r="257" spans="14:20" x14ac:dyDescent="0.2">
      <c r="N257" s="7"/>
      <c r="S257" s="7"/>
      <c r="T257" s="7"/>
    </row>
    <row r="258" spans="14:20" x14ac:dyDescent="0.2">
      <c r="N258" s="7"/>
      <c r="S258" s="7"/>
      <c r="T258" s="7"/>
    </row>
    <row r="259" spans="14:20" x14ac:dyDescent="0.2">
      <c r="N259" s="7"/>
      <c r="S259" s="7"/>
      <c r="T259" s="7"/>
    </row>
    <row r="260" spans="14:20" x14ac:dyDescent="0.2">
      <c r="N260" s="7"/>
      <c r="S260" s="7"/>
      <c r="T260" s="7"/>
    </row>
    <row r="261" spans="14:20" x14ac:dyDescent="0.2">
      <c r="N261" s="7"/>
      <c r="S261" s="7"/>
      <c r="T261" s="7"/>
    </row>
    <row r="262" spans="14:20" x14ac:dyDescent="0.2">
      <c r="N262" s="7"/>
      <c r="S262" s="7"/>
      <c r="T262" s="7"/>
    </row>
    <row r="263" spans="14:20" x14ac:dyDescent="0.2">
      <c r="N263" s="7"/>
      <c r="S263" s="7"/>
      <c r="T263" s="7"/>
    </row>
    <row r="264" spans="14:20" x14ac:dyDescent="0.2">
      <c r="N264" s="7"/>
      <c r="S264" s="7"/>
      <c r="T264" s="7"/>
    </row>
    <row r="265" spans="14:20" x14ac:dyDescent="0.2">
      <c r="N265" s="7"/>
      <c r="S265" s="7"/>
      <c r="T265" s="7"/>
    </row>
    <row r="266" spans="14:20" x14ac:dyDescent="0.2">
      <c r="N266" s="7"/>
      <c r="S266" s="7"/>
      <c r="T266" s="7"/>
    </row>
    <row r="267" spans="14:20" x14ac:dyDescent="0.2">
      <c r="N267" s="7"/>
      <c r="S267" s="7"/>
      <c r="T267" s="7"/>
    </row>
    <row r="268" spans="14:20" x14ac:dyDescent="0.2">
      <c r="N268" s="7"/>
      <c r="S268" s="7"/>
      <c r="T268" s="7"/>
    </row>
    <row r="269" spans="14:20" x14ac:dyDescent="0.2">
      <c r="N269" s="7"/>
      <c r="S269" s="7"/>
      <c r="T269" s="7"/>
    </row>
    <row r="270" spans="14:20" x14ac:dyDescent="0.2">
      <c r="N270" s="7"/>
      <c r="S270" s="7"/>
      <c r="T270" s="7"/>
    </row>
    <row r="271" spans="14:20" x14ac:dyDescent="0.2">
      <c r="N271" s="7"/>
      <c r="S271" s="7"/>
      <c r="T271" s="7"/>
    </row>
    <row r="272" spans="14:20" x14ac:dyDescent="0.2">
      <c r="N272" s="7"/>
      <c r="S272" s="7"/>
      <c r="T272" s="7"/>
    </row>
    <row r="273" spans="14:20" x14ac:dyDescent="0.2">
      <c r="N273" s="7"/>
      <c r="S273" s="7"/>
      <c r="T273" s="7"/>
    </row>
    <row r="274" spans="14:20" x14ac:dyDescent="0.2">
      <c r="N274" s="7"/>
      <c r="S274" s="7"/>
      <c r="T274" s="7"/>
    </row>
    <row r="275" spans="14:20" x14ac:dyDescent="0.2">
      <c r="N275" s="7"/>
      <c r="S275" s="7"/>
      <c r="T275" s="7"/>
    </row>
    <row r="276" spans="14:20" x14ac:dyDescent="0.2">
      <c r="N276" s="7"/>
      <c r="S276" s="7"/>
      <c r="T276" s="7"/>
    </row>
    <row r="277" spans="14:20" x14ac:dyDescent="0.2">
      <c r="N277" s="7"/>
      <c r="S277" s="7"/>
      <c r="T277" s="7"/>
    </row>
    <row r="278" spans="14:20" x14ac:dyDescent="0.2">
      <c r="N278" s="7"/>
      <c r="S278" s="7"/>
      <c r="T278" s="7"/>
    </row>
    <row r="279" spans="14:20" x14ac:dyDescent="0.2">
      <c r="N279" s="7"/>
      <c r="S279" s="7"/>
      <c r="T279" s="7"/>
    </row>
    <row r="280" spans="14:20" x14ac:dyDescent="0.2">
      <c r="N280" s="7"/>
      <c r="S280" s="7"/>
      <c r="T280" s="7"/>
    </row>
    <row r="281" spans="14:20" x14ac:dyDescent="0.2">
      <c r="N281" s="7"/>
      <c r="S281" s="7"/>
      <c r="T281" s="7"/>
    </row>
    <row r="282" spans="14:20" x14ac:dyDescent="0.2">
      <c r="N282" s="7"/>
      <c r="S282" s="7"/>
      <c r="T282" s="7"/>
    </row>
    <row r="283" spans="14:20" x14ac:dyDescent="0.2">
      <c r="N283" s="7"/>
      <c r="S283" s="7"/>
      <c r="T283" s="7"/>
    </row>
    <row r="284" spans="14:20" x14ac:dyDescent="0.2">
      <c r="N284" s="7"/>
      <c r="S284" s="7"/>
      <c r="T284" s="7"/>
    </row>
    <row r="285" spans="14:20" x14ac:dyDescent="0.2">
      <c r="N285" s="7"/>
      <c r="S285" s="7"/>
      <c r="T285" s="7"/>
    </row>
    <row r="286" spans="14:20" x14ac:dyDescent="0.2">
      <c r="N286" s="7"/>
      <c r="S286" s="7"/>
      <c r="T286" s="7"/>
    </row>
    <row r="287" spans="14:20" x14ac:dyDescent="0.2">
      <c r="N287" s="7"/>
      <c r="S287" s="7"/>
      <c r="T287" s="7"/>
    </row>
    <row r="288" spans="14:20" x14ac:dyDescent="0.2">
      <c r="N288" s="7"/>
      <c r="S288" s="7"/>
      <c r="T288" s="7"/>
    </row>
    <row r="289" spans="14:20" x14ac:dyDescent="0.2">
      <c r="N289" s="7"/>
      <c r="S289" s="7"/>
      <c r="T289" s="7"/>
    </row>
    <row r="290" spans="14:20" x14ac:dyDescent="0.2">
      <c r="N290" s="7"/>
      <c r="S290" s="7"/>
      <c r="T290" s="7"/>
    </row>
    <row r="291" spans="14:20" x14ac:dyDescent="0.2">
      <c r="N291" s="7"/>
      <c r="S291" s="7"/>
      <c r="T291" s="7"/>
    </row>
    <row r="292" spans="14:20" x14ac:dyDescent="0.2">
      <c r="N292" s="7"/>
      <c r="S292" s="7"/>
      <c r="T292" s="7"/>
    </row>
    <row r="293" spans="14:20" x14ac:dyDescent="0.2">
      <c r="N293" s="7"/>
      <c r="S293" s="7"/>
      <c r="T293" s="7"/>
    </row>
    <row r="294" spans="14:20" x14ac:dyDescent="0.2">
      <c r="N294" s="7"/>
      <c r="S294" s="7"/>
      <c r="T294" s="7"/>
    </row>
    <row r="295" spans="14:20" x14ac:dyDescent="0.2">
      <c r="N295" s="7"/>
      <c r="S295" s="7"/>
      <c r="T295" s="7"/>
    </row>
    <row r="296" spans="14:20" x14ac:dyDescent="0.2">
      <c r="N296" s="7"/>
      <c r="S296" s="7"/>
      <c r="T296" s="7"/>
    </row>
    <row r="297" spans="14:20" x14ac:dyDescent="0.2">
      <c r="N297" s="7"/>
      <c r="S297" s="7"/>
      <c r="T297" s="7"/>
    </row>
    <row r="298" spans="14:20" x14ac:dyDescent="0.2">
      <c r="N298" s="7"/>
      <c r="S298" s="7"/>
      <c r="T298" s="7"/>
    </row>
    <row r="299" spans="14:20" x14ac:dyDescent="0.2">
      <c r="N299" s="7"/>
      <c r="S299" s="7"/>
      <c r="T299" s="7"/>
    </row>
    <row r="300" spans="14:20" x14ac:dyDescent="0.2">
      <c r="N300" s="7"/>
      <c r="S300" s="7"/>
      <c r="T300" s="7"/>
    </row>
    <row r="301" spans="14:20" x14ac:dyDescent="0.2">
      <c r="N301" s="7"/>
      <c r="S301" s="7"/>
      <c r="T301" s="7"/>
    </row>
    <row r="302" spans="14:20" x14ac:dyDescent="0.2">
      <c r="N302" s="7"/>
      <c r="S302" s="7"/>
      <c r="T302" s="7"/>
    </row>
    <row r="303" spans="14:20" x14ac:dyDescent="0.2">
      <c r="N303" s="7"/>
      <c r="S303" s="7"/>
      <c r="T303" s="7"/>
    </row>
    <row r="304" spans="14:20" x14ac:dyDescent="0.2">
      <c r="N304" s="7"/>
      <c r="S304" s="7"/>
      <c r="T304" s="7"/>
    </row>
    <row r="305" spans="14:20" x14ac:dyDescent="0.2">
      <c r="N305" s="7"/>
      <c r="S305" s="7"/>
      <c r="T305" s="7"/>
    </row>
    <row r="306" spans="14:20" x14ac:dyDescent="0.2">
      <c r="N306" s="7"/>
      <c r="S306" s="7"/>
      <c r="T306" s="7"/>
    </row>
    <row r="307" spans="14:20" x14ac:dyDescent="0.2">
      <c r="N307" s="7"/>
      <c r="S307" s="7"/>
      <c r="T307" s="7"/>
    </row>
    <row r="308" spans="14:20" x14ac:dyDescent="0.2">
      <c r="N308" s="7"/>
      <c r="S308" s="7"/>
      <c r="T308" s="7"/>
    </row>
    <row r="309" spans="14:20" x14ac:dyDescent="0.2">
      <c r="N309" s="7"/>
      <c r="S309" s="7"/>
      <c r="T309" s="7"/>
    </row>
    <row r="310" spans="14:20" x14ac:dyDescent="0.2">
      <c r="N310" s="7"/>
      <c r="S310" s="7"/>
      <c r="T310" s="7"/>
    </row>
    <row r="311" spans="14:20" x14ac:dyDescent="0.2">
      <c r="N311" s="7"/>
      <c r="S311" s="7"/>
      <c r="T311" s="7"/>
    </row>
    <row r="312" spans="14:20" x14ac:dyDescent="0.2">
      <c r="N312" s="7"/>
      <c r="S312" s="7"/>
      <c r="T312" s="7"/>
    </row>
    <row r="313" spans="14:20" x14ac:dyDescent="0.2">
      <c r="N313" s="7"/>
      <c r="S313" s="7"/>
      <c r="T313" s="7"/>
    </row>
    <row r="314" spans="14:20" x14ac:dyDescent="0.2">
      <c r="N314" s="7"/>
      <c r="S314" s="7"/>
      <c r="T314" s="7"/>
    </row>
    <row r="315" spans="14:20" x14ac:dyDescent="0.2">
      <c r="N315" s="7"/>
      <c r="S315" s="7"/>
      <c r="T315" s="7"/>
    </row>
    <row r="316" spans="14:20" x14ac:dyDescent="0.2">
      <c r="N316" s="7"/>
      <c r="S316" s="7"/>
      <c r="T316" s="7"/>
    </row>
    <row r="317" spans="14:20" x14ac:dyDescent="0.2">
      <c r="N317" s="7"/>
      <c r="S317" s="7"/>
      <c r="T317" s="7"/>
    </row>
    <row r="318" spans="14:20" x14ac:dyDescent="0.2">
      <c r="N318" s="7"/>
      <c r="S318" s="7"/>
      <c r="T318" s="7"/>
    </row>
    <row r="319" spans="14:20" x14ac:dyDescent="0.2">
      <c r="N319" s="7"/>
      <c r="S319" s="7"/>
      <c r="T319" s="7"/>
    </row>
    <row r="320" spans="14:20" x14ac:dyDescent="0.2">
      <c r="N320" s="7"/>
      <c r="S320" s="7"/>
      <c r="T320" s="7"/>
    </row>
    <row r="321" spans="14:20" x14ac:dyDescent="0.2">
      <c r="N321" s="7"/>
      <c r="S321" s="7"/>
      <c r="T321" s="7"/>
    </row>
    <row r="322" spans="14:20" x14ac:dyDescent="0.2">
      <c r="N322" s="7"/>
      <c r="S322" s="7"/>
      <c r="T322" s="7"/>
    </row>
    <row r="323" spans="14:20" x14ac:dyDescent="0.2">
      <c r="N323" s="7"/>
      <c r="S323" s="7"/>
      <c r="T323" s="7"/>
    </row>
    <row r="324" spans="14:20" x14ac:dyDescent="0.2">
      <c r="N324" s="7"/>
      <c r="S324" s="7"/>
      <c r="T324" s="7"/>
    </row>
    <row r="325" spans="14:20" x14ac:dyDescent="0.2">
      <c r="N325" s="7"/>
      <c r="S325" s="7"/>
      <c r="T325" s="7"/>
    </row>
    <row r="326" spans="14:20" x14ac:dyDescent="0.2">
      <c r="N326" s="7"/>
      <c r="S326" s="7"/>
      <c r="T326" s="7"/>
    </row>
    <row r="327" spans="14:20" x14ac:dyDescent="0.2">
      <c r="N327" s="7"/>
      <c r="S327" s="7"/>
      <c r="T327" s="7"/>
    </row>
    <row r="328" spans="14:20" x14ac:dyDescent="0.2">
      <c r="N328" s="7"/>
      <c r="S328" s="7"/>
      <c r="T328" s="7"/>
    </row>
    <row r="329" spans="14:20" x14ac:dyDescent="0.2">
      <c r="N329" s="7"/>
      <c r="S329" s="7"/>
      <c r="T329" s="7"/>
    </row>
    <row r="330" spans="14:20" x14ac:dyDescent="0.2">
      <c r="N330" s="7"/>
      <c r="S330" s="7"/>
      <c r="T330" s="7"/>
    </row>
    <row r="331" spans="14:20" x14ac:dyDescent="0.2">
      <c r="N331" s="7"/>
      <c r="S331" s="7"/>
      <c r="T331" s="7"/>
    </row>
    <row r="332" spans="14:20" x14ac:dyDescent="0.2">
      <c r="N332" s="7"/>
      <c r="S332" s="7"/>
      <c r="T332" s="7"/>
    </row>
    <row r="333" spans="14:20" x14ac:dyDescent="0.2">
      <c r="N333" s="7"/>
      <c r="S333" s="7"/>
      <c r="T333" s="7"/>
    </row>
    <row r="334" spans="14:20" x14ac:dyDescent="0.2">
      <c r="N334" s="7"/>
      <c r="S334" s="7"/>
      <c r="T334" s="7"/>
    </row>
    <row r="335" spans="14:20" x14ac:dyDescent="0.2">
      <c r="N335" s="7"/>
      <c r="S335" s="7"/>
      <c r="T335" s="7"/>
    </row>
    <row r="336" spans="14:20" x14ac:dyDescent="0.2">
      <c r="N336" s="7"/>
      <c r="S336" s="7"/>
      <c r="T336" s="7"/>
    </row>
    <row r="337" spans="14:20" x14ac:dyDescent="0.2">
      <c r="N337" s="7"/>
      <c r="S337" s="7"/>
      <c r="T337" s="7"/>
    </row>
    <row r="338" spans="14:20" x14ac:dyDescent="0.2">
      <c r="N338" s="7"/>
      <c r="S338" s="7"/>
      <c r="T338" s="7"/>
    </row>
    <row r="339" spans="14:20" x14ac:dyDescent="0.2">
      <c r="N339" s="7"/>
      <c r="S339" s="7"/>
      <c r="T339" s="7"/>
    </row>
    <row r="340" spans="14:20" x14ac:dyDescent="0.2">
      <c r="N340" s="7"/>
      <c r="S340" s="7"/>
      <c r="T340" s="7"/>
    </row>
    <row r="341" spans="14:20" x14ac:dyDescent="0.2">
      <c r="N341" s="7"/>
      <c r="S341" s="7"/>
      <c r="T341" s="7"/>
    </row>
    <row r="342" spans="14:20" x14ac:dyDescent="0.2">
      <c r="N342" s="7"/>
      <c r="S342" s="7"/>
      <c r="T342" s="7"/>
    </row>
    <row r="343" spans="14:20" x14ac:dyDescent="0.2">
      <c r="N343" s="7"/>
      <c r="S343" s="7"/>
      <c r="T343" s="7"/>
    </row>
    <row r="344" spans="14:20" x14ac:dyDescent="0.2">
      <c r="N344" s="7"/>
      <c r="S344" s="7"/>
      <c r="T344" s="7"/>
    </row>
    <row r="345" spans="14:20" x14ac:dyDescent="0.2">
      <c r="N345" s="7"/>
      <c r="S345" s="7"/>
      <c r="T345" s="7"/>
    </row>
    <row r="346" spans="14:20" x14ac:dyDescent="0.2">
      <c r="N346" s="7"/>
      <c r="S346" s="7"/>
      <c r="T346" s="7"/>
    </row>
    <row r="347" spans="14:20" x14ac:dyDescent="0.2">
      <c r="N347" s="7"/>
      <c r="S347" s="7"/>
      <c r="T347" s="7"/>
    </row>
    <row r="348" spans="14:20" x14ac:dyDescent="0.2">
      <c r="N348" s="7"/>
      <c r="S348" s="7"/>
      <c r="T348" s="7"/>
    </row>
    <row r="349" spans="14:20" x14ac:dyDescent="0.2">
      <c r="N349" s="7"/>
      <c r="S349" s="7"/>
      <c r="T349" s="7"/>
    </row>
    <row r="350" spans="14:20" x14ac:dyDescent="0.2">
      <c r="N350" s="7"/>
      <c r="S350" s="7"/>
      <c r="T350" s="7"/>
    </row>
    <row r="351" spans="14:20" x14ac:dyDescent="0.2">
      <c r="N351" s="7"/>
      <c r="S351" s="7"/>
      <c r="T351" s="7"/>
    </row>
    <row r="352" spans="14:20" x14ac:dyDescent="0.2">
      <c r="N352" s="7"/>
      <c r="S352" s="7"/>
      <c r="T352" s="7"/>
    </row>
    <row r="353" spans="14:20" x14ac:dyDescent="0.2">
      <c r="N353" s="7"/>
      <c r="S353" s="7"/>
      <c r="T353" s="7"/>
    </row>
    <row r="354" spans="14:20" x14ac:dyDescent="0.2">
      <c r="N354" s="7"/>
      <c r="S354" s="7"/>
      <c r="T354" s="7"/>
    </row>
    <row r="355" spans="14:20" x14ac:dyDescent="0.2">
      <c r="N355" s="7"/>
      <c r="S355" s="7"/>
      <c r="T355" s="7"/>
    </row>
    <row r="356" spans="14:20" x14ac:dyDescent="0.2">
      <c r="N356" s="7"/>
      <c r="S356" s="7"/>
      <c r="T356" s="7"/>
    </row>
    <row r="357" spans="14:20" x14ac:dyDescent="0.2">
      <c r="N357" s="7"/>
      <c r="S357" s="7"/>
      <c r="T357" s="7"/>
    </row>
    <row r="358" spans="14:20" x14ac:dyDescent="0.2">
      <c r="N358" s="7"/>
      <c r="S358" s="7"/>
      <c r="T358" s="7"/>
    </row>
    <row r="359" spans="14:20" x14ac:dyDescent="0.2">
      <c r="N359" s="7"/>
      <c r="S359" s="7"/>
      <c r="T359" s="7"/>
    </row>
    <row r="360" spans="14:20" x14ac:dyDescent="0.2">
      <c r="N360" s="7"/>
      <c r="S360" s="7"/>
      <c r="T360" s="7"/>
    </row>
    <row r="361" spans="14:20" x14ac:dyDescent="0.2">
      <c r="N361" s="7"/>
      <c r="S361" s="7"/>
      <c r="T361" s="7"/>
    </row>
    <row r="362" spans="14:20" x14ac:dyDescent="0.2">
      <c r="N362" s="7"/>
      <c r="S362" s="7"/>
      <c r="T362" s="7"/>
    </row>
    <row r="363" spans="14:20" x14ac:dyDescent="0.2">
      <c r="N363" s="7"/>
      <c r="S363" s="7"/>
      <c r="T363" s="7"/>
    </row>
    <row r="364" spans="14:20" x14ac:dyDescent="0.2">
      <c r="N364" s="7"/>
      <c r="S364" s="7"/>
      <c r="T364" s="7"/>
    </row>
    <row r="365" spans="14:20" x14ac:dyDescent="0.2">
      <c r="N365" s="7"/>
      <c r="S365" s="7"/>
      <c r="T365" s="7"/>
    </row>
    <row r="366" spans="14:20" x14ac:dyDescent="0.2">
      <c r="N366" s="7"/>
      <c r="S366" s="7"/>
      <c r="T366" s="7"/>
    </row>
    <row r="367" spans="14:20" x14ac:dyDescent="0.2">
      <c r="N367" s="7"/>
      <c r="S367" s="7"/>
      <c r="T367" s="7"/>
    </row>
    <row r="368" spans="14:20" x14ac:dyDescent="0.2">
      <c r="N368" s="7"/>
      <c r="S368" s="7"/>
      <c r="T368" s="7"/>
    </row>
    <row r="369" spans="14:20" x14ac:dyDescent="0.2">
      <c r="N369" s="7"/>
      <c r="S369" s="7"/>
      <c r="T369" s="7"/>
    </row>
    <row r="370" spans="14:20" x14ac:dyDescent="0.2">
      <c r="N370" s="7"/>
      <c r="S370" s="7"/>
      <c r="T370" s="7"/>
    </row>
    <row r="371" spans="14:20" x14ac:dyDescent="0.2">
      <c r="N371" s="7"/>
      <c r="S371" s="7"/>
      <c r="T371" s="7"/>
    </row>
    <row r="372" spans="14:20" x14ac:dyDescent="0.2">
      <c r="N372" s="7"/>
      <c r="S372" s="7"/>
      <c r="T372" s="7"/>
    </row>
    <row r="373" spans="14:20" x14ac:dyDescent="0.2">
      <c r="N373" s="7"/>
      <c r="S373" s="7"/>
      <c r="T373" s="7"/>
    </row>
    <row r="374" spans="14:20" x14ac:dyDescent="0.2">
      <c r="N374" s="7"/>
      <c r="S374" s="7"/>
      <c r="T374" s="7"/>
    </row>
    <row r="375" spans="14:20" x14ac:dyDescent="0.2">
      <c r="N375" s="7"/>
      <c r="S375" s="7"/>
      <c r="T375" s="7"/>
    </row>
    <row r="376" spans="14:20" x14ac:dyDescent="0.2">
      <c r="N376" s="7"/>
      <c r="S376" s="7"/>
      <c r="T376" s="7"/>
    </row>
    <row r="377" spans="14:20" x14ac:dyDescent="0.2">
      <c r="N377" s="7"/>
      <c r="S377" s="7"/>
      <c r="T377" s="7"/>
    </row>
    <row r="378" spans="14:20" x14ac:dyDescent="0.2">
      <c r="N378" s="7"/>
      <c r="S378" s="7"/>
      <c r="T378" s="7"/>
    </row>
    <row r="379" spans="14:20" x14ac:dyDescent="0.2">
      <c r="N379" s="7"/>
      <c r="S379" s="7"/>
      <c r="T379" s="7"/>
    </row>
    <row r="380" spans="14:20" x14ac:dyDescent="0.2">
      <c r="N380" s="7"/>
      <c r="S380" s="7"/>
      <c r="T380" s="7"/>
    </row>
    <row r="381" spans="14:20" x14ac:dyDescent="0.2">
      <c r="N381" s="7"/>
      <c r="S381" s="7"/>
      <c r="T381" s="7"/>
    </row>
    <row r="382" spans="14:20" x14ac:dyDescent="0.2">
      <c r="N382" s="7"/>
      <c r="S382" s="7"/>
      <c r="T382" s="7"/>
    </row>
    <row r="383" spans="14:20" x14ac:dyDescent="0.2">
      <c r="N383" s="7"/>
      <c r="S383" s="7"/>
      <c r="T383" s="7"/>
    </row>
    <row r="384" spans="14:20" x14ac:dyDescent="0.2">
      <c r="N384" s="7"/>
      <c r="S384" s="7"/>
      <c r="T384" s="7"/>
    </row>
    <row r="385" spans="14:20" x14ac:dyDescent="0.2">
      <c r="N385" s="7"/>
      <c r="S385" s="7"/>
      <c r="T385" s="7"/>
    </row>
    <row r="386" spans="14:20" x14ac:dyDescent="0.2">
      <c r="N386" s="7"/>
      <c r="S386" s="7"/>
      <c r="T386" s="7"/>
    </row>
    <row r="387" spans="14:20" x14ac:dyDescent="0.2">
      <c r="N387" s="7"/>
      <c r="S387" s="7"/>
      <c r="T387" s="7"/>
    </row>
    <row r="388" spans="14:20" x14ac:dyDescent="0.2">
      <c r="N388" s="7"/>
      <c r="S388" s="7"/>
      <c r="T388" s="7"/>
    </row>
    <row r="389" spans="14:20" x14ac:dyDescent="0.2">
      <c r="N389" s="7"/>
      <c r="S389" s="7"/>
      <c r="T389" s="7"/>
    </row>
    <row r="390" spans="14:20" x14ac:dyDescent="0.2">
      <c r="N390" s="7"/>
      <c r="S390" s="7"/>
      <c r="T390" s="7"/>
    </row>
    <row r="391" spans="14:20" x14ac:dyDescent="0.2">
      <c r="N391" s="7"/>
      <c r="S391" s="7"/>
      <c r="T391" s="7"/>
    </row>
    <row r="392" spans="14:20" x14ac:dyDescent="0.2">
      <c r="N392" s="7"/>
      <c r="S392" s="7"/>
      <c r="T392" s="7"/>
    </row>
    <row r="393" spans="14:20" x14ac:dyDescent="0.2">
      <c r="N393" s="7"/>
      <c r="S393" s="7"/>
      <c r="T393" s="7"/>
    </row>
    <row r="394" spans="14:20" x14ac:dyDescent="0.2">
      <c r="N394" s="7"/>
      <c r="S394" s="7"/>
      <c r="T394" s="7"/>
    </row>
    <row r="395" spans="14:20" x14ac:dyDescent="0.2">
      <c r="N395" s="7"/>
      <c r="S395" s="7"/>
      <c r="T395" s="7"/>
    </row>
    <row r="396" spans="14:20" x14ac:dyDescent="0.2">
      <c r="N396" s="7"/>
      <c r="S396" s="7"/>
      <c r="T396" s="7"/>
    </row>
    <row r="397" spans="14:20" x14ac:dyDescent="0.2">
      <c r="N397" s="7"/>
      <c r="S397" s="7"/>
      <c r="T397" s="7"/>
    </row>
    <row r="398" spans="14:20" x14ac:dyDescent="0.2">
      <c r="N398" s="7"/>
      <c r="S398" s="7"/>
      <c r="T398" s="7"/>
    </row>
    <row r="399" spans="14:20" x14ac:dyDescent="0.2">
      <c r="N399" s="7"/>
      <c r="S399" s="7"/>
      <c r="T399" s="7"/>
    </row>
    <row r="400" spans="14:20" x14ac:dyDescent="0.2">
      <c r="N400" s="7"/>
      <c r="S400" s="7"/>
      <c r="T400" s="7"/>
    </row>
    <row r="401" spans="14:20" x14ac:dyDescent="0.2">
      <c r="N401" s="7"/>
      <c r="S401" s="7"/>
      <c r="T401" s="7"/>
    </row>
    <row r="402" spans="14:20" x14ac:dyDescent="0.2">
      <c r="N402" s="7"/>
      <c r="S402" s="7"/>
      <c r="T402" s="7"/>
    </row>
    <row r="403" spans="14:20" x14ac:dyDescent="0.2">
      <c r="N403" s="7"/>
      <c r="S403" s="7"/>
      <c r="T403" s="7"/>
    </row>
    <row r="404" spans="14:20" x14ac:dyDescent="0.2">
      <c r="N404" s="7"/>
      <c r="S404" s="7"/>
      <c r="T404" s="7"/>
    </row>
    <row r="405" spans="14:20" x14ac:dyDescent="0.2">
      <c r="N405" s="7"/>
      <c r="S405" s="7"/>
      <c r="T405" s="7"/>
    </row>
    <row r="406" spans="14:20" x14ac:dyDescent="0.2">
      <c r="N406" s="7"/>
      <c r="S406" s="7"/>
      <c r="T406" s="7"/>
    </row>
    <row r="407" spans="14:20" x14ac:dyDescent="0.2">
      <c r="N407" s="7"/>
      <c r="S407" s="7"/>
      <c r="T407" s="7"/>
    </row>
    <row r="408" spans="14:20" x14ac:dyDescent="0.2">
      <c r="N408" s="7"/>
      <c r="S408" s="7"/>
      <c r="T408" s="7"/>
    </row>
    <row r="409" spans="14:20" x14ac:dyDescent="0.2">
      <c r="N409" s="7"/>
      <c r="S409" s="7"/>
      <c r="T409" s="7"/>
    </row>
    <row r="410" spans="14:20" x14ac:dyDescent="0.2">
      <c r="N410" s="7"/>
      <c r="S410" s="7"/>
      <c r="T410" s="7"/>
    </row>
    <row r="411" spans="14:20" x14ac:dyDescent="0.2">
      <c r="N411" s="7"/>
      <c r="S411" s="7"/>
      <c r="T411" s="7"/>
    </row>
    <row r="412" spans="14:20" x14ac:dyDescent="0.2">
      <c r="N412" s="7"/>
      <c r="S412" s="7"/>
      <c r="T412" s="7"/>
    </row>
    <row r="413" spans="14:20" x14ac:dyDescent="0.2">
      <c r="N413" s="7"/>
      <c r="S413" s="7"/>
      <c r="T413" s="7"/>
    </row>
    <row r="414" spans="14:20" x14ac:dyDescent="0.2">
      <c r="N414" s="7"/>
      <c r="S414" s="7"/>
      <c r="T414" s="7"/>
    </row>
    <row r="415" spans="14:20" x14ac:dyDescent="0.2">
      <c r="N415" s="7"/>
      <c r="S415" s="7"/>
      <c r="T415" s="7"/>
    </row>
    <row r="416" spans="14:20" x14ac:dyDescent="0.2">
      <c r="N416" s="7"/>
      <c r="S416" s="7"/>
      <c r="T416" s="7"/>
    </row>
    <row r="417" spans="14:20" x14ac:dyDescent="0.2">
      <c r="N417" s="7"/>
      <c r="S417" s="7"/>
      <c r="T417" s="7"/>
    </row>
    <row r="418" spans="14:20" x14ac:dyDescent="0.2">
      <c r="N418" s="7"/>
      <c r="S418" s="7"/>
      <c r="T418" s="7"/>
    </row>
    <row r="419" spans="14:20" x14ac:dyDescent="0.2">
      <c r="N419" s="7"/>
      <c r="S419" s="7"/>
      <c r="T419" s="7"/>
    </row>
    <row r="420" spans="14:20" x14ac:dyDescent="0.2">
      <c r="N420" s="7"/>
      <c r="S420" s="7"/>
      <c r="T420" s="7"/>
    </row>
    <row r="421" spans="14:20" x14ac:dyDescent="0.2">
      <c r="N421" s="7"/>
      <c r="S421" s="7"/>
      <c r="T421" s="7"/>
    </row>
    <row r="422" spans="14:20" x14ac:dyDescent="0.2">
      <c r="N422" s="7"/>
      <c r="S422" s="7"/>
      <c r="T422" s="7"/>
    </row>
    <row r="423" spans="14:20" x14ac:dyDescent="0.2">
      <c r="N423" s="7"/>
      <c r="S423" s="7"/>
      <c r="T423" s="7"/>
    </row>
    <row r="424" spans="14:20" x14ac:dyDescent="0.2">
      <c r="N424" s="7"/>
      <c r="S424" s="7"/>
      <c r="T424" s="7"/>
    </row>
    <row r="425" spans="14:20" x14ac:dyDescent="0.2">
      <c r="N425" s="7"/>
      <c r="S425" s="7"/>
      <c r="T425" s="7"/>
    </row>
    <row r="426" spans="14:20" x14ac:dyDescent="0.2">
      <c r="N426" s="7"/>
      <c r="S426" s="7"/>
      <c r="T426" s="7"/>
    </row>
    <row r="427" spans="14:20" x14ac:dyDescent="0.2">
      <c r="N427" s="7"/>
      <c r="S427" s="7"/>
      <c r="T427" s="7"/>
    </row>
    <row r="428" spans="14:20" x14ac:dyDescent="0.2">
      <c r="N428" s="7"/>
      <c r="S428" s="7"/>
      <c r="T428" s="7"/>
    </row>
    <row r="429" spans="14:20" x14ac:dyDescent="0.2">
      <c r="N429" s="7"/>
      <c r="S429" s="7"/>
      <c r="T429" s="7"/>
    </row>
    <row r="430" spans="14:20" x14ac:dyDescent="0.2">
      <c r="N430" s="7"/>
      <c r="S430" s="7"/>
      <c r="T430" s="7"/>
    </row>
    <row r="431" spans="14:20" x14ac:dyDescent="0.2">
      <c r="N431" s="7"/>
      <c r="S431" s="7"/>
      <c r="T431" s="7"/>
    </row>
    <row r="432" spans="14:20" x14ac:dyDescent="0.2">
      <c r="N432" s="7"/>
      <c r="S432" s="7"/>
      <c r="T432" s="7"/>
    </row>
    <row r="433" spans="14:20" x14ac:dyDescent="0.2">
      <c r="N433" s="7"/>
      <c r="S433" s="7"/>
      <c r="T433" s="7"/>
    </row>
    <row r="434" spans="14:20" x14ac:dyDescent="0.2">
      <c r="N434" s="7"/>
      <c r="S434" s="7"/>
      <c r="T434" s="7"/>
    </row>
    <row r="435" spans="14:20" x14ac:dyDescent="0.2">
      <c r="N435" s="7"/>
      <c r="S435" s="7"/>
      <c r="T435" s="7"/>
    </row>
    <row r="436" spans="14:20" x14ac:dyDescent="0.2">
      <c r="N436" s="7"/>
      <c r="S436" s="7"/>
      <c r="T436" s="7"/>
    </row>
    <row r="437" spans="14:20" x14ac:dyDescent="0.2">
      <c r="N437" s="7"/>
      <c r="S437" s="7"/>
      <c r="T437" s="7"/>
    </row>
    <row r="438" spans="14:20" x14ac:dyDescent="0.2">
      <c r="N438" s="7"/>
      <c r="S438" s="7"/>
      <c r="T438" s="7"/>
    </row>
    <row r="439" spans="14:20" x14ac:dyDescent="0.2">
      <c r="N439" s="7"/>
      <c r="S439" s="7"/>
      <c r="T439" s="7"/>
    </row>
    <row r="440" spans="14:20" x14ac:dyDescent="0.2">
      <c r="N440" s="7"/>
      <c r="S440" s="7"/>
      <c r="T440" s="7"/>
    </row>
    <row r="441" spans="14:20" x14ac:dyDescent="0.2">
      <c r="N441" s="7"/>
      <c r="S441" s="7"/>
      <c r="T441" s="7"/>
    </row>
    <row r="442" spans="14:20" x14ac:dyDescent="0.2">
      <c r="N442" s="7"/>
      <c r="S442" s="7"/>
      <c r="T442" s="7"/>
    </row>
    <row r="443" spans="14:20" x14ac:dyDescent="0.2">
      <c r="N443" s="7"/>
      <c r="S443" s="7"/>
      <c r="T443" s="7"/>
    </row>
    <row r="444" spans="14:20" x14ac:dyDescent="0.2">
      <c r="N444" s="7"/>
      <c r="S444" s="7"/>
      <c r="T444" s="7"/>
    </row>
    <row r="445" spans="14:20" x14ac:dyDescent="0.2">
      <c r="N445" s="7"/>
      <c r="S445" s="7"/>
      <c r="T445" s="7"/>
    </row>
    <row r="446" spans="14:20" x14ac:dyDescent="0.2">
      <c r="N446" s="7"/>
      <c r="S446" s="7"/>
      <c r="T446" s="7"/>
    </row>
    <row r="447" spans="14:20" x14ac:dyDescent="0.2">
      <c r="N447" s="7"/>
      <c r="S447" s="7"/>
      <c r="T447" s="7"/>
    </row>
    <row r="448" spans="14:20" x14ac:dyDescent="0.2">
      <c r="N448" s="7"/>
      <c r="S448" s="7"/>
      <c r="T448" s="7"/>
    </row>
    <row r="449" spans="14:20" x14ac:dyDescent="0.2">
      <c r="N449" s="7"/>
      <c r="S449" s="7"/>
      <c r="T449" s="7"/>
    </row>
    <row r="450" spans="14:20" x14ac:dyDescent="0.2">
      <c r="N450" s="7"/>
      <c r="S450" s="7"/>
      <c r="T450" s="7"/>
    </row>
    <row r="451" spans="14:20" x14ac:dyDescent="0.2">
      <c r="N451" s="7"/>
      <c r="S451" s="7"/>
      <c r="T451" s="7"/>
    </row>
    <row r="452" spans="14:20" x14ac:dyDescent="0.2">
      <c r="N452" s="7"/>
      <c r="S452" s="7"/>
      <c r="T452" s="7"/>
    </row>
    <row r="453" spans="14:20" x14ac:dyDescent="0.2">
      <c r="N453" s="7"/>
      <c r="S453" s="7"/>
      <c r="T453" s="7"/>
    </row>
    <row r="454" spans="14:20" x14ac:dyDescent="0.2">
      <c r="N454" s="7"/>
      <c r="S454" s="7"/>
      <c r="T454" s="7"/>
    </row>
    <row r="455" spans="14:20" x14ac:dyDescent="0.2">
      <c r="N455" s="7"/>
      <c r="S455" s="7"/>
      <c r="T455" s="7"/>
    </row>
    <row r="456" spans="14:20" x14ac:dyDescent="0.2">
      <c r="N456" s="7"/>
      <c r="S456" s="7"/>
      <c r="T456" s="7"/>
    </row>
    <row r="457" spans="14:20" x14ac:dyDescent="0.2">
      <c r="N457" s="7"/>
      <c r="S457" s="7"/>
      <c r="T457" s="7"/>
    </row>
    <row r="458" spans="14:20" x14ac:dyDescent="0.2">
      <c r="N458" s="7"/>
      <c r="S458" s="7"/>
      <c r="T458" s="7"/>
    </row>
    <row r="459" spans="14:20" x14ac:dyDescent="0.2">
      <c r="N459" s="7"/>
      <c r="S459" s="7"/>
      <c r="T459" s="7"/>
    </row>
    <row r="460" spans="14:20" x14ac:dyDescent="0.2">
      <c r="N460" s="7"/>
      <c r="S460" s="7"/>
      <c r="T460" s="7"/>
    </row>
    <row r="461" spans="14:20" x14ac:dyDescent="0.2">
      <c r="N461" s="7"/>
      <c r="S461" s="7"/>
      <c r="T461" s="7"/>
    </row>
    <row r="462" spans="14:20" x14ac:dyDescent="0.2">
      <c r="N462" s="7"/>
      <c r="S462" s="7"/>
      <c r="T462" s="7"/>
    </row>
    <row r="463" spans="14:20" x14ac:dyDescent="0.2">
      <c r="N463" s="7"/>
      <c r="S463" s="7"/>
      <c r="T463" s="7"/>
    </row>
    <row r="464" spans="14:20" x14ac:dyDescent="0.2">
      <c r="N464" s="7"/>
      <c r="S464" s="7"/>
      <c r="T464" s="7"/>
    </row>
    <row r="465" spans="14:20" x14ac:dyDescent="0.2">
      <c r="N465" s="7"/>
      <c r="S465" s="7"/>
      <c r="T465" s="7"/>
    </row>
    <row r="466" spans="14:20" x14ac:dyDescent="0.2">
      <c r="N466" s="7"/>
      <c r="S466" s="7"/>
      <c r="T466" s="7"/>
    </row>
    <row r="467" spans="14:20" x14ac:dyDescent="0.2">
      <c r="N467" s="7"/>
      <c r="S467" s="7"/>
      <c r="T467" s="7"/>
    </row>
    <row r="468" spans="14:20" x14ac:dyDescent="0.2">
      <c r="N468" s="7"/>
      <c r="S468" s="7"/>
      <c r="T468" s="7"/>
    </row>
    <row r="469" spans="14:20" x14ac:dyDescent="0.2">
      <c r="N469" s="7"/>
      <c r="S469" s="7"/>
      <c r="T469" s="7"/>
    </row>
    <row r="470" spans="14:20" x14ac:dyDescent="0.2">
      <c r="N470" s="7"/>
      <c r="S470" s="7"/>
      <c r="T470" s="7"/>
    </row>
    <row r="471" spans="14:20" x14ac:dyDescent="0.2">
      <c r="N471" s="7"/>
      <c r="S471" s="7"/>
      <c r="T471" s="7"/>
    </row>
    <row r="472" spans="14:20" x14ac:dyDescent="0.2">
      <c r="N472" s="7"/>
      <c r="S472" s="7"/>
      <c r="T472" s="7"/>
    </row>
    <row r="473" spans="14:20" x14ac:dyDescent="0.2">
      <c r="N473" s="7"/>
      <c r="S473" s="7"/>
      <c r="T473" s="7"/>
    </row>
    <row r="474" spans="14:20" x14ac:dyDescent="0.2">
      <c r="N474" s="7"/>
      <c r="S474" s="7"/>
      <c r="T474" s="7"/>
    </row>
    <row r="475" spans="14:20" x14ac:dyDescent="0.2">
      <c r="N475" s="7"/>
      <c r="S475" s="7"/>
      <c r="T475" s="7"/>
    </row>
    <row r="476" spans="14:20" x14ac:dyDescent="0.2">
      <c r="N476" s="7"/>
      <c r="S476" s="7"/>
      <c r="T476" s="7"/>
    </row>
    <row r="477" spans="14:20" x14ac:dyDescent="0.2">
      <c r="N477" s="7"/>
      <c r="S477" s="7"/>
      <c r="T477" s="7"/>
    </row>
    <row r="478" spans="14:20" x14ac:dyDescent="0.2">
      <c r="N478" s="7"/>
      <c r="S478" s="7"/>
      <c r="T478" s="7"/>
    </row>
    <row r="479" spans="14:20" x14ac:dyDescent="0.2">
      <c r="N479" s="7"/>
      <c r="S479" s="7"/>
      <c r="T479" s="7"/>
    </row>
    <row r="480" spans="14:20" x14ac:dyDescent="0.2">
      <c r="N480" s="7"/>
      <c r="S480" s="7"/>
      <c r="T480" s="7"/>
    </row>
    <row r="481" spans="14:20" x14ac:dyDescent="0.2">
      <c r="N481" s="7"/>
      <c r="S481" s="7"/>
      <c r="T481" s="7"/>
    </row>
    <row r="482" spans="14:20" x14ac:dyDescent="0.2">
      <c r="N482" s="7"/>
      <c r="S482" s="7"/>
      <c r="T482" s="7"/>
    </row>
    <row r="483" spans="14:20" x14ac:dyDescent="0.2">
      <c r="N483" s="7"/>
      <c r="S483" s="7"/>
      <c r="T483" s="7"/>
    </row>
    <row r="484" spans="14:20" x14ac:dyDescent="0.2">
      <c r="N484" s="7"/>
      <c r="S484" s="7"/>
      <c r="T484" s="7"/>
    </row>
    <row r="485" spans="14:20" x14ac:dyDescent="0.2">
      <c r="N485" s="7"/>
      <c r="S485" s="7"/>
      <c r="T485" s="7"/>
    </row>
    <row r="486" spans="14:20" x14ac:dyDescent="0.2">
      <c r="N486" s="7"/>
      <c r="S486" s="7"/>
      <c r="T486" s="7"/>
    </row>
    <row r="487" spans="14:20" x14ac:dyDescent="0.2">
      <c r="N487" s="7"/>
      <c r="S487" s="7"/>
      <c r="T487" s="7"/>
    </row>
    <row r="488" spans="14:20" x14ac:dyDescent="0.2">
      <c r="N488" s="7"/>
      <c r="S488" s="7"/>
      <c r="T488" s="7"/>
    </row>
    <row r="489" spans="14:20" x14ac:dyDescent="0.2">
      <c r="N489" s="7"/>
      <c r="S489" s="7"/>
      <c r="T489" s="7"/>
    </row>
    <row r="490" spans="14:20" x14ac:dyDescent="0.2">
      <c r="N490" s="7"/>
      <c r="S490" s="7"/>
      <c r="T490" s="7"/>
    </row>
    <row r="491" spans="14:20" x14ac:dyDescent="0.2">
      <c r="N491" s="7"/>
      <c r="S491" s="7"/>
      <c r="T491" s="7"/>
    </row>
    <row r="492" spans="14:20" x14ac:dyDescent="0.2">
      <c r="N492" s="7"/>
      <c r="S492" s="7"/>
      <c r="T492" s="7"/>
    </row>
    <row r="493" spans="14:20" x14ac:dyDescent="0.2">
      <c r="N493" s="7"/>
      <c r="S493" s="7"/>
      <c r="T493" s="7"/>
    </row>
    <row r="494" spans="14:20" x14ac:dyDescent="0.2">
      <c r="N494" s="7"/>
      <c r="S494" s="7"/>
      <c r="T494" s="7"/>
    </row>
    <row r="495" spans="14:20" x14ac:dyDescent="0.2">
      <c r="N495" s="7"/>
      <c r="S495" s="7"/>
      <c r="T495" s="7"/>
    </row>
    <row r="496" spans="14:20" x14ac:dyDescent="0.2">
      <c r="N496" s="7"/>
      <c r="S496" s="7"/>
      <c r="T496" s="7"/>
    </row>
    <row r="497" spans="14:20" x14ac:dyDescent="0.2">
      <c r="N497" s="7"/>
      <c r="S497" s="7"/>
      <c r="T497" s="7"/>
    </row>
    <row r="498" spans="14:20" x14ac:dyDescent="0.2">
      <c r="N498" s="7"/>
      <c r="S498" s="7"/>
      <c r="T498" s="7"/>
    </row>
    <row r="499" spans="14:20" x14ac:dyDescent="0.2">
      <c r="N499" s="7"/>
      <c r="S499" s="7"/>
      <c r="T499" s="7"/>
    </row>
    <row r="500" spans="14:20" x14ac:dyDescent="0.2">
      <c r="N500" s="7"/>
      <c r="S500" s="7"/>
      <c r="T500" s="7"/>
    </row>
    <row r="501" spans="14:20" x14ac:dyDescent="0.2">
      <c r="N501" s="7"/>
      <c r="S501" s="7"/>
      <c r="T501" s="7"/>
    </row>
    <row r="502" spans="14:20" x14ac:dyDescent="0.2">
      <c r="N502" s="7"/>
      <c r="S502" s="7"/>
      <c r="T502" s="7"/>
    </row>
    <row r="503" spans="14:20" x14ac:dyDescent="0.2">
      <c r="N503" s="7"/>
      <c r="S503" s="7"/>
      <c r="T503" s="7"/>
    </row>
    <row r="504" spans="14:20" x14ac:dyDescent="0.2">
      <c r="N504" s="7"/>
      <c r="S504" s="7"/>
      <c r="T504" s="7"/>
    </row>
    <row r="505" spans="14:20" x14ac:dyDescent="0.2">
      <c r="N505" s="7"/>
      <c r="S505" s="7"/>
      <c r="T505" s="7"/>
    </row>
    <row r="506" spans="14:20" x14ac:dyDescent="0.2">
      <c r="N506" s="7"/>
      <c r="S506" s="7"/>
      <c r="T506" s="7"/>
    </row>
    <row r="507" spans="14:20" x14ac:dyDescent="0.2">
      <c r="N507" s="7"/>
      <c r="S507" s="7"/>
      <c r="T507" s="7"/>
    </row>
    <row r="508" spans="14:20" x14ac:dyDescent="0.2">
      <c r="N508" s="7"/>
      <c r="S508" s="7"/>
      <c r="T508" s="7"/>
    </row>
    <row r="509" spans="14:20" x14ac:dyDescent="0.2">
      <c r="N509" s="7"/>
      <c r="S509" s="7"/>
      <c r="T509" s="7"/>
    </row>
    <row r="510" spans="14:20" x14ac:dyDescent="0.2">
      <c r="N510" s="7"/>
      <c r="S510" s="7"/>
      <c r="T510" s="7"/>
    </row>
    <row r="511" spans="14:20" x14ac:dyDescent="0.2">
      <c r="N511" s="7"/>
      <c r="S511" s="7"/>
      <c r="T511" s="7"/>
    </row>
    <row r="512" spans="14:20" x14ac:dyDescent="0.2">
      <c r="N512" s="7"/>
      <c r="S512" s="7"/>
      <c r="T512" s="7"/>
    </row>
    <row r="513" spans="14:20" x14ac:dyDescent="0.2">
      <c r="N513" s="7"/>
      <c r="S513" s="7"/>
      <c r="T513" s="7"/>
    </row>
    <row r="514" spans="14:20" x14ac:dyDescent="0.2">
      <c r="N514" s="7"/>
      <c r="S514" s="7"/>
      <c r="T514" s="7"/>
    </row>
    <row r="515" spans="14:20" x14ac:dyDescent="0.2">
      <c r="N515" s="7"/>
      <c r="S515" s="7"/>
      <c r="T515" s="7"/>
    </row>
    <row r="516" spans="14:20" x14ac:dyDescent="0.2">
      <c r="N516" s="7"/>
      <c r="S516" s="7"/>
      <c r="T516" s="7"/>
    </row>
    <row r="517" spans="14:20" x14ac:dyDescent="0.2">
      <c r="N517" s="7"/>
      <c r="S517" s="7"/>
      <c r="T517" s="7"/>
    </row>
    <row r="518" spans="14:20" x14ac:dyDescent="0.2">
      <c r="N518" s="7"/>
      <c r="S518" s="7"/>
      <c r="T518" s="7"/>
    </row>
    <row r="519" spans="14:20" x14ac:dyDescent="0.2">
      <c r="N519" s="7"/>
      <c r="S519" s="7"/>
      <c r="T519" s="7"/>
    </row>
    <row r="520" spans="14:20" x14ac:dyDescent="0.2">
      <c r="N520" s="7"/>
      <c r="S520" s="7"/>
      <c r="T520" s="7"/>
    </row>
    <row r="521" spans="14:20" x14ac:dyDescent="0.2">
      <c r="N521" s="7"/>
      <c r="S521" s="7"/>
      <c r="T521" s="7"/>
    </row>
    <row r="522" spans="14:20" x14ac:dyDescent="0.2">
      <c r="N522" s="7"/>
      <c r="S522" s="7"/>
      <c r="T522" s="7"/>
    </row>
    <row r="523" spans="14:20" x14ac:dyDescent="0.2">
      <c r="N523" s="7"/>
      <c r="S523" s="7"/>
      <c r="T523" s="7"/>
    </row>
    <row r="524" spans="14:20" x14ac:dyDescent="0.2">
      <c r="N524" s="7"/>
      <c r="S524" s="7"/>
      <c r="T524" s="7"/>
    </row>
    <row r="525" spans="14:20" x14ac:dyDescent="0.2">
      <c r="N525" s="7"/>
      <c r="S525" s="7"/>
      <c r="T525" s="7"/>
    </row>
    <row r="526" spans="14:20" x14ac:dyDescent="0.2">
      <c r="N526" s="7"/>
      <c r="S526" s="7"/>
      <c r="T526" s="7"/>
    </row>
    <row r="527" spans="14:20" x14ac:dyDescent="0.2">
      <c r="N527" s="7"/>
      <c r="S527" s="7"/>
      <c r="T527" s="7"/>
    </row>
    <row r="528" spans="14:20" x14ac:dyDescent="0.2">
      <c r="N528" s="7"/>
      <c r="S528" s="7"/>
      <c r="T528" s="7"/>
    </row>
    <row r="529" spans="14:20" x14ac:dyDescent="0.2">
      <c r="N529" s="7"/>
      <c r="S529" s="7"/>
      <c r="T529" s="7"/>
    </row>
    <row r="530" spans="14:20" x14ac:dyDescent="0.2">
      <c r="N530" s="7"/>
      <c r="S530" s="7"/>
      <c r="T530" s="7"/>
    </row>
    <row r="531" spans="14:20" x14ac:dyDescent="0.2">
      <c r="N531" s="7"/>
      <c r="S531" s="7"/>
      <c r="T531" s="7"/>
    </row>
    <row r="532" spans="14:20" x14ac:dyDescent="0.2">
      <c r="N532" s="7"/>
      <c r="S532" s="7"/>
      <c r="T532" s="7"/>
    </row>
    <row r="533" spans="14:20" x14ac:dyDescent="0.2">
      <c r="N533" s="7"/>
      <c r="S533" s="7"/>
      <c r="T533" s="7"/>
    </row>
    <row r="534" spans="14:20" x14ac:dyDescent="0.2">
      <c r="N534" s="7"/>
      <c r="S534" s="7"/>
      <c r="T534" s="7"/>
    </row>
    <row r="535" spans="14:20" x14ac:dyDescent="0.2">
      <c r="N535" s="7"/>
      <c r="S535" s="7"/>
      <c r="T535" s="7"/>
    </row>
    <row r="536" spans="14:20" x14ac:dyDescent="0.2">
      <c r="N536" s="7"/>
      <c r="S536" s="7"/>
      <c r="T536" s="7"/>
    </row>
    <row r="537" spans="14:20" x14ac:dyDescent="0.2">
      <c r="N537" s="7"/>
      <c r="S537" s="7"/>
      <c r="T537" s="7"/>
    </row>
    <row r="538" spans="14:20" x14ac:dyDescent="0.2">
      <c r="N538" s="7"/>
      <c r="S538" s="7"/>
      <c r="T538" s="7"/>
    </row>
    <row r="539" spans="14:20" x14ac:dyDescent="0.2">
      <c r="N539" s="7"/>
      <c r="S539" s="7"/>
      <c r="T539" s="7"/>
    </row>
    <row r="540" spans="14:20" x14ac:dyDescent="0.2">
      <c r="N540" s="7"/>
      <c r="S540" s="7"/>
      <c r="T540" s="7"/>
    </row>
    <row r="541" spans="14:20" x14ac:dyDescent="0.2">
      <c r="N541" s="7"/>
      <c r="S541" s="7"/>
      <c r="T541" s="7"/>
    </row>
    <row r="542" spans="14:20" x14ac:dyDescent="0.2">
      <c r="N542" s="7"/>
      <c r="S542" s="7"/>
      <c r="T542" s="7"/>
    </row>
    <row r="543" spans="14:20" x14ac:dyDescent="0.2">
      <c r="N543" s="7"/>
      <c r="S543" s="7"/>
      <c r="T543" s="7"/>
    </row>
    <row r="544" spans="14:20" x14ac:dyDescent="0.2">
      <c r="N544" s="7"/>
      <c r="S544" s="7"/>
      <c r="T544" s="7"/>
    </row>
    <row r="545" spans="14:20" x14ac:dyDescent="0.2">
      <c r="N545" s="7"/>
      <c r="S545" s="7"/>
      <c r="T545" s="7"/>
    </row>
    <row r="546" spans="14:20" x14ac:dyDescent="0.2">
      <c r="N546" s="7"/>
      <c r="S546" s="7"/>
      <c r="T546" s="7"/>
    </row>
    <row r="547" spans="14:20" x14ac:dyDescent="0.2">
      <c r="N547" s="7"/>
      <c r="S547" s="7"/>
      <c r="T547" s="7"/>
    </row>
    <row r="548" spans="14:20" x14ac:dyDescent="0.2">
      <c r="N548" s="7"/>
      <c r="S548" s="7"/>
      <c r="T548" s="7"/>
    </row>
    <row r="549" spans="14:20" x14ac:dyDescent="0.2">
      <c r="N549" s="7"/>
      <c r="S549" s="7"/>
      <c r="T549" s="7"/>
    </row>
    <row r="550" spans="14:20" x14ac:dyDescent="0.2">
      <c r="N550" s="7"/>
      <c r="S550" s="7"/>
      <c r="T550" s="7"/>
    </row>
    <row r="551" spans="14:20" x14ac:dyDescent="0.2">
      <c r="N551" s="7"/>
      <c r="S551" s="7"/>
      <c r="T551" s="7"/>
    </row>
    <row r="552" spans="14:20" x14ac:dyDescent="0.2">
      <c r="N552" s="7"/>
      <c r="S552" s="7"/>
      <c r="T552" s="7"/>
    </row>
    <row r="553" spans="14:20" x14ac:dyDescent="0.2">
      <c r="N553" s="7"/>
      <c r="S553" s="7"/>
      <c r="T553" s="7"/>
    </row>
    <row r="554" spans="14:20" x14ac:dyDescent="0.2">
      <c r="N554" s="7"/>
      <c r="S554" s="7"/>
      <c r="T554" s="7"/>
    </row>
    <row r="555" spans="14:20" x14ac:dyDescent="0.2">
      <c r="N555" s="7"/>
      <c r="S555" s="7"/>
      <c r="T555" s="7"/>
    </row>
    <row r="556" spans="14:20" x14ac:dyDescent="0.2">
      <c r="N556" s="7"/>
      <c r="S556" s="7"/>
      <c r="T556" s="7"/>
    </row>
    <row r="557" spans="14:20" x14ac:dyDescent="0.2">
      <c r="N557" s="7"/>
      <c r="S557" s="7"/>
      <c r="T557" s="7"/>
    </row>
    <row r="558" spans="14:20" x14ac:dyDescent="0.2">
      <c r="N558" s="7"/>
      <c r="S558" s="7"/>
      <c r="T558" s="7"/>
    </row>
    <row r="559" spans="14:20" x14ac:dyDescent="0.2">
      <c r="N559" s="7"/>
      <c r="S559" s="7"/>
      <c r="T559" s="7"/>
    </row>
    <row r="560" spans="14:20" x14ac:dyDescent="0.2">
      <c r="N560" s="7"/>
      <c r="S560" s="7"/>
      <c r="T560" s="7"/>
    </row>
    <row r="561" spans="14:20" x14ac:dyDescent="0.2">
      <c r="N561" s="7"/>
      <c r="S561" s="7"/>
      <c r="T561" s="7"/>
    </row>
    <row r="562" spans="14:20" x14ac:dyDescent="0.2">
      <c r="N562" s="7"/>
      <c r="S562" s="7"/>
      <c r="T562" s="7"/>
    </row>
    <row r="563" spans="14:20" x14ac:dyDescent="0.2">
      <c r="N563" s="7"/>
      <c r="S563" s="7"/>
      <c r="T563" s="7"/>
    </row>
    <row r="564" spans="14:20" x14ac:dyDescent="0.2">
      <c r="N564" s="7"/>
      <c r="S564" s="7"/>
      <c r="T564" s="7"/>
    </row>
    <row r="565" spans="14:20" x14ac:dyDescent="0.2">
      <c r="N565" s="7"/>
      <c r="S565" s="7"/>
      <c r="T565" s="7"/>
    </row>
    <row r="566" spans="14:20" x14ac:dyDescent="0.2">
      <c r="N566" s="7"/>
      <c r="S566" s="7"/>
      <c r="T566" s="7"/>
    </row>
    <row r="567" spans="14:20" x14ac:dyDescent="0.2">
      <c r="N567" s="7"/>
      <c r="S567" s="7"/>
      <c r="T567" s="7"/>
    </row>
    <row r="568" spans="14:20" x14ac:dyDescent="0.2">
      <c r="N568" s="7"/>
      <c r="S568" s="7"/>
      <c r="T568" s="7"/>
    </row>
    <row r="569" spans="14:20" x14ac:dyDescent="0.2">
      <c r="N569" s="7"/>
      <c r="S569" s="7"/>
      <c r="T569" s="7"/>
    </row>
    <row r="570" spans="14:20" x14ac:dyDescent="0.2">
      <c r="N570" s="7"/>
      <c r="S570" s="7"/>
      <c r="T570" s="7"/>
    </row>
    <row r="571" spans="14:20" x14ac:dyDescent="0.2">
      <c r="N571" s="7"/>
      <c r="S571" s="7"/>
      <c r="T571" s="7"/>
    </row>
    <row r="572" spans="14:20" x14ac:dyDescent="0.2">
      <c r="N572" s="7"/>
      <c r="S572" s="7"/>
      <c r="T572" s="7"/>
    </row>
    <row r="573" spans="14:20" x14ac:dyDescent="0.2">
      <c r="N573" s="7"/>
      <c r="S573" s="7"/>
      <c r="T573" s="7"/>
    </row>
    <row r="574" spans="14:20" x14ac:dyDescent="0.2">
      <c r="N574" s="7"/>
      <c r="S574" s="7"/>
      <c r="T574" s="7"/>
    </row>
    <row r="575" spans="14:20" x14ac:dyDescent="0.2">
      <c r="N575" s="7"/>
      <c r="S575" s="7"/>
      <c r="T575" s="7"/>
    </row>
    <row r="576" spans="14:20" x14ac:dyDescent="0.2">
      <c r="N576" s="7"/>
      <c r="S576" s="7"/>
      <c r="T576" s="7"/>
    </row>
    <row r="577" spans="14:20" x14ac:dyDescent="0.2">
      <c r="N577" s="7"/>
      <c r="S577" s="7"/>
      <c r="T577" s="7"/>
    </row>
    <row r="578" spans="14:20" x14ac:dyDescent="0.2">
      <c r="N578" s="7"/>
      <c r="S578" s="7"/>
      <c r="T578" s="7"/>
    </row>
    <row r="579" spans="14:20" x14ac:dyDescent="0.2">
      <c r="N579" s="7"/>
      <c r="S579" s="7"/>
      <c r="T579" s="7"/>
    </row>
    <row r="580" spans="14:20" x14ac:dyDescent="0.2">
      <c r="N580" s="7"/>
      <c r="S580" s="7"/>
      <c r="T580" s="7"/>
    </row>
    <row r="581" spans="14:20" x14ac:dyDescent="0.2">
      <c r="N581" s="7"/>
      <c r="S581" s="7"/>
      <c r="T581" s="7"/>
    </row>
    <row r="582" spans="14:20" x14ac:dyDescent="0.2">
      <c r="N582" s="7"/>
      <c r="S582" s="7"/>
      <c r="T582" s="7"/>
    </row>
    <row r="583" spans="14:20" x14ac:dyDescent="0.2">
      <c r="N583" s="7"/>
      <c r="S583" s="7"/>
      <c r="T583" s="7"/>
    </row>
    <row r="584" spans="14:20" x14ac:dyDescent="0.2">
      <c r="N584" s="7"/>
      <c r="S584" s="7"/>
      <c r="T584" s="7"/>
    </row>
    <row r="585" spans="14:20" x14ac:dyDescent="0.2">
      <c r="N585" s="7"/>
      <c r="S585" s="7"/>
      <c r="T585" s="7"/>
    </row>
    <row r="586" spans="14:20" x14ac:dyDescent="0.2">
      <c r="N586" s="7"/>
      <c r="S586" s="7"/>
      <c r="T586" s="7"/>
    </row>
    <row r="587" spans="14:20" x14ac:dyDescent="0.2">
      <c r="N587" s="7"/>
      <c r="S587" s="7"/>
      <c r="T587" s="7"/>
    </row>
    <row r="588" spans="14:20" x14ac:dyDescent="0.2">
      <c r="N588" s="7"/>
      <c r="S588" s="7"/>
      <c r="T588" s="7"/>
    </row>
    <row r="589" spans="14:20" x14ac:dyDescent="0.2">
      <c r="N589" s="7"/>
      <c r="S589" s="7"/>
      <c r="T589" s="7"/>
    </row>
    <row r="590" spans="14:20" x14ac:dyDescent="0.2">
      <c r="N590" s="7"/>
      <c r="S590" s="7"/>
      <c r="T590" s="7"/>
    </row>
    <row r="591" spans="14:20" x14ac:dyDescent="0.2">
      <c r="N591" s="7"/>
      <c r="S591" s="7"/>
      <c r="T591" s="7"/>
    </row>
    <row r="592" spans="14:20" x14ac:dyDescent="0.2">
      <c r="N592" s="7"/>
      <c r="S592" s="7"/>
      <c r="T592" s="7"/>
    </row>
    <row r="593" spans="14:20" x14ac:dyDescent="0.2">
      <c r="N593" s="7"/>
      <c r="S593" s="7"/>
      <c r="T593" s="7"/>
    </row>
    <row r="594" spans="14:20" x14ac:dyDescent="0.2">
      <c r="N594" s="7"/>
      <c r="S594" s="7"/>
      <c r="T594" s="7"/>
    </row>
    <row r="595" spans="14:20" x14ac:dyDescent="0.2">
      <c r="N595" s="7"/>
      <c r="S595" s="7"/>
      <c r="T595" s="7"/>
    </row>
    <row r="596" spans="14:20" x14ac:dyDescent="0.2">
      <c r="N596" s="7"/>
      <c r="S596" s="7"/>
      <c r="T596" s="7"/>
    </row>
    <row r="597" spans="14:20" x14ac:dyDescent="0.2">
      <c r="N597" s="7"/>
      <c r="S597" s="7"/>
      <c r="T597" s="7"/>
    </row>
    <row r="598" spans="14:20" x14ac:dyDescent="0.2">
      <c r="N598" s="7"/>
      <c r="S598" s="7"/>
      <c r="T598" s="7"/>
    </row>
    <row r="599" spans="14:20" x14ac:dyDescent="0.2">
      <c r="N599" s="7"/>
      <c r="S599" s="7"/>
      <c r="T599" s="7"/>
    </row>
    <row r="600" spans="14:20" x14ac:dyDescent="0.2">
      <c r="N600" s="7"/>
      <c r="S600" s="7"/>
      <c r="T600" s="7"/>
    </row>
    <row r="601" spans="14:20" x14ac:dyDescent="0.2">
      <c r="N601" s="7"/>
      <c r="S601" s="7"/>
      <c r="T601" s="7"/>
    </row>
    <row r="602" spans="14:20" x14ac:dyDescent="0.2">
      <c r="N602" s="7"/>
      <c r="S602" s="7"/>
      <c r="T602" s="7"/>
    </row>
    <row r="603" spans="14:20" x14ac:dyDescent="0.2">
      <c r="N603" s="7"/>
      <c r="S603" s="7"/>
      <c r="T603" s="7"/>
    </row>
    <row r="604" spans="14:20" x14ac:dyDescent="0.2">
      <c r="N604" s="7"/>
      <c r="S604" s="7"/>
      <c r="T604" s="7"/>
    </row>
    <row r="605" spans="14:20" x14ac:dyDescent="0.2">
      <c r="N605" s="7"/>
      <c r="S605" s="7"/>
      <c r="T605" s="7"/>
    </row>
    <row r="606" spans="14:20" x14ac:dyDescent="0.2">
      <c r="N606" s="7"/>
      <c r="S606" s="7"/>
      <c r="T606" s="7"/>
    </row>
    <row r="607" spans="14:20" x14ac:dyDescent="0.2">
      <c r="N607" s="7"/>
      <c r="S607" s="7"/>
      <c r="T607" s="7"/>
    </row>
    <row r="608" spans="14:20" x14ac:dyDescent="0.2">
      <c r="N608" s="7"/>
      <c r="S608" s="7"/>
      <c r="T608" s="7"/>
    </row>
    <row r="609" spans="14:20" x14ac:dyDescent="0.2">
      <c r="N609" s="7"/>
      <c r="S609" s="7"/>
      <c r="T609" s="7"/>
    </row>
    <row r="610" spans="14:20" x14ac:dyDescent="0.2">
      <c r="N610" s="7"/>
      <c r="S610" s="7"/>
      <c r="T610" s="7"/>
    </row>
    <row r="611" spans="14:20" x14ac:dyDescent="0.2">
      <c r="N611" s="7"/>
      <c r="S611" s="7"/>
      <c r="T611" s="7"/>
    </row>
    <row r="612" spans="14:20" x14ac:dyDescent="0.2">
      <c r="N612" s="7"/>
      <c r="S612" s="7"/>
      <c r="T612" s="7"/>
    </row>
    <row r="613" spans="14:20" x14ac:dyDescent="0.2">
      <c r="N613" s="7"/>
      <c r="S613" s="7"/>
      <c r="T613" s="7"/>
    </row>
    <row r="614" spans="14:20" x14ac:dyDescent="0.2">
      <c r="N614" s="7"/>
      <c r="S614" s="7"/>
      <c r="T614" s="7"/>
    </row>
    <row r="615" spans="14:20" x14ac:dyDescent="0.2">
      <c r="N615" s="7"/>
      <c r="S615" s="7"/>
      <c r="T615" s="7"/>
    </row>
    <row r="616" spans="14:20" x14ac:dyDescent="0.2">
      <c r="N616" s="7"/>
      <c r="S616" s="7"/>
      <c r="T616" s="7"/>
    </row>
    <row r="617" spans="14:20" x14ac:dyDescent="0.2">
      <c r="N617" s="7"/>
      <c r="S617" s="7"/>
      <c r="T617" s="7"/>
    </row>
    <row r="618" spans="14:20" x14ac:dyDescent="0.2">
      <c r="N618" s="7"/>
      <c r="S618" s="7"/>
      <c r="T618" s="7"/>
    </row>
    <row r="619" spans="14:20" x14ac:dyDescent="0.2">
      <c r="N619" s="7"/>
      <c r="S619" s="7"/>
      <c r="T619" s="7"/>
    </row>
    <row r="620" spans="14:20" x14ac:dyDescent="0.2">
      <c r="N620" s="7"/>
      <c r="S620" s="7"/>
      <c r="T620" s="7"/>
    </row>
    <row r="621" spans="14:20" x14ac:dyDescent="0.2">
      <c r="N621" s="7"/>
      <c r="S621" s="7"/>
      <c r="T621" s="7"/>
    </row>
    <row r="622" spans="14:20" x14ac:dyDescent="0.2">
      <c r="N622" s="7"/>
      <c r="S622" s="7"/>
      <c r="T622" s="7"/>
    </row>
    <row r="623" spans="14:20" x14ac:dyDescent="0.2">
      <c r="N623" s="7"/>
      <c r="S623" s="7"/>
      <c r="T623" s="7"/>
    </row>
    <row r="624" spans="14:20" x14ac:dyDescent="0.2">
      <c r="N624" s="7"/>
      <c r="S624" s="7"/>
      <c r="T624" s="7"/>
    </row>
    <row r="625" spans="14:20" x14ac:dyDescent="0.2">
      <c r="N625" s="7"/>
      <c r="S625" s="7"/>
      <c r="T625" s="7"/>
    </row>
    <row r="626" spans="14:20" x14ac:dyDescent="0.2">
      <c r="N626" s="7"/>
      <c r="S626" s="7"/>
      <c r="T626" s="7"/>
    </row>
    <row r="627" spans="14:20" x14ac:dyDescent="0.2">
      <c r="N627" s="7"/>
      <c r="S627" s="7"/>
      <c r="T627" s="7"/>
    </row>
    <row r="628" spans="14:20" x14ac:dyDescent="0.2">
      <c r="N628" s="7"/>
      <c r="S628" s="7"/>
      <c r="T628" s="7"/>
    </row>
    <row r="629" spans="14:20" x14ac:dyDescent="0.2">
      <c r="N629" s="7"/>
      <c r="S629" s="7"/>
      <c r="T629" s="7"/>
    </row>
    <row r="630" spans="14:20" x14ac:dyDescent="0.2">
      <c r="N630" s="7"/>
      <c r="S630" s="7"/>
      <c r="T630" s="7"/>
    </row>
    <row r="631" spans="14:20" x14ac:dyDescent="0.2">
      <c r="N631" s="7"/>
      <c r="S631" s="7"/>
      <c r="T631" s="7"/>
    </row>
    <row r="632" spans="14:20" x14ac:dyDescent="0.2">
      <c r="N632" s="7"/>
      <c r="S632" s="7"/>
      <c r="T632" s="7"/>
    </row>
    <row r="633" spans="14:20" x14ac:dyDescent="0.2">
      <c r="N633" s="7"/>
      <c r="S633" s="7"/>
      <c r="T633" s="7"/>
    </row>
    <row r="634" spans="14:20" x14ac:dyDescent="0.2">
      <c r="N634" s="7"/>
      <c r="S634" s="7"/>
      <c r="T634" s="7"/>
    </row>
    <row r="635" spans="14:20" x14ac:dyDescent="0.2">
      <c r="N635" s="7"/>
      <c r="S635" s="7"/>
      <c r="T635" s="7"/>
    </row>
    <row r="636" spans="14:20" x14ac:dyDescent="0.2">
      <c r="N636" s="7"/>
      <c r="S636" s="7"/>
      <c r="T636" s="7"/>
    </row>
    <row r="637" spans="14:20" x14ac:dyDescent="0.2">
      <c r="N637" s="7"/>
      <c r="S637" s="7"/>
      <c r="T637" s="7"/>
    </row>
    <row r="638" spans="14:20" x14ac:dyDescent="0.2">
      <c r="N638" s="7"/>
      <c r="S638" s="7"/>
      <c r="T638" s="7"/>
    </row>
    <row r="639" spans="14:20" x14ac:dyDescent="0.2">
      <c r="N639" s="7"/>
      <c r="S639" s="7"/>
      <c r="T639" s="7"/>
    </row>
    <row r="640" spans="14:20" x14ac:dyDescent="0.2">
      <c r="N640" s="7"/>
      <c r="S640" s="7"/>
      <c r="T640" s="7"/>
    </row>
    <row r="641" spans="14:20" x14ac:dyDescent="0.2">
      <c r="N641" s="7"/>
      <c r="S641" s="7"/>
      <c r="T641" s="7"/>
    </row>
    <row r="642" spans="14:20" x14ac:dyDescent="0.2">
      <c r="N642" s="7"/>
      <c r="S642" s="7"/>
      <c r="T642" s="7"/>
    </row>
    <row r="643" spans="14:20" x14ac:dyDescent="0.2">
      <c r="N643" s="7"/>
      <c r="S643" s="7"/>
      <c r="T643" s="7"/>
    </row>
    <row r="644" spans="14:20" x14ac:dyDescent="0.2">
      <c r="N644" s="7"/>
      <c r="S644" s="7"/>
      <c r="T644" s="7"/>
    </row>
    <row r="645" spans="14:20" x14ac:dyDescent="0.2">
      <c r="N645" s="7"/>
      <c r="S645" s="7"/>
      <c r="T645" s="7"/>
    </row>
    <row r="646" spans="14:20" x14ac:dyDescent="0.2">
      <c r="N646" s="7"/>
      <c r="S646" s="7"/>
      <c r="T646" s="7"/>
    </row>
    <row r="647" spans="14:20" x14ac:dyDescent="0.2">
      <c r="N647" s="7"/>
      <c r="S647" s="7"/>
      <c r="T647" s="7"/>
    </row>
    <row r="648" spans="14:20" x14ac:dyDescent="0.2">
      <c r="N648" s="7"/>
      <c r="S648" s="7"/>
      <c r="T648" s="7"/>
    </row>
    <row r="649" spans="14:20" x14ac:dyDescent="0.2">
      <c r="N649" s="7"/>
      <c r="S649" s="7"/>
      <c r="T649" s="7"/>
    </row>
    <row r="650" spans="14:20" x14ac:dyDescent="0.2">
      <c r="N650" s="7"/>
      <c r="S650" s="7"/>
      <c r="T650" s="7"/>
    </row>
    <row r="651" spans="14:20" x14ac:dyDescent="0.2">
      <c r="N651" s="7"/>
      <c r="S651" s="7"/>
      <c r="T651" s="7"/>
    </row>
    <row r="652" spans="14:20" x14ac:dyDescent="0.2">
      <c r="N652" s="7"/>
      <c r="S652" s="7"/>
      <c r="T652" s="7"/>
    </row>
    <row r="653" spans="14:20" x14ac:dyDescent="0.2">
      <c r="N653" s="7"/>
      <c r="S653" s="7"/>
      <c r="T653" s="7"/>
    </row>
    <row r="654" spans="14:20" x14ac:dyDescent="0.2">
      <c r="N654" s="7"/>
      <c r="S654" s="7"/>
      <c r="T654" s="7"/>
    </row>
    <row r="655" spans="14:20" x14ac:dyDescent="0.2">
      <c r="N655" s="7"/>
      <c r="S655" s="7"/>
      <c r="T655" s="7"/>
    </row>
    <row r="656" spans="14:20" x14ac:dyDescent="0.2">
      <c r="N656" s="7"/>
      <c r="S656" s="7"/>
      <c r="T656" s="7"/>
    </row>
    <row r="657" spans="14:20" x14ac:dyDescent="0.2">
      <c r="N657" s="7"/>
      <c r="S657" s="7"/>
      <c r="T657" s="7"/>
    </row>
    <row r="658" spans="14:20" x14ac:dyDescent="0.2">
      <c r="N658" s="7"/>
      <c r="S658" s="7"/>
      <c r="T658" s="7"/>
    </row>
    <row r="659" spans="14:20" x14ac:dyDescent="0.2">
      <c r="N659" s="7"/>
      <c r="S659" s="7"/>
      <c r="T659" s="7"/>
    </row>
    <row r="660" spans="14:20" x14ac:dyDescent="0.2">
      <c r="N660" s="7"/>
      <c r="S660" s="7"/>
      <c r="T660" s="7"/>
    </row>
    <row r="661" spans="14:20" x14ac:dyDescent="0.2">
      <c r="N661" s="7"/>
      <c r="S661" s="7"/>
      <c r="T661" s="7"/>
    </row>
    <row r="662" spans="14:20" x14ac:dyDescent="0.2">
      <c r="N662" s="7"/>
      <c r="S662" s="7"/>
      <c r="T662" s="7"/>
    </row>
    <row r="663" spans="14:20" x14ac:dyDescent="0.2">
      <c r="N663" s="7"/>
      <c r="S663" s="7"/>
      <c r="T663" s="7"/>
    </row>
    <row r="664" spans="14:20" x14ac:dyDescent="0.2">
      <c r="N664" s="7"/>
      <c r="S664" s="7"/>
      <c r="T664" s="7"/>
    </row>
    <row r="665" spans="14:20" x14ac:dyDescent="0.2">
      <c r="N665" s="7"/>
      <c r="S665" s="7"/>
      <c r="T665" s="7"/>
    </row>
    <row r="666" spans="14:20" x14ac:dyDescent="0.2">
      <c r="N666" s="7"/>
      <c r="S666" s="7"/>
      <c r="T666" s="7"/>
    </row>
    <row r="667" spans="14:20" x14ac:dyDescent="0.2">
      <c r="N667" s="7"/>
      <c r="S667" s="7"/>
      <c r="T667" s="7"/>
    </row>
    <row r="668" spans="14:20" x14ac:dyDescent="0.2">
      <c r="N668" s="7"/>
      <c r="S668" s="7"/>
      <c r="T668" s="7"/>
    </row>
    <row r="669" spans="14:20" x14ac:dyDescent="0.2">
      <c r="N669" s="7"/>
      <c r="S669" s="7"/>
      <c r="T669" s="7"/>
    </row>
    <row r="670" spans="14:20" x14ac:dyDescent="0.2">
      <c r="N670" s="7"/>
      <c r="S670" s="7"/>
      <c r="T670" s="7"/>
    </row>
    <row r="671" spans="14:20" x14ac:dyDescent="0.2">
      <c r="N671" s="7"/>
      <c r="S671" s="7"/>
      <c r="T671" s="7"/>
    </row>
    <row r="672" spans="14:20" x14ac:dyDescent="0.2">
      <c r="N672" s="7"/>
      <c r="S672" s="7"/>
      <c r="T672" s="7"/>
    </row>
    <row r="673" spans="14:20" x14ac:dyDescent="0.2">
      <c r="N673" s="7"/>
      <c r="S673" s="7"/>
      <c r="T673" s="7"/>
    </row>
    <row r="674" spans="14:20" x14ac:dyDescent="0.2">
      <c r="N674" s="7"/>
      <c r="S674" s="7"/>
      <c r="T674" s="7"/>
    </row>
    <row r="675" spans="14:20" x14ac:dyDescent="0.2">
      <c r="N675" s="7"/>
      <c r="S675" s="7"/>
      <c r="T675" s="7"/>
    </row>
    <row r="676" spans="14:20" x14ac:dyDescent="0.2">
      <c r="N676" s="7"/>
      <c r="S676" s="7"/>
      <c r="T676" s="7"/>
    </row>
    <row r="677" spans="14:20" x14ac:dyDescent="0.2">
      <c r="N677" s="7"/>
      <c r="S677" s="7"/>
      <c r="T677" s="7"/>
    </row>
    <row r="678" spans="14:20" x14ac:dyDescent="0.2">
      <c r="N678" s="7"/>
      <c r="S678" s="7"/>
      <c r="T678" s="7"/>
    </row>
    <row r="679" spans="14:20" x14ac:dyDescent="0.2">
      <c r="N679" s="7"/>
      <c r="S679" s="7"/>
      <c r="T679" s="7"/>
    </row>
    <row r="680" spans="14:20" x14ac:dyDescent="0.2">
      <c r="N680" s="7"/>
      <c r="S680" s="7"/>
      <c r="T680" s="7"/>
    </row>
    <row r="681" spans="14:20" x14ac:dyDescent="0.2">
      <c r="N681" s="7"/>
      <c r="S681" s="7"/>
      <c r="T681" s="7"/>
    </row>
    <row r="682" spans="14:20" x14ac:dyDescent="0.2">
      <c r="N682" s="7"/>
      <c r="S682" s="7"/>
      <c r="T682" s="7"/>
    </row>
    <row r="683" spans="14:20" x14ac:dyDescent="0.2">
      <c r="N683" s="7"/>
      <c r="S683" s="7"/>
      <c r="T683" s="7"/>
    </row>
    <row r="684" spans="14:20" x14ac:dyDescent="0.2">
      <c r="N684" s="7"/>
      <c r="S684" s="7"/>
      <c r="T684" s="7"/>
    </row>
    <row r="685" spans="14:20" x14ac:dyDescent="0.2">
      <c r="N685" s="7"/>
      <c r="S685" s="7"/>
      <c r="T685" s="7"/>
    </row>
    <row r="686" spans="14:20" x14ac:dyDescent="0.2">
      <c r="N686" s="7"/>
      <c r="S686" s="7"/>
      <c r="T686" s="7"/>
    </row>
    <row r="687" spans="14:20" x14ac:dyDescent="0.2">
      <c r="N687" s="7"/>
      <c r="S687" s="7"/>
      <c r="T687" s="7"/>
    </row>
    <row r="688" spans="14:20" x14ac:dyDescent="0.2">
      <c r="N688" s="7"/>
      <c r="S688" s="7"/>
      <c r="T688" s="7"/>
    </row>
    <row r="689" spans="14:20" x14ac:dyDescent="0.2">
      <c r="N689" s="7"/>
      <c r="S689" s="7"/>
      <c r="T689" s="7"/>
    </row>
    <row r="690" spans="14:20" x14ac:dyDescent="0.2">
      <c r="N690" s="7"/>
      <c r="S690" s="7"/>
      <c r="T690" s="7"/>
    </row>
    <row r="691" spans="14:20" x14ac:dyDescent="0.2">
      <c r="N691" s="7"/>
      <c r="S691" s="7"/>
      <c r="T691" s="7"/>
    </row>
    <row r="692" spans="14:20" x14ac:dyDescent="0.2">
      <c r="N692" s="7"/>
      <c r="S692" s="7"/>
      <c r="T692" s="7"/>
    </row>
    <row r="693" spans="14:20" x14ac:dyDescent="0.2">
      <c r="N693" s="7"/>
      <c r="S693" s="7"/>
      <c r="T693" s="7"/>
    </row>
    <row r="694" spans="14:20" x14ac:dyDescent="0.2">
      <c r="N694" s="7"/>
      <c r="S694" s="7"/>
      <c r="T694" s="7"/>
    </row>
    <row r="695" spans="14:20" x14ac:dyDescent="0.2">
      <c r="N695" s="7"/>
      <c r="S695" s="7"/>
      <c r="T695" s="7"/>
    </row>
    <row r="696" spans="14:20" x14ac:dyDescent="0.2">
      <c r="N696" s="7"/>
      <c r="S696" s="7"/>
      <c r="T696" s="7"/>
    </row>
    <row r="697" spans="14:20" x14ac:dyDescent="0.2">
      <c r="N697" s="7"/>
      <c r="S697" s="7"/>
      <c r="T697" s="7"/>
    </row>
    <row r="698" spans="14:20" x14ac:dyDescent="0.2">
      <c r="N698" s="7"/>
      <c r="S698" s="7"/>
      <c r="T698" s="7"/>
    </row>
    <row r="699" spans="14:20" x14ac:dyDescent="0.2">
      <c r="N699" s="7"/>
      <c r="S699" s="7"/>
      <c r="T699" s="7"/>
    </row>
    <row r="700" spans="14:20" x14ac:dyDescent="0.2">
      <c r="N700" s="7"/>
      <c r="S700" s="7"/>
      <c r="T700" s="7"/>
    </row>
    <row r="701" spans="14:20" x14ac:dyDescent="0.2">
      <c r="N701" s="7"/>
      <c r="S701" s="7"/>
      <c r="T701" s="7"/>
    </row>
    <row r="702" spans="14:20" x14ac:dyDescent="0.2">
      <c r="N702" s="7"/>
      <c r="S702" s="7"/>
      <c r="T702" s="7"/>
    </row>
    <row r="703" spans="14:20" x14ac:dyDescent="0.2">
      <c r="N703" s="7"/>
      <c r="S703" s="7"/>
      <c r="T703" s="7"/>
    </row>
    <row r="704" spans="14:20" x14ac:dyDescent="0.2">
      <c r="N704" s="7"/>
      <c r="S704" s="7"/>
      <c r="T704" s="7"/>
    </row>
    <row r="705" spans="14:20" x14ac:dyDescent="0.2">
      <c r="N705" s="7"/>
      <c r="S705" s="7"/>
      <c r="T705" s="7"/>
    </row>
    <row r="706" spans="14:20" x14ac:dyDescent="0.2">
      <c r="N706" s="7"/>
      <c r="S706" s="7"/>
      <c r="T706" s="7"/>
    </row>
    <row r="707" spans="14:20" x14ac:dyDescent="0.2">
      <c r="N707" s="7"/>
      <c r="S707" s="7"/>
      <c r="T707" s="7"/>
    </row>
    <row r="708" spans="14:20" x14ac:dyDescent="0.2">
      <c r="N708" s="7"/>
      <c r="S708" s="7"/>
      <c r="T708" s="7"/>
    </row>
    <row r="709" spans="14:20" x14ac:dyDescent="0.2">
      <c r="N709" s="7"/>
      <c r="S709" s="7"/>
      <c r="T709" s="7"/>
    </row>
    <row r="710" spans="14:20" x14ac:dyDescent="0.2">
      <c r="N710" s="7"/>
      <c r="S710" s="7"/>
      <c r="T710" s="7"/>
    </row>
    <row r="711" spans="14:20" x14ac:dyDescent="0.2">
      <c r="N711" s="7"/>
      <c r="S711" s="7"/>
      <c r="T711" s="7"/>
    </row>
    <row r="712" spans="14:20" x14ac:dyDescent="0.2">
      <c r="N712" s="7"/>
      <c r="S712" s="7"/>
      <c r="T712" s="7"/>
    </row>
    <row r="713" spans="14:20" x14ac:dyDescent="0.2">
      <c r="N713" s="7"/>
      <c r="S713" s="7"/>
      <c r="T713" s="7"/>
    </row>
    <row r="714" spans="14:20" x14ac:dyDescent="0.2">
      <c r="N714" s="7"/>
      <c r="S714" s="7"/>
      <c r="T714" s="7"/>
    </row>
    <row r="715" spans="14:20" x14ac:dyDescent="0.2">
      <c r="N715" s="7"/>
      <c r="S715" s="7"/>
      <c r="T715" s="7"/>
    </row>
    <row r="716" spans="14:20" x14ac:dyDescent="0.2">
      <c r="N716" s="7"/>
      <c r="S716" s="7"/>
      <c r="T716" s="7"/>
    </row>
    <row r="717" spans="14:20" x14ac:dyDescent="0.2">
      <c r="N717" s="7"/>
      <c r="S717" s="7"/>
      <c r="T717" s="7"/>
    </row>
    <row r="718" spans="14:20" x14ac:dyDescent="0.2">
      <c r="N718" s="7"/>
      <c r="S718" s="7"/>
      <c r="T718" s="7"/>
    </row>
    <row r="719" spans="14:20" x14ac:dyDescent="0.2">
      <c r="N719" s="7"/>
      <c r="S719" s="7"/>
      <c r="T719" s="7"/>
    </row>
    <row r="720" spans="14:20" x14ac:dyDescent="0.2">
      <c r="N720" s="7"/>
      <c r="S720" s="7"/>
      <c r="T720" s="7"/>
    </row>
    <row r="721" spans="14:20" x14ac:dyDescent="0.2">
      <c r="N721" s="7"/>
      <c r="S721" s="7"/>
      <c r="T721" s="7"/>
    </row>
    <row r="722" spans="14:20" x14ac:dyDescent="0.2">
      <c r="N722" s="7"/>
      <c r="S722" s="7"/>
      <c r="T722" s="7"/>
    </row>
    <row r="723" spans="14:20" x14ac:dyDescent="0.2">
      <c r="N723" s="7"/>
      <c r="S723" s="7"/>
      <c r="T723" s="7"/>
    </row>
    <row r="724" spans="14:20" x14ac:dyDescent="0.2">
      <c r="N724" s="7"/>
      <c r="S724" s="7"/>
      <c r="T724" s="7"/>
    </row>
    <row r="725" spans="14:20" x14ac:dyDescent="0.2">
      <c r="N725" s="7"/>
      <c r="S725" s="7"/>
      <c r="T725" s="7"/>
    </row>
    <row r="726" spans="14:20" x14ac:dyDescent="0.2">
      <c r="N726" s="7"/>
      <c r="S726" s="7"/>
      <c r="T726" s="7"/>
    </row>
    <row r="727" spans="14:20" x14ac:dyDescent="0.2">
      <c r="N727" s="7"/>
      <c r="S727" s="7"/>
      <c r="T727" s="7"/>
    </row>
    <row r="728" spans="14:20" x14ac:dyDescent="0.2">
      <c r="N728" s="7"/>
      <c r="S728" s="7"/>
      <c r="T728" s="7"/>
    </row>
    <row r="729" spans="14:20" x14ac:dyDescent="0.2">
      <c r="N729" s="7"/>
      <c r="S729" s="7"/>
      <c r="T729" s="7"/>
    </row>
    <row r="730" spans="14:20" x14ac:dyDescent="0.2">
      <c r="N730" s="7"/>
      <c r="S730" s="7"/>
      <c r="T730" s="7"/>
    </row>
    <row r="731" spans="14:20" x14ac:dyDescent="0.2">
      <c r="N731" s="7"/>
      <c r="S731" s="7"/>
      <c r="T731" s="7"/>
    </row>
    <row r="732" spans="14:20" x14ac:dyDescent="0.2">
      <c r="N732" s="7"/>
      <c r="S732" s="7"/>
      <c r="T732" s="7"/>
    </row>
    <row r="733" spans="14:20" x14ac:dyDescent="0.2">
      <c r="N733" s="7"/>
      <c r="S733" s="7"/>
      <c r="T733" s="7"/>
    </row>
    <row r="734" spans="14:20" x14ac:dyDescent="0.2">
      <c r="N734" s="7"/>
      <c r="S734" s="7"/>
      <c r="T734" s="7"/>
    </row>
    <row r="735" spans="14:20" x14ac:dyDescent="0.2">
      <c r="N735" s="7"/>
      <c r="S735" s="7"/>
      <c r="T735" s="7"/>
    </row>
    <row r="736" spans="14:20" x14ac:dyDescent="0.2">
      <c r="N736" s="7"/>
      <c r="S736" s="7"/>
      <c r="T736" s="7"/>
    </row>
    <row r="737" spans="14:20" x14ac:dyDescent="0.2">
      <c r="N737" s="7"/>
      <c r="S737" s="7"/>
      <c r="T737" s="7"/>
    </row>
    <row r="738" spans="14:20" x14ac:dyDescent="0.2">
      <c r="N738" s="7"/>
      <c r="S738" s="7"/>
      <c r="T738" s="7"/>
    </row>
    <row r="739" spans="14:20" x14ac:dyDescent="0.2">
      <c r="N739" s="7"/>
      <c r="S739" s="7"/>
      <c r="T739" s="7"/>
    </row>
    <row r="740" spans="14:20" x14ac:dyDescent="0.2">
      <c r="N740" s="7"/>
      <c r="S740" s="7"/>
      <c r="T740" s="7"/>
    </row>
    <row r="741" spans="14:20" x14ac:dyDescent="0.2">
      <c r="N741" s="7"/>
      <c r="S741" s="7"/>
      <c r="T741" s="7"/>
    </row>
    <row r="742" spans="14:20" x14ac:dyDescent="0.2">
      <c r="N742" s="7"/>
      <c r="S742" s="7"/>
      <c r="T742" s="7"/>
    </row>
    <row r="743" spans="14:20" x14ac:dyDescent="0.2">
      <c r="N743" s="7"/>
      <c r="S743" s="7"/>
      <c r="T743" s="7"/>
    </row>
    <row r="744" spans="14:20" x14ac:dyDescent="0.2">
      <c r="N744" s="7"/>
      <c r="S744" s="7"/>
      <c r="T744" s="7"/>
    </row>
    <row r="745" spans="14:20" x14ac:dyDescent="0.2">
      <c r="N745" s="7"/>
      <c r="S745" s="7"/>
      <c r="T745" s="7"/>
    </row>
    <row r="746" spans="14:20" x14ac:dyDescent="0.2">
      <c r="N746" s="7"/>
      <c r="S746" s="7"/>
      <c r="T746" s="7"/>
    </row>
    <row r="747" spans="14:20" x14ac:dyDescent="0.2">
      <c r="N747" s="7"/>
      <c r="S747" s="7"/>
      <c r="T747" s="7"/>
    </row>
    <row r="748" spans="14:20" x14ac:dyDescent="0.2">
      <c r="N748" s="7"/>
      <c r="S748" s="7"/>
      <c r="T748" s="7"/>
    </row>
    <row r="749" spans="14:20" x14ac:dyDescent="0.2">
      <c r="N749" s="7"/>
      <c r="S749" s="7"/>
      <c r="T749" s="7"/>
    </row>
    <row r="750" spans="14:20" x14ac:dyDescent="0.2">
      <c r="N750" s="7"/>
      <c r="S750" s="7"/>
      <c r="T750" s="7"/>
    </row>
    <row r="751" spans="14:20" x14ac:dyDescent="0.2">
      <c r="N751" s="7"/>
      <c r="S751" s="7"/>
      <c r="T751" s="7"/>
    </row>
    <row r="752" spans="14:20" x14ac:dyDescent="0.2">
      <c r="N752" s="7"/>
      <c r="S752" s="7"/>
      <c r="T752" s="7"/>
    </row>
    <row r="753" spans="14:20" x14ac:dyDescent="0.2">
      <c r="N753" s="7"/>
      <c r="S753" s="7"/>
      <c r="T753" s="7"/>
    </row>
    <row r="754" spans="14:20" x14ac:dyDescent="0.2">
      <c r="N754" s="7"/>
      <c r="S754" s="7"/>
      <c r="T754" s="7"/>
    </row>
    <row r="755" spans="14:20" x14ac:dyDescent="0.2">
      <c r="N755" s="7"/>
      <c r="S755" s="7"/>
      <c r="T755" s="7"/>
    </row>
    <row r="756" spans="14:20" x14ac:dyDescent="0.2">
      <c r="N756" s="7"/>
      <c r="S756" s="7"/>
      <c r="T756" s="7"/>
    </row>
    <row r="757" spans="14:20" x14ac:dyDescent="0.2">
      <c r="N757" s="7"/>
      <c r="S757" s="7"/>
      <c r="T757" s="7"/>
    </row>
    <row r="758" spans="14:20" x14ac:dyDescent="0.2">
      <c r="N758" s="7"/>
      <c r="S758" s="7"/>
      <c r="T758" s="7"/>
    </row>
    <row r="759" spans="14:20" x14ac:dyDescent="0.2">
      <c r="N759" s="7"/>
      <c r="S759" s="7"/>
      <c r="T759" s="7"/>
    </row>
    <row r="760" spans="14:20" x14ac:dyDescent="0.2">
      <c r="N760" s="7"/>
      <c r="S760" s="7"/>
      <c r="T760" s="7"/>
    </row>
    <row r="761" spans="14:20" x14ac:dyDescent="0.2">
      <c r="N761" s="7"/>
      <c r="S761" s="7"/>
      <c r="T761" s="7"/>
    </row>
    <row r="762" spans="14:20" x14ac:dyDescent="0.2">
      <c r="N762" s="7"/>
      <c r="S762" s="7"/>
      <c r="T762" s="7"/>
    </row>
    <row r="763" spans="14:20" x14ac:dyDescent="0.2">
      <c r="N763" s="7"/>
      <c r="S763" s="7"/>
      <c r="T763" s="7"/>
    </row>
    <row r="764" spans="14:20" x14ac:dyDescent="0.2">
      <c r="N764" s="7"/>
      <c r="S764" s="7"/>
      <c r="T764" s="7"/>
    </row>
    <row r="765" spans="14:20" x14ac:dyDescent="0.2">
      <c r="N765" s="7"/>
      <c r="S765" s="7"/>
      <c r="T765" s="7"/>
    </row>
    <row r="766" spans="14:20" x14ac:dyDescent="0.2">
      <c r="N766" s="7"/>
      <c r="S766" s="7"/>
      <c r="T766" s="7"/>
    </row>
    <row r="767" spans="14:20" x14ac:dyDescent="0.2">
      <c r="N767" s="7"/>
      <c r="S767" s="7"/>
      <c r="T767" s="7"/>
    </row>
    <row r="768" spans="14:20" x14ac:dyDescent="0.2">
      <c r="N768" s="7"/>
      <c r="S768" s="7"/>
      <c r="T768" s="7"/>
    </row>
    <row r="769" spans="14:20" x14ac:dyDescent="0.2">
      <c r="N769" s="7"/>
      <c r="S769" s="7"/>
      <c r="T769" s="7"/>
    </row>
    <row r="770" spans="14:20" x14ac:dyDescent="0.2">
      <c r="N770" s="7"/>
      <c r="S770" s="7"/>
      <c r="T770" s="7"/>
    </row>
    <row r="771" spans="14:20" x14ac:dyDescent="0.2">
      <c r="N771" s="7"/>
      <c r="S771" s="7"/>
      <c r="T771" s="7"/>
    </row>
    <row r="772" spans="14:20" x14ac:dyDescent="0.2">
      <c r="N772" s="7"/>
      <c r="S772" s="7"/>
      <c r="T772" s="7"/>
    </row>
    <row r="773" spans="14:20" x14ac:dyDescent="0.2">
      <c r="N773" s="7"/>
      <c r="S773" s="7"/>
      <c r="T773" s="7"/>
    </row>
    <row r="774" spans="14:20" x14ac:dyDescent="0.2">
      <c r="N774" s="7"/>
      <c r="S774" s="7"/>
      <c r="T774" s="7"/>
    </row>
    <row r="775" spans="14:20" x14ac:dyDescent="0.2">
      <c r="N775" s="7"/>
      <c r="S775" s="7"/>
      <c r="T775" s="7"/>
    </row>
    <row r="776" spans="14:20" x14ac:dyDescent="0.2">
      <c r="N776" s="7"/>
      <c r="S776" s="7"/>
      <c r="T776" s="7"/>
    </row>
    <row r="777" spans="14:20" x14ac:dyDescent="0.2">
      <c r="N777" s="7"/>
      <c r="S777" s="7"/>
      <c r="T777" s="7"/>
    </row>
    <row r="778" spans="14:20" x14ac:dyDescent="0.2">
      <c r="N778" s="7"/>
      <c r="S778" s="7"/>
      <c r="T778" s="7"/>
    </row>
    <row r="779" spans="14:20" x14ac:dyDescent="0.2">
      <c r="N779" s="7"/>
      <c r="S779" s="7"/>
      <c r="T779" s="7"/>
    </row>
    <row r="780" spans="14:20" x14ac:dyDescent="0.2">
      <c r="N780" s="7"/>
      <c r="S780" s="7"/>
      <c r="T780" s="7"/>
    </row>
    <row r="781" spans="14:20" x14ac:dyDescent="0.2">
      <c r="N781" s="7"/>
      <c r="S781" s="7"/>
      <c r="T781" s="7"/>
    </row>
    <row r="782" spans="14:20" x14ac:dyDescent="0.2">
      <c r="N782" s="7"/>
      <c r="S782" s="7"/>
      <c r="T782" s="7"/>
    </row>
    <row r="783" spans="14:20" x14ac:dyDescent="0.2">
      <c r="N783" s="7"/>
      <c r="S783" s="7"/>
      <c r="T783" s="7"/>
    </row>
    <row r="784" spans="14:20" x14ac:dyDescent="0.2">
      <c r="N784" s="7"/>
      <c r="S784" s="7"/>
      <c r="T784" s="7"/>
    </row>
    <row r="785" spans="14:20" x14ac:dyDescent="0.2">
      <c r="N785" s="7"/>
      <c r="S785" s="7"/>
      <c r="T785" s="7"/>
    </row>
    <row r="786" spans="14:20" x14ac:dyDescent="0.2">
      <c r="N786" s="7"/>
      <c r="S786" s="7"/>
      <c r="T786" s="7"/>
    </row>
    <row r="787" spans="14:20" x14ac:dyDescent="0.2">
      <c r="N787" s="7"/>
      <c r="S787" s="7"/>
      <c r="T787" s="7"/>
    </row>
    <row r="788" spans="14:20" x14ac:dyDescent="0.2">
      <c r="N788" s="7"/>
      <c r="S788" s="7"/>
      <c r="T788" s="7"/>
    </row>
    <row r="789" spans="14:20" x14ac:dyDescent="0.2">
      <c r="N789" s="7"/>
      <c r="S789" s="7"/>
      <c r="T789" s="7"/>
    </row>
    <row r="790" spans="14:20" x14ac:dyDescent="0.2">
      <c r="N790" s="7"/>
      <c r="S790" s="7"/>
      <c r="T790" s="7"/>
    </row>
    <row r="791" spans="14:20" x14ac:dyDescent="0.2">
      <c r="N791" s="7"/>
      <c r="S791" s="7"/>
      <c r="T791" s="7"/>
    </row>
    <row r="792" spans="14:20" x14ac:dyDescent="0.2">
      <c r="N792" s="7"/>
      <c r="S792" s="7"/>
      <c r="T792" s="7"/>
    </row>
    <row r="793" spans="14:20" x14ac:dyDescent="0.2">
      <c r="N793" s="7"/>
      <c r="S793" s="7"/>
      <c r="T793" s="7"/>
    </row>
    <row r="794" spans="14:20" x14ac:dyDescent="0.2">
      <c r="N794" s="7"/>
      <c r="S794" s="7"/>
      <c r="T794" s="7"/>
    </row>
    <row r="795" spans="14:20" x14ac:dyDescent="0.2">
      <c r="N795" s="7"/>
      <c r="S795" s="7"/>
      <c r="T795" s="7"/>
    </row>
    <row r="796" spans="14:20" x14ac:dyDescent="0.2">
      <c r="N796" s="7"/>
      <c r="S796" s="7"/>
      <c r="T796" s="7"/>
    </row>
    <row r="797" spans="14:20" x14ac:dyDescent="0.2">
      <c r="N797" s="7"/>
      <c r="S797" s="7"/>
      <c r="T797" s="7"/>
    </row>
    <row r="798" spans="14:20" x14ac:dyDescent="0.2">
      <c r="N798" s="7"/>
      <c r="S798" s="7"/>
      <c r="T798" s="7"/>
    </row>
    <row r="799" spans="14:20" x14ac:dyDescent="0.2">
      <c r="N799" s="7"/>
      <c r="S799" s="7"/>
      <c r="T799" s="7"/>
    </row>
    <row r="800" spans="14:20" x14ac:dyDescent="0.2">
      <c r="N800" s="7"/>
      <c r="S800" s="7"/>
      <c r="T800" s="7"/>
    </row>
    <row r="801" spans="14:20" x14ac:dyDescent="0.2">
      <c r="N801" s="7"/>
      <c r="S801" s="7"/>
      <c r="T801" s="7"/>
    </row>
    <row r="802" spans="14:20" x14ac:dyDescent="0.2">
      <c r="N802" s="7"/>
      <c r="S802" s="7"/>
      <c r="T802" s="7"/>
    </row>
    <row r="803" spans="14:20" x14ac:dyDescent="0.2">
      <c r="N803" s="7"/>
      <c r="S803" s="7"/>
      <c r="T803" s="7"/>
    </row>
    <row r="804" spans="14:20" x14ac:dyDescent="0.2">
      <c r="N804" s="7"/>
      <c r="S804" s="7"/>
      <c r="T804" s="7"/>
    </row>
    <row r="805" spans="14:20" x14ac:dyDescent="0.2">
      <c r="N805" s="7"/>
      <c r="S805" s="7"/>
      <c r="T805" s="7"/>
    </row>
    <row r="806" spans="14:20" x14ac:dyDescent="0.2">
      <c r="N806" s="7"/>
      <c r="S806" s="7"/>
      <c r="T806" s="7"/>
    </row>
    <row r="807" spans="14:20" x14ac:dyDescent="0.2">
      <c r="N807" s="7"/>
      <c r="S807" s="7"/>
      <c r="T807" s="7"/>
    </row>
    <row r="808" spans="14:20" x14ac:dyDescent="0.2">
      <c r="N808" s="7"/>
      <c r="S808" s="7"/>
      <c r="T808" s="7"/>
    </row>
    <row r="809" spans="14:20" x14ac:dyDescent="0.2">
      <c r="N809" s="7"/>
      <c r="S809" s="7"/>
      <c r="T809" s="7"/>
    </row>
    <row r="810" spans="14:20" x14ac:dyDescent="0.2">
      <c r="N810" s="7"/>
      <c r="S810" s="7"/>
      <c r="T810" s="7"/>
    </row>
    <row r="811" spans="14:20" x14ac:dyDescent="0.2">
      <c r="N811" s="7"/>
      <c r="S811" s="7"/>
      <c r="T811" s="7"/>
    </row>
    <row r="812" spans="14:20" x14ac:dyDescent="0.2">
      <c r="N812" s="7"/>
      <c r="S812" s="7"/>
      <c r="T812" s="7"/>
    </row>
    <row r="813" spans="14:20" x14ac:dyDescent="0.2">
      <c r="N813" s="7"/>
      <c r="S813" s="7"/>
      <c r="T813" s="7"/>
    </row>
    <row r="814" spans="14:20" x14ac:dyDescent="0.2">
      <c r="N814" s="7"/>
      <c r="S814" s="7"/>
      <c r="T814" s="7"/>
    </row>
    <row r="815" spans="14:20" x14ac:dyDescent="0.2">
      <c r="N815" s="7"/>
      <c r="S815" s="7"/>
      <c r="T815" s="7"/>
    </row>
    <row r="816" spans="14:20" x14ac:dyDescent="0.2">
      <c r="N816" s="7"/>
      <c r="S816" s="7"/>
      <c r="T816" s="7"/>
    </row>
    <row r="817" spans="14:20" x14ac:dyDescent="0.2">
      <c r="N817" s="7"/>
      <c r="S817" s="7"/>
      <c r="T817" s="7"/>
    </row>
    <row r="818" spans="14:20" x14ac:dyDescent="0.2">
      <c r="N818" s="7"/>
      <c r="S818" s="7"/>
      <c r="T818" s="7"/>
    </row>
    <row r="819" spans="14:20" x14ac:dyDescent="0.2">
      <c r="N819" s="7"/>
      <c r="S819" s="7"/>
      <c r="T819" s="7"/>
    </row>
    <row r="820" spans="14:20" x14ac:dyDescent="0.2">
      <c r="N820" s="7"/>
      <c r="S820" s="7"/>
      <c r="T820" s="7"/>
    </row>
    <row r="821" spans="14:20" x14ac:dyDescent="0.2">
      <c r="N821" s="7"/>
      <c r="S821" s="7"/>
      <c r="T821" s="7"/>
    </row>
    <row r="822" spans="14:20" x14ac:dyDescent="0.2">
      <c r="N822" s="7"/>
      <c r="S822" s="7"/>
      <c r="T822" s="7"/>
    </row>
    <row r="823" spans="14:20" x14ac:dyDescent="0.2">
      <c r="N823" s="7"/>
      <c r="S823" s="7"/>
      <c r="T823" s="7"/>
    </row>
    <row r="824" spans="14:20" x14ac:dyDescent="0.2">
      <c r="N824" s="7"/>
      <c r="S824" s="7"/>
      <c r="T824" s="7"/>
    </row>
    <row r="825" spans="14:20" x14ac:dyDescent="0.2">
      <c r="N825" s="7"/>
      <c r="S825" s="7"/>
      <c r="T825" s="7"/>
    </row>
    <row r="826" spans="14:20" x14ac:dyDescent="0.2">
      <c r="N826" s="7"/>
      <c r="S826" s="7"/>
      <c r="T826" s="7"/>
    </row>
    <row r="827" spans="14:20" x14ac:dyDescent="0.2">
      <c r="N827" s="7"/>
      <c r="S827" s="7"/>
      <c r="T827" s="7"/>
    </row>
    <row r="828" spans="14:20" x14ac:dyDescent="0.2">
      <c r="N828" s="7"/>
      <c r="S828" s="7"/>
      <c r="T828" s="7"/>
    </row>
    <row r="829" spans="14:20" x14ac:dyDescent="0.2">
      <c r="N829" s="7"/>
      <c r="S829" s="7"/>
      <c r="T829" s="7"/>
    </row>
    <row r="830" spans="14:20" x14ac:dyDescent="0.2">
      <c r="N830" s="7"/>
      <c r="S830" s="7"/>
      <c r="T830" s="7"/>
    </row>
    <row r="831" spans="14:20" x14ac:dyDescent="0.2">
      <c r="N831" s="7"/>
      <c r="S831" s="7"/>
      <c r="T831" s="7"/>
    </row>
    <row r="832" spans="14:20" x14ac:dyDescent="0.2">
      <c r="N832" s="7"/>
      <c r="S832" s="7"/>
      <c r="T832" s="7"/>
    </row>
    <row r="833" spans="14:20" x14ac:dyDescent="0.2">
      <c r="N833" s="7"/>
      <c r="S833" s="7"/>
      <c r="T833" s="7"/>
    </row>
    <row r="834" spans="14:20" x14ac:dyDescent="0.2">
      <c r="N834" s="7"/>
      <c r="S834" s="7"/>
      <c r="T834" s="7"/>
    </row>
    <row r="835" spans="14:20" x14ac:dyDescent="0.2">
      <c r="N835" s="7"/>
      <c r="S835" s="7"/>
      <c r="T835" s="7"/>
    </row>
    <row r="836" spans="14:20" x14ac:dyDescent="0.2">
      <c r="N836" s="7"/>
      <c r="S836" s="7"/>
      <c r="T836" s="7"/>
    </row>
    <row r="837" spans="14:20" x14ac:dyDescent="0.2">
      <c r="N837" s="7"/>
      <c r="S837" s="7"/>
      <c r="T837" s="7"/>
    </row>
    <row r="838" spans="14:20" x14ac:dyDescent="0.2">
      <c r="N838" s="7"/>
      <c r="S838" s="7"/>
      <c r="T838" s="7"/>
    </row>
    <row r="839" spans="14:20" x14ac:dyDescent="0.2">
      <c r="N839" s="7"/>
      <c r="S839" s="7"/>
      <c r="T839" s="7"/>
    </row>
    <row r="840" spans="14:20" x14ac:dyDescent="0.2">
      <c r="N840" s="7"/>
      <c r="S840" s="7"/>
      <c r="T840" s="7"/>
    </row>
    <row r="841" spans="14:20" x14ac:dyDescent="0.2">
      <c r="N841" s="7"/>
      <c r="S841" s="7"/>
      <c r="T841" s="7"/>
    </row>
    <row r="842" spans="14:20" x14ac:dyDescent="0.2">
      <c r="N842" s="7"/>
      <c r="S842" s="7"/>
      <c r="T842" s="7"/>
    </row>
    <row r="843" spans="14:20" x14ac:dyDescent="0.2">
      <c r="N843" s="7"/>
      <c r="S843" s="7"/>
      <c r="T843" s="7"/>
    </row>
    <row r="844" spans="14:20" x14ac:dyDescent="0.2">
      <c r="N844" s="7"/>
      <c r="S844" s="7"/>
      <c r="T844" s="7"/>
    </row>
    <row r="845" spans="14:20" x14ac:dyDescent="0.2">
      <c r="N845" s="7"/>
      <c r="S845" s="7"/>
      <c r="T845" s="7"/>
    </row>
    <row r="846" spans="14:20" x14ac:dyDescent="0.2">
      <c r="N846" s="7"/>
      <c r="S846" s="7"/>
      <c r="T846" s="7"/>
    </row>
    <row r="847" spans="14:20" x14ac:dyDescent="0.2">
      <c r="N847" s="7"/>
      <c r="S847" s="7"/>
      <c r="T847" s="7"/>
    </row>
    <row r="848" spans="14:20" x14ac:dyDescent="0.2">
      <c r="N848" s="7"/>
      <c r="S848" s="7"/>
      <c r="T848" s="7"/>
    </row>
    <row r="849" spans="14:20" x14ac:dyDescent="0.2">
      <c r="N849" s="7"/>
      <c r="S849" s="7"/>
      <c r="T849" s="7"/>
    </row>
    <row r="850" spans="14:20" x14ac:dyDescent="0.2">
      <c r="N850" s="7"/>
      <c r="S850" s="7"/>
      <c r="T850" s="7"/>
    </row>
    <row r="851" spans="14:20" x14ac:dyDescent="0.2">
      <c r="N851" s="7"/>
      <c r="S851" s="7"/>
      <c r="T851" s="7"/>
    </row>
    <row r="852" spans="14:20" x14ac:dyDescent="0.2">
      <c r="N852" s="7"/>
      <c r="S852" s="7"/>
      <c r="T852" s="7"/>
    </row>
    <row r="853" spans="14:20" x14ac:dyDescent="0.2">
      <c r="N853" s="7"/>
      <c r="S853" s="7"/>
      <c r="T853" s="7"/>
    </row>
    <row r="854" spans="14:20" x14ac:dyDescent="0.2">
      <c r="N854" s="7"/>
      <c r="S854" s="7"/>
      <c r="T854" s="7"/>
    </row>
    <row r="855" spans="14:20" x14ac:dyDescent="0.2">
      <c r="N855" s="7"/>
      <c r="S855" s="7"/>
      <c r="T855" s="7"/>
    </row>
    <row r="856" spans="14:20" x14ac:dyDescent="0.2">
      <c r="N856" s="7"/>
      <c r="S856" s="7"/>
      <c r="T856" s="7"/>
    </row>
    <row r="857" spans="14:20" x14ac:dyDescent="0.2">
      <c r="N857" s="7"/>
      <c r="S857" s="7"/>
      <c r="T857" s="7"/>
    </row>
    <row r="858" spans="14:20" x14ac:dyDescent="0.2">
      <c r="N858" s="7"/>
      <c r="S858" s="7"/>
      <c r="T858" s="7"/>
    </row>
    <row r="859" spans="14:20" x14ac:dyDescent="0.2">
      <c r="N859" s="7"/>
      <c r="S859" s="7"/>
      <c r="T859" s="7"/>
    </row>
    <row r="860" spans="14:20" x14ac:dyDescent="0.2">
      <c r="N860" s="7"/>
      <c r="S860" s="7"/>
      <c r="T860" s="7"/>
    </row>
    <row r="861" spans="14:20" x14ac:dyDescent="0.2">
      <c r="N861" s="7"/>
      <c r="S861" s="7"/>
      <c r="T861" s="7"/>
    </row>
    <row r="862" spans="14:20" x14ac:dyDescent="0.2">
      <c r="N862" s="7"/>
      <c r="S862" s="7"/>
      <c r="T862" s="7"/>
    </row>
    <row r="863" spans="14:20" x14ac:dyDescent="0.2">
      <c r="N863" s="7"/>
      <c r="S863" s="7"/>
      <c r="T863" s="7"/>
    </row>
    <row r="864" spans="14:20" x14ac:dyDescent="0.2">
      <c r="N864" s="7"/>
      <c r="S864" s="7"/>
      <c r="T864" s="7"/>
    </row>
    <row r="865" spans="14:20" x14ac:dyDescent="0.2">
      <c r="N865" s="7"/>
      <c r="S865" s="7"/>
      <c r="T865" s="7"/>
    </row>
    <row r="866" spans="14:20" x14ac:dyDescent="0.2">
      <c r="N866" s="7"/>
      <c r="S866" s="7"/>
      <c r="T866" s="7"/>
    </row>
    <row r="867" spans="14:20" x14ac:dyDescent="0.2">
      <c r="N867" s="7"/>
      <c r="S867" s="7"/>
      <c r="T867" s="7"/>
    </row>
    <row r="868" spans="14:20" x14ac:dyDescent="0.2">
      <c r="N868" s="7"/>
      <c r="S868" s="7"/>
      <c r="T868" s="7"/>
    </row>
    <row r="869" spans="14:20" x14ac:dyDescent="0.2">
      <c r="N869" s="7"/>
      <c r="S869" s="7"/>
      <c r="T869" s="7"/>
    </row>
    <row r="870" spans="14:20" x14ac:dyDescent="0.2">
      <c r="N870" s="7"/>
      <c r="S870" s="7"/>
      <c r="T870" s="7"/>
    </row>
    <row r="871" spans="14:20" x14ac:dyDescent="0.2">
      <c r="N871" s="7"/>
      <c r="S871" s="7"/>
      <c r="T871" s="7"/>
    </row>
    <row r="872" spans="14:20" x14ac:dyDescent="0.2">
      <c r="N872" s="7"/>
      <c r="S872" s="7"/>
      <c r="T872" s="7"/>
    </row>
    <row r="873" spans="14:20" x14ac:dyDescent="0.2">
      <c r="N873" s="7"/>
      <c r="S873" s="7"/>
      <c r="T873" s="7"/>
    </row>
    <row r="874" spans="14:20" x14ac:dyDescent="0.2">
      <c r="N874" s="7"/>
      <c r="S874" s="7"/>
      <c r="T874" s="7"/>
    </row>
    <row r="875" spans="14:20" x14ac:dyDescent="0.2">
      <c r="N875" s="7"/>
      <c r="S875" s="7"/>
      <c r="T875" s="7"/>
    </row>
    <row r="876" spans="14:20" x14ac:dyDescent="0.2">
      <c r="N876" s="7"/>
      <c r="S876" s="7"/>
      <c r="T876" s="7"/>
    </row>
    <row r="877" spans="14:20" x14ac:dyDescent="0.2">
      <c r="N877" s="7"/>
      <c r="S877" s="7"/>
      <c r="T877" s="7"/>
    </row>
    <row r="878" spans="14:20" x14ac:dyDescent="0.2">
      <c r="N878" s="7"/>
      <c r="S878" s="7"/>
      <c r="T878" s="7"/>
    </row>
    <row r="879" spans="14:20" x14ac:dyDescent="0.2">
      <c r="N879" s="7"/>
      <c r="S879" s="7"/>
      <c r="T879" s="7"/>
    </row>
    <row r="880" spans="14:20" x14ac:dyDescent="0.2">
      <c r="N880" s="7"/>
      <c r="S880" s="7"/>
      <c r="T880" s="7"/>
    </row>
    <row r="881" spans="14:20" x14ac:dyDescent="0.2">
      <c r="N881" s="7"/>
      <c r="S881" s="7"/>
      <c r="T881" s="7"/>
    </row>
    <row r="882" spans="14:20" x14ac:dyDescent="0.2">
      <c r="N882" s="7"/>
      <c r="S882" s="7"/>
      <c r="T882" s="7"/>
    </row>
    <row r="883" spans="14:20" x14ac:dyDescent="0.2">
      <c r="N883" s="7"/>
      <c r="S883" s="7"/>
      <c r="T883" s="7"/>
    </row>
    <row r="884" spans="14:20" x14ac:dyDescent="0.2">
      <c r="N884" s="7"/>
      <c r="S884" s="7"/>
      <c r="T884" s="7"/>
    </row>
    <row r="885" spans="14:20" x14ac:dyDescent="0.2">
      <c r="N885" s="7"/>
      <c r="S885" s="7"/>
      <c r="T885" s="7"/>
    </row>
    <row r="886" spans="14:20" x14ac:dyDescent="0.2">
      <c r="N886" s="7"/>
      <c r="S886" s="7"/>
      <c r="T886" s="7"/>
    </row>
    <row r="887" spans="14:20" x14ac:dyDescent="0.2">
      <c r="N887" s="7"/>
      <c r="S887" s="7"/>
      <c r="T887" s="7"/>
    </row>
    <row r="888" spans="14:20" x14ac:dyDescent="0.2">
      <c r="N888" s="7"/>
      <c r="S888" s="7"/>
      <c r="T888" s="7"/>
    </row>
    <row r="889" spans="14:20" x14ac:dyDescent="0.2">
      <c r="N889" s="7"/>
      <c r="S889" s="7"/>
      <c r="T889" s="7"/>
    </row>
    <row r="890" spans="14:20" x14ac:dyDescent="0.2">
      <c r="N890" s="7"/>
      <c r="S890" s="7"/>
      <c r="T890" s="7"/>
    </row>
    <row r="891" spans="14:20" x14ac:dyDescent="0.2">
      <c r="N891" s="7"/>
      <c r="S891" s="7"/>
      <c r="T891" s="7"/>
    </row>
    <row r="892" spans="14:20" x14ac:dyDescent="0.2">
      <c r="N892" s="7"/>
      <c r="S892" s="7"/>
      <c r="T892" s="7"/>
    </row>
    <row r="893" spans="14:20" x14ac:dyDescent="0.2">
      <c r="N893" s="7"/>
      <c r="S893" s="7"/>
      <c r="T893" s="7"/>
    </row>
    <row r="894" spans="14:20" x14ac:dyDescent="0.2">
      <c r="N894" s="7"/>
      <c r="S894" s="7"/>
      <c r="T894" s="7"/>
    </row>
    <row r="895" spans="14:20" x14ac:dyDescent="0.2">
      <c r="N895" s="7"/>
      <c r="S895" s="7"/>
      <c r="T895" s="7"/>
    </row>
    <row r="896" spans="14:20" x14ac:dyDescent="0.2">
      <c r="N896" s="7"/>
      <c r="S896" s="7"/>
      <c r="T896" s="7"/>
    </row>
    <row r="897" spans="14:20" x14ac:dyDescent="0.2">
      <c r="N897" s="7"/>
      <c r="S897" s="7"/>
      <c r="T897" s="7"/>
    </row>
    <row r="898" spans="14:20" x14ac:dyDescent="0.2">
      <c r="N898" s="7"/>
      <c r="S898" s="7"/>
      <c r="T898" s="7"/>
    </row>
    <row r="899" spans="14:20" x14ac:dyDescent="0.2">
      <c r="N899" s="7"/>
      <c r="S899" s="7"/>
      <c r="T899" s="7"/>
    </row>
    <row r="900" spans="14:20" x14ac:dyDescent="0.2">
      <c r="N900" s="7"/>
      <c r="S900" s="7"/>
      <c r="T900" s="7"/>
    </row>
    <row r="901" spans="14:20" x14ac:dyDescent="0.2">
      <c r="N901" s="7"/>
      <c r="S901" s="7"/>
      <c r="T901" s="7"/>
    </row>
    <row r="902" spans="14:20" x14ac:dyDescent="0.2">
      <c r="N902" s="7"/>
      <c r="S902" s="7"/>
      <c r="T902" s="7"/>
    </row>
    <row r="903" spans="14:20" x14ac:dyDescent="0.2">
      <c r="N903" s="7"/>
      <c r="S903" s="7"/>
      <c r="T903" s="7"/>
    </row>
    <row r="904" spans="14:20" x14ac:dyDescent="0.2">
      <c r="N904" s="7"/>
      <c r="S904" s="7"/>
      <c r="T904" s="7"/>
    </row>
    <row r="905" spans="14:20" x14ac:dyDescent="0.2">
      <c r="N905" s="7"/>
      <c r="S905" s="7"/>
      <c r="T905" s="7"/>
    </row>
    <row r="906" spans="14:20" x14ac:dyDescent="0.2">
      <c r="N906" s="7"/>
      <c r="S906" s="7"/>
      <c r="T906" s="7"/>
    </row>
    <row r="907" spans="14:20" x14ac:dyDescent="0.2">
      <c r="N907" s="7"/>
      <c r="S907" s="7"/>
      <c r="T907" s="7"/>
    </row>
    <row r="908" spans="14:20" x14ac:dyDescent="0.2">
      <c r="N908" s="7"/>
      <c r="S908" s="7"/>
      <c r="T908" s="7"/>
    </row>
    <row r="909" spans="14:20" x14ac:dyDescent="0.2">
      <c r="N909" s="7"/>
      <c r="S909" s="7"/>
      <c r="T909" s="7"/>
    </row>
    <row r="910" spans="14:20" x14ac:dyDescent="0.2">
      <c r="N910" s="7"/>
      <c r="S910" s="7"/>
      <c r="T910" s="7"/>
    </row>
    <row r="911" spans="14:20" x14ac:dyDescent="0.2">
      <c r="N911" s="7"/>
      <c r="S911" s="7"/>
      <c r="T911" s="7"/>
    </row>
    <row r="912" spans="14:20" x14ac:dyDescent="0.2">
      <c r="N912" s="7"/>
      <c r="S912" s="7"/>
      <c r="T912" s="7"/>
    </row>
    <row r="913" spans="14:20" x14ac:dyDescent="0.2">
      <c r="N913" s="7"/>
      <c r="S913" s="7"/>
      <c r="T913" s="7"/>
    </row>
    <row r="914" spans="14:20" x14ac:dyDescent="0.2">
      <c r="N914" s="7"/>
      <c r="S914" s="7"/>
      <c r="T914" s="7"/>
    </row>
    <row r="915" spans="14:20" x14ac:dyDescent="0.2">
      <c r="N915" s="7"/>
      <c r="S915" s="7"/>
      <c r="T915" s="7"/>
    </row>
    <row r="916" spans="14:20" x14ac:dyDescent="0.2">
      <c r="N916" s="7"/>
      <c r="S916" s="7"/>
      <c r="T916" s="7"/>
    </row>
    <row r="917" spans="14:20" x14ac:dyDescent="0.2">
      <c r="N917" s="7"/>
      <c r="S917" s="7"/>
      <c r="T917" s="7"/>
    </row>
    <row r="918" spans="14:20" x14ac:dyDescent="0.2">
      <c r="N918" s="7"/>
      <c r="S918" s="7"/>
      <c r="T918" s="7"/>
    </row>
    <row r="919" spans="14:20" x14ac:dyDescent="0.2">
      <c r="N919" s="7"/>
      <c r="S919" s="7"/>
      <c r="T919" s="7"/>
    </row>
    <row r="920" spans="14:20" x14ac:dyDescent="0.2">
      <c r="N920" s="7"/>
      <c r="S920" s="7"/>
      <c r="T920" s="7"/>
    </row>
  </sheetData>
  <mergeCells count="48">
    <mergeCell ref="C6:E6"/>
    <mergeCell ref="O6:P6"/>
    <mergeCell ref="N29:P29"/>
    <mergeCell ref="N26:P26"/>
    <mergeCell ref="M28:P28"/>
    <mergeCell ref="G9:G10"/>
    <mergeCell ref="H9:J9"/>
    <mergeCell ref="A31:B31"/>
    <mergeCell ref="A25:B25"/>
    <mergeCell ref="G25:J25"/>
    <mergeCell ref="A26:B26"/>
    <mergeCell ref="G26:J26"/>
    <mergeCell ref="A28:B28"/>
    <mergeCell ref="G28:J28"/>
    <mergeCell ref="A29:B29"/>
    <mergeCell ref="G29:J29"/>
    <mergeCell ref="S9:S10"/>
    <mergeCell ref="T9:T10"/>
    <mergeCell ref="U9:U10"/>
    <mergeCell ref="A22:B22"/>
    <mergeCell ref="A24:B24"/>
    <mergeCell ref="G24:J24"/>
    <mergeCell ref="K9:K10"/>
    <mergeCell ref="L9:L10"/>
    <mergeCell ref="M9:M10"/>
    <mergeCell ref="N9:N10"/>
    <mergeCell ref="O9:P9"/>
    <mergeCell ref="Q9:R9"/>
    <mergeCell ref="A9:A10"/>
    <mergeCell ref="B9:B10"/>
    <mergeCell ref="C9:E9"/>
    <mergeCell ref="F9:F10"/>
    <mergeCell ref="A2:U2"/>
    <mergeCell ref="A3:B8"/>
    <mergeCell ref="C4:E4"/>
    <mergeCell ref="O4:P4"/>
    <mergeCell ref="Q4:R4"/>
    <mergeCell ref="C5:E5"/>
    <mergeCell ref="O5:P5"/>
    <mergeCell ref="Q5:R5"/>
    <mergeCell ref="Q6:R6"/>
    <mergeCell ref="C7:E7"/>
    <mergeCell ref="O7:P7"/>
    <mergeCell ref="Q7:R7"/>
    <mergeCell ref="F4:N4"/>
    <mergeCell ref="F5:N5"/>
    <mergeCell ref="F6:N6"/>
    <mergeCell ref="F7:N7"/>
  </mergeCells>
  <printOptions horizontalCentered="1"/>
  <pageMargins left="0.39370078740157483" right="0.39370078740157483" top="1.1811023622047245" bottom="0.39370078740157483" header="0" footer="0"/>
  <pageSetup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POL-LEVANTAMIENTO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</dc:creator>
  <cp:lastModifiedBy>RICARDO FLOREZ SERNA</cp:lastModifiedBy>
  <cp:lastPrinted>2013-11-21T04:15:25Z</cp:lastPrinted>
  <dcterms:created xsi:type="dcterms:W3CDTF">2013-09-25T18:57:25Z</dcterms:created>
  <dcterms:modified xsi:type="dcterms:W3CDTF">2014-01-09T01:19:42Z</dcterms:modified>
</cp:coreProperties>
</file>