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6. Sipi-Litoral\OBRA\Proceso 2. Segunda convocatoria\Publicables\"/>
    </mc:Choice>
  </mc:AlternateContent>
  <bookViews>
    <workbookView xWindow="0" yWindow="0" windowWidth="24000" windowHeight="9585" activeTab="1"/>
  </bookViews>
  <sheets>
    <sheet name="TOTAL OFERTA" sheetId="5" r:id="rId1"/>
    <sheet name="SIPÍ 2017" sheetId="2" r:id="rId2"/>
    <sheet name="LITORAL 2017" sheetId="4" r:id="rId3"/>
  </sheets>
  <externalReferences>
    <externalReference r:id="rId4"/>
    <externalReference r:id="rId5"/>
    <externalReference r:id="rId6"/>
  </externalReferences>
  <definedNames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r" localSheetId="2" hidden="1">#REF!</definedName>
    <definedName name="_r" hidden="1">#REF!</definedName>
    <definedName name="_Sort" localSheetId="2" hidden="1">#REF!</definedName>
    <definedName name="_Sort" hidden="1">#REF!</definedName>
    <definedName name="_xlnm.Print_Area" localSheetId="2">'LITORAL 2017'!$A$1:$I$29</definedName>
    <definedName name="_xlnm.Print_Area" localSheetId="1">'SIPÍ 2017'!$A$1:$I$29</definedName>
    <definedName name="_xlnm.Print_Area" localSheetId="0">'TOTAL OFERTA'!$B$1:$C$12</definedName>
    <definedName name="CHECK">IF(AND('[1]Ppto completo'!$D1='[1]Ppto completo'!$D1,'[1]Ppto completo'!$E1='[1]Ppto completo'!$E1,'[1]Ppto completo'!$F1='[1]Ppto completo'!$F1),"ok","ojo")</definedName>
    <definedName name="CIR" localSheetId="2">IF([0]!LG=9,IF(ISERROR([0]!PVT),"",[0]!PVT),"")</definedName>
    <definedName name="CIR" localSheetId="1">IF([0]!LG=9,IF(ISERROR([0]!PVT),"",[0]!PVT),"")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 localSheetId="2">IF([1]apu!XFC1="",IF([1]apu!XFD1="",IF([1]apu!XFC1048576="","",DIRECTO),""),'LITORAL 2017'!DESCRIPCION_APU)</definedName>
    <definedName name="DESC_APU" localSheetId="1">IF([1]apu!XFC1="",IF([1]apu!XFD1="",IF([1]apu!XFC1048576="","",DIRECTO),""),'SIPÍ 2017'!DESCRIPCION_APU)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 localSheetId="2">IF(ISERROR(SEARCH("-",[1]apu!$B1,3)),INSUMO,ITEM)</definedName>
    <definedName name="DESCRIPCION_APU" localSheetId="1">IF(ISERROR(SEARCH("-",[1]apu!$B1,3)),INSUMO,ITEM)</definedName>
    <definedName name="DESCRIPCION_APU">IF(ISERROR(SEARCH("-",[1]apu!$B1,3)),INSUMO,ITEM)</definedName>
    <definedName name="Dias" localSheetId="2">#REF!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 localSheetId="2">IF([0]!LG=9,[0]!FES,"")</definedName>
    <definedName name="ESC" localSheetId="1">IF([0]!LG=9,[0]!FES,"")</definedName>
    <definedName name="ESC">IF([0]!LG=9,[0]!FES,"")</definedName>
    <definedName name="FILTR0" localSheetId="2">IF([0]!LG=9,IF(ISERROR([0]!PVT),"",[0]!PVT),"")</definedName>
    <definedName name="FILTR0" localSheetId="1">IF([0]!LG=9,IF(ISERROR([0]!PVT),"",[0]!PVT),"")</definedName>
    <definedName name="FILTR0">IF([0]!LG=9,IF(ISERROR([0]!PVT),"",[0]!PVT),"")</definedName>
    <definedName name="Format" localSheetId="2">#REF!</definedName>
    <definedName name="Format">#REF!</definedName>
    <definedName name="GT" localSheetId="2">IF([0]!LG=9,[0]!FES,"")</definedName>
    <definedName name="GT" localSheetId="1">IF([0]!LG=9,[0]!FES,"")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localSheetId="2" hidden="1">#REF!</definedName>
    <definedName name="KO" hidden="1">#REF!</definedName>
    <definedName name="LO" localSheetId="2">#REF!,#REF!,#REF!,#REF!,#REF!,#REF!,#REF!</definedName>
    <definedName name="LO">#REF!,#REF!,#REF!,#REF!,#REF!,#REF!,#REF!</definedName>
    <definedName name="ME" localSheetId="2">#REF!</definedName>
    <definedName name="ME">#REF!</definedName>
    <definedName name="MI" localSheetId="2">#REF!,#REF!,#REF!,#REF!,#REF!,#REF!,#REF!</definedName>
    <definedName name="MI">#REF!,#REF!,#REF!,#REF!,#REF!,#REF!,#REF!</definedName>
    <definedName name="ML" localSheetId="2">#REF!,#REF!,#REF!,#REF!,#REF!,#REF!,#REF!</definedName>
    <definedName name="ML">#REF!,#REF!,#REF!,#REF!,#REF!,#REF!,#REF!</definedName>
    <definedName name="MOBILIARIO" localSheetId="2">#REF!</definedName>
    <definedName name="MOBILIARIO">#REF!</definedName>
    <definedName name="N" localSheetId="2">IF(ISERROR(NA),"",NA)</definedName>
    <definedName name="N" localSheetId="1">IF(ISERROR(NA),"",NA)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 localSheetId="2">#REF!,#REF!,#REF!,#REF!,#REF!,#REF!,#REF!</definedName>
    <definedName name="S">#REF!,#REF!,#REF!,#REF!,#REF!,#REF!,#REF!</definedName>
    <definedName name="SSS" localSheetId="2" hidden="1">#REF!</definedName>
    <definedName name="SSS" hidden="1">#REF!</definedName>
    <definedName name="SSSS" localSheetId="2">IF([0]!LG=9,[0]!FES,"")</definedName>
    <definedName name="SSSS" localSheetId="1">IF([0]!LG=9,[0]!FES,"")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 localSheetId="2">#REF!,#REF!,#REF!,#REF!,#REF!,#REF!,#REF!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 localSheetId="2">IF(LG=2,IF(SCQ=0,"",SCQ/2),"")</definedName>
    <definedName name="VR_TOT" localSheetId="1">IF(LG=2,IF(SCQ=0,"",SCQ/2),"")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 localSheetId="2">IF(ISERROR(V_U),"",V_U)</definedName>
    <definedName name="VR_UN" localSheetId="1">IF(ISERROR(V_U),"",V_U)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localSheetId="2" hidden="1">#REF!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7" i="4"/>
  <c r="C6" i="5" l="1"/>
  <c r="F11" i="4"/>
  <c r="H11" i="4"/>
  <c r="F12" i="4"/>
  <c r="H12" i="4"/>
  <c r="F13" i="4"/>
  <c r="H13" i="4"/>
  <c r="F14" i="4"/>
  <c r="H14" i="4"/>
  <c r="F15" i="4"/>
  <c r="H15" i="4"/>
  <c r="G16" i="4"/>
  <c r="H16" i="4"/>
  <c r="H10" i="4"/>
  <c r="H18" i="4"/>
  <c r="H19" i="4"/>
  <c r="H20" i="4"/>
  <c r="H21" i="4"/>
  <c r="H17" i="4"/>
  <c r="H22" i="4"/>
  <c r="M12" i="4" s="1"/>
  <c r="H5" i="4"/>
  <c r="L11" i="4" s="1"/>
  <c r="M11" i="4"/>
  <c r="M13" i="4"/>
  <c r="L13" i="4"/>
  <c r="J15" i="4"/>
  <c r="J14" i="4"/>
  <c r="J13" i="4"/>
  <c r="J12" i="4"/>
  <c r="J11" i="4"/>
  <c r="F11" i="2"/>
  <c r="H11" i="2"/>
  <c r="F12" i="2"/>
  <c r="H12" i="2"/>
  <c r="F13" i="2"/>
  <c r="H13" i="2"/>
  <c r="F14" i="2"/>
  <c r="H14" i="2"/>
  <c r="F15" i="2"/>
  <c r="H15" i="2"/>
  <c r="G16" i="2"/>
  <c r="H16" i="2"/>
  <c r="H10" i="2"/>
  <c r="H18" i="2"/>
  <c r="H19" i="2"/>
  <c r="H20" i="2"/>
  <c r="H21" i="2"/>
  <c r="H17" i="2"/>
  <c r="H22" i="2"/>
  <c r="H24" i="2" s="1"/>
  <c r="H5" i="2"/>
  <c r="J15" i="2"/>
  <c r="M11" i="2"/>
  <c r="M12" i="2"/>
  <c r="M14" i="2" s="1"/>
  <c r="M13" i="2"/>
  <c r="L11" i="2"/>
  <c r="L12" i="2"/>
  <c r="L14" i="2" s="1"/>
  <c r="L13" i="2"/>
  <c r="J14" i="2"/>
  <c r="J13" i="2"/>
  <c r="J12" i="2"/>
  <c r="J11" i="2"/>
  <c r="M14" i="4" l="1"/>
  <c r="M23" i="4" s="1"/>
  <c r="L12" i="4"/>
  <c r="L14" i="4" s="1"/>
  <c r="L23" i="4" s="1"/>
  <c r="H24" i="4"/>
  <c r="J24" i="4" s="1"/>
</calcChain>
</file>

<file path=xl/sharedStrings.xml><?xml version="1.0" encoding="utf-8"?>
<sst xmlns="http://schemas.openxmlformats.org/spreadsheetml/2006/main" count="99" uniqueCount="49">
  <si>
    <t>UND</t>
  </si>
  <si>
    <t>CANTIDAD</t>
  </si>
  <si>
    <t>Zona de servicios: cuarto técnico, depósito y baterías sanitarias. (incluye redes generales)</t>
  </si>
  <si>
    <t>M2</t>
  </si>
  <si>
    <t>ÍTEM</t>
  </si>
  <si>
    <t>DESCRIPCIÓN</t>
  </si>
  <si>
    <t>PRESUPUESTO OFICIAL  BIBLIOTECA PÚBLICA CON ESPACIO PARA LA ATENCIÓN A LA PRIMERA INFANCIA EN EL MUNICIPIO DE SIPÍ - CHOCÓ</t>
  </si>
  <si>
    <t>1. ETAPA 1.  EJECUCIÓN DE ESTUDIOS Y DISEÑOS DE LA  BIBLIOTECA PÚBLICA CON ESPACIO PARA LA ATENCIÓN A LA PRIMERA INFANCIA EN EL MUNICIPIO DE SIPÍ - CHOCÓ</t>
  </si>
  <si>
    <t>VALOR TOTAL</t>
  </si>
  <si>
    <t>VALOR TOTAL ETAPA DE ESTUDIOS Y DISEÑOS</t>
  </si>
  <si>
    <t>ESTUDIOS Y DISEÑOS BIBLIOTECA PÚBLICA EN EL MUNICIPIO DE SIPÍ (CHOCÓ)</t>
  </si>
  <si>
    <t>2. ETAPA 2.  EJECUCIÓN DE  OBRA CONSTRUCCIÓN Y PUESTA EN FUNCIONAMIENTO, DE UNA BIBLIOTECA PÚBLICA CON ESPACIO PARA LA ATENCION A LA PRIMERA INFANCIA EN EL MUNICIPIO DE SIPÍ - CHOCÓ</t>
  </si>
  <si>
    <t>PRECIOS UNITARIOS</t>
  </si>
  <si>
    <t>A</t>
  </si>
  <si>
    <t>VALOR DIRECTO OBRA</t>
  </si>
  <si>
    <t>min</t>
  </si>
  <si>
    <t>max</t>
  </si>
  <si>
    <t>Sala de lectura general, sala de lectura infantil y zona administrativa (incluye redes eléctricas)</t>
  </si>
  <si>
    <t>etapa 1</t>
  </si>
  <si>
    <t>estapa 2</t>
  </si>
  <si>
    <t>Circulaciones, rampas, escaleras y áreas de ingreso y salida con cubierta. (incluye estructura)</t>
  </si>
  <si>
    <t>condicionada</t>
  </si>
  <si>
    <t>Zonas duras sin cubierta (Circulaciones abiertas)</t>
  </si>
  <si>
    <t>total</t>
  </si>
  <si>
    <t>Zonas blandas (arborización y empradización incluye preparación del suelo)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</si>
  <si>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</si>
  <si>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</si>
  <si>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</si>
  <si>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</si>
  <si>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</si>
  <si>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</si>
  <si>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</si>
  <si>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</si>
  <si>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(A + B)</t>
  </si>
  <si>
    <t>COSTO DE ACTIVIDADES CON EJECUCIÓN CONDICIONAL</t>
  </si>
  <si>
    <t>3. VALOR TOTAL OFERTA (1+2)</t>
  </si>
  <si>
    <t>PRESUPUESTO OFICIAL  BIBLIOTECA PÚBLICA CON ESPACIO PARA LA ATENCIÓN A LA PRIMERA INFANCIA EN EL MUNICIPIO DE LITORAL DEL SAN JUAN - CHOCÓ</t>
  </si>
  <si>
    <t>1. ETAPA 1.  EJECUCIÓN DE ESTUDIOS Y DISEÑOS DE LA  BIBLIOTECA PÚBLICA CON ESPACIO PARA LA ATENCIÓN A LA PRIMERA INFANCIA EN EL MUNICIPIO DE LITORAL DEL SAN JUAN - CHOCÓ</t>
  </si>
  <si>
    <t>ESTUDIOS Y DISEÑOS BIBLIOTECA PÚBLICA EN EL MUNICIPIO DE LITORAL DEL SAN JUAN (CHOCÓ)</t>
  </si>
  <si>
    <t>2. ETAPA 2.  EJECUCIÓN DE  OBRA CONSTRUCCIÓN Y PUESTA EN FUNCIONAMIENTO, DE UNA BIBLIOTECA PÚBLICA CON ESPACIO PARA LA ATENCION A LA PRIMERA INFANCIA EN EL MUNICIPIO DE LITORAL DEL SAN JUAN - CHOCÓ</t>
  </si>
  <si>
    <t>condicionados</t>
  </si>
  <si>
    <t xml:space="preserve">TOTAL PRESUPUESTO ESTIMADO – PE </t>
  </si>
  <si>
    <t>OBJETO: “ESTUDIOS Y DISEÑOS INTEGRALES, CONSTRUCCIÓN Y PUESTA EN FUNCIONAMIENTO DE UNA BIBLIOTECA PÚBLICA CON ESPACIO PARA LA ATENCIÓN A LA PRIMERA INFANCIA UBICADA EN EL MUNICIPIO DE SIPÍ (CHOCÓ)” Y “ESTUDIOS Y DISEÑOS INTEGRALES, CONSTRUCCIÓN Y PUESTA EN FUNCIONAMIENTO DE UNA BIBLIOTECA PÚBLICA CON ESPACIO PARA LA ATENCIÓN A LA PRIMERA INFANCIA UBICADA EN EL MUNICIPIO DE LITORAL DEL SAN JUAN (CHOCÓ)”</t>
  </si>
  <si>
    <t>Biblioteca Pública en el municipio de Sipí - Chocó</t>
  </si>
  <si>
    <t>Biblioteca Pública en el municipio de Litoral del San Juan - Chocó</t>
  </si>
  <si>
    <t>Representante Legal</t>
  </si>
  <si>
    <t xml:space="preserve">Proponente: </t>
  </si>
  <si>
    <t>FORMATO 4 OFERTA ECONOMICA</t>
  </si>
  <si>
    <t>VALOR TOTAL IVA 19% SOBRE VALOR DE LOS ESTUDIOS TÉCNICOS Y DISEÑOS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</si>
</sst>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0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0" fontId="3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4" fontId="10" fillId="5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3" fontId="7" fillId="0" borderId="0" xfId="1" applyFont="1"/>
    <xf numFmtId="43" fontId="0" fillId="0" borderId="1" xfId="1" applyFont="1" applyBorder="1"/>
    <xf numFmtId="4" fontId="0" fillId="0" borderId="1" xfId="0" applyNumberFormat="1" applyBorder="1"/>
    <xf numFmtId="9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43" fontId="0" fillId="0" borderId="0" xfId="0" applyNumberFormat="1"/>
    <xf numFmtId="4" fontId="7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3" fillId="4" borderId="7" xfId="0" applyFont="1" applyFill="1" applyBorder="1" applyAlignment="1">
      <alignment horizontal="justify" vertical="center" wrapText="1"/>
    </xf>
    <xf numFmtId="0" fontId="0" fillId="0" borderId="0" xfId="0" applyFont="1"/>
    <xf numFmtId="44" fontId="2" fillId="0" borderId="1" xfId="4" applyFont="1" applyBorder="1" applyAlignment="1">
      <alignment horizontal="center" vertical="center" wrapText="1"/>
    </xf>
    <xf numFmtId="44" fontId="9" fillId="0" borderId="1" xfId="4" applyFont="1" applyBorder="1" applyAlignment="1">
      <alignment vertical="center" wrapText="1"/>
    </xf>
    <xf numFmtId="0" fontId="0" fillId="0" borderId="0" xfId="0" applyFont="1" applyFill="1" applyBorder="1"/>
    <xf numFmtId="0" fontId="0" fillId="0" borderId="8" xfId="0" applyFont="1" applyBorder="1"/>
    <xf numFmtId="0" fontId="7" fillId="0" borderId="8" xfId="0" applyFont="1" applyBorder="1"/>
    <xf numFmtId="0" fontId="12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5">
    <cellStyle name="Millares" xfId="1" builtinId="3"/>
    <cellStyle name="Moneda" xfId="4" builtinId="4"/>
    <cellStyle name="Moneda 14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STRUCTURA/22.CONTRATO%20DAPRE-MINCULTURA/5.Contratacion/6.%20Sipi-Litoral/OBRA/Costeo%20Actualizado/PRESUPUESTO%20%20SIPI%20LITORAL%20MODULO%20PEQUE&#209;O%209%20NOV%202PM%20Revisi&#243;n%20FINDE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D. INSUMOS"/>
      <sheetName val="AIU"/>
      <sheetName val="1.1 PRELIMINARES"/>
      <sheetName val="A.I.U. "/>
      <sheetName val="cerramiento"/>
      <sheetName val="A.I.U."/>
      <sheetName val="CUADRILLAS"/>
      <sheetName val="1.1.1"/>
      <sheetName val="1.1.2"/>
      <sheetName val="1.1.3"/>
      <sheetName val="1.2 MOV. TIERRA"/>
      <sheetName val="ANGEO"/>
      <sheetName val="1.1.4"/>
      <sheetName val="1.2.1"/>
      <sheetName val="1.2.2"/>
      <sheetName val="demolicion"/>
      <sheetName val="plastico"/>
      <sheetName val="1.2.3"/>
      <sheetName val="1.2.4"/>
      <sheetName val="1.2.5"/>
      <sheetName val="1.2.6"/>
      <sheetName val="1.2.7"/>
      <sheetName val="2.1.1"/>
      <sheetName val="2.1 CIMIENTOS"/>
      <sheetName val="2.1.2"/>
      <sheetName val="2.1.3"/>
      <sheetName val="2.1.4"/>
      <sheetName val="2.1.5"/>
      <sheetName val="3.1 METÁLICAS"/>
      <sheetName val="zarpas"/>
      <sheetName val="ZARPA"/>
      <sheetName val="2.1.7"/>
      <sheetName val="2.1.8"/>
      <sheetName val="2.1.9"/>
      <sheetName val="3.1.1"/>
      <sheetName val="3.2.1"/>
      <sheetName val="3.2.2"/>
      <sheetName val="3.3 CONCRETO"/>
      <sheetName val="3.3.1"/>
      <sheetName val="PLACA"/>
      <sheetName val="3.3.2"/>
      <sheetName val="COL REDON"/>
      <sheetName val="PANTALLA"/>
      <sheetName val="3.3.3"/>
      <sheetName val="3.3.4"/>
      <sheetName val="3.3.6"/>
      <sheetName val="4.1 SANITARIAS"/>
      <sheetName val="3.3.7"/>
      <sheetName val="3.3.5"/>
      <sheetName val="3.3.8"/>
      <sheetName val="3.3.9"/>
      <sheetName val="muro con"/>
      <sheetName val="CONTENCION"/>
      <sheetName val="3.3.10"/>
      <sheetName val="3.3.11"/>
      <sheetName val="3.3.12"/>
      <sheetName val="4.1.1"/>
      <sheetName val="4.1.2"/>
      <sheetName val="4.1.3"/>
      <sheetName val="4.1.4"/>
      <sheetName val="4.1.5"/>
      <sheetName val="4.1.6"/>
      <sheetName val="4.1.7"/>
      <sheetName val="4.1.8"/>
      <sheetName val="4.1.9"/>
      <sheetName val="4.2 HIDRÁULICOS"/>
      <sheetName val="4.1.10"/>
      <sheetName val="4.2.1"/>
      <sheetName val="4.2.2"/>
      <sheetName val="4.2.3"/>
      <sheetName val="4.2.4"/>
      <sheetName val="4.2.5"/>
      <sheetName val="4.2.6"/>
      <sheetName val="4.2.7"/>
      <sheetName val="4.2.8"/>
      <sheetName val="4.2.9"/>
      <sheetName val="4.2.10"/>
      <sheetName val="4.3 LLUVIAS"/>
      <sheetName val="ex fil"/>
      <sheetName val="fil"/>
      <sheetName val="4.3.1"/>
      <sheetName val="4.3.2"/>
      <sheetName val="4.3.3"/>
      <sheetName val="4.3.4"/>
      <sheetName val="5.1 CUBIERTAS"/>
      <sheetName val="6.1 MAMPOSTERÍA"/>
      <sheetName val="7.1 ELÉCTRICAS"/>
      <sheetName val="7.2 ILUMINACIÓN"/>
      <sheetName val="8.1 C. ESTRUCTURADO"/>
      <sheetName val="9.1 VENTILACIÓN"/>
      <sheetName val="10.1 PISOS BASES"/>
      <sheetName val="10.2 PISOS ACABADOS"/>
      <sheetName val="11.1 ENCHAPES"/>
      <sheetName val="11.2 PINTURA"/>
      <sheetName val="11.3 AISLAMIENTO"/>
      <sheetName val="12.1 AP. SANITARIOS"/>
      <sheetName val="12.2 GRIFERÍAS"/>
      <sheetName val="12.3 ACCESORIOS"/>
      <sheetName val="13.1 ALUMINIO"/>
      <sheetName val="13.2 CERRAJERÍA"/>
      <sheetName val="14.2 ESPEJOS"/>
      <sheetName val="5.1.1"/>
      <sheetName val="5.1.2"/>
      <sheetName val="5.1.3"/>
      <sheetName val="5.1.4"/>
      <sheetName val="5.2.1"/>
      <sheetName val="6.1.1"/>
      <sheetName val="6.1.2"/>
      <sheetName val="6.1.3"/>
      <sheetName val="6.2.1"/>
      <sheetName val="7.1.1"/>
      <sheetName val="7.1.2"/>
      <sheetName val="7.1.3"/>
      <sheetName val="7.1.4"/>
      <sheetName val="7.1.5"/>
      <sheetName val="7.1.6"/>
      <sheetName val="7.1.7"/>
      <sheetName val="ALIM"/>
      <sheetName val="7.1.8"/>
      <sheetName val="7.1.9"/>
      <sheetName val="7.1.10"/>
      <sheetName val="7.1.11"/>
      <sheetName val="7.1.12"/>
      <sheetName val="7.1.13"/>
      <sheetName val="INTERR"/>
      <sheetName val="7.1.14"/>
      <sheetName val="7.1.15"/>
      <sheetName val="7.2.1"/>
      <sheetName val="7.2.2"/>
      <sheetName val="7.2.3"/>
      <sheetName val="7.2.4"/>
      <sheetName val="7.2.5"/>
      <sheetName val="7.2.6"/>
      <sheetName val="7,2,7"/>
      <sheetName val="7,2,8"/>
      <sheetName val="7.2.9"/>
      <sheetName val="8.1.1"/>
      <sheetName val="8,1,2"/>
      <sheetName val="8,1,3"/>
      <sheetName val="8,1,4"/>
      <sheetName val="8.1.5"/>
      <sheetName val="8.1.6"/>
      <sheetName val="8.1.7"/>
      <sheetName val="8.1.8"/>
      <sheetName val="8.1.9"/>
      <sheetName val="8.1.10"/>
      <sheetName val="8.1.11"/>
      <sheetName val="8.1.12"/>
      <sheetName val="8.1.13"/>
      <sheetName val="8.1.14"/>
      <sheetName val="9.1.1"/>
      <sheetName val="10.1.1"/>
      <sheetName val="ESMALTADO"/>
      <sheetName val="10.1.2"/>
      <sheetName val="10.1.3"/>
      <sheetName val="10.2.1"/>
      <sheetName val="10.2.2"/>
      <sheetName val="10.2.3"/>
      <sheetName val="10.2.4"/>
      <sheetName val="10.2.5 "/>
      <sheetName val="10.2.6"/>
      <sheetName val="PISO MADERA"/>
      <sheetName val="10.2.8"/>
      <sheetName val="11.1.1"/>
      <sheetName val="11.1.2"/>
      <sheetName val="11.2.1"/>
      <sheetName val="11.2.2"/>
      <sheetName val="12.1.1"/>
      <sheetName val="12.1.2"/>
      <sheetName val="12.1.3"/>
      <sheetName val="12.1.4"/>
      <sheetName val="12.1.5"/>
      <sheetName val="12.1.6"/>
      <sheetName val="12.1.7"/>
      <sheetName val="12.1.8"/>
      <sheetName val="12.2.1"/>
      <sheetName val="12.2.2"/>
      <sheetName val="12.2.3"/>
      <sheetName val="12.3.1"/>
      <sheetName val="12.3.2"/>
      <sheetName val="12.3.3"/>
      <sheetName val="12.3.4"/>
      <sheetName val="12.3.5"/>
      <sheetName val="MEMORIAS DE CANTIDADES "/>
      <sheetName val="PRESUPUESTO SIPÍ"/>
      <sheetName val="BASE SIPÍ"/>
      <sheetName val="SIPÍ 2017"/>
      <sheetName val="PRESUPUESTO LITORAL"/>
      <sheetName val="BASE LITORAL"/>
      <sheetName val="LITORAL 2017"/>
      <sheetName val="Hoja1"/>
      <sheetName val="13.1.1"/>
      <sheetName val="13.1.2"/>
      <sheetName val="13.1.3"/>
      <sheetName val="13.1.4"/>
      <sheetName val="13.1.5"/>
      <sheetName val="13.1.6"/>
      <sheetName val="13.1.7"/>
      <sheetName val="13.1.8"/>
      <sheetName val="13.1.9"/>
      <sheetName val="13.1.10"/>
      <sheetName val="13.1.11"/>
      <sheetName val="13.1.12"/>
      <sheetName val="13.1.13"/>
      <sheetName val="13.2.1"/>
      <sheetName val="13.2.2"/>
      <sheetName val="13.3.1"/>
      <sheetName val="13.3.2"/>
      <sheetName val="14.1.1"/>
      <sheetName val="14.2.1"/>
      <sheetName val="15.1 EXTERIORES"/>
      <sheetName val="15.1.1"/>
      <sheetName val="15.1.2"/>
      <sheetName val="15.1.3"/>
      <sheetName val="15.1.4"/>
      <sheetName val="15.1.5"/>
      <sheetName val="15.2 URBANISMO"/>
      <sheetName val="15.2.1"/>
      <sheetName val="15.2.2"/>
      <sheetName val="15.2.3"/>
      <sheetName val="16.1.1"/>
      <sheetName val="17.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46">
          <cell r="K46">
            <v>746390</v>
          </cell>
        </row>
      </sheetData>
      <sheetData sheetId="31" refreshError="1"/>
      <sheetData sheetId="32">
        <row r="47">
          <cell r="K47">
            <v>679172</v>
          </cell>
        </row>
      </sheetData>
      <sheetData sheetId="33">
        <row r="47">
          <cell r="K47">
            <v>43106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50">
          <cell r="K50">
            <v>934957</v>
          </cell>
        </row>
      </sheetData>
      <sheetData sheetId="53">
        <row r="46">
          <cell r="K46">
            <v>50487</v>
          </cell>
        </row>
      </sheetData>
      <sheetData sheetId="54">
        <row r="46">
          <cell r="K46">
            <v>72968</v>
          </cell>
        </row>
      </sheetData>
      <sheetData sheetId="55">
        <row r="45">
          <cell r="K45">
            <v>49756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51">
          <cell r="K51">
            <v>64675</v>
          </cell>
        </row>
      </sheetData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>
        <row r="54">
          <cell r="K54">
            <v>347863</v>
          </cell>
        </row>
      </sheetData>
      <sheetData sheetId="151" refreshError="1"/>
      <sheetData sheetId="152">
        <row r="49">
          <cell r="K49">
            <v>70934</v>
          </cell>
        </row>
      </sheetData>
      <sheetData sheetId="153">
        <row r="48">
          <cell r="K48">
            <v>16813</v>
          </cell>
        </row>
      </sheetData>
      <sheetData sheetId="154" refreshError="1"/>
      <sheetData sheetId="155" refreshError="1"/>
      <sheetData sheetId="156" refreshError="1"/>
      <sheetData sheetId="157">
        <row r="48">
          <cell r="K48">
            <v>27336</v>
          </cell>
        </row>
      </sheetData>
      <sheetData sheetId="158" refreshError="1"/>
      <sheetData sheetId="159">
        <row r="47">
          <cell r="K47">
            <v>112347</v>
          </cell>
        </row>
      </sheetData>
      <sheetData sheetId="160">
        <row r="48">
          <cell r="K48">
            <v>27630</v>
          </cell>
        </row>
      </sheetData>
      <sheetData sheetId="161" refreshError="1"/>
      <sheetData sheetId="162" refreshError="1"/>
      <sheetData sheetId="163" refreshError="1"/>
      <sheetData sheetId="164">
        <row r="45">
          <cell r="K45">
            <v>70223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>
        <row r="47">
          <cell r="K47">
            <v>169112</v>
          </cell>
        </row>
      </sheetData>
      <sheetData sheetId="174" refreshError="1"/>
      <sheetData sheetId="175" refreshError="1"/>
      <sheetData sheetId="176" refreshError="1"/>
      <sheetData sheetId="177">
        <row r="48">
          <cell r="K48">
            <v>229971</v>
          </cell>
        </row>
      </sheetData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>
        <row r="1082">
          <cell r="K1082" t="str">
            <v>Kg</v>
          </cell>
        </row>
      </sheetData>
      <sheetData sheetId="184" refreshError="1"/>
      <sheetData sheetId="185">
        <row r="8">
          <cell r="H8">
            <v>189</v>
          </cell>
        </row>
        <row r="9">
          <cell r="H9">
            <v>25</v>
          </cell>
        </row>
        <row r="10">
          <cell r="H10">
            <v>159</v>
          </cell>
        </row>
        <row r="11">
          <cell r="H11">
            <v>33</v>
          </cell>
        </row>
        <row r="12">
          <cell r="H12">
            <v>216</v>
          </cell>
        </row>
      </sheetData>
      <sheetData sheetId="186">
        <row r="14">
          <cell r="L14">
            <v>946271638.5</v>
          </cell>
          <cell r="M14">
            <v>1044746265</v>
          </cell>
        </row>
        <row r="24">
          <cell r="H24">
            <v>1044746265</v>
          </cell>
        </row>
      </sheetData>
      <sheetData sheetId="187">
        <row r="4">
          <cell r="Q4">
            <v>816203977</v>
          </cell>
        </row>
      </sheetData>
      <sheetData sheetId="188">
        <row r="8">
          <cell r="H8">
            <v>189</v>
          </cell>
        </row>
        <row r="9">
          <cell r="H9">
            <v>25</v>
          </cell>
        </row>
        <row r="10">
          <cell r="H10">
            <v>159</v>
          </cell>
        </row>
        <row r="11">
          <cell r="H11">
            <v>33</v>
          </cell>
        </row>
        <row r="12">
          <cell r="H12">
            <v>396</v>
          </cell>
        </row>
      </sheetData>
      <sheetData sheetId="189">
        <row r="24">
          <cell r="H24">
            <v>913325298</v>
          </cell>
        </row>
      </sheetData>
      <sheetData sheetId="190" refreshError="1"/>
      <sheetData sheetId="191" refreshError="1"/>
      <sheetData sheetId="192" refreshError="1"/>
      <sheetData sheetId="193" refreshError="1"/>
      <sheetData sheetId="194">
        <row r="47">
          <cell r="K47">
            <v>2382131</v>
          </cell>
        </row>
      </sheetData>
      <sheetData sheetId="195">
        <row r="48">
          <cell r="K48">
            <v>842131</v>
          </cell>
        </row>
      </sheetData>
      <sheetData sheetId="196">
        <row r="48">
          <cell r="K48">
            <v>882131</v>
          </cell>
        </row>
      </sheetData>
      <sheetData sheetId="197" refreshError="1"/>
      <sheetData sheetId="198">
        <row r="48">
          <cell r="K48">
            <v>601821</v>
          </cell>
        </row>
      </sheetData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D12"/>
  <sheetViews>
    <sheetView view="pageBreakPreview" zoomScale="80" zoomScaleNormal="85" zoomScaleSheetLayoutView="80" workbookViewId="0">
      <selection activeCell="G6" sqref="G6"/>
    </sheetView>
  </sheetViews>
  <sheetFormatPr baseColWidth="10" defaultRowHeight="16.5" x14ac:dyDescent="0.3"/>
  <cols>
    <col min="1" max="1" width="2.85546875" customWidth="1"/>
    <col min="2" max="2" width="64.140625" style="1" customWidth="1"/>
    <col min="3" max="3" width="28.140625" style="1" customWidth="1"/>
    <col min="4" max="4" width="7.140625" style="1" customWidth="1"/>
    <col min="5" max="5" width="15.42578125" customWidth="1"/>
  </cols>
  <sheetData>
    <row r="1" spans="2:3" ht="30" customHeight="1" x14ac:dyDescent="0.3">
      <c r="B1" s="33" t="s">
        <v>47</v>
      </c>
      <c r="C1" s="34"/>
    </row>
    <row r="2" spans="2:3" ht="81.75" customHeight="1" x14ac:dyDescent="0.3">
      <c r="B2" s="35" t="s">
        <v>42</v>
      </c>
      <c r="C2" s="35"/>
    </row>
    <row r="3" spans="2:3" ht="39.75" customHeight="1" x14ac:dyDescent="0.3">
      <c r="B3" s="24" t="s">
        <v>5</v>
      </c>
      <c r="C3" s="24" t="s">
        <v>8</v>
      </c>
    </row>
    <row r="4" spans="2:3" ht="24" customHeight="1" x14ac:dyDescent="0.3">
      <c r="B4" s="25" t="s">
        <v>43</v>
      </c>
      <c r="C4" s="28">
        <v>0</v>
      </c>
    </row>
    <row r="5" spans="2:3" ht="24" customHeight="1" x14ac:dyDescent="0.3">
      <c r="B5" s="25" t="s">
        <v>44</v>
      </c>
      <c r="C5" s="28">
        <v>0</v>
      </c>
    </row>
    <row r="6" spans="2:3" ht="27.75" customHeight="1" x14ac:dyDescent="0.3">
      <c r="B6" s="25" t="s">
        <v>41</v>
      </c>
      <c r="C6" s="29">
        <f>+C4+C5</f>
        <v>0</v>
      </c>
    </row>
    <row r="7" spans="2:3" x14ac:dyDescent="0.3">
      <c r="B7" s="26"/>
      <c r="C7" s="26"/>
    </row>
    <row r="8" spans="2:3" x14ac:dyDescent="0.3">
      <c r="B8" s="27"/>
      <c r="C8" s="27"/>
    </row>
    <row r="9" spans="2:3" x14ac:dyDescent="0.3">
      <c r="B9" s="27"/>
      <c r="C9" s="27"/>
    </row>
    <row r="10" spans="2:3" x14ac:dyDescent="0.3">
      <c r="B10" s="30"/>
      <c r="C10" s="30"/>
    </row>
    <row r="11" spans="2:3" x14ac:dyDescent="0.3">
      <c r="B11" s="31" t="s">
        <v>45</v>
      </c>
      <c r="C11" s="30"/>
    </row>
    <row r="12" spans="2:3" x14ac:dyDescent="0.3">
      <c r="B12" s="27" t="s">
        <v>46</v>
      </c>
      <c r="C12" s="27"/>
    </row>
  </sheetData>
  <mergeCells count="2">
    <mergeCell ref="B1:C1"/>
    <mergeCell ref="B2:C2"/>
  </mergeCells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M29"/>
  <sheetViews>
    <sheetView tabSelected="1" view="pageBreakPreview" zoomScale="80" zoomScaleNormal="100" zoomScaleSheetLayoutView="80" workbookViewId="0">
      <selection activeCell="B8" sqref="B8:H8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5.7109375" style="1" bestFit="1" customWidth="1"/>
    <col min="9" max="9" width="2.85546875" style="1" customWidth="1"/>
    <col min="10" max="10" width="12.85546875" style="1" hidden="1" customWidth="1"/>
    <col min="11" max="11" width="2.85546875" style="1" hidden="1" customWidth="1"/>
    <col min="12" max="12" width="16" hidden="1" customWidth="1"/>
    <col min="13" max="13" width="17.85546875" hidden="1" customWidth="1"/>
  </cols>
  <sheetData>
    <row r="2" spans="2:13" ht="33.75" customHeight="1" x14ac:dyDescent="0.3">
      <c r="B2" s="47" t="s">
        <v>6</v>
      </c>
      <c r="C2" s="47"/>
      <c r="D2" s="47"/>
      <c r="E2" s="47"/>
      <c r="F2" s="47"/>
      <c r="G2" s="47"/>
      <c r="H2" s="47"/>
    </row>
    <row r="3" spans="2:13" ht="32.25" customHeight="1" x14ac:dyDescent="0.3">
      <c r="B3" s="48" t="s">
        <v>7</v>
      </c>
      <c r="C3" s="48"/>
      <c r="D3" s="48"/>
      <c r="E3" s="48"/>
      <c r="F3" s="48"/>
      <c r="G3" s="48"/>
      <c r="H3" s="48"/>
    </row>
    <row r="4" spans="2:13" ht="16.5" customHeight="1" x14ac:dyDescent="0.3">
      <c r="B4" s="49" t="s">
        <v>5</v>
      </c>
      <c r="C4" s="50"/>
      <c r="D4" s="50"/>
      <c r="E4" s="50"/>
      <c r="F4" s="50"/>
      <c r="G4" s="51"/>
      <c r="H4" s="2" t="s">
        <v>8</v>
      </c>
    </row>
    <row r="5" spans="2:13" ht="16.5" customHeight="1" x14ac:dyDescent="0.3">
      <c r="B5" s="52" t="s">
        <v>9</v>
      </c>
      <c r="C5" s="53"/>
      <c r="D5" s="53"/>
      <c r="E5" s="53"/>
      <c r="F5" s="53"/>
      <c r="G5" s="54"/>
      <c r="H5" s="3">
        <f>+H6+H7</f>
        <v>0</v>
      </c>
    </row>
    <row r="6" spans="2:13" ht="36" customHeight="1" x14ac:dyDescent="0.3">
      <c r="B6" s="55" t="s">
        <v>10</v>
      </c>
      <c r="C6" s="56"/>
      <c r="D6" s="56"/>
      <c r="E6" s="56"/>
      <c r="F6" s="56"/>
      <c r="G6" s="57"/>
      <c r="H6" s="4">
        <v>0</v>
      </c>
      <c r="M6" s="5"/>
    </row>
    <row r="7" spans="2:13" ht="16.5" customHeight="1" x14ac:dyDescent="0.3">
      <c r="B7" s="58" t="s">
        <v>48</v>
      </c>
      <c r="C7" s="59"/>
      <c r="D7" s="59"/>
      <c r="E7" s="59"/>
      <c r="F7" s="59"/>
      <c r="G7" s="60"/>
      <c r="H7" s="4">
        <f>+H6*0.19</f>
        <v>0</v>
      </c>
    </row>
    <row r="8" spans="2:13" ht="34.5" customHeight="1" x14ac:dyDescent="0.3">
      <c r="B8" s="61" t="s">
        <v>11</v>
      </c>
      <c r="C8" s="61"/>
      <c r="D8" s="61"/>
      <c r="E8" s="61"/>
      <c r="F8" s="61"/>
      <c r="G8" s="61"/>
      <c r="H8" s="61"/>
    </row>
    <row r="9" spans="2:13" ht="32.25" customHeight="1" x14ac:dyDescent="0.3">
      <c r="B9" s="6" t="s">
        <v>4</v>
      </c>
      <c r="C9" s="62" t="s">
        <v>5</v>
      </c>
      <c r="D9" s="63"/>
      <c r="E9" s="6" t="s">
        <v>0</v>
      </c>
      <c r="F9" s="6" t="s">
        <v>1</v>
      </c>
      <c r="G9" s="6" t="s">
        <v>12</v>
      </c>
      <c r="H9" s="6" t="s">
        <v>8</v>
      </c>
    </row>
    <row r="10" spans="2:13" ht="17.25" customHeight="1" x14ac:dyDescent="0.3">
      <c r="B10" s="7" t="s">
        <v>13</v>
      </c>
      <c r="C10" s="36" t="s">
        <v>14</v>
      </c>
      <c r="D10" s="37"/>
      <c r="E10" s="37"/>
      <c r="F10" s="37"/>
      <c r="G10" s="8"/>
      <c r="H10" s="9">
        <f>SUM(H11:H16)</f>
        <v>0</v>
      </c>
      <c r="J10"/>
      <c r="K10" s="10"/>
      <c r="L10" s="10" t="s">
        <v>15</v>
      </c>
      <c r="M10" s="10" t="s">
        <v>16</v>
      </c>
    </row>
    <row r="11" spans="2:13" ht="34.5" customHeight="1" x14ac:dyDescent="0.3">
      <c r="B11" s="11">
        <v>1</v>
      </c>
      <c r="C11" s="45" t="s">
        <v>17</v>
      </c>
      <c r="D11" s="46"/>
      <c r="E11" s="11" t="s">
        <v>3</v>
      </c>
      <c r="F11" s="12">
        <f>+'[3]BASE SIPÍ'!H8</f>
        <v>189</v>
      </c>
      <c r="G11" s="4">
        <v>0</v>
      </c>
      <c r="H11" s="4">
        <f t="shared" ref="H11:H16" si="0">+ROUND(F11*G11,0)</f>
        <v>0</v>
      </c>
      <c r="J11" s="13">
        <f>+G11*0.9</f>
        <v>0</v>
      </c>
      <c r="K11" s="10" t="s">
        <v>18</v>
      </c>
      <c r="L11" s="14">
        <f>+H5*0.9</f>
        <v>0</v>
      </c>
      <c r="M11" s="14">
        <f>+H5</f>
        <v>0</v>
      </c>
    </row>
    <row r="12" spans="2:13" ht="34.5" customHeight="1" x14ac:dyDescent="0.3">
      <c r="B12" s="11">
        <v>2</v>
      </c>
      <c r="C12" s="45" t="s">
        <v>2</v>
      </c>
      <c r="D12" s="46"/>
      <c r="E12" s="11" t="s">
        <v>3</v>
      </c>
      <c r="F12" s="12">
        <f>+'[3]BASE SIPÍ'!H9</f>
        <v>25</v>
      </c>
      <c r="G12" s="4">
        <v>0</v>
      </c>
      <c r="H12" s="4">
        <f t="shared" si="0"/>
        <v>0</v>
      </c>
      <c r="J12" s="13">
        <f t="shared" ref="J12:J15" si="1">+G12*0.9</f>
        <v>0</v>
      </c>
      <c r="K12" s="10" t="s">
        <v>19</v>
      </c>
      <c r="L12" s="14">
        <f>+H22*0.9</f>
        <v>0</v>
      </c>
      <c r="M12" s="15">
        <f>+H22</f>
        <v>0</v>
      </c>
    </row>
    <row r="13" spans="2:13" ht="53.25" customHeight="1" x14ac:dyDescent="0.3">
      <c r="B13" s="11">
        <v>3</v>
      </c>
      <c r="C13" s="45" t="s">
        <v>20</v>
      </c>
      <c r="D13" s="46"/>
      <c r="E13" s="11" t="s">
        <v>3</v>
      </c>
      <c r="F13" s="12">
        <f>+'[3]BASE SIPÍ'!H10</f>
        <v>159</v>
      </c>
      <c r="G13" s="4">
        <v>0</v>
      </c>
      <c r="H13" s="4">
        <f t="shared" si="0"/>
        <v>0</v>
      </c>
      <c r="J13" s="13">
        <f t="shared" si="1"/>
        <v>0</v>
      </c>
      <c r="K13" s="10" t="s">
        <v>21</v>
      </c>
      <c r="L13" s="14">
        <f>+H23</f>
        <v>0</v>
      </c>
      <c r="M13" s="15">
        <f>+H23</f>
        <v>0</v>
      </c>
    </row>
    <row r="14" spans="2:13" ht="34.5" customHeight="1" x14ac:dyDescent="0.3">
      <c r="B14" s="11">
        <v>4</v>
      </c>
      <c r="C14" s="45" t="s">
        <v>22</v>
      </c>
      <c r="D14" s="46"/>
      <c r="E14" s="11" t="s">
        <v>3</v>
      </c>
      <c r="F14" s="12">
        <f>+'[3]BASE SIPÍ'!H11</f>
        <v>33</v>
      </c>
      <c r="G14" s="4">
        <v>0</v>
      </c>
      <c r="H14" s="4">
        <f t="shared" si="0"/>
        <v>0</v>
      </c>
      <c r="J14" s="13">
        <f t="shared" si="1"/>
        <v>0</v>
      </c>
      <c r="K14" s="10" t="s">
        <v>23</v>
      </c>
      <c r="L14" s="14">
        <f>SUM(L11:L13)</f>
        <v>0</v>
      </c>
      <c r="M14" s="14">
        <f>SUM(M11:M13)</f>
        <v>0</v>
      </c>
    </row>
    <row r="15" spans="2:13" x14ac:dyDescent="0.3">
      <c r="B15" s="11">
        <v>5</v>
      </c>
      <c r="C15" s="45" t="s">
        <v>24</v>
      </c>
      <c r="D15" s="46"/>
      <c r="E15" s="11" t="s">
        <v>3</v>
      </c>
      <c r="F15" s="12">
        <f>+'[3]BASE SIPÍ'!H12</f>
        <v>216</v>
      </c>
      <c r="G15" s="4">
        <v>0</v>
      </c>
      <c r="H15" s="4">
        <f t="shared" si="0"/>
        <v>0</v>
      </c>
      <c r="J15" s="13">
        <f t="shared" si="1"/>
        <v>0</v>
      </c>
    </row>
    <row r="16" spans="2:13" ht="16.5" customHeight="1" x14ac:dyDescent="0.3">
      <c r="B16" s="11">
        <v>6</v>
      </c>
      <c r="C16" s="45" t="s">
        <v>25</v>
      </c>
      <c r="D16" s="46"/>
      <c r="E16" s="11" t="s">
        <v>26</v>
      </c>
      <c r="F16" s="12"/>
      <c r="G16" s="4">
        <f>+'[3]BASE SIPÍ'!L13</f>
        <v>0</v>
      </c>
      <c r="H16" s="4">
        <f t="shared" si="0"/>
        <v>0</v>
      </c>
    </row>
    <row r="17" spans="2:8" ht="16.5" customHeight="1" x14ac:dyDescent="0.3">
      <c r="B17" s="7" t="s">
        <v>27</v>
      </c>
      <c r="C17" s="36" t="s">
        <v>28</v>
      </c>
      <c r="D17" s="37"/>
      <c r="E17" s="37"/>
      <c r="F17" s="37"/>
      <c r="G17" s="8"/>
      <c r="H17" s="9">
        <f>SUM(H18:H21)</f>
        <v>0</v>
      </c>
    </row>
    <row r="18" spans="2:8" ht="17.25" customHeight="1" x14ac:dyDescent="0.3">
      <c r="B18" s="11"/>
      <c r="C18" s="41" t="s">
        <v>29</v>
      </c>
      <c r="D18" s="42"/>
      <c r="E18" s="16">
        <v>0.2</v>
      </c>
      <c r="F18" s="43"/>
      <c r="G18" s="44"/>
      <c r="H18" s="17">
        <f>ROUND(+H10*E18,0)</f>
        <v>0</v>
      </c>
    </row>
    <row r="19" spans="2:8" x14ac:dyDescent="0.3">
      <c r="B19" s="11"/>
      <c r="C19" s="41" t="s">
        <v>30</v>
      </c>
      <c r="D19" s="42"/>
      <c r="E19" s="16">
        <v>0.05</v>
      </c>
      <c r="F19" s="43"/>
      <c r="G19" s="44"/>
      <c r="H19" s="17">
        <f>ROUND(+H10*E19,0)</f>
        <v>0</v>
      </c>
    </row>
    <row r="20" spans="2:8" x14ac:dyDescent="0.3">
      <c r="B20" s="11"/>
      <c r="C20" s="41" t="s">
        <v>31</v>
      </c>
      <c r="D20" s="42"/>
      <c r="E20" s="16">
        <v>0.05</v>
      </c>
      <c r="F20" s="43"/>
      <c r="G20" s="44"/>
      <c r="H20" s="17">
        <f>ROUND(+E20*H10,0)</f>
        <v>0</v>
      </c>
    </row>
    <row r="21" spans="2:8" ht="17.25" customHeight="1" x14ac:dyDescent="0.3">
      <c r="B21" s="11"/>
      <c r="C21" s="41" t="s">
        <v>32</v>
      </c>
      <c r="D21" s="42"/>
      <c r="E21" s="16">
        <v>0.19</v>
      </c>
      <c r="F21" s="43"/>
      <c r="G21" s="44"/>
      <c r="H21" s="17">
        <f>ROUND(+H20*E21,0)</f>
        <v>0</v>
      </c>
    </row>
    <row r="22" spans="2:8" ht="16.5" customHeight="1" x14ac:dyDescent="0.3">
      <c r="B22" s="7">
        <v>1</v>
      </c>
      <c r="C22" s="36" t="s">
        <v>33</v>
      </c>
      <c r="D22" s="37"/>
      <c r="E22" s="18"/>
      <c r="F22" s="19"/>
      <c r="G22" s="20"/>
      <c r="H22" s="9">
        <f>+H17+H10</f>
        <v>0</v>
      </c>
    </row>
    <row r="23" spans="2:8" ht="16.5" customHeight="1" x14ac:dyDescent="0.3">
      <c r="B23" s="7">
        <v>2</v>
      </c>
      <c r="C23" s="36" t="s">
        <v>34</v>
      </c>
      <c r="D23" s="37"/>
      <c r="E23" s="37"/>
      <c r="F23" s="37"/>
      <c r="G23" s="8"/>
      <c r="H23" s="9">
        <v>0</v>
      </c>
    </row>
    <row r="24" spans="2:8" x14ac:dyDescent="0.3">
      <c r="B24" s="38" t="s">
        <v>35</v>
      </c>
      <c r="C24" s="39"/>
      <c r="D24" s="39"/>
      <c r="E24" s="39"/>
      <c r="F24" s="39"/>
      <c r="G24" s="40"/>
      <c r="H24" s="21">
        <f>+H23+H22+H5</f>
        <v>0</v>
      </c>
    </row>
    <row r="28" spans="2:8" x14ac:dyDescent="0.3">
      <c r="B28" s="31" t="s">
        <v>45</v>
      </c>
      <c r="C28" s="32"/>
    </row>
    <row r="29" spans="2:8" x14ac:dyDescent="0.3">
      <c r="B29" s="27" t="s">
        <v>46</v>
      </c>
    </row>
  </sheetData>
  <mergeCells count="27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F10"/>
    <mergeCell ref="C11:D11"/>
    <mergeCell ref="C12:D12"/>
    <mergeCell ref="C14:D14"/>
    <mergeCell ref="C15:D15"/>
    <mergeCell ref="C16:D16"/>
    <mergeCell ref="C17:F17"/>
    <mergeCell ref="C18:D18"/>
    <mergeCell ref="F18:G18"/>
    <mergeCell ref="C22:D22"/>
    <mergeCell ref="C23:F23"/>
    <mergeCell ref="B24:G24"/>
    <mergeCell ref="C19:D19"/>
    <mergeCell ref="F19:G19"/>
    <mergeCell ref="C20:D20"/>
    <mergeCell ref="F20:G20"/>
    <mergeCell ref="C21:D21"/>
    <mergeCell ref="F21:G21"/>
  </mergeCells>
  <pageMargins left="0.7" right="0.7" top="0.75" bottom="0.75" header="0.3" footer="0.3"/>
  <pageSetup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M29"/>
  <sheetViews>
    <sheetView view="pageBreakPreview" zoomScale="80" zoomScaleNormal="100" zoomScaleSheetLayoutView="80" workbookViewId="0">
      <selection activeCell="B8" sqref="B8:H8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5.7109375" style="1" bestFit="1" customWidth="1"/>
    <col min="9" max="9" width="2.85546875" style="1" customWidth="1"/>
    <col min="10" max="10" width="16.140625" style="1" hidden="1" customWidth="1"/>
    <col min="11" max="11" width="0" hidden="1" customWidth="1"/>
    <col min="12" max="13" width="17.85546875" hidden="1" customWidth="1"/>
  </cols>
  <sheetData>
    <row r="2" spans="2:13" ht="33.75" customHeight="1" x14ac:dyDescent="0.3">
      <c r="B2" s="47" t="s">
        <v>36</v>
      </c>
      <c r="C2" s="47"/>
      <c r="D2" s="47"/>
      <c r="E2" s="47"/>
      <c r="F2" s="47"/>
      <c r="G2" s="47"/>
      <c r="H2" s="47"/>
    </row>
    <row r="3" spans="2:13" ht="32.25" customHeight="1" x14ac:dyDescent="0.3">
      <c r="B3" s="48" t="s">
        <v>37</v>
      </c>
      <c r="C3" s="48"/>
      <c r="D3" s="48"/>
      <c r="E3" s="48"/>
      <c r="F3" s="48"/>
      <c r="G3" s="48"/>
      <c r="H3" s="48"/>
    </row>
    <row r="4" spans="2:13" ht="16.5" customHeight="1" x14ac:dyDescent="0.3">
      <c r="B4" s="49" t="s">
        <v>5</v>
      </c>
      <c r="C4" s="50"/>
      <c r="D4" s="50"/>
      <c r="E4" s="50"/>
      <c r="F4" s="50"/>
      <c r="G4" s="51"/>
      <c r="H4" s="2" t="s">
        <v>8</v>
      </c>
    </row>
    <row r="5" spans="2:13" ht="16.5" customHeight="1" x14ac:dyDescent="0.3">
      <c r="B5" s="52" t="s">
        <v>9</v>
      </c>
      <c r="C5" s="53"/>
      <c r="D5" s="53"/>
      <c r="E5" s="53"/>
      <c r="F5" s="53"/>
      <c r="G5" s="54"/>
      <c r="H5" s="3">
        <f>+H6+H7</f>
        <v>0</v>
      </c>
    </row>
    <row r="6" spans="2:13" ht="36" customHeight="1" x14ac:dyDescent="0.3">
      <c r="B6" s="55" t="s">
        <v>38</v>
      </c>
      <c r="C6" s="56"/>
      <c r="D6" s="56"/>
      <c r="E6" s="56"/>
      <c r="F6" s="56"/>
      <c r="G6" s="57"/>
      <c r="H6" s="4">
        <v>0</v>
      </c>
      <c r="K6" s="5"/>
    </row>
    <row r="7" spans="2:13" ht="16.5" customHeight="1" x14ac:dyDescent="0.3">
      <c r="B7" s="58" t="s">
        <v>48</v>
      </c>
      <c r="C7" s="59"/>
      <c r="D7" s="59"/>
      <c r="E7" s="59"/>
      <c r="F7" s="59"/>
      <c r="G7" s="60"/>
      <c r="H7" s="4">
        <f>+H6*0.19</f>
        <v>0</v>
      </c>
    </row>
    <row r="8" spans="2:13" ht="34.5" customHeight="1" x14ac:dyDescent="0.3">
      <c r="B8" s="61" t="s">
        <v>39</v>
      </c>
      <c r="C8" s="61"/>
      <c r="D8" s="61"/>
      <c r="E8" s="61"/>
      <c r="F8" s="61"/>
      <c r="G8" s="61"/>
      <c r="H8" s="61"/>
    </row>
    <row r="9" spans="2:13" ht="32.25" customHeight="1" x14ac:dyDescent="0.3">
      <c r="B9" s="6" t="s">
        <v>4</v>
      </c>
      <c r="C9" s="62" t="s">
        <v>5</v>
      </c>
      <c r="D9" s="63"/>
      <c r="E9" s="6" t="s">
        <v>0</v>
      </c>
      <c r="F9" s="6" t="s">
        <v>1</v>
      </c>
      <c r="G9" s="6" t="s">
        <v>12</v>
      </c>
      <c r="H9" s="6" t="s">
        <v>8</v>
      </c>
    </row>
    <row r="10" spans="2:13" ht="17.25" customHeight="1" x14ac:dyDescent="0.3">
      <c r="B10" s="7" t="s">
        <v>13</v>
      </c>
      <c r="C10" s="36" t="s">
        <v>14</v>
      </c>
      <c r="D10" s="37"/>
      <c r="E10" s="37"/>
      <c r="F10" s="37"/>
      <c r="G10" s="8"/>
      <c r="H10" s="9">
        <f>SUM(H11:H16)</f>
        <v>0</v>
      </c>
      <c r="J10"/>
      <c r="K10" s="10"/>
      <c r="L10" s="10" t="s">
        <v>15</v>
      </c>
      <c r="M10" s="10" t="s">
        <v>16</v>
      </c>
    </row>
    <row r="11" spans="2:13" ht="34.5" customHeight="1" x14ac:dyDescent="0.3">
      <c r="B11" s="11">
        <v>1</v>
      </c>
      <c r="C11" s="45" t="s">
        <v>17</v>
      </c>
      <c r="D11" s="46"/>
      <c r="E11" s="11" t="s">
        <v>3</v>
      </c>
      <c r="F11" s="12">
        <f>+'[3]BASE LITORAL'!H8</f>
        <v>189</v>
      </c>
      <c r="G11" s="4">
        <v>0</v>
      </c>
      <c r="H11" s="4">
        <f t="shared" ref="H11:H16" si="0">+ROUND(F11*G11,0)</f>
        <v>0</v>
      </c>
      <c r="J11" s="13">
        <f>+G11*0.9</f>
        <v>0</v>
      </c>
      <c r="K11" s="10" t="s">
        <v>18</v>
      </c>
      <c r="L11" s="14">
        <f>+H5*0.9</f>
        <v>0</v>
      </c>
      <c r="M11" s="14">
        <f>+H5</f>
        <v>0</v>
      </c>
    </row>
    <row r="12" spans="2:13" ht="34.5" customHeight="1" x14ac:dyDescent="0.3">
      <c r="B12" s="11">
        <v>2</v>
      </c>
      <c r="C12" s="45" t="s">
        <v>2</v>
      </c>
      <c r="D12" s="46"/>
      <c r="E12" s="11" t="s">
        <v>3</v>
      </c>
      <c r="F12" s="12">
        <f>+'[3]BASE LITORAL'!H9</f>
        <v>25</v>
      </c>
      <c r="G12" s="4">
        <v>0</v>
      </c>
      <c r="H12" s="4">
        <f t="shared" si="0"/>
        <v>0</v>
      </c>
      <c r="J12" s="13">
        <f t="shared" ref="J12:J15" si="1">+G12*0.9</f>
        <v>0</v>
      </c>
      <c r="K12" s="10" t="s">
        <v>19</v>
      </c>
      <c r="L12" s="14">
        <f>+H22*0.9</f>
        <v>0</v>
      </c>
      <c r="M12" s="15">
        <f>+H22</f>
        <v>0</v>
      </c>
    </row>
    <row r="13" spans="2:13" ht="53.25" customHeight="1" x14ac:dyDescent="0.3">
      <c r="B13" s="11">
        <v>3</v>
      </c>
      <c r="C13" s="45" t="s">
        <v>20</v>
      </c>
      <c r="D13" s="46"/>
      <c r="E13" s="11" t="s">
        <v>3</v>
      </c>
      <c r="F13" s="12">
        <f>+'[3]BASE LITORAL'!H10</f>
        <v>159</v>
      </c>
      <c r="G13" s="4">
        <v>0</v>
      </c>
      <c r="H13" s="4">
        <f t="shared" si="0"/>
        <v>0</v>
      </c>
      <c r="J13" s="13">
        <f t="shared" si="1"/>
        <v>0</v>
      </c>
      <c r="K13" s="10" t="s">
        <v>40</v>
      </c>
      <c r="L13" s="14">
        <f>+H23</f>
        <v>0</v>
      </c>
      <c r="M13" s="15">
        <f>+H23</f>
        <v>0</v>
      </c>
    </row>
    <row r="14" spans="2:13" ht="34.5" customHeight="1" x14ac:dyDescent="0.3">
      <c r="B14" s="11">
        <v>4</v>
      </c>
      <c r="C14" s="45" t="s">
        <v>22</v>
      </c>
      <c r="D14" s="46"/>
      <c r="E14" s="11" t="s">
        <v>3</v>
      </c>
      <c r="F14" s="12">
        <f>+'[3]BASE LITORAL'!H11</f>
        <v>33</v>
      </c>
      <c r="G14" s="4">
        <v>0</v>
      </c>
      <c r="H14" s="4">
        <f t="shared" si="0"/>
        <v>0</v>
      </c>
      <c r="J14" s="13">
        <f t="shared" si="1"/>
        <v>0</v>
      </c>
      <c r="K14" s="10" t="s">
        <v>23</v>
      </c>
      <c r="L14" s="14">
        <f>+L11+L12+L13</f>
        <v>0</v>
      </c>
      <c r="M14" s="14">
        <f>+M11+M12+M13</f>
        <v>0</v>
      </c>
    </row>
    <row r="15" spans="2:13" ht="34.5" customHeight="1" x14ac:dyDescent="0.3">
      <c r="B15" s="11">
        <v>5</v>
      </c>
      <c r="C15" s="45" t="s">
        <v>24</v>
      </c>
      <c r="D15" s="46"/>
      <c r="E15" s="11" t="s">
        <v>3</v>
      </c>
      <c r="F15" s="12">
        <f>+'[3]BASE LITORAL'!H12</f>
        <v>396</v>
      </c>
      <c r="G15" s="4">
        <v>0</v>
      </c>
      <c r="H15" s="4">
        <f t="shared" si="0"/>
        <v>0</v>
      </c>
      <c r="J15" s="13">
        <f t="shared" si="1"/>
        <v>0</v>
      </c>
    </row>
    <row r="16" spans="2:13" ht="16.5" customHeight="1" x14ac:dyDescent="0.3">
      <c r="B16" s="11">
        <v>6</v>
      </c>
      <c r="C16" s="45" t="s">
        <v>25</v>
      </c>
      <c r="D16" s="46"/>
      <c r="E16" s="11" t="s">
        <v>26</v>
      </c>
      <c r="F16" s="12"/>
      <c r="G16" s="4">
        <f>+'[3]BASE SIPÍ'!L13</f>
        <v>0</v>
      </c>
      <c r="H16" s="4">
        <f t="shared" si="0"/>
        <v>0</v>
      </c>
    </row>
    <row r="17" spans="2:13" ht="16.5" customHeight="1" x14ac:dyDescent="0.3">
      <c r="B17" s="7" t="s">
        <v>27</v>
      </c>
      <c r="C17" s="36" t="s">
        <v>28</v>
      </c>
      <c r="D17" s="37"/>
      <c r="E17" s="37"/>
      <c r="F17" s="37"/>
      <c r="G17" s="8"/>
      <c r="H17" s="9">
        <f>SUM(H18:H21)</f>
        <v>0</v>
      </c>
    </row>
    <row r="18" spans="2:13" ht="17.25" customHeight="1" x14ac:dyDescent="0.3">
      <c r="B18" s="11"/>
      <c r="C18" s="41" t="s">
        <v>29</v>
      </c>
      <c r="D18" s="42"/>
      <c r="E18" s="16">
        <v>0.2</v>
      </c>
      <c r="F18" s="43"/>
      <c r="G18" s="44"/>
      <c r="H18" s="17">
        <f>ROUND(+H10*E18,0)</f>
        <v>0</v>
      </c>
    </row>
    <row r="19" spans="2:13" x14ac:dyDescent="0.3">
      <c r="B19" s="11"/>
      <c r="C19" s="41" t="s">
        <v>30</v>
      </c>
      <c r="D19" s="42"/>
      <c r="E19" s="16">
        <v>0.05</v>
      </c>
      <c r="F19" s="43"/>
      <c r="G19" s="44"/>
      <c r="H19" s="17">
        <f>ROUND(+H10*E19,0)</f>
        <v>0</v>
      </c>
    </row>
    <row r="20" spans="2:13" x14ac:dyDescent="0.3">
      <c r="B20" s="11"/>
      <c r="C20" s="41" t="s">
        <v>31</v>
      </c>
      <c r="D20" s="42"/>
      <c r="E20" s="16">
        <v>0.05</v>
      </c>
      <c r="F20" s="43"/>
      <c r="G20" s="44"/>
      <c r="H20" s="17">
        <f>ROUND(+E20*H10,0)</f>
        <v>0</v>
      </c>
    </row>
    <row r="21" spans="2:13" ht="17.25" customHeight="1" x14ac:dyDescent="0.3">
      <c r="B21" s="11"/>
      <c r="C21" s="41" t="s">
        <v>32</v>
      </c>
      <c r="D21" s="42"/>
      <c r="E21" s="16">
        <v>0.19</v>
      </c>
      <c r="F21" s="43"/>
      <c r="G21" s="44"/>
      <c r="H21" s="17">
        <f>ROUND(+H20*E21,0)</f>
        <v>0</v>
      </c>
    </row>
    <row r="22" spans="2:13" ht="16.5" customHeight="1" x14ac:dyDescent="0.3">
      <c r="B22" s="7">
        <v>1</v>
      </c>
      <c r="C22" s="36" t="s">
        <v>33</v>
      </c>
      <c r="D22" s="37"/>
      <c r="E22" s="18"/>
      <c r="F22" s="19"/>
      <c r="G22" s="20"/>
      <c r="H22" s="9">
        <f>+H17+H10</f>
        <v>0</v>
      </c>
    </row>
    <row r="23" spans="2:13" ht="16.5" customHeight="1" x14ac:dyDescent="0.3">
      <c r="B23" s="7">
        <v>2</v>
      </c>
      <c r="C23" s="36" t="s">
        <v>34</v>
      </c>
      <c r="D23" s="37"/>
      <c r="E23" s="37"/>
      <c r="F23" s="37"/>
      <c r="G23" s="8"/>
      <c r="H23" s="9">
        <v>0</v>
      </c>
      <c r="L23" s="22">
        <f>+L14+'[3]SIPÍ 2017'!L14</f>
        <v>946271638.5</v>
      </c>
      <c r="M23" s="22">
        <f>+M14+'[3]SIPÍ 2017'!M14</f>
        <v>1044746265</v>
      </c>
    </row>
    <row r="24" spans="2:13" x14ac:dyDescent="0.3">
      <c r="B24" s="38" t="s">
        <v>35</v>
      </c>
      <c r="C24" s="39"/>
      <c r="D24" s="39"/>
      <c r="E24" s="39"/>
      <c r="F24" s="39"/>
      <c r="G24" s="40"/>
      <c r="H24" s="21">
        <f>+H23+H22+H5</f>
        <v>0</v>
      </c>
      <c r="J24" s="23">
        <f>+H24+'[3]SIPÍ 2017'!H24</f>
        <v>1044746265</v>
      </c>
    </row>
    <row r="28" spans="2:13" x14ac:dyDescent="0.3">
      <c r="B28" s="31" t="s">
        <v>45</v>
      </c>
      <c r="C28" s="32"/>
    </row>
    <row r="29" spans="2:13" x14ac:dyDescent="0.3">
      <c r="B29" s="27" t="s">
        <v>46</v>
      </c>
    </row>
  </sheetData>
  <mergeCells count="27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F10"/>
    <mergeCell ref="C11:D11"/>
    <mergeCell ref="C12:D12"/>
    <mergeCell ref="C14:D14"/>
    <mergeCell ref="C15:D15"/>
    <mergeCell ref="C16:D16"/>
    <mergeCell ref="C17:F17"/>
    <mergeCell ref="C18:D18"/>
    <mergeCell ref="F18:G18"/>
    <mergeCell ref="C22:D22"/>
    <mergeCell ref="C23:F23"/>
    <mergeCell ref="B24:G24"/>
    <mergeCell ref="C19:D19"/>
    <mergeCell ref="F19:G19"/>
    <mergeCell ref="C20:D20"/>
    <mergeCell ref="F20:G20"/>
    <mergeCell ref="C21:D21"/>
    <mergeCell ref="F21:G21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TOTAL OFERTA</vt:lpstr>
      <vt:lpstr>SIPÍ 2017</vt:lpstr>
      <vt:lpstr>LITORAL 2017</vt:lpstr>
      <vt:lpstr>'LITORAL 2017'!Área_de_impresión</vt:lpstr>
      <vt:lpstr>'SIPÍ 2017'!Área_de_impresión</vt:lpstr>
      <vt:lpstr>'TOTAL OFERTA'!Área_de_impresión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ANGELA CRISTINA FONSECA PALACIOS</cp:lastModifiedBy>
  <dcterms:created xsi:type="dcterms:W3CDTF">2016-11-18T21:19:30Z</dcterms:created>
  <dcterms:modified xsi:type="dcterms:W3CDTF">2017-01-02T15:37:59Z</dcterms:modified>
</cp:coreProperties>
</file>