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426"/>
  <workbookPr defaultThemeVersion="124226"/>
  <mc:AlternateContent xmlns:mc="http://schemas.openxmlformats.org/markup-compatibility/2006">
    <mc:Choice Requires="x15">
      <x15ac:absPath xmlns:x15ac="http://schemas.microsoft.com/office/spreadsheetml/2010/11/ac" url="C:\Users\ammao\Documents\FINDETER\trabajo\PROCESOS\DAPRE-ECOPETROL\ACANDÍ\ESTRUCTURACIÓN\DOCUMENTOS ALLEGADOS\"/>
    </mc:Choice>
  </mc:AlternateContent>
  <xr:revisionPtr revIDLastSave="0" documentId="8_{C40CB5BD-C23F-41D5-9473-A64E2F637C7A}" xr6:coauthVersionLast="45" xr6:coauthVersionMax="45" xr10:uidLastSave="{00000000-0000-0000-0000-000000000000}"/>
  <bookViews>
    <workbookView xWindow="-120" yWindow="-120" windowWidth="29040" windowHeight="15840" activeTab="2" xr2:uid="{00000000-000D-0000-FFFF-FFFF00000000}"/>
  </bookViews>
  <sheets>
    <sheet name="Instrucciones" sheetId="9" r:id="rId1"/>
    <sheet name="LISTA DE PROCESOS" sheetId="10" r:id="rId2"/>
    <sheet name="Formato Matriz" sheetId="7" r:id="rId3"/>
    <sheet name="RIESGO DEL PROYECTO" sheetId="6" r:id="rId4"/>
    <sheet name="Prob. e Impacto" sheetId="5" r:id="rId5"/>
  </sheets>
  <definedNames>
    <definedName name="_xlnm._FilterDatabase" localSheetId="2" hidden="1">'Formato Matriz'!$B$6:$U$46</definedName>
    <definedName name="_xlnm.Print_Area" localSheetId="2">'Formato Matriz'!$B$1:$Q$56</definedName>
    <definedName name="_xlnm.Print_Area" localSheetId="4">'Prob. e Impacto'!$A$1:$K$18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45" i="7" l="1"/>
  <c r="P45" i="7" s="1"/>
  <c r="O49" i="7" l="1"/>
  <c r="N49" i="7"/>
  <c r="P49" i="7" s="1"/>
  <c r="M49" i="7"/>
  <c r="O48" i="7"/>
  <c r="N48" i="7"/>
  <c r="P48" i="7" s="1"/>
  <c r="M48" i="7"/>
  <c r="O47" i="7"/>
  <c r="N47" i="7"/>
  <c r="P47" i="7" s="1"/>
  <c r="M47" i="7"/>
  <c r="O18" i="7" l="1"/>
  <c r="N18" i="7"/>
  <c r="P18" i="7" s="1"/>
  <c r="M18" i="7"/>
  <c r="N28" i="7" l="1"/>
  <c r="U5" i="7" l="1"/>
  <c r="M14" i="7"/>
  <c r="N14" i="7"/>
  <c r="P14" i="7" s="1"/>
  <c r="O14" i="7"/>
  <c r="M15" i="7"/>
  <c r="N15" i="7"/>
  <c r="P15" i="7" s="1"/>
  <c r="O15" i="7"/>
  <c r="M16" i="7"/>
  <c r="N16" i="7"/>
  <c r="P16" i="7" s="1"/>
  <c r="O16" i="7"/>
  <c r="M17" i="7"/>
  <c r="N17" i="7"/>
  <c r="P17" i="7" s="1"/>
  <c r="O17" i="7"/>
  <c r="M19" i="7"/>
  <c r="N19" i="7"/>
  <c r="P19" i="7" s="1"/>
  <c r="O19" i="7"/>
  <c r="M20" i="7"/>
  <c r="N20" i="7"/>
  <c r="P20" i="7" s="1"/>
  <c r="O20" i="7"/>
  <c r="M21" i="7"/>
  <c r="N21" i="7"/>
  <c r="P21" i="7" s="1"/>
  <c r="O21" i="7"/>
  <c r="M22" i="7"/>
  <c r="N22" i="7"/>
  <c r="P22" i="7" s="1"/>
  <c r="O22" i="7"/>
  <c r="M23" i="7"/>
  <c r="N23" i="7"/>
  <c r="P23" i="7" s="1"/>
  <c r="O23" i="7"/>
  <c r="M24" i="7"/>
  <c r="N24" i="7"/>
  <c r="P24" i="7" s="1"/>
  <c r="O24" i="7"/>
  <c r="M25" i="7"/>
  <c r="N25" i="7"/>
  <c r="P25" i="7" s="1"/>
  <c r="O25" i="7"/>
  <c r="M26" i="7"/>
  <c r="N26" i="7"/>
  <c r="P26" i="7" s="1"/>
  <c r="O26" i="7"/>
  <c r="M27" i="7"/>
  <c r="N27" i="7"/>
  <c r="P27" i="7" s="1"/>
  <c r="O27" i="7"/>
  <c r="M28" i="7"/>
  <c r="P28" i="7"/>
  <c r="O28" i="7"/>
  <c r="M30" i="7"/>
  <c r="N30" i="7"/>
  <c r="P30" i="7" s="1"/>
  <c r="O30" i="7"/>
  <c r="M31" i="7"/>
  <c r="N31" i="7"/>
  <c r="P31" i="7" s="1"/>
  <c r="O31" i="7"/>
  <c r="M32" i="7"/>
  <c r="N32" i="7"/>
  <c r="P32" i="7" s="1"/>
  <c r="O32" i="7"/>
  <c r="M33" i="7"/>
  <c r="N33" i="7"/>
  <c r="P33" i="7" s="1"/>
  <c r="O33" i="7"/>
  <c r="M34" i="7"/>
  <c r="N34" i="7"/>
  <c r="P34" i="7" s="1"/>
  <c r="O34" i="7"/>
  <c r="M35" i="7"/>
  <c r="N35" i="7"/>
  <c r="P35" i="7" s="1"/>
  <c r="O35" i="7"/>
  <c r="M36" i="7"/>
  <c r="N36" i="7"/>
  <c r="P36" i="7" s="1"/>
  <c r="O36" i="7"/>
  <c r="M37" i="7"/>
  <c r="N37" i="7"/>
  <c r="P37" i="7" s="1"/>
  <c r="O37" i="7"/>
  <c r="M38" i="7"/>
  <c r="N38" i="7"/>
  <c r="P38" i="7" s="1"/>
  <c r="O38" i="7"/>
  <c r="M39" i="7"/>
  <c r="N39" i="7"/>
  <c r="P39" i="7" s="1"/>
  <c r="O39" i="7"/>
  <c r="M40" i="7"/>
  <c r="N40" i="7"/>
  <c r="P40" i="7" s="1"/>
  <c r="O40" i="7"/>
  <c r="M41" i="7"/>
  <c r="N41" i="7"/>
  <c r="P41" i="7" s="1"/>
  <c r="O41" i="7"/>
  <c r="M42" i="7"/>
  <c r="N42" i="7"/>
  <c r="P42" i="7" s="1"/>
  <c r="O42" i="7"/>
  <c r="M43" i="7"/>
  <c r="N43" i="7"/>
  <c r="P43" i="7" s="1"/>
  <c r="O43" i="7"/>
  <c r="M44" i="7"/>
  <c r="N44" i="7"/>
  <c r="P44" i="7" s="1"/>
  <c r="O44" i="7"/>
  <c r="M46" i="7"/>
  <c r="N46" i="7"/>
  <c r="P46" i="7" s="1"/>
  <c r="O46" i="7"/>
  <c r="N12" i="7"/>
  <c r="P12" i="7" s="1"/>
  <c r="O12" i="7"/>
  <c r="N11" i="7"/>
  <c r="P11" i="7" s="1"/>
  <c r="O11" i="7"/>
  <c r="M11" i="7"/>
  <c r="M12" i="7"/>
  <c r="M13" i="7"/>
  <c r="M8" i="7"/>
  <c r="M9" i="7"/>
  <c r="M10" i="7"/>
  <c r="M7" i="7"/>
  <c r="N7" i="7"/>
  <c r="P7" i="7" s="1"/>
  <c r="O7" i="7"/>
  <c r="U3" i="7" l="1"/>
  <c r="U13" i="7"/>
  <c r="U6" i="7" l="1"/>
  <c r="N8" i="7"/>
  <c r="O8" i="7"/>
  <c r="O9" i="7"/>
  <c r="O10" i="7"/>
  <c r="O13" i="7"/>
  <c r="U4" i="7" l="1"/>
  <c r="P8" i="7"/>
  <c r="N13" i="7"/>
  <c r="N10" i="7"/>
  <c r="N9" i="7"/>
  <c r="P9" i="7" l="1"/>
  <c r="P10" i="7"/>
  <c r="P13" i="7"/>
  <c r="D3" i="6"/>
  <c r="F3" i="6"/>
  <c r="D5" i="6"/>
  <c r="D7" i="6"/>
  <c r="F6" i="6"/>
  <c r="G6" i="6"/>
  <c r="E7" i="6"/>
  <c r="F5" i="6"/>
  <c r="E4" i="6"/>
  <c r="D4" i="6"/>
  <c r="H3" i="6"/>
  <c r="G3" i="6"/>
  <c r="E5" i="6"/>
  <c r="H5" i="6"/>
  <c r="G5" i="6"/>
  <c r="G4" i="6"/>
  <c r="H7" i="6"/>
  <c r="H4" i="6"/>
  <c r="H6" i="6"/>
  <c r="F7" i="6"/>
  <c r="F4" i="6"/>
  <c r="E6" i="6"/>
  <c r="D6" i="6"/>
  <c r="E3" i="6"/>
  <c r="G7" i="6"/>
</calcChain>
</file>

<file path=xl/sharedStrings.xml><?xml version="1.0" encoding="utf-8"?>
<sst xmlns="http://schemas.openxmlformats.org/spreadsheetml/2006/main" count="345" uniqueCount="233">
  <si>
    <t>Contratista</t>
  </si>
  <si>
    <t>IMPACTO</t>
  </si>
  <si>
    <t>Impacto</t>
  </si>
  <si>
    <t>No.</t>
  </si>
  <si>
    <t>CALIFICACIÓN</t>
  </si>
  <si>
    <t>DESCRIPCIÓN</t>
  </si>
  <si>
    <t>DEFINICIÓN</t>
  </si>
  <si>
    <t>RARO</t>
  </si>
  <si>
    <t>No se espera que ocurra en este proyecto</t>
  </si>
  <si>
    <t>IMPROBABLE</t>
  </si>
  <si>
    <t>Baja probabilidad pero puede ocurrir durante el proyecto</t>
  </si>
  <si>
    <t>POSIBLE</t>
  </si>
  <si>
    <t>Es posible que ocurra durante el proyecto.</t>
  </si>
  <si>
    <t>PROBABLE</t>
  </si>
  <si>
    <t>Probablemente ocurrirá una vez en algún momento durante el proyecto.</t>
  </si>
  <si>
    <t>CERTEZA</t>
  </si>
  <si>
    <t>DESCRIPTOR</t>
  </si>
  <si>
    <t xml:space="preserve">ALCANCE </t>
  </si>
  <si>
    <t>CALIDAD</t>
  </si>
  <si>
    <t xml:space="preserve">
REPUTACIONAL
</t>
  </si>
  <si>
    <t>LEGAL</t>
  </si>
  <si>
    <t>INSIGNIFICANTE</t>
  </si>
  <si>
    <t>Incremento  &lt; 5%</t>
  </si>
  <si>
    <t>Retraso  &lt;5%
95%&lt;SPI&lt;100%</t>
  </si>
  <si>
    <t>No es perceptible o importante</t>
  </si>
  <si>
    <t>Disminución de la calidad apenas perceptible</t>
  </si>
  <si>
    <t>MENOR</t>
  </si>
  <si>
    <t xml:space="preserve">Incremento &gt;5,1% &lt;10%
</t>
  </si>
  <si>
    <t>Retraso &gt;5% &lt;10%
90&lt;SPI&lt;95%</t>
  </si>
  <si>
    <t>El proyecto sigue a pesar de</t>
  </si>
  <si>
    <t>Disminución de la calidad mínima, no afecta en forma significativa los resultados del proyecto</t>
  </si>
  <si>
    <t>MODERADO</t>
  </si>
  <si>
    <t xml:space="preserve">Incremento del  &gt;10,1% -  &lt;15% 
</t>
  </si>
  <si>
    <t>Retraso del  &gt;10% -  &lt;15% 
85&lt;SPI&lt;90</t>
  </si>
  <si>
    <t xml:space="preserve">El proyecto se afecta </t>
  </si>
  <si>
    <t>La reducción de  la calidad requiere la aprobación del cliente</t>
  </si>
  <si>
    <r>
      <rPr>
        <b/>
        <sz val="10"/>
        <rFont val="Calibri"/>
        <family val="2"/>
        <scheme val="minor"/>
      </rPr>
      <t>Publicidad Negativa</t>
    </r>
    <r>
      <rPr>
        <sz val="10"/>
        <rFont val="Calibri"/>
        <family val="2"/>
        <scheme val="minor"/>
      </rPr>
      <t xml:space="preserve">
* Afecta medianamente la imagen de la Entidad ante las partes interesadas a nivel Regional
* Posibilidad de perdida de algunos clientes
* Incremento significativo del volumen de quejas.</t>
    </r>
  </si>
  <si>
    <t>* Saciones por parte de los Entes de control
* Acciones judiciales por parte de terceros</t>
  </si>
  <si>
    <t>MAYOR</t>
  </si>
  <si>
    <t xml:space="preserve">Incremento &gt;15,1% - &lt;20%
</t>
  </si>
  <si>
    <t>Retraso &gt;15% - &lt;20%
85%&lt;SPI=&lt;80%</t>
  </si>
  <si>
    <t>No se cumple con los entregables</t>
  </si>
  <si>
    <t>Reducción de la calidad inaceptable para el cliente</t>
  </si>
  <si>
    <t>CATASTROFICO</t>
  </si>
  <si>
    <t xml:space="preserve">Incremento &gt;20%
</t>
  </si>
  <si>
    <t>Retraso &gt;20%
SPI&lt;80%</t>
  </si>
  <si>
    <t>Compromete la continuidad del proyecto</t>
  </si>
  <si>
    <t>El entregable terminado es inaceptable para el cliente</t>
  </si>
  <si>
    <r>
      <rPr>
        <b/>
        <sz val="10"/>
        <rFont val="Calibri"/>
        <family val="2"/>
        <scheme val="minor"/>
      </rPr>
      <t>Desprestigio</t>
    </r>
    <r>
      <rPr>
        <sz val="10"/>
        <rFont val="Calibri"/>
        <family val="2"/>
        <scheme val="minor"/>
      </rPr>
      <t xml:space="preserve">
* Afecta gravemente la imagen de la Entidad ante las partes interesadas a nivel Nacional e Internacional.
* Imposibilidad de conseguir nuevos clientes.</t>
    </r>
  </si>
  <si>
    <t>* La entidad será intervenida por parte de la SFC
* Se declara el siniestro del proyecto</t>
  </si>
  <si>
    <t>MAPA DE RIESGOS - COLORIMETRÍA</t>
  </si>
  <si>
    <t>PROBABILIDAD</t>
  </si>
  <si>
    <t>Inusual</t>
  </si>
  <si>
    <t>menor igual a 1</t>
  </si>
  <si>
    <t>Bajo</t>
  </si>
  <si>
    <t>2 y 3</t>
  </si>
  <si>
    <t>Medio</t>
  </si>
  <si>
    <t>4 y 8</t>
  </si>
  <si>
    <t>Alto</t>
  </si>
  <si>
    <t>9 a 16</t>
  </si>
  <si>
    <t>Extremo</t>
  </si>
  <si>
    <t>17 a 25</t>
  </si>
  <si>
    <t>SPI: Indicador de desempeño del cronograma</t>
  </si>
  <si>
    <t>Responsable</t>
  </si>
  <si>
    <t>Nivel de Riesgo</t>
  </si>
  <si>
    <t xml:space="preserve">Alcance </t>
  </si>
  <si>
    <t>Calidad</t>
  </si>
  <si>
    <t>Reputacional</t>
  </si>
  <si>
    <t>Legal</t>
  </si>
  <si>
    <t>Daños causados a bienes o propiedades de terceros debido a la ejecución propia del contrato.</t>
  </si>
  <si>
    <t>Retraso en el inicio del contrato debido a la falta de cumplimiento de los requisitos previos a la firma del acta de inicio.</t>
  </si>
  <si>
    <t>COSTO DEL PROYECTO</t>
  </si>
  <si>
    <t>TIEMPO DEL PROYECTO</t>
  </si>
  <si>
    <t>Costo del contrato</t>
  </si>
  <si>
    <t>Tiempo del contrato</t>
  </si>
  <si>
    <r>
      <rPr>
        <b/>
        <sz val="10"/>
        <rFont val="Calibri"/>
        <family val="2"/>
        <scheme val="minor"/>
      </rPr>
      <t>Comentarios al interior del Gremio</t>
    </r>
    <r>
      <rPr>
        <sz val="10"/>
        <rFont val="Calibri"/>
        <family val="2"/>
        <scheme val="minor"/>
      </rPr>
      <t xml:space="preserve">
Afecta en menor grado la imagen de la Entidad ante las partes interesadas.</t>
    </r>
  </si>
  <si>
    <r>
      <rPr>
        <b/>
        <sz val="10"/>
        <rFont val="Calibri"/>
        <family val="2"/>
        <scheme val="minor"/>
      </rPr>
      <t>Comentarios al interior de la Entidad</t>
    </r>
    <r>
      <rPr>
        <sz val="10"/>
        <rFont val="Calibri"/>
        <family val="2"/>
        <scheme val="minor"/>
      </rPr>
      <t xml:space="preserve">
No afecta la imagen de la entidad ante las partes interesadas externas.</t>
    </r>
  </si>
  <si>
    <t>*Glosa o llamado de atención por parte de entes de control externos</t>
  </si>
  <si>
    <t>Muy alta probabilidad de ocurrencia durante el proyecto y/o ha ocurrido varias veces en proyectos similares.</t>
  </si>
  <si>
    <r>
      <rPr>
        <b/>
        <sz val="10"/>
        <rFont val="Calibri"/>
        <family val="2"/>
        <scheme val="minor"/>
      </rPr>
      <t>Mala Imagen</t>
    </r>
    <r>
      <rPr>
        <sz val="10"/>
        <rFont val="Calibri"/>
        <family val="2"/>
        <scheme val="minor"/>
      </rPr>
      <t xml:space="preserve">
* Afecta altamente la imagen de la Entidad ante las partes interesadas a nivel nacional
* Posibilidad de perdida masiva de clientes.</t>
    </r>
  </si>
  <si>
    <t>*Multa pecuniaria a favor del Tesoro
*Nacional u otros terceros.</t>
  </si>
  <si>
    <t>CRITERIOS DE PROBABILIDAD</t>
  </si>
  <si>
    <t>CRITERIOS DE IMPACTO</t>
  </si>
  <si>
    <t>Sobrecostos en la ejecución del contrato debido al alza inesperada de insumos no regulados.</t>
  </si>
  <si>
    <t>Falta de disponibilidad de predios y servidumbres debido a la deficiencia en la verificación o legalización de la titularidad de los predios y servidumbres.</t>
  </si>
  <si>
    <t>Solicitud de pago de "vacunas" para permitir el desarrollo del contrato debido a presencia de grupos al margen de la ley en la zona.</t>
  </si>
  <si>
    <t>Pérdida de la información física o electrónica debido a errores humanos, almacenamiento inadecuado o fallas en los sistemas de información.</t>
  </si>
  <si>
    <t>Riesgo/Causa</t>
  </si>
  <si>
    <t xml:space="preserve">Dificultades, parálisis o imposibilidad en la ejecución del contrato debido a grupos al margen de la ley. </t>
  </si>
  <si>
    <t>Deficiencias en la elaboración de la propuesta a Findeter debido a desconocimiento de las condiciones reales y actuales del mercado o falta de experticia.</t>
  </si>
  <si>
    <t>1. En la pestaña "Formato Matriz" diligencie la columna "Riesgo/Causa". Utilice la base de riesgos en la pestaña "Riesgos" para identificar los riesgos que aplican.</t>
  </si>
  <si>
    <t>INSTRUCCIONES</t>
  </si>
  <si>
    <t>2. Teniendo en cuenta la información en la pestaña "Prob. E Impacto", valore los riesgos que identificó.</t>
  </si>
  <si>
    <t>Afectación a los derechos humanos del personal del contratista/interventor debido a deficiencias en sus políticas y procesos de contratación.</t>
  </si>
  <si>
    <t>RIESGOS ASOCIADOS A LA INFORMACIÓN</t>
  </si>
  <si>
    <t>RIESGOS LEGALES</t>
  </si>
  <si>
    <t>RIESGOS AMBIENTALES</t>
  </si>
  <si>
    <t>RIESGOS ASOCIADOS CON TERCEROS</t>
  </si>
  <si>
    <t>RIESGOS LABORALES</t>
  </si>
  <si>
    <t>RIESGOS FINANCIEROS</t>
  </si>
  <si>
    <t>Sobrecostos en la ejecución del contrato debido a la estimación errada de los costos inherentes a la ejecución del mismo.</t>
  </si>
  <si>
    <t>RIESGOS DE MANO DE OBRA, MATERIALES Y EQUIPOS</t>
  </si>
  <si>
    <t>RIESGOS DE CONTRATACIÓN</t>
  </si>
  <si>
    <t>RIESGOS ASOCIADOS A LOS ENTREGABLES</t>
  </si>
  <si>
    <t>Compartido</t>
  </si>
  <si>
    <t>Ausencia del personal del contratista debido al inoportuno pago de salarios, prestaciones sociales e indemnizaciones.</t>
  </si>
  <si>
    <t>Radicación incorrecta de las cuentas de cobro (correctamente diligenciadas, firmadas y a tiempo).</t>
  </si>
  <si>
    <t>Probabilidad</t>
  </si>
  <si>
    <t>RIESGO REGULATORIO Y POLITICO</t>
  </si>
  <si>
    <t>P</t>
  </si>
  <si>
    <t>I</t>
  </si>
  <si>
    <t>* Glosas de interventoria 
* Glosas  de Auditoría interna y/o  Revisoría fiscal</t>
  </si>
  <si>
    <t>Reproceso en las convocatorias debido a que la convocatoria resulta desierta.</t>
  </si>
  <si>
    <t>Afectación a la ejecución del contrato debido a la existencia de características o condiciones del terreno adversas.</t>
  </si>
  <si>
    <t>Afectación a la ejecución del contrato debido a retrasos en las autorizaciones requeridas por parte de un tercero.</t>
  </si>
  <si>
    <t>Afectación a la ejecución del contrato debido a falta de Coordinación Interinstitucional.</t>
  </si>
  <si>
    <t>Afectación a la ejecución del contrato debido a la falta de disponibilidad de equipo técnico calificado en el momento de inicio del mismo.</t>
  </si>
  <si>
    <t>Afectación a la ejecución del contrato debido a escasez de materiales y equipos requeridos.</t>
  </si>
  <si>
    <t>Afectación a la ejecución del contrato debido a insolvencia económica del contratista/interventor.</t>
  </si>
  <si>
    <t>Afectación a la ejecución del contrato debido a retrasos en la gestión administrativa a cargo de la Fiducia.</t>
  </si>
  <si>
    <t>Afectación a la ejecución del contrato debido a entregables insuficientes, defectuosos, y/o incompletos según el alcance y las especificaciones técnicas establecidas.</t>
  </si>
  <si>
    <t>Afectación a la ejecución del contrato debido a dificultad en el acceso a las fuentes de información.</t>
  </si>
  <si>
    <t>Afectación a la ejecución del contrato debido a alteraciones o factores de orden público (paros, huelgas).</t>
  </si>
  <si>
    <t>Modificaciones de algunos de los productos a entregar y/o modificaciones de algunos de los alcances del contrato sin aprobación de la supervisión/interventoría.</t>
  </si>
  <si>
    <t>LAS CELDAS QUE ENCUENTRE EN ESTE COLOR, SON CELDAS A DILIGENCIAR</t>
  </si>
  <si>
    <t>3. Si considera que uno de los riesgos expuestos en la hoja "Formato Matriz" no aplica al proyecto, elimine la fila que lo contiene.</t>
  </si>
  <si>
    <t>4. Si considera que hace falta algún riesgo diferente a los expuestos en la tabla, puede incluirlo y realizar la valoración. Extienda las celdas que estan formuladas.</t>
  </si>
  <si>
    <t>Raro</t>
  </si>
  <si>
    <t>Improbable</t>
  </si>
  <si>
    <t>Posible</t>
  </si>
  <si>
    <t>Probable</t>
  </si>
  <si>
    <t>Certeza</t>
  </si>
  <si>
    <t>PROCESO INVOLUCRADO</t>
  </si>
  <si>
    <t>PARTICIPA EN EL PROYECTO</t>
  </si>
  <si>
    <t>N</t>
  </si>
  <si>
    <t>SI</t>
  </si>
  <si>
    <t>NO</t>
  </si>
  <si>
    <t>Indique en esta lista cuales procesos se veran involucrados en la realización de su proyecto</t>
  </si>
  <si>
    <t>Direccionamiento y Planeación</t>
  </si>
  <si>
    <t>Estrategia Financiera</t>
  </si>
  <si>
    <t>Gestión de Riesgos</t>
  </si>
  <si>
    <t>Control de Gestión Interinstitucional</t>
  </si>
  <si>
    <t>Gestión Comercial</t>
  </si>
  <si>
    <t>Gestión de Operaciones Activas</t>
  </si>
  <si>
    <t>Gestión de Operaciones Pasivas</t>
  </si>
  <si>
    <t>Asesoría al Desarrollo Territorial Integrado</t>
  </si>
  <si>
    <t>Inicio</t>
  </si>
  <si>
    <t>Planeación</t>
  </si>
  <si>
    <t>Ejecución</t>
  </si>
  <si>
    <t>Cierre</t>
  </si>
  <si>
    <t>Monitoreo y Control</t>
  </si>
  <si>
    <t>Gestión de Tecnología</t>
  </si>
  <si>
    <t>Gestión Jurídica</t>
  </si>
  <si>
    <t>Gestión Contractual</t>
  </si>
  <si>
    <t>Gestión de Cartera</t>
  </si>
  <si>
    <t>Gestión Administrativa</t>
  </si>
  <si>
    <t>Gestión de Talento Humano</t>
  </si>
  <si>
    <t>Operaciones Financieras</t>
  </si>
  <si>
    <t>Gestión de Contabilidad</t>
  </si>
  <si>
    <t>Gestión de Mejoramiento Continuo</t>
  </si>
  <si>
    <t>Modificaciones o ajustes contractuales debido a cambios normativos en el marco regulatorio o normatividad aplicable al proyecto.</t>
  </si>
  <si>
    <t>Afectaciones en la ejecución del contrato debido a cambios de Gobierno o Administradores en la entidad contratante.</t>
  </si>
  <si>
    <t>5. En la pestaña "Lista de Procesos" por favor indique los procesos que serán usados para desarrollar el proyecto.</t>
  </si>
  <si>
    <t>Afectación a la ejecución del contrato debido daños o fallos en los equipos o instalaciones necesarias en la ejecución del contrato</t>
  </si>
  <si>
    <t>Pérdida de personal calificado o experimentado debido a muerte, accidente, rotación constante o retiro del mismo.</t>
  </si>
  <si>
    <t>Afectación en la ejecución del contrato debido a errores o fallas en las metodologías adoptadas por el contratistas.</t>
  </si>
  <si>
    <t>Falta de consecución de recursos para la ejecución del contrato</t>
  </si>
  <si>
    <t>Afectación a la ejecución del contrato y sus derivados (interventoría) debido al abandono del mismo</t>
  </si>
  <si>
    <t>Afectación a la ejecución del contrato debido a demandas o condenas instauradas por diferentes actores al contratista/interventor.</t>
  </si>
  <si>
    <t>Contratante</t>
  </si>
  <si>
    <t>Mitigantes Sugeridos</t>
  </si>
  <si>
    <t>Tanto la Entidad como el contratista deberán informarse sobre las anomalias en el orden público que puedan afectar el cumplimiento del contrato.</t>
  </si>
  <si>
    <t>La entidad debe mantenerse actualizada frente a los cambios normativos que se presenten.</t>
  </si>
  <si>
    <t>Análisis del sector y estudio de mercado por parte de la entidad contratante.</t>
  </si>
  <si>
    <t>Afectación a la ejecución del contrato debido a cambios tecnológicos en los equipos requeridos para la ejecución del mismo.</t>
  </si>
  <si>
    <t>Utilización indebida o revelación de información confidencial a un tercero no autorizado por parte del contratista/interventor.</t>
  </si>
  <si>
    <t>El contratista deberá contemplar planes de contingencia y continuidad del negocio.</t>
  </si>
  <si>
    <t>Moderado</t>
  </si>
  <si>
    <t>Afectaciones en la ejecución del contrato debido mayores cantidades de obra o ítems no previstos por el Contratante que afecten el presupuesto</t>
  </si>
  <si>
    <t>Emitir alertas a la entidad Contratante sobre mayores cantidades de obra o items que afecten el presupuesto con su debida justificación.</t>
  </si>
  <si>
    <t>Elaboración de planes de contingencia frente a posibles situaciones de afectación a terceros que se presente en el marco de la ejecución contractual</t>
  </si>
  <si>
    <t>Realizar pruebas y ensayos pertinentes de la efectividad de las metodologías propuestas.</t>
  </si>
  <si>
    <t>Verificar el cumplimiento de los requisitos establecidos, previo a la entrega de los productos.</t>
  </si>
  <si>
    <t>Disponer de los respectivos documentos de disponibilidad presupuestal, los cuales sirven de soporte presupuestal para el contrato.</t>
  </si>
  <si>
    <t>Asumir los sobrecostos derivados de la materialización de este riesgo.</t>
  </si>
  <si>
    <t>Verificar el cumplimiento a lo estipulado en el Manual Operativo previo a la radicación de las cuentas de cobro.</t>
  </si>
  <si>
    <t xml:space="preserve">El contratista deberá detentar una capacidad financiera suficiente para ejecutar el objeto contractual, lo cual es verificado en la oferta presentada, y así mismo deberá estructurar un plan financiero que permita cumplir con el objeto y las obligaciones pactadas. </t>
  </si>
  <si>
    <t xml:space="preserve">El contratista deberá contemplar planes de contingencia y continuidad del negocio frente a estas situaciones. </t>
  </si>
  <si>
    <t>El contratista deberá presentar al momento de radicar su respectiva factura o cuenta de cobro, soportes de pagos de salarios y prestaciones sociales.</t>
  </si>
  <si>
    <t xml:space="preserve">La contratante deberá cumplir, de conformidad con las directrices internas, con los tiempos de respuestas contemplados en el marco de sus trámites administrativos. </t>
  </si>
  <si>
    <t xml:space="preserve">El contratista deberá contemplar dentro de su modelo de negocio y cronograma de ejecución contractual situacione relacionadas con este riesgo. </t>
  </si>
  <si>
    <t xml:space="preserve">El contratista presentará las garantías respectivas y requeridas dentro del contrato las cuales aseguraran el cumplimiento del objeto contractual y de sus obligaciones. </t>
  </si>
  <si>
    <t>Instalación de mesas de trabajo entre el contratista y el contratante, en las cuales se revisen este tipo de situaciones.</t>
  </si>
  <si>
    <t xml:space="preserve">Deberá implementar controles y inventarios y back ups de la información originada en el marco de la ejecución del objeto contractual.  </t>
  </si>
  <si>
    <t>Deberá ceñirse a la normatividad legal Colombiana en material laboral, así mismo el contratista deberá presentar, al momento de radicar su respectiva factura o cuenta de cobro, soportes de pagos de salarios y prestaciones sociales.</t>
  </si>
  <si>
    <t xml:space="preserve">Implementará acuerdos de confidencialidad en el manejo de la información reservada. </t>
  </si>
  <si>
    <t xml:space="preserve">El contratista implementará diferentes mecanismos de búsqueda de información que permitan obtener los datos necesarios para la ejecución del objeto contractual. </t>
  </si>
  <si>
    <t xml:space="preserve">Estructurar la oferta de conformidad el estado y la condiciones del mercado y con su capacidad técnica, económica y jurídica. </t>
  </si>
  <si>
    <t>Observaciones Vp. Riesgos Findeter</t>
  </si>
  <si>
    <t>Evaluación Probabilidad Inherente</t>
  </si>
  <si>
    <t>Evaluación Impacto Inherente</t>
  </si>
  <si>
    <t>Evaluación Probabilidad Residual</t>
  </si>
  <si>
    <t>Evaluación Impacto Residual</t>
  </si>
  <si>
    <t>Deberá asumir el costo por entrega de productos que presenten deficiencias o fallas.</t>
  </si>
  <si>
    <t xml:space="preserve">El contratista se obliga a mantener indemne a la Contratante, al cliente y a Findeter en cualquier reclamación o proceso judicial causado por actos u omisiones de este. </t>
  </si>
  <si>
    <r>
      <t xml:space="preserve">1. La matriz de riesgos contractuales hace parte integral de los términos de referencia y por lo tanto del contrato que se suscriba. Éste es resultado de un ejercicio de identificación, valoración y distribución de dichos riesgos.
2. Los proponentes declaran que para la preparación y presentación de su oferta conocieron, aceptaron, valoraron e incluyeron los riesgos contractuales contenidos en la matriz.
3. Esta estructura de matriz de riesgo previsibles se ha elaborado como resultado de un proceso de gestión del conocimiento y lecciones aprendidas, retroalimentado por el equipo técnico y jurídico de FINDETER, en el marco de la estrategia de asistencia técnica - gestión del conocimiento de Findeter.
4. En el elemento de la asignación de riesgos, al indicar a una de las partes contractuales se entiende que ésta asume el 100% del riesgo.
5. De acuerdo con la distribución anterior, no procederán reclamaciones del contratista, basadas en la ocurrencia de alguno de los riesgos asumidos por él, y, en consecuencia, la Contratante no hará ningún reconocimiento, ni ofrecerá garantía alguna, que permita eliminar o mitigar los efectos causados por la ocurrencia de alguno de estos riesgos, salvo que dicho reconocimiento o garantía se encuentren expresamente pactados en el Contrato.
6. Si los interesados estiman que existen riesgos contractuales no previstos en la matriz de riesgos contractuales propuesta por la CONTRATANTE, debe anunciarlo en la etapa de presentación de observaciones, para que sean evaluados y de ser pertinentes sean incorporados en matriz referida. No será posible entonces alegar desequilibrio económico del contrato por factores que pudieron ser previstos en la etapa precontractual con base en el conocimiento de la convocatoria, los documentos y estudios del proyecto, así como de su contexto, y que no hayan sido anunciados por el CONSULTOR en dicha etapa.
</t>
    </r>
    <r>
      <rPr>
        <sz val="11"/>
        <color rgb="FFFF0000"/>
        <rFont val="Calibri"/>
        <family val="2"/>
        <scheme val="minor"/>
      </rPr>
      <t>7. Los mitigantes sugeridos al Contratista corresponden a tratamientos idicativos o sugeridos, sin prejuicio de que el Contratista pueda definir unos de mejor cobertura frente a la gestión de la probabilidad o impacto de los riesgos identificados.</t>
    </r>
    <r>
      <rPr>
        <sz val="11"/>
        <color theme="1"/>
        <rFont val="Calibri"/>
        <family val="2"/>
        <scheme val="minor"/>
      </rPr>
      <t xml:space="preserve">
Consecuente con lo anterior, partiendo de la debida diligencia y con fundamento en el principio de la buena fe precontractual de que trata el artículo 863 del Código de Comercio, que debe tener el proponente al realizar su oferta, se entiende que todos los riesgos previsibles del contrato, fueron tenidos en cuenta al momento de elaborar su propuesta.</t>
    </r>
  </si>
  <si>
    <t>Afectación en el inicio del contrato debido a la demora de trámites ante las entidades competentes.</t>
  </si>
  <si>
    <t>Seguimiento en materia climáticaa la ejecución del contrato y emisión de alertas tempranas.</t>
  </si>
  <si>
    <t>Seguimiento en materia  ambiental a la ejecución del contrato y emisión de alertas tempranas.</t>
  </si>
  <si>
    <t>Terremotos, huracanes, tornados, volcanes, inundaciones fluviales, deslizamientos exorbitantes, vientos exorbitantes, incendios no provocados y/o demás fuerzas de la naturaleza.</t>
  </si>
  <si>
    <t xml:space="preserve">Afectación a la ejecución del contrato debido a condiciones climáticas de la zona. </t>
  </si>
  <si>
    <t>RIESGOS DE LA EJECUCIÓN</t>
  </si>
  <si>
    <t>Suspensión de la ejecución del plazo contractual por causas internas o externas al contrato.</t>
  </si>
  <si>
    <t>El contratista deberá contemplar la posible ocurrencia del riesgo en la configuración de su modelo económico</t>
  </si>
  <si>
    <t>Terminación anormal o anticipada del contrato por causas no imputables al contratante</t>
  </si>
  <si>
    <t>contratista</t>
  </si>
  <si>
    <t>Reprocesos en los tramites por necesidad de ajuste a los estudios o diseños  que afecten la consecución de las licencias o permisos necesarios para la ejecución de la obra. (si aplica)</t>
  </si>
  <si>
    <t>Afectación a la ejecución del contrato debido a declaratorias de estado de emergencia de cualquier indole en el territorio nacional</t>
  </si>
  <si>
    <t>Se deberá adoptar las medidas contractules necesarias para ajustar la ejecución del contrato a la situación y los hechos que generaron la necesidad de modificación de las condiciones inicialmente pactadas.</t>
  </si>
  <si>
    <t>1. La matriz de riesgos contractuales hace parte integral de los términos de referencia y por lo tanto del contrato que se suscriba. Éste es resultado de un ejercicio de identificación, valoración y distribución de dichos riesgos.</t>
  </si>
  <si>
    <t>2. Los proponentes declaran que para la preparación y presentación de su oferta conocieron, aceptaron, valoraron e incluyeron los riesgos contractuales contenidos en la matriz.</t>
  </si>
  <si>
    <t>3. La matriz de riesgos incluye controles sugeridos para que el oferente ejecute. Estos controles pueden ser mejorados por el oferente toda vez que tiene la capacidad para hacerlo.</t>
  </si>
  <si>
    <t>4. Esta estructura de matriz de riesgo previsibles se ha elaborado como resultado de un proceso de gestión del conocimiento y lecciones aprendidas, retroalimentado por el equipo técnico y jurídico de FINDETER, en el marco de la estrategia de asistencia técnica - gestión del conocimiento de Findeter.</t>
  </si>
  <si>
    <t>5. En el elemento de la asignación de riesgos, al indicar a una de las partes contractuales se entiende que ésta asume el 100% del riesgo.</t>
  </si>
  <si>
    <t>6. De acuerdo con la distribución anterior, no procederán reclamaciones del contratista, basadas en la ocurrencia de alguno de los riesgos asumidos por él, y, en consecuencia, la Contratante no hará ningún reconocimiento, ni ofrecerá garantía alguna, que permita eliminar o mitigar los efectos causados por la ocurrencia de alguno de estos riesgos, salvo que dicho reconocimiento o garantía se encuentren expresamente pactados en el Contrato.</t>
  </si>
  <si>
    <t>7. Si los interesados estiman que existen riesgos contractuales no previstos en la matriz de riesgos contractuales propuesta por la CONTRATANTE, debe anunciarlo en la etapa de presentación de observaciones, para que sean evaluados y de ser pertinentes sean incorporados en matriz referida. No será posible entonces alegar desequilibrio económico del contrato por factores que pudieron ser previstos en la etapa precontractual con base en el conocimiento de la convocatoria, los documentos y estudios del proyecto, así como de su contexto, y que no hayan sido anunciados por el CONTRATISTA en dicha etapa.
Consecuente con lo anterior, partiendo de la debida diligencia y con fundamento en el principio de la buena fe precontractual de que trata el artículo 863 del Código de Comercio, que debe tener el proponente al realizar su oferta, se entiende que todos los riesgos previsibles del contrato, fueron tenidos en cuenta al momento de elaborar su propuesta. 
*Control sugerido: es el control mínimo que se sugiere al contratista para gestionar el riesgo asociado.</t>
  </si>
  <si>
    <t xml:space="preserve">El contratista contemplará, al momento de presentar la oferta, la totalidad de los requisitos previos a  la suscripción el acta de inicio. 
Las partes deberán tener en cuenta los términos contractuales para la entrega y  aprobación de los requisitos previos a la suscripción del acta de inicio.  </t>
  </si>
  <si>
    <t>Deberá contemplar dentro de su metodologia y plan de trabajo y de acuerdo al territorio en el cual se llevará a cabo la Consultoría, la materialización de este riesgo, sin que su constancia impida la implementación de mesas de trabajo entre el contratista y la contratante con el fin de implemetar acciones que permitan superar la situación.</t>
  </si>
  <si>
    <t>Deberá asumir el costo de los mayores tiempos ocasionados por estas demoras.</t>
  </si>
  <si>
    <t>Deberá sumir el costo de los mayores tiempos ocasionados por estas demoras.</t>
  </si>
  <si>
    <t>Afectación a la ejecución del contrato de interventoría por menor desarrollo del proyecto por parte del contratista de obra</t>
  </si>
  <si>
    <t>La interventoria deberá cumplir con su funcion y garantizar el correcto desarrollo del contrato, teniendo en cuenta lo estipulado en el contrato el mismo no podrá objetar en caso que el contrato de obra no se ejecute en su totalidad</t>
  </si>
  <si>
    <t>Anexo  Matriz de Riesgo
Objeto:“LA INTERVENTORÍA INTEGRAL (TÉCNICA, ADMINISTRATIVA, FINANCIERA, CONTABLE, AMBIENTAL, SOCIAL Y JURÍDICA) PARA LA EJECUCIÓN DE ESTUDIOS, DISEÑOS, CONSTRUCCIÓN Y PUESTA EN FUNCIONAMIENTO DE UN CENTRO DE DESARROLLO INFANTIL MODALIDAD FAMILIAR UBICADO EN EL CORREGIMIENTO DE SAPZURRO, MUNICIPIO DE ACANDÍ, DEPARTAMENTO DE CHOCÓ”.</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</si>
</sst>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0.00_-;\-&quot;$&quot;* #,##0.00_-;_-&quot;$&quot;* &quot;-&quot;??_-;_-@_-"/>
    <numFmt numFmtId="165" formatCode="0.0%"/>
  </numFmts>
  <fonts count="17" x14ac:knownFonts="1">
    <font>
      <sz val="11"/>
      <color theme="1"/>
      <name val="Calibri"/>
      <family val="2"/>
      <scheme val="minor"/>
    </font>
    <font>
      <sz val="11"/>
      <color theme="1"/>
      <name val="Calibri"/>
      <family val="2"/>
      <scheme val="minor"/>
    </font>
    <font>
      <sz val="10"/>
      <name val="Arial"/>
      <family val="2"/>
    </font>
    <font>
      <sz val="11"/>
      <color rgb="FF000000"/>
      <name val="Calibri"/>
      <family val="2"/>
      <charset val="204"/>
    </font>
    <font>
      <sz val="10"/>
      <color theme="1"/>
      <name val="Calibri"/>
      <family val="2"/>
      <scheme val="minor"/>
    </font>
    <font>
      <b/>
      <sz val="10"/>
      <color theme="0"/>
      <name val="Calibri"/>
      <family val="2"/>
      <scheme val="minor"/>
    </font>
    <font>
      <b/>
      <sz val="10"/>
      <color theme="1"/>
      <name val="Calibri"/>
      <family val="2"/>
      <scheme val="minor"/>
    </font>
    <font>
      <b/>
      <sz val="10"/>
      <name val="Calibri"/>
      <family val="2"/>
      <scheme val="minor"/>
    </font>
    <font>
      <sz val="10"/>
      <name val="Calibri"/>
      <family val="2"/>
      <scheme val="minor"/>
    </font>
    <font>
      <sz val="10"/>
      <color rgb="FFFF0000"/>
      <name val="Calibri"/>
      <family val="2"/>
      <scheme val="minor"/>
    </font>
    <font>
      <b/>
      <sz val="11"/>
      <color theme="0"/>
      <name val="Calibri"/>
      <family val="2"/>
      <scheme val="minor"/>
    </font>
    <font>
      <b/>
      <sz val="14"/>
      <name val="Calibri"/>
      <family val="2"/>
      <scheme val="minor"/>
    </font>
    <font>
      <b/>
      <sz val="11"/>
      <name val="Calibri"/>
      <family val="2"/>
      <scheme val="minor"/>
    </font>
    <font>
      <sz val="10"/>
      <color theme="0"/>
      <name val="Calibri"/>
      <family val="2"/>
      <scheme val="minor"/>
    </font>
    <font>
      <sz val="11"/>
      <color rgb="FFFF0000"/>
      <name val="Calibri"/>
      <family val="2"/>
      <scheme val="minor"/>
    </font>
    <font>
      <sz val="10"/>
      <color rgb="FF000000"/>
      <name val="Calibri"/>
      <family val="2"/>
      <scheme val="minor"/>
    </font>
    <font>
      <sz val="10"/>
      <color rgb="FF000000"/>
      <name val="Calibri"/>
      <family val="2"/>
    </font>
  </fonts>
  <fills count="15">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002060"/>
        <bgColor indexed="64"/>
      </patternFill>
    </fill>
    <fill>
      <patternFill patternType="solid">
        <fgColor rgb="FF00B0F0"/>
        <bgColor indexed="64"/>
      </patternFill>
    </fill>
    <fill>
      <patternFill patternType="solid">
        <fgColor rgb="FF00B050"/>
        <bgColor indexed="64"/>
      </patternFill>
    </fill>
    <fill>
      <patternFill patternType="solid">
        <fgColor rgb="FFFFFF00"/>
        <bgColor indexed="64"/>
      </patternFill>
    </fill>
    <fill>
      <patternFill patternType="solid">
        <fgColor rgb="FFFFC000"/>
        <bgColor indexed="64"/>
      </patternFill>
    </fill>
    <fill>
      <patternFill patternType="solid">
        <fgColor rgb="FFFF000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rgb="FFFFFFFF"/>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rgb="FFD4D4D4"/>
      </right>
      <top style="medium">
        <color rgb="FFD4D4D4"/>
      </top>
      <bottom style="medium">
        <color rgb="FFD4D4D4"/>
      </bottom>
      <diagonal/>
    </border>
  </borders>
  <cellStyleXfs count="5">
    <xf numFmtId="0" fontId="0" fillId="0" borderId="0"/>
    <xf numFmtId="164" fontId="1" fillId="0" borderId="0" applyFont="0" applyFill="0" applyBorder="0" applyAlignment="0" applyProtection="0"/>
    <xf numFmtId="0" fontId="2" fillId="0" borderId="0" applyNumberFormat="0" applyFill="0" applyBorder="0" applyAlignment="0" applyProtection="0"/>
    <xf numFmtId="0" fontId="3" fillId="0" borderId="0"/>
    <xf numFmtId="9" fontId="1" fillId="0" borderId="0" applyFont="0" applyFill="0" applyBorder="0" applyAlignment="0" applyProtection="0"/>
  </cellStyleXfs>
  <cellXfs count="135">
    <xf numFmtId="0" fontId="0" fillId="0" borderId="0" xfId="0"/>
    <xf numFmtId="0" fontId="4" fillId="0" borderId="0" xfId="0" applyFont="1" applyAlignment="1">
      <alignment vertical="center" wrapText="1"/>
    </xf>
    <xf numFmtId="0" fontId="4" fillId="0" borderId="1" xfId="0" applyFont="1" applyBorder="1" applyAlignment="1">
      <alignment horizontal="left" vertical="center" wrapText="1"/>
    </xf>
    <xf numFmtId="0" fontId="4" fillId="0" borderId="1" xfId="0" applyFont="1" applyFill="1" applyBorder="1" applyAlignment="1">
      <alignment horizontal="left" vertical="center" wrapText="1"/>
    </xf>
    <xf numFmtId="0" fontId="4" fillId="0" borderId="1" xfId="0" applyFont="1" applyBorder="1" applyAlignment="1">
      <alignment horizontal="center" vertical="center"/>
    </xf>
    <xf numFmtId="0" fontId="6" fillId="5" borderId="1" xfId="0" applyFont="1" applyFill="1" applyBorder="1" applyAlignment="1">
      <alignment horizontal="center" vertical="center"/>
    </xf>
    <xf numFmtId="0" fontId="6" fillId="6" borderId="0" xfId="0" applyFont="1" applyFill="1" applyAlignment="1">
      <alignment horizontal="center" vertical="center"/>
    </xf>
    <xf numFmtId="0" fontId="6" fillId="7" borderId="1" xfId="0" applyFont="1" applyFill="1" applyBorder="1" applyAlignment="1">
      <alignment horizontal="center" vertical="center"/>
    </xf>
    <xf numFmtId="0" fontId="6" fillId="8" borderId="1" xfId="0" applyFont="1" applyFill="1" applyBorder="1" applyAlignment="1">
      <alignment horizontal="center" vertical="center"/>
    </xf>
    <xf numFmtId="0" fontId="6" fillId="9" borderId="1" xfId="0" applyFont="1" applyFill="1" applyBorder="1" applyAlignment="1">
      <alignment horizontal="center" vertical="center"/>
    </xf>
    <xf numFmtId="0" fontId="4" fillId="0" borderId="0" xfId="0" applyFont="1"/>
    <xf numFmtId="0" fontId="6" fillId="0" borderId="0" xfId="0" applyFont="1"/>
    <xf numFmtId="0" fontId="8" fillId="0" borderId="0" xfId="0" applyFont="1"/>
    <xf numFmtId="0" fontId="9" fillId="0" borderId="0" xfId="0" applyFont="1"/>
    <xf numFmtId="0" fontId="6" fillId="0" borderId="0" xfId="0" applyFont="1" applyBorder="1" applyAlignment="1">
      <alignment horizontal="center" vertical="center" wrapText="1"/>
    </xf>
    <xf numFmtId="0" fontId="6" fillId="0" borderId="1" xfId="0" applyFont="1" applyBorder="1" applyAlignment="1">
      <alignment horizontal="center" vertical="center"/>
    </xf>
    <xf numFmtId="0" fontId="4" fillId="0" borderId="2" xfId="0" applyFont="1" applyBorder="1" applyAlignment="1">
      <alignment horizontal="left" vertical="center" wrapText="1"/>
    </xf>
    <xf numFmtId="0" fontId="8" fillId="0" borderId="1" xfId="0" applyFont="1" applyBorder="1" applyAlignment="1">
      <alignment horizontal="left" vertical="center" wrapText="1" readingOrder="1"/>
    </xf>
    <xf numFmtId="0" fontId="8" fillId="0" borderId="1" xfId="0" applyFont="1" applyFill="1" applyBorder="1" applyAlignment="1">
      <alignment vertical="center" wrapText="1"/>
    </xf>
    <xf numFmtId="0" fontId="4" fillId="0" borderId="0" xfId="0" applyFont="1" applyBorder="1" applyAlignment="1">
      <alignment horizontal="center" vertical="center" wrapText="1"/>
    </xf>
    <xf numFmtId="0" fontId="6" fillId="0" borderId="0" xfId="0" applyFont="1" applyAlignment="1">
      <alignment horizontal="center" vertical="center" wrapText="1"/>
    </xf>
    <xf numFmtId="0" fontId="4" fillId="3" borderId="0" xfId="0" applyFont="1" applyFill="1" applyAlignment="1">
      <alignment vertical="center" wrapText="1"/>
    </xf>
    <xf numFmtId="0" fontId="6" fillId="10" borderId="0" xfId="0" applyFont="1" applyFill="1" applyAlignment="1">
      <alignment horizontal="center" vertical="center" wrapText="1"/>
    </xf>
    <xf numFmtId="0" fontId="6" fillId="3" borderId="0" xfId="0" applyFont="1" applyFill="1" applyAlignment="1">
      <alignment horizontal="center" vertical="center" wrapText="1"/>
    </xf>
    <xf numFmtId="0" fontId="4" fillId="10" borderId="0" xfId="0" applyFont="1" applyFill="1" applyAlignment="1">
      <alignment vertical="center" wrapText="1"/>
    </xf>
    <xf numFmtId="0" fontId="4" fillId="0" borderId="0" xfId="0" applyFont="1" applyAlignment="1">
      <alignment vertical="center"/>
    </xf>
    <xf numFmtId="9" fontId="4" fillId="3" borderId="0" xfId="4" applyFont="1" applyFill="1" applyAlignment="1">
      <alignment vertical="center" wrapText="1"/>
    </xf>
    <xf numFmtId="0" fontId="6" fillId="2" borderId="2"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6" fillId="0" borderId="0" xfId="0" applyFont="1" applyBorder="1" applyAlignment="1">
      <alignment horizontal="center" vertical="center"/>
    </xf>
    <xf numFmtId="0" fontId="4" fillId="0" borderId="0" xfId="0" applyFont="1" applyBorder="1" applyAlignment="1">
      <alignment horizontal="left" vertical="center" wrapText="1"/>
    </xf>
    <xf numFmtId="0" fontId="8" fillId="0" borderId="0" xfId="0" applyFont="1" applyBorder="1" applyAlignment="1">
      <alignment horizontal="left" vertical="center" wrapText="1" readingOrder="1"/>
    </xf>
    <xf numFmtId="0" fontId="8" fillId="0" borderId="0" xfId="0" applyFont="1" applyFill="1" applyBorder="1" applyAlignment="1">
      <alignment vertical="center" wrapText="1"/>
    </xf>
    <xf numFmtId="0" fontId="4" fillId="0" borderId="0" xfId="0" applyFont="1" applyBorder="1" applyAlignment="1">
      <alignment horizontal="left" vertical="center"/>
    </xf>
    <xf numFmtId="0" fontId="6" fillId="6" borderId="1" xfId="0" applyFont="1" applyFill="1" applyBorder="1" applyAlignment="1">
      <alignment horizontal="center" vertical="center"/>
    </xf>
    <xf numFmtId="0" fontId="6" fillId="2" borderId="1" xfId="0" applyFont="1" applyFill="1" applyBorder="1" applyAlignment="1">
      <alignment horizontal="center" vertical="center"/>
    </xf>
    <xf numFmtId="0" fontId="0" fillId="11" borderId="0" xfId="0" applyFill="1"/>
    <xf numFmtId="0" fontId="6" fillId="2" borderId="12" xfId="0" applyFont="1" applyFill="1" applyBorder="1" applyAlignment="1">
      <alignment horizontal="center" vertical="center" wrapText="1"/>
    </xf>
    <xf numFmtId="0" fontId="4" fillId="0" borderId="1" xfId="0" applyFont="1" applyBorder="1" applyAlignment="1">
      <alignment horizontal="center" vertical="center" wrapText="1"/>
    </xf>
    <xf numFmtId="165" fontId="4" fillId="0" borderId="0" xfId="0" applyNumberFormat="1" applyFont="1"/>
    <xf numFmtId="165" fontId="4" fillId="0" borderId="0" xfId="4" applyNumberFormat="1" applyFont="1"/>
    <xf numFmtId="165" fontId="9" fillId="0" borderId="0" xfId="4" applyNumberFormat="1" applyFont="1"/>
    <xf numFmtId="0" fontId="4" fillId="0" borderId="0" xfId="0" applyFont="1" applyAlignment="1">
      <alignment horizontal="center" vertical="center"/>
    </xf>
    <xf numFmtId="0" fontId="4" fillId="0" borderId="0" xfId="0" applyFont="1" applyBorder="1" applyAlignment="1">
      <alignment vertical="center" wrapText="1"/>
    </xf>
    <xf numFmtId="0" fontId="11" fillId="7" borderId="1" xfId="0" applyFont="1" applyFill="1" applyBorder="1" applyAlignment="1">
      <alignment horizontal="center" vertical="center" wrapText="1"/>
    </xf>
    <xf numFmtId="0" fontId="11" fillId="8" borderId="5" xfId="0" applyFont="1" applyFill="1" applyBorder="1" applyAlignment="1">
      <alignment horizontal="center" vertical="center" wrapText="1"/>
    </xf>
    <xf numFmtId="0" fontId="11" fillId="9" borderId="1" xfId="0" applyFont="1" applyFill="1" applyBorder="1" applyAlignment="1">
      <alignment horizontal="center" vertical="center" wrapText="1"/>
    </xf>
    <xf numFmtId="0" fontId="11" fillId="6" borderId="1" xfId="0" applyFont="1" applyFill="1" applyBorder="1" applyAlignment="1">
      <alignment horizontal="center" vertical="center" wrapText="1"/>
    </xf>
    <xf numFmtId="0" fontId="11" fillId="9" borderId="5" xfId="0" applyFont="1" applyFill="1" applyBorder="1" applyAlignment="1">
      <alignment horizontal="center" vertical="center" wrapText="1"/>
    </xf>
    <xf numFmtId="0" fontId="11" fillId="5" borderId="1" xfId="0" applyFont="1" applyFill="1" applyBorder="1" applyAlignment="1">
      <alignment horizontal="center" vertical="center" wrapText="1"/>
    </xf>
    <xf numFmtId="0" fontId="6" fillId="11" borderId="1" xfId="0" applyFont="1" applyFill="1" applyBorder="1" applyAlignment="1">
      <alignment vertical="center" wrapText="1"/>
    </xf>
    <xf numFmtId="0" fontId="10" fillId="4" borderId="12" xfId="0" applyFont="1" applyFill="1" applyBorder="1" applyAlignment="1">
      <alignment horizontal="center" vertical="center"/>
    </xf>
    <xf numFmtId="0" fontId="0" fillId="0" borderId="16" xfId="0" applyFill="1" applyBorder="1"/>
    <xf numFmtId="0" fontId="0" fillId="0" borderId="15" xfId="0" applyFill="1" applyBorder="1"/>
    <xf numFmtId="0" fontId="5" fillId="4" borderId="1" xfId="0" applyFont="1" applyFill="1" applyBorder="1" applyAlignment="1">
      <alignment vertical="center" wrapText="1"/>
    </xf>
    <xf numFmtId="0" fontId="0" fillId="0" borderId="1" xfId="0" applyBorder="1"/>
    <xf numFmtId="0" fontId="12" fillId="12" borderId="0" xfId="0" applyFont="1" applyFill="1"/>
    <xf numFmtId="0" fontId="8" fillId="12" borderId="1" xfId="0" applyFont="1" applyFill="1" applyBorder="1" applyAlignment="1">
      <alignment horizontal="center" vertical="center" wrapText="1"/>
    </xf>
    <xf numFmtId="0" fontId="12" fillId="12" borderId="1" xfId="0" applyFont="1" applyFill="1" applyBorder="1" applyAlignment="1">
      <alignment horizontal="center"/>
    </xf>
    <xf numFmtId="0" fontId="0" fillId="0" borderId="1" xfId="0" applyFill="1" applyBorder="1"/>
    <xf numFmtId="0" fontId="0" fillId="0" borderId="1" xfId="0" applyBorder="1" applyAlignment="1">
      <alignment horizontal="left"/>
    </xf>
    <xf numFmtId="0" fontId="6" fillId="0" borderId="1" xfId="0" applyFont="1" applyBorder="1" applyAlignment="1">
      <alignment horizontal="center" vertical="center" wrapText="1"/>
    </xf>
    <xf numFmtId="0" fontId="7" fillId="0" borderId="0" xfId="0" applyFont="1" applyBorder="1" applyAlignment="1">
      <alignment horizontal="center" vertical="center" wrapText="1"/>
    </xf>
    <xf numFmtId="0" fontId="4" fillId="13" borderId="1" xfId="0" applyFont="1" applyFill="1" applyBorder="1" applyAlignment="1">
      <alignment horizontal="left" vertical="center" wrapText="1"/>
    </xf>
    <xf numFmtId="0" fontId="13" fillId="0" borderId="0" xfId="0" applyFont="1" applyAlignment="1">
      <alignment vertical="center"/>
    </xf>
    <xf numFmtId="0" fontId="4" fillId="3" borderId="1" xfId="0" applyFont="1" applyFill="1" applyBorder="1" applyAlignment="1">
      <alignment horizontal="left" vertical="center" wrapText="1"/>
    </xf>
    <xf numFmtId="0" fontId="4" fillId="3" borderId="1" xfId="0" applyFont="1" applyFill="1" applyBorder="1" applyAlignment="1">
      <alignment horizontal="center" vertical="center" wrapText="1"/>
    </xf>
    <xf numFmtId="0" fontId="4" fillId="0" borderId="1" xfId="0" applyFont="1" applyBorder="1" applyAlignment="1">
      <alignment vertical="center" wrapText="1"/>
    </xf>
    <xf numFmtId="0" fontId="15" fillId="0" borderId="0" xfId="0" applyFont="1" applyAlignment="1">
      <alignment wrapText="1"/>
    </xf>
    <xf numFmtId="0" fontId="16" fillId="14" borderId="25" xfId="0" applyFont="1" applyFill="1" applyBorder="1" applyAlignment="1">
      <alignment vertical="center" wrapText="1"/>
    </xf>
    <xf numFmtId="0" fontId="4" fillId="0" borderId="1" xfId="0" applyFont="1" applyBorder="1" applyAlignment="1">
      <alignment horizontal="left" vertical="center" wrapText="1"/>
    </xf>
    <xf numFmtId="0" fontId="0" fillId="0" borderId="14" xfId="0" applyFont="1" applyBorder="1" applyAlignment="1">
      <alignment horizontal="left" vertical="center" wrapText="1"/>
    </xf>
    <xf numFmtId="0" fontId="0" fillId="0" borderId="15" xfId="0" applyFont="1" applyBorder="1" applyAlignment="1">
      <alignment horizontal="left" vertical="center" wrapText="1"/>
    </xf>
    <xf numFmtId="0" fontId="0" fillId="0" borderId="16" xfId="0" applyFont="1" applyBorder="1" applyAlignment="1">
      <alignment horizontal="left" vertical="center" wrapText="1"/>
    </xf>
    <xf numFmtId="0" fontId="0" fillId="0" borderId="17" xfId="0" applyBorder="1" applyAlignment="1">
      <alignment horizontal="center" vertical="center" wrapText="1"/>
    </xf>
    <xf numFmtId="0" fontId="0" fillId="0" borderId="18"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0" xfId="0" applyBorder="1" applyAlignment="1">
      <alignment horizontal="center" vertical="center" wrapText="1"/>
    </xf>
    <xf numFmtId="0" fontId="0" fillId="0" borderId="21" xfId="0" applyBorder="1" applyAlignment="1">
      <alignment horizontal="center" vertical="center" wrapText="1"/>
    </xf>
    <xf numFmtId="0" fontId="0" fillId="0" borderId="22" xfId="0" applyBorder="1" applyAlignment="1">
      <alignment horizontal="center" vertical="center" wrapText="1"/>
    </xf>
    <xf numFmtId="0" fontId="0" fillId="0" borderId="23" xfId="0" applyBorder="1" applyAlignment="1">
      <alignment horizontal="center" vertical="center" wrapText="1"/>
    </xf>
    <xf numFmtId="0" fontId="0" fillId="0" borderId="24" xfId="0" applyBorder="1" applyAlignment="1">
      <alignment horizontal="center" vertical="center" wrapText="1"/>
    </xf>
    <xf numFmtId="0" fontId="4" fillId="0" borderId="12"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5" xfId="0" applyFont="1" applyBorder="1" applyAlignment="1">
      <alignment horizontal="center" vertical="center" wrapText="1"/>
    </xf>
    <xf numFmtId="0" fontId="5" fillId="4" borderId="5"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4" fillId="0" borderId="13" xfId="0" applyFont="1" applyBorder="1" applyAlignment="1">
      <alignment horizontal="left" vertical="center" wrapText="1"/>
    </xf>
    <xf numFmtId="0" fontId="4" fillId="0" borderId="5" xfId="0" applyFont="1" applyBorder="1" applyAlignment="1">
      <alignment horizontal="left" vertical="center" wrapText="1"/>
    </xf>
    <xf numFmtId="0" fontId="5" fillId="4" borderId="8" xfId="0" applyFont="1" applyFill="1" applyBorder="1" applyAlignment="1">
      <alignment horizontal="center" vertical="center" wrapText="1"/>
    </xf>
    <xf numFmtId="0" fontId="5" fillId="4" borderId="13" xfId="0" applyFont="1" applyFill="1" applyBorder="1" applyAlignment="1">
      <alignment horizontal="center" vertical="center" wrapText="1"/>
    </xf>
    <xf numFmtId="0" fontId="4" fillId="3" borderId="12" xfId="0" applyFont="1" applyFill="1" applyBorder="1" applyAlignment="1">
      <alignment horizontal="left" vertical="center" wrapText="1"/>
    </xf>
    <xf numFmtId="0" fontId="4" fillId="3" borderId="13" xfId="0" applyFont="1" applyFill="1" applyBorder="1" applyAlignment="1">
      <alignment horizontal="left" vertical="center" wrapText="1"/>
    </xf>
    <xf numFmtId="0" fontId="4" fillId="3" borderId="5" xfId="0" applyFont="1" applyFill="1" applyBorder="1" applyAlignment="1">
      <alignment horizontal="left" vertical="center" wrapText="1"/>
    </xf>
    <xf numFmtId="0" fontId="4" fillId="0" borderId="12" xfId="0" applyFont="1" applyBorder="1" applyAlignment="1">
      <alignment horizontal="left" vertical="center" wrapText="1"/>
    </xf>
    <xf numFmtId="0" fontId="4" fillId="0" borderId="12" xfId="0" applyFont="1" applyFill="1" applyBorder="1" applyAlignment="1">
      <alignment horizontal="left" vertical="center" wrapText="1"/>
    </xf>
    <xf numFmtId="0" fontId="4" fillId="0" borderId="13" xfId="0" applyFont="1" applyFill="1" applyBorder="1" applyAlignment="1">
      <alignment horizontal="left" vertical="center" wrapText="1"/>
    </xf>
    <xf numFmtId="0" fontId="7" fillId="0" borderId="1" xfId="0" applyFont="1" applyBorder="1" applyAlignment="1">
      <alignment horizontal="center" vertical="center" wrapText="1"/>
    </xf>
    <xf numFmtId="0" fontId="4" fillId="0" borderId="1" xfId="0" applyFont="1" applyBorder="1" applyAlignment="1">
      <alignment horizontal="left" vertical="center" wrapText="1"/>
    </xf>
    <xf numFmtId="0" fontId="6" fillId="11" borderId="12" xfId="0" applyFont="1" applyFill="1" applyBorder="1" applyAlignment="1">
      <alignment horizontal="center" vertical="center" wrapText="1"/>
    </xf>
    <xf numFmtId="0" fontId="6" fillId="11" borderId="13"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6" fillId="11" borderId="6" xfId="0" applyFont="1" applyFill="1" applyBorder="1" applyAlignment="1">
      <alignment horizontal="center" vertical="center" wrapText="1"/>
    </xf>
    <xf numFmtId="0" fontId="6" fillId="11" borderId="7" xfId="0" applyFont="1" applyFill="1" applyBorder="1" applyAlignment="1">
      <alignment horizontal="center" vertical="center" wrapText="1"/>
    </xf>
    <xf numFmtId="0" fontId="6" fillId="11" borderId="8" xfId="0" applyFont="1" applyFill="1" applyBorder="1" applyAlignment="1">
      <alignment horizontal="center" vertical="center" wrapText="1"/>
    </xf>
    <xf numFmtId="0" fontId="6" fillId="11" borderId="9" xfId="0" applyFont="1" applyFill="1" applyBorder="1" applyAlignment="1">
      <alignment horizontal="center" vertical="center" wrapText="1"/>
    </xf>
    <xf numFmtId="0" fontId="4" fillId="0" borderId="0" xfId="0" applyFont="1" applyAlignment="1">
      <alignment horizontal="justify" vertical="justify" wrapText="1"/>
    </xf>
    <xf numFmtId="0" fontId="4" fillId="0" borderId="0" xfId="0" applyFont="1" applyAlignment="1">
      <alignment horizontal="justify" vertical="center" wrapText="1"/>
    </xf>
    <xf numFmtId="0" fontId="4" fillId="0" borderId="0" xfId="0" applyFont="1" applyAlignment="1">
      <alignment horizontal="left" vertical="center" wrapText="1"/>
    </xf>
    <xf numFmtId="0" fontId="6" fillId="3" borderId="2"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6" fillId="10" borderId="0" xfId="0" applyFont="1" applyFill="1" applyAlignment="1">
      <alignment horizontal="center" vertical="center" textRotation="90" wrapText="1"/>
    </xf>
    <xf numFmtId="0" fontId="6" fillId="10" borderId="0" xfId="0" applyFont="1" applyFill="1" applyAlignment="1">
      <alignment horizontal="center" vertical="center" wrapText="1"/>
    </xf>
    <xf numFmtId="0" fontId="4" fillId="8" borderId="1" xfId="0" applyFont="1" applyFill="1" applyBorder="1" applyAlignment="1">
      <alignment horizontal="center" vertical="center" wrapText="1"/>
    </xf>
    <xf numFmtId="0" fontId="4" fillId="9" borderId="1" xfId="0" applyFont="1" applyFill="1" applyBorder="1" applyAlignment="1">
      <alignment horizontal="center" vertical="center" wrapText="1"/>
    </xf>
    <xf numFmtId="0" fontId="4" fillId="5" borderId="1" xfId="0" applyFont="1" applyFill="1" applyBorder="1" applyAlignment="1">
      <alignment horizontal="center" vertical="center" wrapText="1"/>
    </xf>
    <xf numFmtId="0" fontId="4" fillId="6" borderId="1" xfId="0" applyFont="1" applyFill="1" applyBorder="1" applyAlignment="1">
      <alignment horizontal="center" vertical="center" wrapText="1"/>
    </xf>
    <xf numFmtId="0" fontId="4" fillId="7" borderId="1" xfId="0" applyFont="1" applyFill="1" applyBorder="1" applyAlignment="1">
      <alignment horizontal="center" vertical="center" wrapText="1"/>
    </xf>
    <xf numFmtId="0" fontId="5" fillId="4" borderId="2" xfId="0" applyFont="1" applyFill="1" applyBorder="1" applyAlignment="1">
      <alignment horizontal="center" vertical="center"/>
    </xf>
    <xf numFmtId="0" fontId="5" fillId="4" borderId="3" xfId="0" applyFont="1" applyFill="1" applyBorder="1" applyAlignment="1">
      <alignment horizontal="center" vertical="center"/>
    </xf>
    <xf numFmtId="0" fontId="5" fillId="4" borderId="4" xfId="0" applyFont="1" applyFill="1" applyBorder="1" applyAlignment="1">
      <alignment horizontal="center" vertical="center"/>
    </xf>
    <xf numFmtId="0" fontId="6" fillId="2" borderId="1" xfId="0" applyFont="1" applyFill="1" applyBorder="1" applyAlignment="1">
      <alignment horizontal="center" vertical="center"/>
    </xf>
    <xf numFmtId="0" fontId="5" fillId="4" borderId="1" xfId="0" applyFont="1" applyFill="1" applyBorder="1" applyAlignment="1">
      <alignment horizontal="center" vertical="center"/>
    </xf>
  </cellXfs>
  <cellStyles count="5">
    <cellStyle name="Moneda 2" xfId="1" xr:uid="{00000000-0005-0000-0000-000000000000}"/>
    <cellStyle name="Normal" xfId="0" builtinId="0"/>
    <cellStyle name="Normal 2" xfId="2" xr:uid="{00000000-0005-0000-0000-000002000000}"/>
    <cellStyle name="Normal 3" xfId="3" xr:uid="{00000000-0005-0000-0000-000003000000}"/>
    <cellStyle name="Porcentaje" xfId="4" builtinId="5"/>
  </cellStyles>
  <dxfs count="35">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F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86159</xdr:colOff>
      <xdr:row>1</xdr:row>
      <xdr:rowOff>100599</xdr:rowOff>
    </xdr:from>
    <xdr:to>
      <xdr:col>2</xdr:col>
      <xdr:colOff>926041</xdr:colOff>
      <xdr:row>3</xdr:row>
      <xdr:rowOff>100854</xdr:rowOff>
    </xdr:to>
    <xdr:pic>
      <xdr:nvPicPr>
        <xdr:cNvPr id="2" name="1 Imagen">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66306" y="324717"/>
          <a:ext cx="1187264" cy="403666"/>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25"/>
  <sheetViews>
    <sheetView showGridLines="0" zoomScale="115" zoomScaleNormal="115" zoomScaleSheetLayoutView="85" zoomScalePageLayoutView="85" workbookViewId="0">
      <selection activeCell="B8" sqref="B8:B25"/>
    </sheetView>
  </sheetViews>
  <sheetFormatPr baseColWidth="10" defaultColWidth="11.42578125" defaultRowHeight="15" x14ac:dyDescent="0.25"/>
  <cols>
    <col min="1" max="1" width="4.7109375" customWidth="1"/>
    <col min="2" max="2" width="163.140625" customWidth="1"/>
    <col min="3" max="3" width="5" customWidth="1"/>
  </cols>
  <sheetData>
    <row r="1" spans="1:17" x14ac:dyDescent="0.25">
      <c r="A1" s="37"/>
      <c r="B1" s="57" t="s">
        <v>124</v>
      </c>
      <c r="C1" s="37"/>
    </row>
    <row r="2" spans="1:17" x14ac:dyDescent="0.25">
      <c r="A2" s="37"/>
      <c r="B2" s="52" t="s">
        <v>91</v>
      </c>
      <c r="C2" s="37"/>
    </row>
    <row r="3" spans="1:17" x14ac:dyDescent="0.25">
      <c r="A3" s="37"/>
      <c r="B3" s="54" t="s">
        <v>90</v>
      </c>
      <c r="C3" s="37"/>
    </row>
    <row r="4" spans="1:17" x14ac:dyDescent="0.25">
      <c r="A4" s="37"/>
      <c r="B4" s="54" t="s">
        <v>92</v>
      </c>
      <c r="C4" s="37"/>
    </row>
    <row r="5" spans="1:17" x14ac:dyDescent="0.25">
      <c r="A5" s="37"/>
      <c r="B5" s="54" t="s">
        <v>125</v>
      </c>
      <c r="C5" s="37"/>
    </row>
    <row r="6" spans="1:17" ht="15.75" thickBot="1" x14ac:dyDescent="0.3">
      <c r="B6" s="53" t="s">
        <v>126</v>
      </c>
    </row>
    <row r="7" spans="1:17" ht="15.75" thickBot="1" x14ac:dyDescent="0.3">
      <c r="B7" s="54" t="s">
        <v>162</v>
      </c>
    </row>
    <row r="8" spans="1:17" ht="15" customHeight="1" x14ac:dyDescent="0.25">
      <c r="B8" s="72" t="s">
        <v>205</v>
      </c>
      <c r="C8" s="44"/>
      <c r="D8" s="44"/>
      <c r="E8" s="44"/>
      <c r="F8" s="44"/>
      <c r="G8" s="44"/>
      <c r="H8" s="44"/>
      <c r="I8" s="44"/>
      <c r="J8" s="44"/>
      <c r="K8" s="44"/>
      <c r="L8" s="44"/>
      <c r="M8" s="44"/>
      <c r="N8" s="44"/>
      <c r="O8" s="44"/>
      <c r="P8" s="44"/>
      <c r="Q8" s="44"/>
    </row>
    <row r="9" spans="1:17" x14ac:dyDescent="0.25">
      <c r="B9" s="73"/>
    </row>
    <row r="10" spans="1:17" x14ac:dyDescent="0.25">
      <c r="B10" s="73"/>
    </row>
    <row r="11" spans="1:17" x14ac:dyDescent="0.25">
      <c r="B11" s="73"/>
    </row>
    <row r="12" spans="1:17" x14ac:dyDescent="0.25">
      <c r="B12" s="73"/>
    </row>
    <row r="13" spans="1:17" x14ac:dyDescent="0.25">
      <c r="B13" s="73"/>
    </row>
    <row r="14" spans="1:17" x14ac:dyDescent="0.25">
      <c r="B14" s="73"/>
    </row>
    <row r="15" spans="1:17" x14ac:dyDescent="0.25">
      <c r="B15" s="73"/>
    </row>
    <row r="16" spans="1:17" x14ac:dyDescent="0.25">
      <c r="B16" s="73"/>
    </row>
    <row r="17" spans="2:2" x14ac:dyDescent="0.25">
      <c r="B17" s="73"/>
    </row>
    <row r="18" spans="2:2" x14ac:dyDescent="0.25">
      <c r="B18" s="73"/>
    </row>
    <row r="19" spans="2:2" x14ac:dyDescent="0.25">
      <c r="B19" s="73"/>
    </row>
    <row r="20" spans="2:2" x14ac:dyDescent="0.25">
      <c r="B20" s="73"/>
    </row>
    <row r="21" spans="2:2" x14ac:dyDescent="0.25">
      <c r="B21" s="73"/>
    </row>
    <row r="22" spans="2:2" x14ac:dyDescent="0.25">
      <c r="B22" s="73"/>
    </row>
    <row r="23" spans="2:2" x14ac:dyDescent="0.25">
      <c r="B23" s="73"/>
    </row>
    <row r="24" spans="2:2" x14ac:dyDescent="0.25">
      <c r="B24" s="73"/>
    </row>
    <row r="25" spans="2:2" ht="15.75" thickBot="1" x14ac:dyDescent="0.3">
      <c r="B25" s="74"/>
    </row>
  </sheetData>
  <mergeCells count="1">
    <mergeCell ref="B8:B25"/>
  </mergeCells>
  <pageMargins left="0.7" right="0.7" top="0.75" bottom="0.75" header="0.3" footer="0.3"/>
  <pageSetup scale="5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23"/>
  <sheetViews>
    <sheetView zoomScale="115" zoomScaleNormal="115" workbookViewId="0">
      <pane xSplit="2" ySplit="1" topLeftCell="C2" activePane="bottomRight" state="frozen"/>
      <selection pane="topRight" activeCell="B1" sqref="B1"/>
      <selection pane="bottomLeft" activeCell="A2" sqref="A2"/>
      <selection pane="bottomRight" activeCell="C9" sqref="C9"/>
    </sheetView>
  </sheetViews>
  <sheetFormatPr baseColWidth="10" defaultRowHeight="15" x14ac:dyDescent="0.25"/>
  <cols>
    <col min="2" max="2" width="39" bestFit="1" customWidth="1"/>
    <col min="3" max="3" width="25.42578125" bestFit="1" customWidth="1"/>
  </cols>
  <sheetData>
    <row r="1" spans="1:8" ht="15.75" thickBot="1" x14ac:dyDescent="0.3">
      <c r="A1" s="55" t="s">
        <v>134</v>
      </c>
      <c r="B1" s="55" t="s">
        <v>132</v>
      </c>
      <c r="C1" s="55" t="s">
        <v>133</v>
      </c>
    </row>
    <row r="2" spans="1:8" x14ac:dyDescent="0.25">
      <c r="A2" s="56">
        <v>1</v>
      </c>
      <c r="B2" s="61" t="s">
        <v>138</v>
      </c>
      <c r="C2" s="59" t="s">
        <v>136</v>
      </c>
      <c r="E2" s="75" t="s">
        <v>137</v>
      </c>
      <c r="F2" s="76"/>
      <c r="G2" s="76"/>
      <c r="H2" s="77"/>
    </row>
    <row r="3" spans="1:8" x14ac:dyDescent="0.25">
      <c r="A3" s="56">
        <v>2</v>
      </c>
      <c r="B3" s="61" t="s">
        <v>139</v>
      </c>
      <c r="C3" s="59" t="s">
        <v>136</v>
      </c>
      <c r="E3" s="78"/>
      <c r="F3" s="79"/>
      <c r="G3" s="79"/>
      <c r="H3" s="80"/>
    </row>
    <row r="4" spans="1:8" x14ac:dyDescent="0.25">
      <c r="A4" s="56">
        <v>3</v>
      </c>
      <c r="B4" s="61" t="s">
        <v>140</v>
      </c>
      <c r="C4" s="59" t="s">
        <v>136</v>
      </c>
      <c r="E4" s="78"/>
      <c r="F4" s="79"/>
      <c r="G4" s="79"/>
      <c r="H4" s="80"/>
    </row>
    <row r="5" spans="1:8" x14ac:dyDescent="0.25">
      <c r="A5" s="56">
        <v>4</v>
      </c>
      <c r="B5" s="61" t="s">
        <v>141</v>
      </c>
      <c r="C5" s="59" t="s">
        <v>136</v>
      </c>
      <c r="E5" s="78"/>
      <c r="F5" s="79"/>
      <c r="G5" s="79"/>
      <c r="H5" s="80"/>
    </row>
    <row r="6" spans="1:8" x14ac:dyDescent="0.25">
      <c r="A6" s="56">
        <v>5</v>
      </c>
      <c r="B6" s="61" t="s">
        <v>142</v>
      </c>
      <c r="C6" s="59" t="s">
        <v>136</v>
      </c>
      <c r="E6" s="78"/>
      <c r="F6" s="79"/>
      <c r="G6" s="79"/>
      <c r="H6" s="80"/>
    </row>
    <row r="7" spans="1:8" ht="15.75" thickBot="1" x14ac:dyDescent="0.3">
      <c r="A7" s="56">
        <v>6</v>
      </c>
      <c r="B7" s="61" t="s">
        <v>143</v>
      </c>
      <c r="C7" s="59" t="s">
        <v>136</v>
      </c>
      <c r="E7" s="81"/>
      <c r="F7" s="82"/>
      <c r="G7" s="82"/>
      <c r="H7" s="83"/>
    </row>
    <row r="8" spans="1:8" x14ac:dyDescent="0.25">
      <c r="A8" s="56">
        <v>7</v>
      </c>
      <c r="B8" s="61" t="s">
        <v>144</v>
      </c>
      <c r="C8" s="59" t="s">
        <v>136</v>
      </c>
    </row>
    <row r="9" spans="1:8" x14ac:dyDescent="0.25">
      <c r="A9" s="56">
        <v>8</v>
      </c>
      <c r="B9" s="61" t="s">
        <v>145</v>
      </c>
      <c r="C9" s="59" t="s">
        <v>135</v>
      </c>
    </row>
    <row r="10" spans="1:8" x14ac:dyDescent="0.25">
      <c r="A10" s="56">
        <v>9</v>
      </c>
      <c r="B10" s="61" t="s">
        <v>146</v>
      </c>
      <c r="C10" s="59" t="s">
        <v>135</v>
      </c>
    </row>
    <row r="11" spans="1:8" x14ac:dyDescent="0.25">
      <c r="A11" s="56">
        <v>10</v>
      </c>
      <c r="B11" s="61" t="s">
        <v>147</v>
      </c>
      <c r="C11" s="59" t="s">
        <v>135</v>
      </c>
    </row>
    <row r="12" spans="1:8" x14ac:dyDescent="0.25">
      <c r="A12" s="56">
        <v>11</v>
      </c>
      <c r="B12" s="61" t="s">
        <v>148</v>
      </c>
      <c r="C12" s="59" t="s">
        <v>135</v>
      </c>
    </row>
    <row r="13" spans="1:8" x14ac:dyDescent="0.25">
      <c r="A13" s="56">
        <v>12</v>
      </c>
      <c r="B13" s="61" t="s">
        <v>149</v>
      </c>
      <c r="C13" s="59" t="s">
        <v>135</v>
      </c>
    </row>
    <row r="14" spans="1:8" x14ac:dyDescent="0.25">
      <c r="A14" s="56">
        <v>13</v>
      </c>
      <c r="B14" s="61" t="s">
        <v>150</v>
      </c>
      <c r="C14" s="59" t="s">
        <v>135</v>
      </c>
    </row>
    <row r="15" spans="1:8" x14ac:dyDescent="0.25">
      <c r="A15" s="56">
        <v>14</v>
      </c>
      <c r="B15" s="61" t="s">
        <v>151</v>
      </c>
      <c r="C15" s="59" t="s">
        <v>136</v>
      </c>
    </row>
    <row r="16" spans="1:8" x14ac:dyDescent="0.25">
      <c r="A16" s="56">
        <v>15</v>
      </c>
      <c r="B16" s="61" t="s">
        <v>152</v>
      </c>
      <c r="C16" s="59" t="s">
        <v>136</v>
      </c>
    </row>
    <row r="17" spans="1:3" x14ac:dyDescent="0.25">
      <c r="A17" s="56">
        <v>16</v>
      </c>
      <c r="B17" s="61" t="s">
        <v>153</v>
      </c>
      <c r="C17" s="59" t="s">
        <v>135</v>
      </c>
    </row>
    <row r="18" spans="1:3" x14ac:dyDescent="0.25">
      <c r="A18" s="56">
        <v>17</v>
      </c>
      <c r="B18" s="61" t="s">
        <v>154</v>
      </c>
      <c r="C18" s="59" t="s">
        <v>136</v>
      </c>
    </row>
    <row r="19" spans="1:3" x14ac:dyDescent="0.25">
      <c r="A19" s="56">
        <v>18</v>
      </c>
      <c r="B19" s="61" t="s">
        <v>155</v>
      </c>
      <c r="C19" s="59" t="s">
        <v>136</v>
      </c>
    </row>
    <row r="20" spans="1:3" x14ac:dyDescent="0.25">
      <c r="A20" s="56">
        <v>19</v>
      </c>
      <c r="B20" s="61" t="s">
        <v>156</v>
      </c>
      <c r="C20" s="59" t="s">
        <v>136</v>
      </c>
    </row>
    <row r="21" spans="1:3" x14ac:dyDescent="0.25">
      <c r="A21" s="56">
        <v>20</v>
      </c>
      <c r="B21" s="61" t="s">
        <v>157</v>
      </c>
      <c r="C21" s="59" t="s">
        <v>136</v>
      </c>
    </row>
    <row r="22" spans="1:3" x14ac:dyDescent="0.25">
      <c r="A22" s="56">
        <v>21</v>
      </c>
      <c r="B22" s="61" t="s">
        <v>158</v>
      </c>
      <c r="C22" s="59" t="s">
        <v>136</v>
      </c>
    </row>
    <row r="23" spans="1:3" x14ac:dyDescent="0.25">
      <c r="A23" s="60">
        <v>22</v>
      </c>
      <c r="B23" s="61" t="s">
        <v>159</v>
      </c>
      <c r="C23" s="59" t="s">
        <v>136</v>
      </c>
    </row>
  </sheetData>
  <mergeCells count="1">
    <mergeCell ref="E2:H7"/>
  </mergeCells>
  <dataValidations count="1">
    <dataValidation type="list" allowBlank="1" showInputMessage="1" showErrorMessage="1" sqref="C2:C23" xr:uid="{00000000-0002-0000-0100-000000000000}">
      <formula1>"SI,NO"</formula1>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U56"/>
  <sheetViews>
    <sheetView showGridLines="0" tabSelected="1" view="pageBreakPreview" topLeftCell="B1" zoomScaleNormal="100" zoomScaleSheetLayoutView="100" zoomScalePageLayoutView="85" workbookViewId="0">
      <pane ySplit="6" topLeftCell="A7" activePane="bottomLeft" state="frozen"/>
      <selection activeCell="B1" sqref="B1"/>
      <selection pane="bottomLeft" activeCell="G7" sqref="G7"/>
    </sheetView>
  </sheetViews>
  <sheetFormatPr baseColWidth="10" defaultColWidth="11.42578125" defaultRowHeight="12.75" x14ac:dyDescent="0.25"/>
  <cols>
    <col min="1" max="1" width="4.140625" style="25" hidden="1" customWidth="1"/>
    <col min="2" max="2" width="5.28515625" style="25" customWidth="1"/>
    <col min="3" max="3" width="14.5703125" style="25" customWidth="1"/>
    <col min="4" max="4" width="44.42578125" style="25" customWidth="1"/>
    <col min="5" max="5" width="10.85546875" style="25" bestFit="1" customWidth="1"/>
    <col min="6" max="6" width="10.28515625" style="25" customWidth="1"/>
    <col min="7" max="7" width="11.42578125" style="25" customWidth="1"/>
    <col min="8" max="8" width="7" style="25" bestFit="1" customWidth="1"/>
    <col min="9" max="9" width="6.7109375" style="25" bestFit="1" customWidth="1"/>
    <col min="10" max="10" width="11.140625" style="25" bestFit="1" customWidth="1"/>
    <col min="11" max="11" width="5" style="25" bestFit="1" customWidth="1"/>
    <col min="12" max="12" width="11" style="25" bestFit="1" customWidth="1"/>
    <col min="13" max="13" width="7.7109375" style="43" customWidth="1"/>
    <col min="14" max="14" width="15.140625" style="25" customWidth="1"/>
    <col min="15" max="15" width="4.28515625" style="43" customWidth="1"/>
    <col min="16" max="16" width="11.42578125" style="25" customWidth="1"/>
    <col min="17" max="17" width="41.28515625" style="25" customWidth="1"/>
    <col min="18" max="18" width="26.85546875" style="25" customWidth="1"/>
    <col min="19" max="19" width="4.140625" style="25" customWidth="1"/>
    <col min="20" max="20" width="30.42578125" style="25" customWidth="1"/>
    <col min="21" max="16384" width="11.42578125" style="25"/>
  </cols>
  <sheetData>
    <row r="1" spans="2:21" ht="17.25" customHeight="1" x14ac:dyDescent="0.25"/>
    <row r="2" spans="2:21" ht="15.75" customHeight="1" x14ac:dyDescent="0.25">
      <c r="B2" s="107"/>
      <c r="C2" s="108"/>
      <c r="D2" s="100" t="s">
        <v>232</v>
      </c>
      <c r="E2" s="100"/>
      <c r="F2" s="100"/>
      <c r="G2" s="100"/>
      <c r="H2" s="100"/>
      <c r="I2" s="100"/>
      <c r="J2" s="100"/>
      <c r="K2" s="100"/>
      <c r="L2" s="100"/>
      <c r="M2" s="100"/>
      <c r="N2" s="100"/>
      <c r="O2" s="100"/>
      <c r="P2" s="100"/>
      <c r="Q2" s="63"/>
      <c r="R2" s="63"/>
    </row>
    <row r="3" spans="2:21" ht="15.75" customHeight="1" x14ac:dyDescent="0.25">
      <c r="B3" s="109"/>
      <c r="C3" s="110"/>
      <c r="D3" s="100"/>
      <c r="E3" s="100"/>
      <c r="F3" s="100"/>
      <c r="G3" s="100"/>
      <c r="H3" s="100"/>
      <c r="I3" s="100"/>
      <c r="J3" s="100"/>
      <c r="K3" s="100"/>
      <c r="L3" s="100"/>
      <c r="M3" s="100"/>
      <c r="N3" s="100"/>
      <c r="O3" s="100"/>
      <c r="P3" s="100"/>
      <c r="Q3" s="63"/>
      <c r="R3" s="63"/>
      <c r="T3" s="51" t="s">
        <v>199</v>
      </c>
      <c r="U3" s="4">
        <f>INT(AVERAGE(M7:M107))</f>
        <v>2</v>
      </c>
    </row>
    <row r="4" spans="2:21" ht="15.75" customHeight="1" x14ac:dyDescent="0.25">
      <c r="B4" s="111"/>
      <c r="C4" s="112"/>
      <c r="D4" s="100"/>
      <c r="E4" s="100"/>
      <c r="F4" s="100"/>
      <c r="G4" s="100"/>
      <c r="H4" s="100"/>
      <c r="I4" s="100"/>
      <c r="J4" s="100"/>
      <c r="K4" s="100"/>
      <c r="L4" s="100"/>
      <c r="M4" s="100"/>
      <c r="N4" s="100"/>
      <c r="O4" s="100"/>
      <c r="P4" s="100"/>
      <c r="Q4" s="88"/>
      <c r="R4" s="88"/>
      <c r="T4" s="51" t="s">
        <v>200</v>
      </c>
      <c r="U4" s="4">
        <f>INT(AVERAGE(O7:O107))</f>
        <v>2</v>
      </c>
    </row>
    <row r="5" spans="2:21" ht="12.75" customHeight="1" x14ac:dyDescent="0.25">
      <c r="B5" s="102" t="s">
        <v>3</v>
      </c>
      <c r="C5" s="113" t="s">
        <v>87</v>
      </c>
      <c r="D5" s="114"/>
      <c r="E5" s="102" t="s">
        <v>63</v>
      </c>
      <c r="F5" s="104" t="s">
        <v>2</v>
      </c>
      <c r="G5" s="105"/>
      <c r="H5" s="105"/>
      <c r="I5" s="105"/>
      <c r="J5" s="105"/>
      <c r="K5" s="106"/>
      <c r="L5" s="89" t="s">
        <v>107</v>
      </c>
      <c r="M5" s="89" t="s">
        <v>109</v>
      </c>
      <c r="N5" s="89" t="s">
        <v>2</v>
      </c>
      <c r="O5" s="89" t="s">
        <v>110</v>
      </c>
      <c r="P5" s="89" t="s">
        <v>64</v>
      </c>
      <c r="Q5" s="92" t="s">
        <v>170</v>
      </c>
      <c r="R5" s="87" t="s">
        <v>198</v>
      </c>
      <c r="T5" s="51" t="s">
        <v>201</v>
      </c>
      <c r="U5" s="4" t="e">
        <f>+INT(AVERAGE(#REF!))</f>
        <v>#REF!</v>
      </c>
    </row>
    <row r="6" spans="2:21" ht="25.5" x14ac:dyDescent="0.25">
      <c r="B6" s="103"/>
      <c r="C6" s="115"/>
      <c r="D6" s="116"/>
      <c r="E6" s="103"/>
      <c r="F6" s="38" t="s">
        <v>73</v>
      </c>
      <c r="G6" s="38" t="s">
        <v>74</v>
      </c>
      <c r="H6" s="38" t="s">
        <v>65</v>
      </c>
      <c r="I6" s="38" t="s">
        <v>66</v>
      </c>
      <c r="J6" s="38" t="s">
        <v>67</v>
      </c>
      <c r="K6" s="38" t="s">
        <v>68</v>
      </c>
      <c r="L6" s="93"/>
      <c r="M6" s="87"/>
      <c r="N6" s="93"/>
      <c r="O6" s="87"/>
      <c r="P6" s="93"/>
      <c r="Q6" s="92"/>
      <c r="R6" s="88"/>
      <c r="T6" s="51" t="s">
        <v>202</v>
      </c>
      <c r="U6" s="4" t="e">
        <f>+INT(AVERAGE(#REF!))</f>
        <v>#REF!</v>
      </c>
    </row>
    <row r="7" spans="2:21" ht="39.75" customHeight="1" x14ac:dyDescent="0.25">
      <c r="B7" s="39">
        <v>1</v>
      </c>
      <c r="C7" s="90" t="s">
        <v>102</v>
      </c>
      <c r="D7" s="3" t="s">
        <v>89</v>
      </c>
      <c r="E7" s="67" t="s">
        <v>0</v>
      </c>
      <c r="F7" s="58">
        <v>1</v>
      </c>
      <c r="G7" s="58">
        <v>2</v>
      </c>
      <c r="H7" s="58">
        <v>1</v>
      </c>
      <c r="I7" s="58">
        <v>2</v>
      </c>
      <c r="J7" s="58">
        <v>2</v>
      </c>
      <c r="K7" s="58">
        <v>1</v>
      </c>
      <c r="L7" s="58" t="s">
        <v>129</v>
      </c>
      <c r="M7" s="39">
        <f t="shared" ref="M7:M13" si="0">IF(L7="Raro",1,IF(L7="Improbable",2,IF(L7="Posible",3,IF(L7="Probable",4,IF(L7="Certeza","5")))))</f>
        <v>3</v>
      </c>
      <c r="N7" s="39" t="str">
        <f>IF(MAX(F7:K7)=1,"Insignificante",IF(MAX(F7:K7)=2,"Menor",IF(MAX(F7:K7)=3,"Moderado",IF(MAX(F7:K7)=4,"Mayor",IF(MAX(F7:K7)=5,"Catastrofico","0")))))</f>
        <v>Menor</v>
      </c>
      <c r="O7" s="39">
        <f>MAX(F7:K7)</f>
        <v>2</v>
      </c>
      <c r="P7" s="62" t="str">
        <f>IF(AND(L7="Raro",N7="Insignificante"),"Inusual",IF(AND(L7="Raro",N7="Menor"),"Bajo",IF(AND(L7="Raro",N7="Moderado"),"Medio",IF(AND(L7="Raro",N7="Mayor"),"Medio",IF(AND(L7="Raro",N7="Catastrofico"),"Alto",IF(AND(L7="Improbable",N7="Insignificante"),"Bajo",IF(AND(L7="Improbable",N7="Menor"),"Bajo",IF(AND(L7="Improbable",N7="Moderado"),"Medio",IF(AND(L7="Improbable",N7="Mayor"),"Alto",IF(AND(L7="Improbable",N7="Catastrofico"),"Alto",IF(AND(L7="Posible",N7="Insignificante"),"Bajo",IF(AND(L7="Posible",N7="Menor"),"Bajo",IF(AND(L7="Posible",N7="Moderado"),"Medio",IF(AND(L7="Posible",N7="Mayor"),"Alto",IF(AND(L7="Posible",N7="Catastrofico"),"Extremo",IF(AND(L7="Probable",N7="Insignificante"),"Medio",IF(AND(L7="Probable",N7="Menor"),"Medio",IF(AND(L7="Probable",N7="Moderado"),"Alto",IF(AND(L7="Probable",N7="Mayor"),"Extremo",IF(AND(L7="Probable",N7="Catastrofico"),"Extremo",IF(AND(L7="Certeza",N7="Insignificante"),"Medio",IF(AND(L7="Certeza",N7="Menor"),"Alto",IF(AND(L7="Certeza",N7="Moderado"),"Alto",IF(AND(L7="Certeza",N7="Mayor"),"Extremo",IF(AND(L7="Certeza",N7="Catastrofico"),"Extremo",0)))))))))))))))))))))))))</f>
        <v>Bajo</v>
      </c>
      <c r="Q7" s="3" t="s">
        <v>197</v>
      </c>
      <c r="R7" s="3"/>
      <c r="T7" s="65"/>
      <c r="U7" s="65"/>
    </row>
    <row r="8" spans="2:21" ht="27.75" customHeight="1" x14ac:dyDescent="0.25">
      <c r="B8" s="39">
        <v>2</v>
      </c>
      <c r="C8" s="90"/>
      <c r="D8" s="3" t="s">
        <v>112</v>
      </c>
      <c r="E8" s="67" t="s">
        <v>169</v>
      </c>
      <c r="F8" s="58">
        <v>1</v>
      </c>
      <c r="G8" s="58">
        <v>2</v>
      </c>
      <c r="H8" s="58">
        <v>1</v>
      </c>
      <c r="I8" s="58">
        <v>1</v>
      </c>
      <c r="J8" s="58">
        <v>2</v>
      </c>
      <c r="K8" s="58">
        <v>1</v>
      </c>
      <c r="L8" s="58" t="s">
        <v>129</v>
      </c>
      <c r="M8" s="39">
        <f t="shared" si="0"/>
        <v>3</v>
      </c>
      <c r="N8" s="39" t="str">
        <f t="shared" ref="N8:N13" si="1">IF(MAX(F8:K8)=1,"Insignificante",IF(MAX(F8:K8)=2,"Menor",IF(MAX(F8:K8)=3,"Moderado",IF(MAX(F8:K8)=4,"Mayor",IF(MAX(F8:K8)=5,"Catastrofico","0")))))</f>
        <v>Menor</v>
      </c>
      <c r="O8" s="39">
        <f>MAX(F8:K8)</f>
        <v>2</v>
      </c>
      <c r="P8" s="62" t="str">
        <f>IF(AND(L8="Raro",N8="Insignificante"),"Inusual",IF(AND(L8="Raro",N8="Menor"),"Bajo",IF(AND(L8="Raro",N8="Moderado"),"Medio",IF(AND(L8="Raro",N8="Mayor"),"Medio",IF(AND(L8="Raro",N8="Catastrofico"),"Alto",IF(AND(L8="Improbable",N8="Insignificante"),"Bajo",IF(AND(L8="Improbable",N8="Menor"),"Bajo",IF(AND(L8="Improbable",N8="Moderado"),"Medio",IF(AND(L8="Improbable",N8="Mayor"),"Alto",IF(AND(L8="Improbable",N8="Catastrofico"),"Alto",IF(AND(L8="Posible",N8="Insignificante"),"Bajo",IF(AND(L8="Posible",N8="Menor"),"Bajo",IF(AND(L8="Posible",N8="Moderado"),"Medio",IF(AND(L8="Posible",N8="Mayor"),"Alto",IF(AND(L8="Posible",N8="Catastrofico"),"Extremo",IF(AND(L8="Probable",N8="Insignificante"),"Medio",IF(AND(L8="Probable",N8="Menor"),"Medio",IF(AND(L8="Probable",N8="Moderado"),"Alto",IF(AND(L8="Probable",N8="Mayor"),"Extremo",IF(AND(L8="Probable",N8="Catastrofico"),"Extremo",IF(AND(L8="Certeza",N8="Insignificante"),"Medio",IF(AND(L8="Certeza",N8="Menor"),"Alto",IF(AND(L8="Certeza",N8="Moderado"),"Alto",IF(AND(L8="Certeza",N8="Mayor"),"Extremo",IF(AND(L8="Certeza",N8="Catastrofico"),"Extremo",0)))))))))))))))))))))))))</f>
        <v>Bajo</v>
      </c>
      <c r="Q8" s="3" t="s">
        <v>173</v>
      </c>
      <c r="R8" s="3"/>
      <c r="T8" s="65">
        <v>3</v>
      </c>
      <c r="U8" s="65" t="s">
        <v>129</v>
      </c>
    </row>
    <row r="9" spans="2:21" ht="89.25" x14ac:dyDescent="0.25">
      <c r="B9" s="39">
        <v>3</v>
      </c>
      <c r="C9" s="91"/>
      <c r="D9" s="3" t="s">
        <v>70</v>
      </c>
      <c r="E9" s="67" t="s">
        <v>104</v>
      </c>
      <c r="F9" s="58">
        <v>1</v>
      </c>
      <c r="G9" s="58">
        <v>2</v>
      </c>
      <c r="H9" s="58">
        <v>1</v>
      </c>
      <c r="I9" s="58">
        <v>1</v>
      </c>
      <c r="J9" s="58">
        <v>2</v>
      </c>
      <c r="K9" s="58">
        <v>2</v>
      </c>
      <c r="L9" s="58" t="s">
        <v>129</v>
      </c>
      <c r="M9" s="39">
        <f t="shared" si="0"/>
        <v>3</v>
      </c>
      <c r="N9" s="39" t="str">
        <f t="shared" si="1"/>
        <v>Menor</v>
      </c>
      <c r="O9" s="39">
        <f t="shared" ref="O9:O13" si="2">MAX(F9:K9)</f>
        <v>2</v>
      </c>
      <c r="P9" s="62" t="str">
        <f t="shared" ref="P9:P13" si="3">IF(AND(L9="Raro",N9="Insignificante"),"Inusual",IF(AND(L9="Raro",N9="Menor"),"Bajo",IF(AND(L9="Raro",N9="Moderado"),"Medio",IF(AND(L9="Raro",N9="Mayor"),"Medio",IF(AND(L9="Raro",N9="Catastrofico"),"Alto",IF(AND(L9="Improbable",N9="Insignificante"),"Bajo",IF(AND(L9="Improbable",N9="Menor"),"Bajo",IF(AND(L9="Improbable",N9="Moderado"),"Medio",IF(AND(L9="Improbable",N9="Mayor"),"Alto",IF(AND(L9="Improbable",N9="Catastrofico"),"Alto",IF(AND(L9="Posible",N9="Insignificante"),"Bajo",IF(AND(L9="Posible",N9="Menor"),"Bajo",IF(AND(L9="Posible",N9="Moderado"),"Medio",IF(AND(L9="Posible",N9="Mayor"),"Alto",IF(AND(L9="Posible",N9="Catastrofico"),"Extremo",IF(AND(L9="Probable",N9="Insignificante"),"Medio",IF(AND(L9="Probable",N9="Menor"),"Medio",IF(AND(L9="Probable",N9="Moderado"),"Alto",IF(AND(L9="Probable",N9="Mayor"),"Extremo",IF(AND(L9="Probable",N9="Catastrofico"),"Extremo",IF(AND(L9="Certeza",N9="Insignificante"),"Medio",IF(AND(L9="Certeza",N9="Menor"),"Alto",IF(AND(L9="Certeza",N9="Moderado"),"Alto",IF(AND(L9="Certeza",N9="Mayor"),"Extremo",IF(AND(L9="Certeza",N9="Catastrofico"),"Extremo",0)))))))))))))))))))))))))</f>
        <v>Bajo</v>
      </c>
      <c r="Q9" s="3" t="s">
        <v>226</v>
      </c>
      <c r="R9" s="66"/>
      <c r="T9" s="65">
        <v>4</v>
      </c>
      <c r="U9" s="65" t="s">
        <v>130</v>
      </c>
    </row>
    <row r="10" spans="2:21" ht="51" x14ac:dyDescent="0.25">
      <c r="B10" s="39">
        <v>4</v>
      </c>
      <c r="C10" s="101" t="s">
        <v>103</v>
      </c>
      <c r="D10" s="3" t="s">
        <v>123</v>
      </c>
      <c r="E10" s="67" t="s">
        <v>0</v>
      </c>
      <c r="F10" s="58">
        <v>4</v>
      </c>
      <c r="G10" s="58">
        <v>3</v>
      </c>
      <c r="H10" s="58">
        <v>3</v>
      </c>
      <c r="I10" s="58">
        <v>3</v>
      </c>
      <c r="J10" s="58">
        <v>3</v>
      </c>
      <c r="K10" s="58">
        <v>3</v>
      </c>
      <c r="L10" s="58" t="s">
        <v>129</v>
      </c>
      <c r="M10" s="39">
        <f t="shared" si="0"/>
        <v>3</v>
      </c>
      <c r="N10" s="39" t="str">
        <f t="shared" si="1"/>
        <v>Mayor</v>
      </c>
      <c r="O10" s="39">
        <f t="shared" si="2"/>
        <v>4</v>
      </c>
      <c r="P10" s="62" t="str">
        <f t="shared" si="3"/>
        <v>Alto</v>
      </c>
      <c r="Q10" s="3" t="s">
        <v>203</v>
      </c>
      <c r="R10" s="3"/>
      <c r="T10" s="65">
        <v>5</v>
      </c>
      <c r="U10" s="65" t="s">
        <v>131</v>
      </c>
    </row>
    <row r="11" spans="2:21" ht="43.5" customHeight="1" x14ac:dyDescent="0.25">
      <c r="B11" s="39">
        <v>5</v>
      </c>
      <c r="C11" s="101"/>
      <c r="D11" s="3" t="s">
        <v>178</v>
      </c>
      <c r="E11" s="67" t="s">
        <v>104</v>
      </c>
      <c r="F11" s="58">
        <v>1</v>
      </c>
      <c r="G11" s="58">
        <v>2</v>
      </c>
      <c r="H11" s="58">
        <v>1</v>
      </c>
      <c r="I11" s="58">
        <v>1</v>
      </c>
      <c r="J11" s="58">
        <v>1</v>
      </c>
      <c r="K11" s="58">
        <v>1</v>
      </c>
      <c r="L11" s="58" t="s">
        <v>127</v>
      </c>
      <c r="M11" s="39">
        <f t="shared" si="0"/>
        <v>1</v>
      </c>
      <c r="N11" s="39" t="str">
        <f t="shared" si="1"/>
        <v>Menor</v>
      </c>
      <c r="O11" s="39">
        <f t="shared" si="2"/>
        <v>2</v>
      </c>
      <c r="P11" s="62" t="str">
        <f t="shared" si="3"/>
        <v>Bajo</v>
      </c>
      <c r="Q11" s="3" t="s">
        <v>179</v>
      </c>
      <c r="R11" s="66"/>
      <c r="T11" s="65"/>
      <c r="U11" s="65"/>
    </row>
    <row r="12" spans="2:21" ht="38.25" x14ac:dyDescent="0.25">
      <c r="B12" s="39">
        <v>6</v>
      </c>
      <c r="C12" s="101"/>
      <c r="D12" s="3" t="s">
        <v>165</v>
      </c>
      <c r="E12" s="67" t="s">
        <v>0</v>
      </c>
      <c r="F12" s="58">
        <v>2</v>
      </c>
      <c r="G12" s="58">
        <v>2</v>
      </c>
      <c r="H12" s="58">
        <v>1</v>
      </c>
      <c r="I12" s="58">
        <v>2</v>
      </c>
      <c r="J12" s="58">
        <v>1</v>
      </c>
      <c r="K12" s="58">
        <v>2</v>
      </c>
      <c r="L12" s="58" t="s">
        <v>128</v>
      </c>
      <c r="M12" s="39">
        <f t="shared" si="0"/>
        <v>2</v>
      </c>
      <c r="N12" s="39" t="str">
        <f t="shared" si="1"/>
        <v>Menor</v>
      </c>
      <c r="O12" s="39">
        <f t="shared" si="2"/>
        <v>2</v>
      </c>
      <c r="P12" s="62" t="str">
        <f t="shared" si="3"/>
        <v>Bajo</v>
      </c>
      <c r="Q12" s="3" t="s">
        <v>181</v>
      </c>
      <c r="R12" s="3"/>
      <c r="T12" s="65"/>
      <c r="U12" s="65"/>
    </row>
    <row r="13" spans="2:21" ht="51" x14ac:dyDescent="0.25">
      <c r="B13" s="39">
        <v>7</v>
      </c>
      <c r="C13" s="101"/>
      <c r="D13" s="3" t="s">
        <v>120</v>
      </c>
      <c r="E13" s="67" t="s">
        <v>0</v>
      </c>
      <c r="F13" s="58">
        <v>3</v>
      </c>
      <c r="G13" s="58">
        <v>3</v>
      </c>
      <c r="H13" s="58">
        <v>3</v>
      </c>
      <c r="I13" s="58">
        <v>3</v>
      </c>
      <c r="J13" s="58">
        <v>3</v>
      </c>
      <c r="K13" s="58">
        <v>3</v>
      </c>
      <c r="L13" s="58" t="s">
        <v>129</v>
      </c>
      <c r="M13" s="39">
        <f t="shared" si="0"/>
        <v>3</v>
      </c>
      <c r="N13" s="39" t="str">
        <f t="shared" si="1"/>
        <v>Moderado</v>
      </c>
      <c r="O13" s="39">
        <f t="shared" si="2"/>
        <v>3</v>
      </c>
      <c r="P13" s="62" t="str">
        <f t="shared" si="3"/>
        <v>Medio</v>
      </c>
      <c r="Q13" s="3" t="s">
        <v>182</v>
      </c>
      <c r="R13" s="3"/>
      <c r="T13" s="65"/>
      <c r="U13" s="65" t="str">
        <f ca="1">VLOOKUP(RANDBETWEEN(1,5),$T$7:$U$10,2,FALSE)</f>
        <v>Certeza</v>
      </c>
    </row>
    <row r="14" spans="2:21" ht="51" x14ac:dyDescent="0.25">
      <c r="B14" s="39">
        <v>8</v>
      </c>
      <c r="C14" s="98" t="s">
        <v>94</v>
      </c>
      <c r="D14" s="3" t="s">
        <v>121</v>
      </c>
      <c r="E14" s="67" t="s">
        <v>0</v>
      </c>
      <c r="F14" s="58">
        <v>1</v>
      </c>
      <c r="G14" s="58">
        <v>2</v>
      </c>
      <c r="H14" s="58">
        <v>2</v>
      </c>
      <c r="I14" s="58">
        <v>1</v>
      </c>
      <c r="J14" s="58">
        <v>1</v>
      </c>
      <c r="K14" s="58">
        <v>1</v>
      </c>
      <c r="L14" s="58" t="s">
        <v>128</v>
      </c>
      <c r="M14" s="39">
        <f t="shared" ref="M14:M49" si="4">IF(L14="Raro",1,IF(L14="Improbable",2,IF(L14="Posible",3,IF(L14="Probable",4,IF(L14="Certeza","5")))))</f>
        <v>2</v>
      </c>
      <c r="N14" s="39" t="str">
        <f t="shared" ref="N14:N49" si="5">IF(MAX(F14:K14)=1,"Insignificante",IF(MAX(F14:K14)=2,"Menor",IF(MAX(F14:K14)=3,"Moderado",IF(MAX(F14:K14)=4,"Mayor",IF(MAX(F14:K14)=5,"Catastrofico","0")))))</f>
        <v>Menor</v>
      </c>
      <c r="O14" s="39">
        <f t="shared" ref="O14:O49" si="6">MAX(F14:K14)</f>
        <v>2</v>
      </c>
      <c r="P14" s="62" t="str">
        <f t="shared" ref="P14:P49" si="7">IF(AND(L14="Raro",N14="Insignificante"),"Inusual",IF(AND(L14="Raro",N14="Menor"),"Bajo",IF(AND(L14="Raro",N14="Moderado"),"Medio",IF(AND(L14="Raro",N14="Mayor"),"Medio",IF(AND(L14="Raro",N14="Catastrofico"),"Alto",IF(AND(L14="Improbable",N14="Insignificante"),"Bajo",IF(AND(L14="Improbable",N14="Menor"),"Bajo",IF(AND(L14="Improbable",N14="Moderado"),"Medio",IF(AND(L14="Improbable",N14="Mayor"),"Alto",IF(AND(L14="Improbable",N14="Catastrofico"),"Alto",IF(AND(L14="Posible",N14="Insignificante"),"Bajo",IF(AND(L14="Posible",N14="Menor"),"Bajo",IF(AND(L14="Posible",N14="Moderado"),"Medio",IF(AND(L14="Posible",N14="Mayor"),"Alto",IF(AND(L14="Posible",N14="Catastrofico"),"Extremo",IF(AND(L14="Probable",N14="Insignificante"),"Medio",IF(AND(L14="Probable",N14="Menor"),"Medio",IF(AND(L14="Probable",N14="Moderado"),"Alto",IF(AND(L14="Probable",N14="Mayor"),"Extremo",IF(AND(L14="Probable",N14="Catastrofico"),"Extremo",IF(AND(L14="Certeza",N14="Insignificante"),"Medio",IF(AND(L14="Certeza",N14="Menor"),"Alto",IF(AND(L14="Certeza",N14="Moderado"),"Alto",IF(AND(L14="Certeza",N14="Mayor"),"Extremo",IF(AND(L14="Certeza",N14="Catastrofico"),"Extremo",0)))))))))))))))))))))))))</f>
        <v>Bajo</v>
      </c>
      <c r="Q14" s="3" t="s">
        <v>196</v>
      </c>
      <c r="R14" s="66"/>
    </row>
    <row r="15" spans="2:21" ht="40.5" customHeight="1" x14ac:dyDescent="0.25">
      <c r="B15" s="39">
        <v>9</v>
      </c>
      <c r="C15" s="99"/>
      <c r="D15" s="3" t="s">
        <v>86</v>
      </c>
      <c r="E15" s="67" t="s">
        <v>0</v>
      </c>
      <c r="F15" s="58">
        <v>1</v>
      </c>
      <c r="G15" s="58">
        <v>2</v>
      </c>
      <c r="H15" s="58">
        <v>1</v>
      </c>
      <c r="I15" s="58">
        <v>2</v>
      </c>
      <c r="J15" s="58">
        <v>2</v>
      </c>
      <c r="K15" s="58">
        <v>1</v>
      </c>
      <c r="L15" s="58" t="s">
        <v>129</v>
      </c>
      <c r="M15" s="39">
        <f t="shared" si="4"/>
        <v>3</v>
      </c>
      <c r="N15" s="39" t="str">
        <f t="shared" si="5"/>
        <v>Menor</v>
      </c>
      <c r="O15" s="39">
        <f t="shared" si="6"/>
        <v>2</v>
      </c>
      <c r="P15" s="62" t="str">
        <f t="shared" si="7"/>
        <v>Bajo</v>
      </c>
      <c r="Q15" s="3" t="s">
        <v>193</v>
      </c>
      <c r="R15" s="3"/>
    </row>
    <row r="16" spans="2:21" ht="38.25" x14ac:dyDescent="0.25">
      <c r="B16" s="39">
        <v>10</v>
      </c>
      <c r="C16" s="99"/>
      <c r="D16" s="3" t="s">
        <v>175</v>
      </c>
      <c r="E16" s="67" t="s">
        <v>0</v>
      </c>
      <c r="F16" s="58">
        <v>1</v>
      </c>
      <c r="G16" s="58">
        <v>1</v>
      </c>
      <c r="H16" s="58">
        <v>1</v>
      </c>
      <c r="I16" s="58">
        <v>1</v>
      </c>
      <c r="J16" s="58">
        <v>3</v>
      </c>
      <c r="K16" s="58">
        <v>3</v>
      </c>
      <c r="L16" s="58" t="s">
        <v>129</v>
      </c>
      <c r="M16" s="39">
        <f t="shared" si="4"/>
        <v>3</v>
      </c>
      <c r="N16" s="39" t="str">
        <f t="shared" si="5"/>
        <v>Moderado</v>
      </c>
      <c r="O16" s="39">
        <f t="shared" si="6"/>
        <v>3</v>
      </c>
      <c r="P16" s="62" t="str">
        <f t="shared" si="7"/>
        <v>Medio</v>
      </c>
      <c r="Q16" s="3" t="s">
        <v>195</v>
      </c>
      <c r="R16" s="3"/>
    </row>
    <row r="17" spans="2:18" ht="25.5" x14ac:dyDescent="0.25">
      <c r="B17" s="39">
        <v>11</v>
      </c>
      <c r="C17" s="97" t="s">
        <v>96</v>
      </c>
      <c r="D17" s="3" t="s">
        <v>210</v>
      </c>
      <c r="E17" s="67" t="s">
        <v>0</v>
      </c>
      <c r="F17" s="58">
        <v>3</v>
      </c>
      <c r="G17" s="58">
        <v>3</v>
      </c>
      <c r="H17" s="58">
        <v>1</v>
      </c>
      <c r="I17" s="58">
        <v>1</v>
      </c>
      <c r="J17" s="58">
        <v>1</v>
      </c>
      <c r="K17" s="58">
        <v>1</v>
      </c>
      <c r="L17" s="58" t="s">
        <v>130</v>
      </c>
      <c r="M17" s="39">
        <f t="shared" si="4"/>
        <v>4</v>
      </c>
      <c r="N17" s="39" t="str">
        <f t="shared" si="5"/>
        <v>Moderado</v>
      </c>
      <c r="O17" s="39">
        <f t="shared" si="6"/>
        <v>3</v>
      </c>
      <c r="P17" s="62" t="str">
        <f t="shared" si="7"/>
        <v>Alto</v>
      </c>
      <c r="Q17" s="3" t="s">
        <v>207</v>
      </c>
      <c r="R17" s="66"/>
    </row>
    <row r="18" spans="2:18" ht="51" x14ac:dyDescent="0.25">
      <c r="B18" s="39">
        <v>12</v>
      </c>
      <c r="C18" s="90"/>
      <c r="D18" s="3" t="s">
        <v>209</v>
      </c>
      <c r="E18" s="67" t="s">
        <v>104</v>
      </c>
      <c r="F18" s="58">
        <v>3</v>
      </c>
      <c r="G18" s="58">
        <v>3</v>
      </c>
      <c r="H18" s="58">
        <v>1</v>
      </c>
      <c r="I18" s="58">
        <v>1</v>
      </c>
      <c r="J18" s="58">
        <v>1</v>
      </c>
      <c r="K18" s="58">
        <v>1</v>
      </c>
      <c r="L18" s="58" t="s">
        <v>130</v>
      </c>
      <c r="M18" s="39">
        <f t="shared" ref="M18" si="8">IF(L18="Raro",1,IF(L18="Improbable",2,IF(L18="Posible",3,IF(L18="Probable",4,IF(L18="Certeza","5")))))</f>
        <v>4</v>
      </c>
      <c r="N18" s="39" t="str">
        <f t="shared" ref="N18" si="9">IF(MAX(F18:K18)=1,"Insignificante",IF(MAX(F18:K18)=2,"Menor",IF(MAX(F18:K18)=3,"Moderado",IF(MAX(F18:K18)=4,"Mayor",IF(MAX(F18:K18)=5,"Catastrofico","0")))))</f>
        <v>Moderado</v>
      </c>
      <c r="O18" s="39">
        <f t="shared" ref="O18" si="10">MAX(F18:K18)</f>
        <v>3</v>
      </c>
      <c r="P18" s="39" t="str">
        <f t="shared" ref="P18" si="11">IF(AND(L18="Raro",N18="Insignificante"),"Inusual",IF(AND(L18="Raro",N18="Menor"),"Bajo",IF(AND(L18="Raro",N18="Moderado"),"Medio",IF(AND(L18="Raro",N18="Mayor"),"Medio",IF(AND(L18="Raro",N18="Catastrofico"),"Alto",IF(AND(L18="Improbable",N18="Insignificante"),"Bajo",IF(AND(L18="Improbable",N18="Menor"),"Bajo",IF(AND(L18="Improbable",N18="Moderado"),"Medio",IF(AND(L18="Improbable",N18="Mayor"),"Alto",IF(AND(L18="Improbable",N18="Catastrofico"),"Alto",IF(AND(L18="Posible",N18="Insignificante"),"Bajo",IF(AND(L18="Posible",N18="Menor"),"Bajo",IF(AND(L18="Posible",N18="Moderado"),"Medio",IF(AND(L18="Posible",N18="Mayor"),"Alto",IF(AND(L18="Posible",N18="Catastrofico"),"Extremo",IF(AND(L18="Probable",N18="Insignificante"),"Medio",IF(AND(L18="Probable",N18="Menor"),"Medio",IF(AND(L18="Probable",N18="Moderado"),"Alto",IF(AND(L18="Probable",N18="Mayor"),"Extremo",IF(AND(L18="Probable",N18="Catastrofico"),"Extremo",IF(AND(L18="Certeza",N18="Insignificante"),"Medio",IF(AND(L18="Certeza",N18="Menor"),"Alto",IF(AND(L18="Certeza",N18="Moderado"),"Alto",IF(AND(L18="Certeza",N18="Mayor"),"Extremo",IF(AND(L18="Certeza",N18="Catastrofico"),"Extremo",0)))))))))))))))))))))))))</f>
        <v>Alto</v>
      </c>
      <c r="Q18" s="3" t="s">
        <v>208</v>
      </c>
      <c r="R18" s="66"/>
    </row>
    <row r="19" spans="2:18" ht="39" customHeight="1" x14ac:dyDescent="0.25">
      <c r="B19" s="39">
        <v>13</v>
      </c>
      <c r="C19" s="90"/>
      <c r="D19" s="3" t="s">
        <v>113</v>
      </c>
      <c r="E19" s="67" t="s">
        <v>0</v>
      </c>
      <c r="F19" s="58">
        <v>3</v>
      </c>
      <c r="G19" s="58">
        <v>3</v>
      </c>
      <c r="H19" s="58">
        <v>1</v>
      </c>
      <c r="I19" s="58">
        <v>1</v>
      </c>
      <c r="J19" s="58">
        <v>1</v>
      </c>
      <c r="K19" s="58">
        <v>1</v>
      </c>
      <c r="L19" s="58" t="s">
        <v>128</v>
      </c>
      <c r="M19" s="39">
        <f t="shared" si="4"/>
        <v>2</v>
      </c>
      <c r="N19" s="39" t="str">
        <f t="shared" si="5"/>
        <v>Moderado</v>
      </c>
      <c r="O19" s="39">
        <f t="shared" si="6"/>
        <v>3</v>
      </c>
      <c r="P19" s="62" t="str">
        <f t="shared" si="7"/>
        <v>Medio</v>
      </c>
      <c r="Q19" s="3" t="s">
        <v>192</v>
      </c>
      <c r="R19" s="3"/>
    </row>
    <row r="20" spans="2:18" ht="40.5" customHeight="1" x14ac:dyDescent="0.25">
      <c r="B20" s="39">
        <v>14</v>
      </c>
      <c r="C20" s="91"/>
      <c r="D20" s="3" t="s">
        <v>84</v>
      </c>
      <c r="E20" s="67" t="s">
        <v>0</v>
      </c>
      <c r="F20" s="58">
        <v>3</v>
      </c>
      <c r="G20" s="58">
        <v>4</v>
      </c>
      <c r="H20" s="58">
        <v>3</v>
      </c>
      <c r="I20" s="58">
        <v>2</v>
      </c>
      <c r="J20" s="58">
        <v>1</v>
      </c>
      <c r="K20" s="58">
        <v>1</v>
      </c>
      <c r="L20" s="58" t="s">
        <v>129</v>
      </c>
      <c r="M20" s="39">
        <f t="shared" si="4"/>
        <v>3</v>
      </c>
      <c r="N20" s="39" t="str">
        <f t="shared" si="5"/>
        <v>Mayor</v>
      </c>
      <c r="O20" s="39">
        <f t="shared" si="6"/>
        <v>4</v>
      </c>
      <c r="P20" s="62" t="str">
        <f t="shared" si="7"/>
        <v>Alto</v>
      </c>
      <c r="Q20" s="3" t="s">
        <v>229</v>
      </c>
      <c r="R20" s="3"/>
    </row>
    <row r="21" spans="2:18" ht="51" x14ac:dyDescent="0.25">
      <c r="B21" s="39">
        <v>15</v>
      </c>
      <c r="C21" s="94" t="s">
        <v>97</v>
      </c>
      <c r="D21" s="3" t="s">
        <v>122</v>
      </c>
      <c r="E21" s="67" t="s">
        <v>104</v>
      </c>
      <c r="F21" s="58">
        <v>4</v>
      </c>
      <c r="G21" s="58">
        <v>4</v>
      </c>
      <c r="H21" s="58">
        <v>1</v>
      </c>
      <c r="I21" s="58">
        <v>1</v>
      </c>
      <c r="J21" s="58">
        <v>1</v>
      </c>
      <c r="K21" s="58">
        <v>1</v>
      </c>
      <c r="L21" s="58" t="s">
        <v>129</v>
      </c>
      <c r="M21" s="39">
        <f t="shared" si="4"/>
        <v>3</v>
      </c>
      <c r="N21" s="39" t="str">
        <f t="shared" si="5"/>
        <v>Mayor</v>
      </c>
      <c r="O21" s="39">
        <f t="shared" si="6"/>
        <v>4</v>
      </c>
      <c r="P21" s="62" t="str">
        <f t="shared" si="7"/>
        <v>Alto</v>
      </c>
      <c r="Q21" s="3" t="s">
        <v>171</v>
      </c>
      <c r="R21" s="66"/>
    </row>
    <row r="22" spans="2:18" ht="38.25" x14ac:dyDescent="0.25">
      <c r="B22" s="39">
        <v>16</v>
      </c>
      <c r="C22" s="95"/>
      <c r="D22" s="3" t="s">
        <v>114</v>
      </c>
      <c r="E22" s="67" t="s">
        <v>0</v>
      </c>
      <c r="F22" s="58">
        <v>3</v>
      </c>
      <c r="G22" s="58">
        <v>3</v>
      </c>
      <c r="H22" s="58">
        <v>1</v>
      </c>
      <c r="I22" s="58">
        <v>1</v>
      </c>
      <c r="J22" s="58">
        <v>1</v>
      </c>
      <c r="K22" s="58">
        <v>1</v>
      </c>
      <c r="L22" s="58" t="s">
        <v>129</v>
      </c>
      <c r="M22" s="39">
        <f t="shared" si="4"/>
        <v>3</v>
      </c>
      <c r="N22" s="39" t="str">
        <f t="shared" si="5"/>
        <v>Moderado</v>
      </c>
      <c r="O22" s="39">
        <f t="shared" si="6"/>
        <v>3</v>
      </c>
      <c r="P22" s="62" t="str">
        <f t="shared" si="7"/>
        <v>Medio</v>
      </c>
      <c r="Q22" s="64" t="s">
        <v>228</v>
      </c>
      <c r="R22" s="3"/>
    </row>
    <row r="23" spans="2:18" ht="51" x14ac:dyDescent="0.25">
      <c r="B23" s="39">
        <v>17</v>
      </c>
      <c r="C23" s="95"/>
      <c r="D23" s="3" t="s">
        <v>69</v>
      </c>
      <c r="E23" s="67" t="s">
        <v>0</v>
      </c>
      <c r="F23" s="58">
        <v>2</v>
      </c>
      <c r="G23" s="58">
        <v>1</v>
      </c>
      <c r="H23" s="58">
        <v>1</v>
      </c>
      <c r="I23" s="58">
        <v>1</v>
      </c>
      <c r="J23" s="58">
        <v>2</v>
      </c>
      <c r="K23" s="58">
        <v>3</v>
      </c>
      <c r="L23" s="58" t="s">
        <v>128</v>
      </c>
      <c r="M23" s="39">
        <f t="shared" si="4"/>
        <v>2</v>
      </c>
      <c r="N23" s="39" t="str">
        <f t="shared" si="5"/>
        <v>Moderado</v>
      </c>
      <c r="O23" s="39">
        <f t="shared" si="6"/>
        <v>3</v>
      </c>
      <c r="P23" s="62" t="str">
        <f t="shared" si="7"/>
        <v>Medio</v>
      </c>
      <c r="Q23" s="3" t="s">
        <v>180</v>
      </c>
      <c r="R23" s="3"/>
    </row>
    <row r="24" spans="2:18" ht="102" x14ac:dyDescent="0.25">
      <c r="B24" s="39">
        <v>18</v>
      </c>
      <c r="C24" s="95"/>
      <c r="D24" s="3" t="s">
        <v>88</v>
      </c>
      <c r="E24" s="67" t="s">
        <v>0</v>
      </c>
      <c r="F24" s="58">
        <v>2</v>
      </c>
      <c r="G24" s="58">
        <v>3</v>
      </c>
      <c r="H24" s="58">
        <v>1</v>
      </c>
      <c r="I24" s="58">
        <v>1</v>
      </c>
      <c r="J24" s="58">
        <v>1</v>
      </c>
      <c r="K24" s="58">
        <v>1</v>
      </c>
      <c r="L24" s="58" t="s">
        <v>129</v>
      </c>
      <c r="M24" s="39">
        <f t="shared" si="4"/>
        <v>3</v>
      </c>
      <c r="N24" s="39" t="str">
        <f t="shared" si="5"/>
        <v>Moderado</v>
      </c>
      <c r="O24" s="39">
        <f t="shared" si="6"/>
        <v>3</v>
      </c>
      <c r="P24" s="62" t="str">
        <f t="shared" si="7"/>
        <v>Medio</v>
      </c>
      <c r="Q24" s="64" t="s">
        <v>227</v>
      </c>
      <c r="R24" s="66"/>
    </row>
    <row r="25" spans="2:18" ht="102" x14ac:dyDescent="0.25">
      <c r="B25" s="39">
        <v>19</v>
      </c>
      <c r="C25" s="96"/>
      <c r="D25" s="3" t="s">
        <v>85</v>
      </c>
      <c r="E25" s="67" t="s">
        <v>0</v>
      </c>
      <c r="F25" s="58">
        <v>2</v>
      </c>
      <c r="G25" s="58">
        <v>3</v>
      </c>
      <c r="H25" s="58">
        <v>1</v>
      </c>
      <c r="I25" s="58">
        <v>1</v>
      </c>
      <c r="J25" s="58">
        <v>1</v>
      </c>
      <c r="K25" s="58">
        <v>1</v>
      </c>
      <c r="L25" s="58" t="s">
        <v>129</v>
      </c>
      <c r="M25" s="39">
        <f t="shared" si="4"/>
        <v>3</v>
      </c>
      <c r="N25" s="39" t="str">
        <f t="shared" si="5"/>
        <v>Moderado</v>
      </c>
      <c r="O25" s="39">
        <f t="shared" si="6"/>
        <v>3</v>
      </c>
      <c r="P25" s="62" t="str">
        <f t="shared" si="7"/>
        <v>Medio</v>
      </c>
      <c r="Q25" s="3" t="s">
        <v>227</v>
      </c>
      <c r="R25" s="66"/>
    </row>
    <row r="26" spans="2:18" ht="51" x14ac:dyDescent="0.25">
      <c r="B26" s="39">
        <v>20</v>
      </c>
      <c r="C26" s="97" t="s">
        <v>95</v>
      </c>
      <c r="D26" s="3" t="s">
        <v>168</v>
      </c>
      <c r="E26" s="67" t="s">
        <v>0</v>
      </c>
      <c r="F26" s="58">
        <v>2</v>
      </c>
      <c r="G26" s="58">
        <v>1</v>
      </c>
      <c r="H26" s="58">
        <v>1</v>
      </c>
      <c r="I26" s="58">
        <v>1</v>
      </c>
      <c r="J26" s="58">
        <v>2</v>
      </c>
      <c r="K26" s="58">
        <v>3</v>
      </c>
      <c r="L26" s="58" t="s">
        <v>128</v>
      </c>
      <c r="M26" s="39">
        <f t="shared" si="4"/>
        <v>2</v>
      </c>
      <c r="N26" s="39" t="str">
        <f t="shared" si="5"/>
        <v>Moderado</v>
      </c>
      <c r="O26" s="39">
        <f t="shared" si="6"/>
        <v>3</v>
      </c>
      <c r="P26" s="62" t="str">
        <f t="shared" si="7"/>
        <v>Medio</v>
      </c>
      <c r="Q26" s="3" t="s">
        <v>204</v>
      </c>
      <c r="R26" s="3"/>
    </row>
    <row r="27" spans="2:18" ht="51" x14ac:dyDescent="0.25">
      <c r="B27" s="39">
        <v>21</v>
      </c>
      <c r="C27" s="91"/>
      <c r="D27" s="3" t="s">
        <v>167</v>
      </c>
      <c r="E27" s="67" t="s">
        <v>0</v>
      </c>
      <c r="F27" s="58">
        <v>4</v>
      </c>
      <c r="G27" s="58">
        <v>4</v>
      </c>
      <c r="H27" s="58">
        <v>2</v>
      </c>
      <c r="I27" s="58">
        <v>1</v>
      </c>
      <c r="J27" s="58">
        <v>2</v>
      </c>
      <c r="K27" s="58">
        <v>4</v>
      </c>
      <c r="L27" s="58" t="s">
        <v>127</v>
      </c>
      <c r="M27" s="39">
        <f t="shared" si="4"/>
        <v>1</v>
      </c>
      <c r="N27" s="39" t="str">
        <f t="shared" si="5"/>
        <v>Mayor</v>
      </c>
      <c r="O27" s="39">
        <f t="shared" si="6"/>
        <v>4</v>
      </c>
      <c r="P27" s="62" t="str">
        <f t="shared" si="7"/>
        <v>Medio</v>
      </c>
      <c r="Q27" s="3" t="s">
        <v>191</v>
      </c>
      <c r="R27" s="3"/>
    </row>
    <row r="28" spans="2:18" ht="39" thickBot="1" x14ac:dyDescent="0.3">
      <c r="B28" s="39">
        <v>22</v>
      </c>
      <c r="C28" s="97" t="s">
        <v>108</v>
      </c>
      <c r="D28" s="3" t="s">
        <v>160</v>
      </c>
      <c r="E28" s="67" t="s">
        <v>0</v>
      </c>
      <c r="F28" s="58">
        <v>1</v>
      </c>
      <c r="G28" s="58">
        <v>1</v>
      </c>
      <c r="H28" s="58">
        <v>1</v>
      </c>
      <c r="I28" s="58">
        <v>1</v>
      </c>
      <c r="J28" s="58">
        <v>1</v>
      </c>
      <c r="K28" s="58">
        <v>1</v>
      </c>
      <c r="L28" s="58" t="s">
        <v>127</v>
      </c>
      <c r="M28" s="39">
        <f t="shared" si="4"/>
        <v>1</v>
      </c>
      <c r="N28" s="39" t="str">
        <f>IF(MAX(F28:K28)=1,"Insignificante",IF(MAX(F28:K28)=2,"Menor",IF(MAX(F28:K28)=3,"Moderado",IF(MAX(F28:K28)=4,"Mayor",IF(MAX(F28:K28)=5,"Catastrofico","0")))))</f>
        <v>Insignificante</v>
      </c>
      <c r="O28" s="39">
        <f t="shared" si="6"/>
        <v>1</v>
      </c>
      <c r="P28" s="62" t="str">
        <f t="shared" si="7"/>
        <v>Inusual</v>
      </c>
      <c r="Q28" s="3" t="s">
        <v>172</v>
      </c>
      <c r="R28" s="66"/>
    </row>
    <row r="29" spans="2:18" ht="64.5" thickBot="1" x14ac:dyDescent="0.25">
      <c r="B29" s="39">
        <v>23</v>
      </c>
      <c r="C29" s="90"/>
      <c r="D29" s="69" t="s">
        <v>217</v>
      </c>
      <c r="E29" s="67" t="s">
        <v>104</v>
      </c>
      <c r="F29" s="58">
        <v>3</v>
      </c>
      <c r="G29" s="58">
        <v>3</v>
      </c>
      <c r="H29" s="58">
        <v>3</v>
      </c>
      <c r="I29" s="58">
        <v>1</v>
      </c>
      <c r="J29" s="58">
        <v>1</v>
      </c>
      <c r="K29" s="58">
        <v>2</v>
      </c>
      <c r="L29" s="58" t="s">
        <v>130</v>
      </c>
      <c r="M29" s="39">
        <v>4</v>
      </c>
      <c r="N29" s="39" t="s">
        <v>177</v>
      </c>
      <c r="O29" s="39">
        <v>3</v>
      </c>
      <c r="P29" s="62" t="s">
        <v>58</v>
      </c>
      <c r="Q29" s="70" t="s">
        <v>218</v>
      </c>
      <c r="R29" s="3"/>
    </row>
    <row r="30" spans="2:18" ht="39" customHeight="1" x14ac:dyDescent="0.25">
      <c r="B30" s="39">
        <v>24</v>
      </c>
      <c r="C30" s="90"/>
      <c r="D30" s="3" t="s">
        <v>206</v>
      </c>
      <c r="E30" s="67" t="s">
        <v>0</v>
      </c>
      <c r="F30" s="58">
        <v>3</v>
      </c>
      <c r="G30" s="58">
        <v>3</v>
      </c>
      <c r="H30" s="58">
        <v>1</v>
      </c>
      <c r="I30" s="58">
        <v>1</v>
      </c>
      <c r="J30" s="58">
        <v>1</v>
      </c>
      <c r="K30" s="58">
        <v>1</v>
      </c>
      <c r="L30" s="58" t="s">
        <v>129</v>
      </c>
      <c r="M30" s="39">
        <f t="shared" si="4"/>
        <v>3</v>
      </c>
      <c r="N30" s="39" t="str">
        <f t="shared" si="5"/>
        <v>Moderado</v>
      </c>
      <c r="O30" s="39">
        <f t="shared" si="6"/>
        <v>3</v>
      </c>
      <c r="P30" s="62" t="str">
        <f t="shared" si="7"/>
        <v>Medio</v>
      </c>
      <c r="Q30" s="64" t="s">
        <v>229</v>
      </c>
      <c r="R30" s="3"/>
    </row>
    <row r="31" spans="2:18" ht="51" x14ac:dyDescent="0.25">
      <c r="B31" s="39">
        <v>25</v>
      </c>
      <c r="C31" s="90"/>
      <c r="D31" s="3" t="s">
        <v>161</v>
      </c>
      <c r="E31" s="67" t="s">
        <v>0</v>
      </c>
      <c r="F31" s="58">
        <v>1</v>
      </c>
      <c r="G31" s="58">
        <v>3</v>
      </c>
      <c r="H31" s="58">
        <v>2</v>
      </c>
      <c r="I31" s="58">
        <v>1</v>
      </c>
      <c r="J31" s="58">
        <v>1</v>
      </c>
      <c r="K31" s="58">
        <v>1</v>
      </c>
      <c r="L31" s="58" t="s">
        <v>129</v>
      </c>
      <c r="M31" s="39">
        <f t="shared" si="4"/>
        <v>3</v>
      </c>
      <c r="N31" s="39" t="str">
        <f t="shared" si="5"/>
        <v>Moderado</v>
      </c>
      <c r="O31" s="39">
        <f t="shared" si="6"/>
        <v>3</v>
      </c>
      <c r="P31" s="62" t="str">
        <f t="shared" si="7"/>
        <v>Medio</v>
      </c>
      <c r="Q31" s="64" t="s">
        <v>190</v>
      </c>
      <c r="R31" s="3"/>
    </row>
    <row r="32" spans="2:18" ht="38.25" x14ac:dyDescent="0.25">
      <c r="B32" s="39">
        <v>26</v>
      </c>
      <c r="C32" s="91"/>
      <c r="D32" s="3" t="s">
        <v>115</v>
      </c>
      <c r="E32" s="67" t="s">
        <v>104</v>
      </c>
      <c r="F32" s="58">
        <v>1</v>
      </c>
      <c r="G32" s="58">
        <v>3</v>
      </c>
      <c r="H32" s="58">
        <v>2</v>
      </c>
      <c r="I32" s="58">
        <v>1</v>
      </c>
      <c r="J32" s="58">
        <v>1</v>
      </c>
      <c r="K32" s="58">
        <v>1</v>
      </c>
      <c r="L32" s="58" t="s">
        <v>129</v>
      </c>
      <c r="M32" s="39">
        <f t="shared" si="4"/>
        <v>3</v>
      </c>
      <c r="N32" s="39" t="str">
        <f t="shared" si="5"/>
        <v>Moderado</v>
      </c>
      <c r="O32" s="39">
        <f t="shared" si="6"/>
        <v>3</v>
      </c>
      <c r="P32" s="62" t="str">
        <f t="shared" si="7"/>
        <v>Medio</v>
      </c>
      <c r="Q32" s="3" t="s">
        <v>192</v>
      </c>
      <c r="R32" s="66"/>
    </row>
    <row r="33" spans="2:18" ht="39.75" customHeight="1" x14ac:dyDescent="0.25">
      <c r="B33" s="39">
        <v>27</v>
      </c>
      <c r="C33" s="97" t="s">
        <v>101</v>
      </c>
      <c r="D33" s="3" t="s">
        <v>116</v>
      </c>
      <c r="E33" s="67" t="s">
        <v>0</v>
      </c>
      <c r="F33" s="58">
        <v>2</v>
      </c>
      <c r="G33" s="58">
        <v>2</v>
      </c>
      <c r="H33" s="58">
        <v>1</v>
      </c>
      <c r="I33" s="58">
        <v>2</v>
      </c>
      <c r="J33" s="58">
        <v>1</v>
      </c>
      <c r="K33" s="58">
        <v>1</v>
      </c>
      <c r="L33" s="58" t="s">
        <v>129</v>
      </c>
      <c r="M33" s="39">
        <f t="shared" si="4"/>
        <v>3</v>
      </c>
      <c r="N33" s="39" t="str">
        <f t="shared" si="5"/>
        <v>Menor</v>
      </c>
      <c r="O33" s="39">
        <f t="shared" si="6"/>
        <v>2</v>
      </c>
      <c r="P33" s="62" t="str">
        <f t="shared" si="7"/>
        <v>Bajo</v>
      </c>
      <c r="Q33" s="3" t="s">
        <v>176</v>
      </c>
      <c r="R33" s="3"/>
    </row>
    <row r="34" spans="2:18" ht="38.25" x14ac:dyDescent="0.25">
      <c r="B34" s="39">
        <v>28</v>
      </c>
      <c r="C34" s="90"/>
      <c r="D34" s="3" t="s">
        <v>174</v>
      </c>
      <c r="E34" s="67" t="s">
        <v>0</v>
      </c>
      <c r="F34" s="58">
        <v>1</v>
      </c>
      <c r="G34" s="58">
        <v>1</v>
      </c>
      <c r="H34" s="58">
        <v>1</v>
      </c>
      <c r="I34" s="58">
        <v>1</v>
      </c>
      <c r="J34" s="58">
        <v>1</v>
      </c>
      <c r="K34" s="58">
        <v>1</v>
      </c>
      <c r="L34" s="58" t="s">
        <v>127</v>
      </c>
      <c r="M34" s="39">
        <f t="shared" si="4"/>
        <v>1</v>
      </c>
      <c r="N34" s="39" t="str">
        <f t="shared" si="5"/>
        <v>Insignificante</v>
      </c>
      <c r="O34" s="39">
        <f t="shared" si="6"/>
        <v>1</v>
      </c>
      <c r="P34" s="62" t="str">
        <f t="shared" si="7"/>
        <v>Inusual</v>
      </c>
      <c r="Q34" s="3" t="s">
        <v>176</v>
      </c>
      <c r="R34" s="3"/>
    </row>
    <row r="35" spans="2:18" ht="39.75" customHeight="1" x14ac:dyDescent="0.25">
      <c r="B35" s="39">
        <v>29</v>
      </c>
      <c r="C35" s="90"/>
      <c r="D35" s="3" t="s">
        <v>163</v>
      </c>
      <c r="E35" s="67" t="s">
        <v>0</v>
      </c>
      <c r="F35" s="58">
        <v>1</v>
      </c>
      <c r="G35" s="58">
        <v>2</v>
      </c>
      <c r="H35" s="58">
        <v>1</v>
      </c>
      <c r="I35" s="58">
        <v>1</v>
      </c>
      <c r="J35" s="58">
        <v>1</v>
      </c>
      <c r="K35" s="58">
        <v>1</v>
      </c>
      <c r="L35" s="58" t="s">
        <v>127</v>
      </c>
      <c r="M35" s="39">
        <f t="shared" si="4"/>
        <v>1</v>
      </c>
      <c r="N35" s="39" t="str">
        <f t="shared" si="5"/>
        <v>Menor</v>
      </c>
      <c r="O35" s="39">
        <f t="shared" si="6"/>
        <v>2</v>
      </c>
      <c r="P35" s="62" t="str">
        <f t="shared" si="7"/>
        <v>Bajo</v>
      </c>
      <c r="Q35" s="3" t="s">
        <v>176</v>
      </c>
      <c r="R35" s="3"/>
    </row>
    <row r="36" spans="2:18" ht="38.25" customHeight="1" x14ac:dyDescent="0.25">
      <c r="B36" s="39">
        <v>30</v>
      </c>
      <c r="C36" s="90"/>
      <c r="D36" s="3" t="s">
        <v>164</v>
      </c>
      <c r="E36" s="67" t="s">
        <v>0</v>
      </c>
      <c r="F36" s="58">
        <v>1</v>
      </c>
      <c r="G36" s="58">
        <v>2</v>
      </c>
      <c r="H36" s="58">
        <v>1</v>
      </c>
      <c r="I36" s="58">
        <v>2</v>
      </c>
      <c r="J36" s="58">
        <v>1</v>
      </c>
      <c r="K36" s="58">
        <v>1</v>
      </c>
      <c r="L36" s="58" t="s">
        <v>129</v>
      </c>
      <c r="M36" s="39">
        <f t="shared" si="4"/>
        <v>3</v>
      </c>
      <c r="N36" s="39" t="str">
        <f t="shared" si="5"/>
        <v>Menor</v>
      </c>
      <c r="O36" s="39">
        <f t="shared" si="6"/>
        <v>2</v>
      </c>
      <c r="P36" s="62" t="str">
        <f t="shared" si="7"/>
        <v>Bajo</v>
      </c>
      <c r="Q36" s="3" t="s">
        <v>176</v>
      </c>
      <c r="R36" s="3"/>
    </row>
    <row r="37" spans="2:18" ht="28.5" customHeight="1" x14ac:dyDescent="0.25">
      <c r="B37" s="39">
        <v>31</v>
      </c>
      <c r="C37" s="90"/>
      <c r="D37" s="3" t="s">
        <v>117</v>
      </c>
      <c r="E37" s="67" t="s">
        <v>0</v>
      </c>
      <c r="F37" s="58">
        <v>3</v>
      </c>
      <c r="G37" s="58">
        <v>3</v>
      </c>
      <c r="H37" s="58">
        <v>2</v>
      </c>
      <c r="I37" s="58">
        <v>1</v>
      </c>
      <c r="J37" s="58">
        <v>1</v>
      </c>
      <c r="K37" s="58">
        <v>1</v>
      </c>
      <c r="L37" s="58" t="s">
        <v>129</v>
      </c>
      <c r="M37" s="39">
        <f t="shared" si="4"/>
        <v>3</v>
      </c>
      <c r="N37" s="39" t="str">
        <f t="shared" si="5"/>
        <v>Moderado</v>
      </c>
      <c r="O37" s="39">
        <f t="shared" si="6"/>
        <v>3</v>
      </c>
      <c r="P37" s="62" t="str">
        <f t="shared" si="7"/>
        <v>Medio</v>
      </c>
      <c r="Q37" s="3" t="s">
        <v>176</v>
      </c>
      <c r="R37" s="3"/>
    </row>
    <row r="38" spans="2:18" ht="76.5" x14ac:dyDescent="0.25">
      <c r="B38" s="39">
        <v>32</v>
      </c>
      <c r="C38" s="94" t="s">
        <v>98</v>
      </c>
      <c r="D38" s="3" t="s">
        <v>93</v>
      </c>
      <c r="E38" s="67" t="s">
        <v>0</v>
      </c>
      <c r="F38" s="58">
        <v>1</v>
      </c>
      <c r="G38" s="58">
        <v>1</v>
      </c>
      <c r="H38" s="58">
        <v>1</v>
      </c>
      <c r="I38" s="58">
        <v>1</v>
      </c>
      <c r="J38" s="58">
        <v>1</v>
      </c>
      <c r="K38" s="58">
        <v>2</v>
      </c>
      <c r="L38" s="58" t="s">
        <v>128</v>
      </c>
      <c r="M38" s="39">
        <f t="shared" si="4"/>
        <v>2</v>
      </c>
      <c r="N38" s="39" t="str">
        <f t="shared" si="5"/>
        <v>Menor</v>
      </c>
      <c r="O38" s="39">
        <f t="shared" si="6"/>
        <v>2</v>
      </c>
      <c r="P38" s="62" t="str">
        <f t="shared" si="7"/>
        <v>Bajo</v>
      </c>
      <c r="Q38" s="64" t="s">
        <v>194</v>
      </c>
      <c r="R38" s="3"/>
    </row>
    <row r="39" spans="2:18" ht="51" x14ac:dyDescent="0.25">
      <c r="B39" s="39">
        <v>33</v>
      </c>
      <c r="C39" s="96"/>
      <c r="D39" s="3" t="s">
        <v>105</v>
      </c>
      <c r="E39" s="67" t="s">
        <v>0</v>
      </c>
      <c r="F39" s="58">
        <v>1</v>
      </c>
      <c r="G39" s="58">
        <v>1</v>
      </c>
      <c r="H39" s="58">
        <v>1</v>
      </c>
      <c r="I39" s="58">
        <v>1</v>
      </c>
      <c r="J39" s="58">
        <v>1</v>
      </c>
      <c r="K39" s="58">
        <v>2</v>
      </c>
      <c r="L39" s="58" t="s">
        <v>128</v>
      </c>
      <c r="M39" s="39">
        <f t="shared" si="4"/>
        <v>2</v>
      </c>
      <c r="N39" s="39" t="str">
        <f t="shared" si="5"/>
        <v>Menor</v>
      </c>
      <c r="O39" s="39">
        <f t="shared" si="6"/>
        <v>2</v>
      </c>
      <c r="P39" s="62" t="str">
        <f t="shared" si="7"/>
        <v>Bajo</v>
      </c>
      <c r="Q39" s="64" t="s">
        <v>188</v>
      </c>
      <c r="R39" s="3"/>
    </row>
    <row r="40" spans="2:18" ht="39.75" customHeight="1" x14ac:dyDescent="0.25">
      <c r="B40" s="39">
        <v>34</v>
      </c>
      <c r="C40" s="94" t="s">
        <v>99</v>
      </c>
      <c r="D40" s="3" t="s">
        <v>100</v>
      </c>
      <c r="E40" s="67" t="s">
        <v>0</v>
      </c>
      <c r="F40" s="58">
        <v>3</v>
      </c>
      <c r="G40" s="58">
        <v>3</v>
      </c>
      <c r="H40" s="58">
        <v>3</v>
      </c>
      <c r="I40" s="58">
        <v>1</v>
      </c>
      <c r="J40" s="58">
        <v>2</v>
      </c>
      <c r="K40" s="58">
        <v>2</v>
      </c>
      <c r="L40" s="58" t="s">
        <v>129</v>
      </c>
      <c r="M40" s="39">
        <f t="shared" si="4"/>
        <v>3</v>
      </c>
      <c r="N40" s="39" t="str">
        <f t="shared" si="5"/>
        <v>Moderado</v>
      </c>
      <c r="O40" s="39">
        <f t="shared" si="6"/>
        <v>3</v>
      </c>
      <c r="P40" s="62" t="str">
        <f t="shared" si="7"/>
        <v>Medio</v>
      </c>
      <c r="Q40" s="3" t="s">
        <v>184</v>
      </c>
      <c r="R40" s="3"/>
    </row>
    <row r="41" spans="2:18" ht="38.25" x14ac:dyDescent="0.25">
      <c r="B41" s="39">
        <v>35</v>
      </c>
      <c r="C41" s="95"/>
      <c r="D41" s="3" t="s">
        <v>83</v>
      </c>
      <c r="E41" s="67" t="s">
        <v>0</v>
      </c>
      <c r="F41" s="58">
        <v>3</v>
      </c>
      <c r="G41" s="58">
        <v>1</v>
      </c>
      <c r="H41" s="58">
        <v>1</v>
      </c>
      <c r="I41" s="58">
        <v>1</v>
      </c>
      <c r="J41" s="58">
        <v>1</v>
      </c>
      <c r="K41" s="58">
        <v>2</v>
      </c>
      <c r="L41" s="58" t="s">
        <v>129</v>
      </c>
      <c r="M41" s="39">
        <f t="shared" si="4"/>
        <v>3</v>
      </c>
      <c r="N41" s="39" t="str">
        <f t="shared" si="5"/>
        <v>Moderado</v>
      </c>
      <c r="O41" s="39">
        <f t="shared" si="6"/>
        <v>3</v>
      </c>
      <c r="P41" s="62" t="str">
        <f t="shared" si="7"/>
        <v>Medio</v>
      </c>
      <c r="Q41" s="64" t="s">
        <v>187</v>
      </c>
      <c r="R41" s="66"/>
    </row>
    <row r="42" spans="2:18" ht="38.25" x14ac:dyDescent="0.25">
      <c r="B42" s="39">
        <v>36</v>
      </c>
      <c r="C42" s="95"/>
      <c r="D42" s="3" t="s">
        <v>166</v>
      </c>
      <c r="E42" s="67" t="s">
        <v>169</v>
      </c>
      <c r="F42" s="58">
        <v>4</v>
      </c>
      <c r="G42" s="58">
        <v>4</v>
      </c>
      <c r="H42" s="58">
        <v>3</v>
      </c>
      <c r="I42" s="58">
        <v>3</v>
      </c>
      <c r="J42" s="58">
        <v>3</v>
      </c>
      <c r="K42" s="58">
        <v>3</v>
      </c>
      <c r="L42" s="58" t="s">
        <v>128</v>
      </c>
      <c r="M42" s="39">
        <f t="shared" si="4"/>
        <v>2</v>
      </c>
      <c r="N42" s="39" t="str">
        <f t="shared" si="5"/>
        <v>Mayor</v>
      </c>
      <c r="O42" s="39">
        <f t="shared" si="6"/>
        <v>4</v>
      </c>
      <c r="P42" s="62" t="str">
        <f t="shared" si="7"/>
        <v>Alto</v>
      </c>
      <c r="Q42" s="3" t="s">
        <v>183</v>
      </c>
      <c r="R42" s="3"/>
    </row>
    <row r="43" spans="2:18" ht="38.25" x14ac:dyDescent="0.25">
      <c r="B43" s="39">
        <v>37</v>
      </c>
      <c r="C43" s="95"/>
      <c r="D43" s="3" t="s">
        <v>106</v>
      </c>
      <c r="E43" s="67" t="s">
        <v>0</v>
      </c>
      <c r="F43" s="58">
        <v>1</v>
      </c>
      <c r="G43" s="58">
        <v>1</v>
      </c>
      <c r="H43" s="58">
        <v>1</v>
      </c>
      <c r="I43" s="58">
        <v>1</v>
      </c>
      <c r="J43" s="58">
        <v>1</v>
      </c>
      <c r="K43" s="58">
        <v>1</v>
      </c>
      <c r="L43" s="58" t="s">
        <v>129</v>
      </c>
      <c r="M43" s="39">
        <f t="shared" si="4"/>
        <v>3</v>
      </c>
      <c r="N43" s="39" t="str">
        <f t="shared" si="5"/>
        <v>Insignificante</v>
      </c>
      <c r="O43" s="39">
        <f t="shared" si="6"/>
        <v>1</v>
      </c>
      <c r="P43" s="62" t="str">
        <f t="shared" si="7"/>
        <v>Bajo</v>
      </c>
      <c r="Q43" s="3" t="s">
        <v>185</v>
      </c>
      <c r="R43" s="3"/>
    </row>
    <row r="44" spans="2:18" ht="76.5" x14ac:dyDescent="0.25">
      <c r="B44" s="39">
        <v>38</v>
      </c>
      <c r="C44" s="95"/>
      <c r="D44" s="3" t="s">
        <v>118</v>
      </c>
      <c r="E44" s="67" t="s">
        <v>0</v>
      </c>
      <c r="F44" s="58">
        <v>4</v>
      </c>
      <c r="G44" s="58">
        <v>4</v>
      </c>
      <c r="H44" s="58">
        <v>2</v>
      </c>
      <c r="I44" s="58">
        <v>2</v>
      </c>
      <c r="J44" s="58">
        <v>2</v>
      </c>
      <c r="K44" s="58">
        <v>3</v>
      </c>
      <c r="L44" s="58" t="s">
        <v>129</v>
      </c>
      <c r="M44" s="39">
        <f t="shared" si="4"/>
        <v>3</v>
      </c>
      <c r="N44" s="39" t="str">
        <f t="shared" si="5"/>
        <v>Mayor</v>
      </c>
      <c r="O44" s="39">
        <f t="shared" si="6"/>
        <v>4</v>
      </c>
      <c r="P44" s="62" t="str">
        <f t="shared" si="7"/>
        <v>Alto</v>
      </c>
      <c r="Q44" s="64" t="s">
        <v>186</v>
      </c>
      <c r="R44" s="3"/>
    </row>
    <row r="45" spans="2:18" ht="81" customHeight="1" x14ac:dyDescent="0.25">
      <c r="B45" s="39">
        <v>39</v>
      </c>
      <c r="C45" s="95"/>
      <c r="D45" s="71" t="s">
        <v>230</v>
      </c>
      <c r="E45" s="39" t="s">
        <v>0</v>
      </c>
      <c r="F45" s="58">
        <v>3</v>
      </c>
      <c r="G45" s="58">
        <v>1</v>
      </c>
      <c r="H45" s="58">
        <v>1</v>
      </c>
      <c r="I45" s="58">
        <v>1</v>
      </c>
      <c r="J45" s="58">
        <v>1</v>
      </c>
      <c r="K45" s="58">
        <v>2</v>
      </c>
      <c r="L45" s="58" t="s">
        <v>129</v>
      </c>
      <c r="M45" s="39">
        <v>3</v>
      </c>
      <c r="N45" s="39" t="str">
        <f t="shared" si="5"/>
        <v>Moderado</v>
      </c>
      <c r="O45" s="39">
        <v>3</v>
      </c>
      <c r="P45" s="62" t="str">
        <f t="shared" si="7"/>
        <v>Medio</v>
      </c>
      <c r="Q45" s="64" t="s">
        <v>231</v>
      </c>
    </row>
    <row r="46" spans="2:18" ht="51" x14ac:dyDescent="0.25">
      <c r="B46" s="39">
        <v>40</v>
      </c>
      <c r="C46" s="96"/>
      <c r="D46" s="3" t="s">
        <v>119</v>
      </c>
      <c r="E46" s="67" t="s">
        <v>169</v>
      </c>
      <c r="F46" s="58">
        <v>1</v>
      </c>
      <c r="G46" s="58">
        <v>1</v>
      </c>
      <c r="H46" s="58">
        <v>1</v>
      </c>
      <c r="I46" s="58">
        <v>1</v>
      </c>
      <c r="J46" s="58">
        <v>2</v>
      </c>
      <c r="K46" s="58">
        <v>1</v>
      </c>
      <c r="L46" s="58" t="s">
        <v>129</v>
      </c>
      <c r="M46" s="39">
        <f t="shared" si="4"/>
        <v>3</v>
      </c>
      <c r="N46" s="39" t="str">
        <f t="shared" si="5"/>
        <v>Menor</v>
      </c>
      <c r="O46" s="39">
        <f t="shared" si="6"/>
        <v>2</v>
      </c>
      <c r="P46" s="62" t="str">
        <f t="shared" si="7"/>
        <v>Bajo</v>
      </c>
      <c r="Q46" s="64" t="s">
        <v>189</v>
      </c>
      <c r="R46" s="3"/>
    </row>
    <row r="47" spans="2:18" ht="38.25" x14ac:dyDescent="0.25">
      <c r="B47" s="39">
        <v>41</v>
      </c>
      <c r="C47" s="84" t="s">
        <v>211</v>
      </c>
      <c r="D47" s="68" t="s">
        <v>212</v>
      </c>
      <c r="E47" s="68" t="s">
        <v>0</v>
      </c>
      <c r="F47" s="58">
        <v>3</v>
      </c>
      <c r="G47" s="58">
        <v>3</v>
      </c>
      <c r="H47" s="58">
        <v>1</v>
      </c>
      <c r="I47" s="58">
        <v>1</v>
      </c>
      <c r="J47" s="58">
        <v>2</v>
      </c>
      <c r="K47" s="58">
        <v>3</v>
      </c>
      <c r="L47" s="58" t="s">
        <v>130</v>
      </c>
      <c r="M47" s="39">
        <f t="shared" si="4"/>
        <v>4</v>
      </c>
      <c r="N47" s="39" t="str">
        <f t="shared" si="5"/>
        <v>Moderado</v>
      </c>
      <c r="O47" s="39">
        <f t="shared" si="6"/>
        <v>3</v>
      </c>
      <c r="P47" s="62" t="str">
        <f t="shared" si="7"/>
        <v>Alto</v>
      </c>
      <c r="Q47" s="68" t="s">
        <v>213</v>
      </c>
    </row>
    <row r="48" spans="2:18" ht="51" x14ac:dyDescent="0.25">
      <c r="B48" s="39">
        <v>42</v>
      </c>
      <c r="C48" s="85"/>
      <c r="D48" s="68" t="s">
        <v>216</v>
      </c>
      <c r="E48" s="68" t="s">
        <v>0</v>
      </c>
      <c r="F48" s="58">
        <v>3</v>
      </c>
      <c r="G48" s="58">
        <v>3</v>
      </c>
      <c r="H48" s="58">
        <v>1</v>
      </c>
      <c r="I48" s="58">
        <v>1</v>
      </c>
      <c r="J48" s="58">
        <v>2</v>
      </c>
      <c r="K48" s="58">
        <v>3</v>
      </c>
      <c r="L48" s="58" t="s">
        <v>130</v>
      </c>
      <c r="M48" s="39">
        <f>IF(L48="Raro",1,IF(L48="Improbable",2,IF(L48="Posible",3,IF(L48="Probable",4,IF(L48="Certeza","5")))))</f>
        <v>4</v>
      </c>
      <c r="N48" s="39" t="str">
        <f>IF(MAX(F48:K48)=1,"Insignificante",IF(MAX(F48:K48)=2,"Menor",IF(MAX(F48:K48)=3,"Moderado",IF(MAX(F48:K48)=4,"Mayor",IF(MAX(F48:K48)=5,"Catastrofico","0")))))</f>
        <v>Moderado</v>
      </c>
      <c r="O48" s="39">
        <f>MAX(F48:K48)</f>
        <v>3</v>
      </c>
      <c r="P48" s="62" t="str">
        <f>IF(AND(L48="Raro",N48="Insignificante"),"Inusual",IF(AND(L48="Raro",N48="Menor"),"Bajo",IF(AND(L48="Raro",N48="Moderado"),"Medio",IF(AND(L48="Raro",N48="Mayor"),"Medio",IF(AND(L48="Raro",N48="Catastrofico"),"Alto",IF(AND(L48="Improbable",N48="Insignificante"),"Bajo",IF(AND(L48="Improbable",N48="Menor"),"Bajo",IF(AND(L48="Improbable",N48="Moderado"),"Medio",IF(AND(L48="Improbable",N48="Mayor"),"Alto",IF(AND(L48="Improbable",N48="Catastrofico"),"Alto",IF(AND(L48="Posible",N48="Insignificante"),"Bajo",IF(AND(L48="Posible",N48="Menor"),"Bajo",IF(AND(L48="Posible",N48="Moderado"),"Medio",IF(AND(L48="Posible",N48="Mayor"),"Alto",IF(AND(L48="Posible",N48="Catastrofico"),"Extremo",IF(AND(L48="Probable",N48="Insignificante"),"Medio",IF(AND(L48="Probable",N48="Menor"),"Medio",IF(AND(L48="Probable",N48="Moderado"),"Alto",IF(AND(L48="Probable",N48="Mayor"),"Extremo",IF(AND(L48="Probable",N48="Catastrofico"),"Extremo",IF(AND(L48="Certeza",N48="Insignificante"),"Medio",IF(AND(L48="Certeza",N48="Menor"),"Alto",IF(AND(L48="Certeza",N48="Moderado"),"Alto",IF(AND(L48="Certeza",N48="Mayor"),"Extremo",IF(AND(L48="Certeza",N48="Catastrofico"),"Extremo",0)))))))))))))))))))))))))</f>
        <v>Alto</v>
      </c>
      <c r="Q48" s="68" t="s">
        <v>213</v>
      </c>
    </row>
    <row r="49" spans="2:17" ht="38.25" x14ac:dyDescent="0.25">
      <c r="B49" s="39">
        <v>43</v>
      </c>
      <c r="C49" s="86"/>
      <c r="D49" s="68" t="s">
        <v>214</v>
      </c>
      <c r="E49" s="68" t="s">
        <v>215</v>
      </c>
      <c r="F49" s="58">
        <v>1</v>
      </c>
      <c r="G49" s="58">
        <v>2</v>
      </c>
      <c r="H49" s="58">
        <v>3</v>
      </c>
      <c r="I49" s="58">
        <v>1</v>
      </c>
      <c r="J49" s="58">
        <v>3</v>
      </c>
      <c r="K49" s="58">
        <v>3</v>
      </c>
      <c r="L49" s="58" t="s">
        <v>129</v>
      </c>
      <c r="M49" s="39">
        <f t="shared" si="4"/>
        <v>3</v>
      </c>
      <c r="N49" s="39" t="str">
        <f t="shared" si="5"/>
        <v>Moderado</v>
      </c>
      <c r="O49" s="39">
        <f t="shared" si="6"/>
        <v>3</v>
      </c>
      <c r="P49" s="62" t="str">
        <f t="shared" si="7"/>
        <v>Medio</v>
      </c>
      <c r="Q49" s="68" t="s">
        <v>213</v>
      </c>
    </row>
    <row r="50" spans="2:17" x14ac:dyDescent="0.25">
      <c r="B50" s="119" t="s">
        <v>219</v>
      </c>
      <c r="C50" s="119"/>
      <c r="D50" s="119"/>
      <c r="E50" s="119"/>
      <c r="F50" s="119"/>
      <c r="G50" s="119"/>
      <c r="H50" s="119"/>
      <c r="I50" s="119"/>
      <c r="J50" s="119"/>
      <c r="K50" s="119"/>
      <c r="L50" s="119"/>
      <c r="M50" s="119"/>
      <c r="N50" s="119"/>
      <c r="O50" s="119"/>
      <c r="P50" s="119"/>
      <c r="Q50" s="119"/>
    </row>
    <row r="51" spans="2:17" ht="18.75" customHeight="1" x14ac:dyDescent="0.25">
      <c r="B51" s="119" t="s">
        <v>220</v>
      </c>
      <c r="C51" s="119"/>
      <c r="D51" s="119"/>
      <c r="E51" s="119"/>
      <c r="F51" s="119"/>
      <c r="G51" s="119"/>
      <c r="H51" s="119"/>
      <c r="I51" s="119"/>
      <c r="J51" s="119"/>
      <c r="K51" s="119"/>
      <c r="L51" s="119"/>
      <c r="M51" s="119"/>
      <c r="N51" s="119"/>
      <c r="O51" s="119"/>
      <c r="P51" s="119"/>
      <c r="Q51" s="119"/>
    </row>
    <row r="52" spans="2:17" ht="13.5" customHeight="1" x14ac:dyDescent="0.25">
      <c r="B52" s="119" t="s">
        <v>221</v>
      </c>
      <c r="C52" s="119"/>
      <c r="D52" s="119"/>
      <c r="E52" s="119"/>
      <c r="F52" s="119"/>
      <c r="G52" s="119"/>
      <c r="H52" s="119"/>
      <c r="I52" s="119"/>
      <c r="J52" s="119"/>
      <c r="K52" s="119"/>
      <c r="L52" s="119"/>
      <c r="M52" s="119"/>
      <c r="N52" s="119"/>
      <c r="O52" s="119"/>
      <c r="P52" s="119"/>
      <c r="Q52" s="119"/>
    </row>
    <row r="53" spans="2:17" ht="28.5" customHeight="1" x14ac:dyDescent="0.25">
      <c r="B53" s="119" t="s">
        <v>222</v>
      </c>
      <c r="C53" s="119"/>
      <c r="D53" s="119"/>
      <c r="E53" s="119"/>
      <c r="F53" s="119"/>
      <c r="G53" s="119"/>
      <c r="H53" s="119"/>
      <c r="I53" s="119"/>
      <c r="J53" s="119"/>
      <c r="K53" s="119"/>
      <c r="L53" s="119"/>
      <c r="M53" s="119"/>
      <c r="N53" s="119"/>
      <c r="O53" s="119"/>
      <c r="P53" s="119"/>
      <c r="Q53" s="119"/>
    </row>
    <row r="54" spans="2:17" ht="18" customHeight="1" x14ac:dyDescent="0.25">
      <c r="B54" s="119" t="s">
        <v>223</v>
      </c>
      <c r="C54" s="119"/>
      <c r="D54" s="119"/>
      <c r="E54" s="119"/>
      <c r="F54" s="119"/>
      <c r="G54" s="119"/>
      <c r="H54" s="119"/>
      <c r="I54" s="119"/>
      <c r="J54" s="119"/>
      <c r="K54" s="119"/>
      <c r="L54" s="119"/>
      <c r="M54" s="119"/>
      <c r="N54" s="119"/>
      <c r="O54" s="119"/>
      <c r="P54" s="119"/>
      <c r="Q54" s="119"/>
    </row>
    <row r="55" spans="2:17" ht="24.75" customHeight="1" x14ac:dyDescent="0.25">
      <c r="B55" s="117" t="s">
        <v>224</v>
      </c>
      <c r="C55" s="117"/>
      <c r="D55" s="117"/>
      <c r="E55" s="117"/>
      <c r="F55" s="117"/>
      <c r="G55" s="117"/>
      <c r="H55" s="117"/>
      <c r="I55" s="117"/>
      <c r="J55" s="117"/>
      <c r="K55" s="117"/>
      <c r="L55" s="117"/>
      <c r="M55" s="117"/>
      <c r="N55" s="117"/>
      <c r="O55" s="117"/>
      <c r="P55" s="117"/>
      <c r="Q55" s="117"/>
    </row>
    <row r="56" spans="2:17" ht="96.75" customHeight="1" x14ac:dyDescent="0.25">
      <c r="B56" s="118" t="s">
        <v>225</v>
      </c>
      <c r="C56" s="118"/>
      <c r="D56" s="118"/>
      <c r="E56" s="118"/>
      <c r="F56" s="118"/>
      <c r="G56" s="118"/>
      <c r="H56" s="118"/>
      <c r="I56" s="118"/>
      <c r="J56" s="118"/>
      <c r="K56" s="118"/>
      <c r="L56" s="118"/>
      <c r="M56" s="118"/>
      <c r="N56" s="118"/>
      <c r="O56" s="118"/>
      <c r="P56" s="118"/>
      <c r="Q56" s="118"/>
    </row>
  </sheetData>
  <autoFilter ref="B6:U46" xr:uid="{00000000-0009-0000-0000-000002000000}">
    <filterColumn colId="1" showButton="0"/>
  </autoFilter>
  <mergeCells count="32">
    <mergeCell ref="B55:Q55"/>
    <mergeCell ref="B56:Q56"/>
    <mergeCell ref="B50:Q50"/>
    <mergeCell ref="B51:Q51"/>
    <mergeCell ref="B52:Q52"/>
    <mergeCell ref="B53:Q53"/>
    <mergeCell ref="B54:Q54"/>
    <mergeCell ref="D2:P4"/>
    <mergeCell ref="C10:C13"/>
    <mergeCell ref="E5:E6"/>
    <mergeCell ref="F5:K5"/>
    <mergeCell ref="L5:L6"/>
    <mergeCell ref="B2:C4"/>
    <mergeCell ref="B5:B6"/>
    <mergeCell ref="C5:D6"/>
    <mergeCell ref="M5:M6"/>
    <mergeCell ref="C47:C49"/>
    <mergeCell ref="R5:R6"/>
    <mergeCell ref="Q4:R4"/>
    <mergeCell ref="O5:O6"/>
    <mergeCell ref="C7:C9"/>
    <mergeCell ref="Q5:Q6"/>
    <mergeCell ref="N5:N6"/>
    <mergeCell ref="C40:C46"/>
    <mergeCell ref="C17:C20"/>
    <mergeCell ref="C21:C25"/>
    <mergeCell ref="C28:C32"/>
    <mergeCell ref="C33:C37"/>
    <mergeCell ref="C38:C39"/>
    <mergeCell ref="C26:C27"/>
    <mergeCell ref="C14:C16"/>
    <mergeCell ref="P5:P6"/>
  </mergeCells>
  <conditionalFormatting sqref="M19:M28 O19:P28 O7:P17 M7:M17 O30:P44 M30:M44 M46 O46:P46">
    <cfRule type="containsText" dxfId="34" priority="165" operator="containsText" text="Inusual">
      <formula>NOT(ISERROR(SEARCH("Inusual",M7)))</formula>
    </cfRule>
  </conditionalFormatting>
  <conditionalFormatting sqref="M19:M28 O19:P28 O7:P17 M7:M17 O30:P44 M30:M44 M46 O46:P46">
    <cfRule type="containsText" dxfId="33" priority="164" operator="containsText" text="Bajo">
      <formula>NOT(ISERROR(SEARCH("Bajo",M7)))</formula>
    </cfRule>
  </conditionalFormatting>
  <conditionalFormatting sqref="M19:M28 O19:P28 O7:P17 M7:M17 O30:P44 M30:M44 M46 O46:P46">
    <cfRule type="containsText" dxfId="32" priority="163" operator="containsText" text="Medio">
      <formula>NOT(ISERROR(SEARCH("Medio",M7)))</formula>
    </cfRule>
  </conditionalFormatting>
  <conditionalFormatting sqref="M19:M28 O19:P28 O7:P17 M7:M17 O30:P44 M30:M44 M46 O46:P46">
    <cfRule type="containsText" dxfId="31" priority="162" operator="containsText" text="Alto">
      <formula>NOT(ISERROR(SEARCH("Alto",M7)))</formula>
    </cfRule>
  </conditionalFormatting>
  <conditionalFormatting sqref="M19:M28 O19:P28 O7:P17 M7:M17 O30:P44 M30:M44 M46 O46:P46">
    <cfRule type="containsText" dxfId="30" priority="161" operator="containsText" text="Extremo">
      <formula>NOT(ISERROR(SEARCH("Extremo",M7)))</formula>
    </cfRule>
  </conditionalFormatting>
  <conditionalFormatting sqref="O18:P18 M18">
    <cfRule type="containsText" dxfId="29" priority="80" operator="containsText" text="Inusual">
      <formula>NOT(ISERROR(SEARCH("Inusual",M18)))</formula>
    </cfRule>
  </conditionalFormatting>
  <conditionalFormatting sqref="O18:P18 M18">
    <cfRule type="containsText" dxfId="28" priority="79" operator="containsText" text="Bajo">
      <formula>NOT(ISERROR(SEARCH("Bajo",M18)))</formula>
    </cfRule>
  </conditionalFormatting>
  <conditionalFormatting sqref="O18:P18 M18">
    <cfRule type="containsText" dxfId="27" priority="78" operator="containsText" text="Medio">
      <formula>NOT(ISERROR(SEARCH("Medio",M18)))</formula>
    </cfRule>
  </conditionalFormatting>
  <conditionalFormatting sqref="O18:P18 M18">
    <cfRule type="containsText" dxfId="26" priority="77" operator="containsText" text="Alto">
      <formula>NOT(ISERROR(SEARCH("Alto",M18)))</formula>
    </cfRule>
  </conditionalFormatting>
  <conditionalFormatting sqref="O18:P18 M18">
    <cfRule type="containsText" dxfId="25" priority="76" operator="containsText" text="Extremo">
      <formula>NOT(ISERROR(SEARCH("Extremo",M18)))</formula>
    </cfRule>
  </conditionalFormatting>
  <conditionalFormatting sqref="M47 O47:P47 O49:P49 M49">
    <cfRule type="containsText" dxfId="24" priority="60" operator="containsText" text="Inusual">
      <formula>NOT(ISERROR(SEARCH("Inusual",M47)))</formula>
    </cfRule>
  </conditionalFormatting>
  <conditionalFormatting sqref="M47 O47:P47 O49:P49 M49">
    <cfRule type="containsText" dxfId="23" priority="59" operator="containsText" text="Bajo">
      <formula>NOT(ISERROR(SEARCH("Bajo",M47)))</formula>
    </cfRule>
  </conditionalFormatting>
  <conditionalFormatting sqref="M47 O47:P47 O49:P49 M49">
    <cfRule type="containsText" dxfId="22" priority="58" operator="containsText" text="Medio">
      <formula>NOT(ISERROR(SEARCH("Medio",M47)))</formula>
    </cfRule>
  </conditionalFormatting>
  <conditionalFormatting sqref="M47 O47:P47 O49:P49 M49">
    <cfRule type="containsText" dxfId="21" priority="57" operator="containsText" text="Alto">
      <formula>NOT(ISERROR(SEARCH("Alto",M47)))</formula>
    </cfRule>
  </conditionalFormatting>
  <conditionalFormatting sqref="M47 O47:P47 O49:P49 M49">
    <cfRule type="containsText" dxfId="20" priority="56" operator="containsText" text="Extremo">
      <formula>NOT(ISERROR(SEARCH("Extremo",M47)))</formula>
    </cfRule>
  </conditionalFormatting>
  <conditionalFormatting sqref="M48 O48:P48">
    <cfRule type="containsText" dxfId="19" priority="45" operator="containsText" text="Inusual">
      <formula>NOT(ISERROR(SEARCH("Inusual",M48)))</formula>
    </cfRule>
  </conditionalFormatting>
  <conditionalFormatting sqref="M48 O48:P48">
    <cfRule type="containsText" dxfId="18" priority="44" operator="containsText" text="Bajo">
      <formula>NOT(ISERROR(SEARCH("Bajo",M48)))</formula>
    </cfRule>
  </conditionalFormatting>
  <conditionalFormatting sqref="M48 O48:P48">
    <cfRule type="containsText" dxfId="17" priority="43" operator="containsText" text="Medio">
      <formula>NOT(ISERROR(SEARCH("Medio",M48)))</formula>
    </cfRule>
  </conditionalFormatting>
  <conditionalFormatting sqref="M48 O48:P48">
    <cfRule type="containsText" dxfId="16" priority="42" operator="containsText" text="Alto">
      <formula>NOT(ISERROR(SEARCH("Alto",M48)))</formula>
    </cfRule>
  </conditionalFormatting>
  <conditionalFormatting sqref="M48 O48:P48">
    <cfRule type="containsText" dxfId="15" priority="41" operator="containsText" text="Extremo">
      <formula>NOT(ISERROR(SEARCH("Extremo",M48)))</formula>
    </cfRule>
  </conditionalFormatting>
  <conditionalFormatting sqref="M29:O29">
    <cfRule type="containsText" dxfId="14" priority="30" operator="containsText" text="Inusual">
      <formula>NOT(ISERROR(SEARCH("Inusual",M29)))</formula>
    </cfRule>
  </conditionalFormatting>
  <conditionalFormatting sqref="M29:O29">
    <cfRule type="containsText" dxfId="13" priority="29" operator="containsText" text="Bajo">
      <formula>NOT(ISERROR(SEARCH("Bajo",M29)))</formula>
    </cfRule>
  </conditionalFormatting>
  <conditionalFormatting sqref="M29:O29">
    <cfRule type="containsText" dxfId="12" priority="28" operator="containsText" text="Medio">
      <formula>NOT(ISERROR(SEARCH("Medio",M29)))</formula>
    </cfRule>
  </conditionalFormatting>
  <conditionalFormatting sqref="M29:O29">
    <cfRule type="containsText" dxfId="11" priority="27" operator="containsText" text="Alto">
      <formula>NOT(ISERROR(SEARCH("Alto",M29)))</formula>
    </cfRule>
  </conditionalFormatting>
  <conditionalFormatting sqref="M29:O29">
    <cfRule type="containsText" dxfId="10" priority="26" operator="containsText" text="Extremo">
      <formula>NOT(ISERROR(SEARCH("Extremo",M29)))</formula>
    </cfRule>
  </conditionalFormatting>
  <conditionalFormatting sqref="P29">
    <cfRule type="containsText" dxfId="9" priority="25" operator="containsText" text="Inusual">
      <formula>NOT(ISERROR(SEARCH("Inusual",P29)))</formula>
    </cfRule>
  </conditionalFormatting>
  <conditionalFormatting sqref="P29">
    <cfRule type="containsText" dxfId="8" priority="24" operator="containsText" text="Bajo">
      <formula>NOT(ISERROR(SEARCH("Bajo",P29)))</formula>
    </cfRule>
  </conditionalFormatting>
  <conditionalFormatting sqref="P29">
    <cfRule type="containsText" dxfId="7" priority="23" operator="containsText" text="Medio">
      <formula>NOT(ISERROR(SEARCH("Medio",P29)))</formula>
    </cfRule>
  </conditionalFormatting>
  <conditionalFormatting sqref="P29">
    <cfRule type="containsText" dxfId="6" priority="22" operator="containsText" text="Alto">
      <formula>NOT(ISERROR(SEARCH("Alto",P29)))</formula>
    </cfRule>
  </conditionalFormatting>
  <conditionalFormatting sqref="P29">
    <cfRule type="containsText" dxfId="5" priority="21" operator="containsText" text="Extremo">
      <formula>NOT(ISERROR(SEARCH("Extremo",P29)))</formula>
    </cfRule>
  </conditionalFormatting>
  <conditionalFormatting sqref="M45 O45:P45">
    <cfRule type="containsText" dxfId="4" priority="5" operator="containsText" text="Inusual">
      <formula>NOT(ISERROR(SEARCH("Inusual",M45)))</formula>
    </cfRule>
  </conditionalFormatting>
  <conditionalFormatting sqref="M45 O45:P45">
    <cfRule type="containsText" dxfId="3" priority="4" operator="containsText" text="Bajo">
      <formula>NOT(ISERROR(SEARCH("Bajo",M45)))</formula>
    </cfRule>
  </conditionalFormatting>
  <conditionalFormatting sqref="M45 O45:P45">
    <cfRule type="containsText" dxfId="2" priority="3" operator="containsText" text="Medio">
      <formula>NOT(ISERROR(SEARCH("Medio",M45)))</formula>
    </cfRule>
  </conditionalFormatting>
  <conditionalFormatting sqref="M45 O45:P45">
    <cfRule type="containsText" dxfId="1" priority="2" operator="containsText" text="Alto">
      <formula>NOT(ISERROR(SEARCH("Alto",M45)))</formula>
    </cfRule>
  </conditionalFormatting>
  <conditionalFormatting sqref="M45 O45:P45">
    <cfRule type="containsText" dxfId="0" priority="1" operator="containsText" text="Extremo">
      <formula>NOT(ISERROR(SEARCH("Extremo",M45)))</formula>
    </cfRule>
  </conditionalFormatting>
  <dataValidations count="2">
    <dataValidation type="list" allowBlank="1" showInputMessage="1" showErrorMessage="1" sqref="F7:K28 F30:K49" xr:uid="{00000000-0002-0000-0200-000000000000}">
      <formula1>"1,2,3,4,5"</formula1>
    </dataValidation>
    <dataValidation type="list" allowBlank="1" showInputMessage="1" showErrorMessage="1" sqref="L7:L28 L30:L49" xr:uid="{00000000-0002-0000-0200-000001000000}">
      <formula1>"Raro,Improbable,Posible,Probable,Certeza"</formula1>
    </dataValidation>
  </dataValidations>
  <printOptions horizontalCentered="1" verticalCentered="1"/>
  <pageMargins left="0.70866141732283472" right="0.70866141732283472" top="0.74803149606299213" bottom="0.74803149606299213" header="0.31496062992125984" footer="0.31496062992125984"/>
  <pageSetup scale="41" orientation="landscape" r:id="rId1"/>
  <colBreaks count="1" manualBreakCount="1">
    <brk id="19" max="41"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15"/>
  <sheetViews>
    <sheetView showGridLines="0" zoomScale="130" zoomScaleNormal="130" workbookViewId="0">
      <selection activeCell="E6" sqref="E6"/>
    </sheetView>
  </sheetViews>
  <sheetFormatPr baseColWidth="10" defaultColWidth="11.42578125" defaultRowHeight="12.75" customHeight="1" x14ac:dyDescent="0.2"/>
  <cols>
    <col min="1" max="1" width="6.28515625" style="10" customWidth="1"/>
    <col min="2" max="2" width="4.85546875" style="10" customWidth="1"/>
    <col min="3" max="3" width="5" style="10" customWidth="1"/>
    <col min="4" max="8" width="11.42578125" style="10" customWidth="1"/>
    <col min="9" max="16384" width="11.42578125" style="10"/>
  </cols>
  <sheetData>
    <row r="1" spans="1:8" ht="20.25" customHeight="1" x14ac:dyDescent="0.2">
      <c r="A1" s="1"/>
      <c r="B1" s="1"/>
      <c r="C1" s="20"/>
      <c r="D1" s="1"/>
      <c r="E1" s="1"/>
      <c r="F1" s="1"/>
      <c r="G1" s="1"/>
      <c r="H1" s="1"/>
    </row>
    <row r="2" spans="1:8" ht="12.75" customHeight="1" x14ac:dyDescent="0.2">
      <c r="A2" s="1"/>
      <c r="B2" s="120" t="s">
        <v>50</v>
      </c>
      <c r="C2" s="121"/>
      <c r="D2" s="121"/>
      <c r="E2" s="121"/>
      <c r="F2" s="121"/>
      <c r="G2" s="121"/>
      <c r="H2" s="122"/>
    </row>
    <row r="3" spans="1:8" ht="51" customHeight="1" x14ac:dyDescent="0.2">
      <c r="A3" s="1"/>
      <c r="B3" s="123" t="s">
        <v>51</v>
      </c>
      <c r="C3" s="22">
        <v>5</v>
      </c>
      <c r="D3" s="45" t="str">
        <f>IF(AND($C3='Formato Matriz'!$U$3,D$8='Formato Matriz'!$U$4),"PERFIL","")</f>
        <v/>
      </c>
      <c r="E3" s="46" t="str">
        <f>IF(AND($C3='Formato Matriz'!$U$3,E$8='Formato Matriz'!$U$4),"PERFIL","")</f>
        <v/>
      </c>
      <c r="F3" s="46" t="str">
        <f>IF(AND($C3='Formato Matriz'!$U$3,F$8='Formato Matriz'!$U$4),"PERFIL","")</f>
        <v/>
      </c>
      <c r="G3" s="47" t="str">
        <f>IF(AND($C3='Formato Matriz'!$U$3,G$8='Formato Matriz'!$U$4),"PERFIL","")</f>
        <v/>
      </c>
      <c r="H3" s="47" t="str">
        <f>IF(AND($C3='Formato Matriz'!$U$3,H$8='Formato Matriz'!$U$4),"PERFIL","")</f>
        <v/>
      </c>
    </row>
    <row r="4" spans="1:8" ht="51" customHeight="1" x14ac:dyDescent="0.2">
      <c r="A4" s="1"/>
      <c r="B4" s="123"/>
      <c r="C4" s="22">
        <v>4</v>
      </c>
      <c r="D4" s="45" t="str">
        <f>IF(AND($C4='Formato Matriz'!$U$3,D$8='Formato Matriz'!$U$4),"PERFIL","")</f>
        <v/>
      </c>
      <c r="E4" s="45" t="str">
        <f>IF(AND($C4='Formato Matriz'!$U$3,E$8='Formato Matriz'!$U$4),"PERFIL","")</f>
        <v/>
      </c>
      <c r="F4" s="46" t="str">
        <f>IF(AND($C4='Formato Matriz'!$U$3,F$8='Formato Matriz'!$U$4),"PERFIL","")</f>
        <v/>
      </c>
      <c r="G4" s="47" t="str">
        <f>IF(AND($C4='Formato Matriz'!$U$3,G$8='Formato Matriz'!$U$4),"PERFIL","")</f>
        <v/>
      </c>
      <c r="H4" s="47" t="str">
        <f>IF(AND($C4='Formato Matriz'!$U$3,H$8='Formato Matriz'!$U$4),"PERFIL","")</f>
        <v/>
      </c>
    </row>
    <row r="5" spans="1:8" ht="51" customHeight="1" x14ac:dyDescent="0.2">
      <c r="A5" s="1"/>
      <c r="B5" s="123"/>
      <c r="C5" s="22">
        <v>3</v>
      </c>
      <c r="D5" s="48" t="str">
        <f>IF(AND($C5='Formato Matriz'!$U$3,D$8='Formato Matriz'!$U$4),"PERFIL","")</f>
        <v/>
      </c>
      <c r="E5" s="48" t="str">
        <f>IF(AND($C5='Formato Matriz'!$U$3,E$8='Formato Matriz'!$U$4),"PERFIL","")</f>
        <v/>
      </c>
      <c r="F5" s="45" t="str">
        <f>IF(AND($C5='Formato Matriz'!$U$3,F$8='Formato Matriz'!$U$4),"PERFIL","")</f>
        <v/>
      </c>
      <c r="G5" s="46" t="str">
        <f>IF(AND($C5='Formato Matriz'!$U$3,G$8='Formato Matriz'!$U$4),"PERFIL","")</f>
        <v/>
      </c>
      <c r="H5" s="49" t="str">
        <f>IF(AND($C5='Formato Matriz'!$U$3,H$8='Formato Matriz'!$U$4),"PERFIL","")</f>
        <v/>
      </c>
    </row>
    <row r="6" spans="1:8" ht="51" customHeight="1" x14ac:dyDescent="0.2">
      <c r="A6" s="1"/>
      <c r="B6" s="123"/>
      <c r="C6" s="22">
        <v>2</v>
      </c>
      <c r="D6" s="48" t="str">
        <f>IF(AND($C6='Formato Matriz'!$U$3,D$8='Formato Matriz'!$U$4),"PERFIL","")</f>
        <v/>
      </c>
      <c r="E6" s="48" t="str">
        <f>IF(AND($C6='Formato Matriz'!$U$3,E$8='Formato Matriz'!$U$4),"PERFIL","")</f>
        <v>PERFIL</v>
      </c>
      <c r="F6" s="45" t="str">
        <f>IF(AND($C6='Formato Matriz'!$U$3,F$8='Formato Matriz'!$U$4),"PERFIL","")</f>
        <v/>
      </c>
      <c r="G6" s="46" t="str">
        <f>IF(AND($C6='Formato Matriz'!$U$3,G$8='Formato Matriz'!$U$4),"PERFIL","")</f>
        <v/>
      </c>
      <c r="H6" s="46" t="str">
        <f>IF(AND($C6='Formato Matriz'!$U$3,H$8='Formato Matriz'!$U$4),"PERFIL","")</f>
        <v/>
      </c>
    </row>
    <row r="7" spans="1:8" ht="51" customHeight="1" x14ac:dyDescent="0.2">
      <c r="A7" s="1"/>
      <c r="B7" s="123"/>
      <c r="C7" s="22">
        <v>1</v>
      </c>
      <c r="D7" s="50" t="str">
        <f>IF(AND($C7='Formato Matriz'!$U$3,D$8='Formato Matriz'!$U$4),"PERFIL","")</f>
        <v/>
      </c>
      <c r="E7" s="48" t="str">
        <f>IF(AND($C7='Formato Matriz'!$U$3,E$8='Formato Matriz'!$U$4),"PERFIL","")</f>
        <v/>
      </c>
      <c r="F7" s="45" t="str">
        <f>IF(AND($C7='Formato Matriz'!$U$3,F$8='Formato Matriz'!$U$4),"PERFIL","")</f>
        <v/>
      </c>
      <c r="G7" s="45" t="str">
        <f>IF(AND($C7='Formato Matriz'!$U$3,G$8='Formato Matriz'!$U$4),"PERFIL","")</f>
        <v/>
      </c>
      <c r="H7" s="46" t="str">
        <f>IF(AND($C7='Formato Matriz'!$U$3,H$8='Formato Matriz'!$U$4),"PERFIL","")</f>
        <v/>
      </c>
    </row>
    <row r="8" spans="1:8" x14ac:dyDescent="0.2">
      <c r="A8" s="20"/>
      <c r="B8" s="22"/>
      <c r="C8" s="22"/>
      <c r="D8" s="22">
        <v>1</v>
      </c>
      <c r="E8" s="22">
        <v>2</v>
      </c>
      <c r="F8" s="22">
        <v>3</v>
      </c>
      <c r="G8" s="22">
        <v>4</v>
      </c>
      <c r="H8" s="22">
        <v>5</v>
      </c>
    </row>
    <row r="9" spans="1:8" x14ac:dyDescent="0.2">
      <c r="A9" s="1"/>
      <c r="B9" s="24"/>
      <c r="C9" s="22"/>
      <c r="D9" s="124" t="s">
        <v>1</v>
      </c>
      <c r="E9" s="124"/>
      <c r="F9" s="124"/>
      <c r="G9" s="124"/>
      <c r="H9" s="124"/>
    </row>
    <row r="10" spans="1:8" x14ac:dyDescent="0.2">
      <c r="A10" s="1"/>
      <c r="B10" s="21"/>
      <c r="C10" s="23"/>
      <c r="D10" s="21"/>
      <c r="E10" s="21"/>
      <c r="F10" s="21"/>
      <c r="G10" s="21"/>
      <c r="H10" s="21"/>
    </row>
    <row r="11" spans="1:8" ht="13.5" customHeight="1" x14ac:dyDescent="0.2">
      <c r="A11" s="1"/>
      <c r="B11" s="127"/>
      <c r="C11" s="127"/>
      <c r="D11" s="21" t="s">
        <v>52</v>
      </c>
      <c r="E11" s="25" t="s">
        <v>53</v>
      </c>
      <c r="F11" s="1"/>
      <c r="G11" s="1"/>
      <c r="H11" s="1"/>
    </row>
    <row r="12" spans="1:8" ht="13.5" customHeight="1" x14ac:dyDescent="0.2">
      <c r="A12" s="1"/>
      <c r="B12" s="128"/>
      <c r="C12" s="128"/>
      <c r="D12" s="21" t="s">
        <v>54</v>
      </c>
      <c r="E12" s="1" t="s">
        <v>55</v>
      </c>
      <c r="F12" s="1"/>
      <c r="G12" s="1"/>
      <c r="H12" s="1"/>
    </row>
    <row r="13" spans="1:8" ht="13.5" customHeight="1" x14ac:dyDescent="0.2">
      <c r="A13" s="1"/>
      <c r="B13" s="129"/>
      <c r="C13" s="129"/>
      <c r="D13" s="21" t="s">
        <v>56</v>
      </c>
      <c r="E13" s="1" t="s">
        <v>57</v>
      </c>
      <c r="F13" s="1"/>
      <c r="G13" s="1"/>
      <c r="H13" s="1"/>
    </row>
    <row r="14" spans="1:8" ht="13.5" customHeight="1" x14ac:dyDescent="0.2">
      <c r="A14" s="1"/>
      <c r="B14" s="125"/>
      <c r="C14" s="125"/>
      <c r="D14" s="26" t="s">
        <v>58</v>
      </c>
      <c r="E14" s="1" t="s">
        <v>59</v>
      </c>
      <c r="F14" s="1"/>
      <c r="G14" s="1"/>
      <c r="H14" s="1"/>
    </row>
    <row r="15" spans="1:8" ht="13.5" customHeight="1" x14ac:dyDescent="0.2">
      <c r="A15" s="1"/>
      <c r="B15" s="126"/>
      <c r="C15" s="126"/>
      <c r="D15" s="21" t="s">
        <v>60</v>
      </c>
      <c r="E15" s="1" t="s">
        <v>61</v>
      </c>
      <c r="F15" s="1"/>
      <c r="G15" s="1"/>
      <c r="H15" s="1"/>
    </row>
  </sheetData>
  <sheetProtection algorithmName="SHA-512" hashValue="+/CW5Ky5YkimiEqkHVZQNRPuNErnYMuKZb0jqdo7gFRfQZCnFKefvQfgqkt2jDrRmb591fPGGe/bN8NLkT/jcg==" saltValue="KsxWNe+bnAroe8Lzlqs+Xg==" spinCount="100000" sheet="1" objects="1" scenarios="1"/>
  <mergeCells count="8">
    <mergeCell ref="B2:H2"/>
    <mergeCell ref="B3:B7"/>
    <mergeCell ref="D9:H9"/>
    <mergeCell ref="B14:C14"/>
    <mergeCell ref="B15:C15"/>
    <mergeCell ref="B11:C11"/>
    <mergeCell ref="B12:C12"/>
    <mergeCell ref="B13:C13"/>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J18"/>
  <sheetViews>
    <sheetView showGridLines="0" topLeftCell="B1" zoomScale="130" zoomScaleNormal="130" zoomScaleSheetLayoutView="85" zoomScalePageLayoutView="85" workbookViewId="0">
      <selection activeCell="B5" sqref="B5"/>
    </sheetView>
  </sheetViews>
  <sheetFormatPr baseColWidth="10" defaultColWidth="11.42578125" defaultRowHeight="12.75" customHeight="1" x14ac:dyDescent="0.2"/>
  <cols>
    <col min="1" max="1" width="5.85546875" style="10" customWidth="1"/>
    <col min="2" max="2" width="13.42578125" style="10" bestFit="1" customWidth="1"/>
    <col min="3" max="3" width="20" style="10" customWidth="1"/>
    <col min="4" max="4" width="22.85546875" style="10" customWidth="1"/>
    <col min="5" max="5" width="22" style="11" customWidth="1"/>
    <col min="6" max="6" width="24.5703125" style="10" customWidth="1"/>
    <col min="7" max="7" width="23" style="12" customWidth="1"/>
    <col min="8" max="8" width="42.140625" style="13" customWidth="1"/>
    <col min="9" max="9" width="29.42578125" style="10" customWidth="1"/>
    <col min="10" max="10" width="5.28515625" style="10" customWidth="1"/>
    <col min="11" max="16384" width="11.42578125" style="10"/>
  </cols>
  <sheetData>
    <row r="1" spans="2:10" ht="24.75" customHeight="1" x14ac:dyDescent="0.2"/>
    <row r="2" spans="2:10" ht="19.5" customHeight="1" x14ac:dyDescent="0.2">
      <c r="B2" s="134" t="s">
        <v>81</v>
      </c>
      <c r="C2" s="134"/>
      <c r="D2" s="134"/>
      <c r="E2" s="134"/>
      <c r="F2" s="134"/>
      <c r="G2" s="134"/>
      <c r="H2" s="10"/>
    </row>
    <row r="3" spans="2:10" ht="17.25" customHeight="1" x14ac:dyDescent="0.2">
      <c r="B3" s="36" t="s">
        <v>4</v>
      </c>
      <c r="C3" s="36" t="s">
        <v>5</v>
      </c>
      <c r="D3" s="133" t="s">
        <v>6</v>
      </c>
      <c r="E3" s="133"/>
      <c r="F3" s="133"/>
      <c r="G3" s="133"/>
      <c r="H3" s="10"/>
    </row>
    <row r="4" spans="2:10" ht="16.5" customHeight="1" x14ac:dyDescent="0.2">
      <c r="B4" s="4">
        <v>1</v>
      </c>
      <c r="C4" s="5" t="s">
        <v>7</v>
      </c>
      <c r="D4" s="101" t="s">
        <v>8</v>
      </c>
      <c r="E4" s="101"/>
      <c r="F4" s="101"/>
      <c r="G4" s="101"/>
      <c r="H4" s="10"/>
    </row>
    <row r="5" spans="2:10" ht="16.5" customHeight="1" x14ac:dyDescent="0.2">
      <c r="B5" s="4">
        <v>2</v>
      </c>
      <c r="C5" s="35" t="s">
        <v>9</v>
      </c>
      <c r="D5" s="101" t="s">
        <v>10</v>
      </c>
      <c r="E5" s="101"/>
      <c r="F5" s="101"/>
      <c r="G5" s="101"/>
      <c r="H5" s="40"/>
    </row>
    <row r="6" spans="2:10" ht="16.5" customHeight="1" x14ac:dyDescent="0.2">
      <c r="B6" s="4">
        <v>3</v>
      </c>
      <c r="C6" s="7" t="s">
        <v>11</v>
      </c>
      <c r="D6" s="101" t="s">
        <v>12</v>
      </c>
      <c r="E6" s="101"/>
      <c r="F6" s="101"/>
      <c r="G6" s="101"/>
      <c r="H6" s="40"/>
    </row>
    <row r="7" spans="2:10" ht="16.5" customHeight="1" x14ac:dyDescent="0.2">
      <c r="B7" s="4">
        <v>4</v>
      </c>
      <c r="C7" s="8" t="s">
        <v>13</v>
      </c>
      <c r="D7" s="101" t="s">
        <v>14</v>
      </c>
      <c r="E7" s="101"/>
      <c r="F7" s="101"/>
      <c r="G7" s="101"/>
      <c r="H7" s="41"/>
    </row>
    <row r="8" spans="2:10" ht="16.5" customHeight="1" x14ac:dyDescent="0.2">
      <c r="B8" s="4">
        <v>5</v>
      </c>
      <c r="C8" s="9" t="s">
        <v>15</v>
      </c>
      <c r="D8" s="101" t="s">
        <v>78</v>
      </c>
      <c r="E8" s="101"/>
      <c r="F8" s="101"/>
      <c r="G8" s="101"/>
      <c r="H8" s="41"/>
    </row>
    <row r="9" spans="2:10" ht="23.25" customHeight="1" x14ac:dyDescent="0.2">
      <c r="H9" s="42"/>
    </row>
    <row r="10" spans="2:10" ht="18" customHeight="1" x14ac:dyDescent="0.2">
      <c r="B10" s="130" t="s">
        <v>82</v>
      </c>
      <c r="C10" s="131"/>
      <c r="D10" s="131"/>
      <c r="E10" s="131"/>
      <c r="F10" s="131"/>
      <c r="G10" s="131"/>
      <c r="H10" s="131"/>
      <c r="I10" s="132"/>
    </row>
    <row r="11" spans="2:10" ht="17.25" customHeight="1" x14ac:dyDescent="0.2">
      <c r="B11" s="36" t="s">
        <v>4</v>
      </c>
      <c r="C11" s="36" t="s">
        <v>16</v>
      </c>
      <c r="D11" s="28" t="s">
        <v>71</v>
      </c>
      <c r="E11" s="28" t="s">
        <v>72</v>
      </c>
      <c r="F11" s="27" t="s">
        <v>17</v>
      </c>
      <c r="G11" s="29" t="s">
        <v>18</v>
      </c>
      <c r="H11" s="29" t="s">
        <v>19</v>
      </c>
      <c r="I11" s="28" t="s">
        <v>20</v>
      </c>
      <c r="J11" s="14"/>
    </row>
    <row r="12" spans="2:10" ht="38.25" x14ac:dyDescent="0.2">
      <c r="B12" s="15">
        <v>1</v>
      </c>
      <c r="C12" s="5" t="s">
        <v>21</v>
      </c>
      <c r="D12" s="2" t="s">
        <v>22</v>
      </c>
      <c r="E12" s="2" t="s">
        <v>23</v>
      </c>
      <c r="F12" s="16" t="s">
        <v>24</v>
      </c>
      <c r="G12" s="17" t="s">
        <v>25</v>
      </c>
      <c r="H12" s="18" t="s">
        <v>76</v>
      </c>
      <c r="I12" s="2" t="s">
        <v>111</v>
      </c>
      <c r="J12" s="19"/>
    </row>
    <row r="13" spans="2:10" ht="51" x14ac:dyDescent="0.2">
      <c r="B13" s="15">
        <v>2</v>
      </c>
      <c r="C13" s="6" t="s">
        <v>26</v>
      </c>
      <c r="D13" s="2" t="s">
        <v>27</v>
      </c>
      <c r="E13" s="2" t="s">
        <v>28</v>
      </c>
      <c r="F13" s="16" t="s">
        <v>29</v>
      </c>
      <c r="G13" s="17" t="s">
        <v>30</v>
      </c>
      <c r="H13" s="18" t="s">
        <v>75</v>
      </c>
      <c r="I13" s="2" t="s">
        <v>77</v>
      </c>
      <c r="J13" s="19"/>
    </row>
    <row r="14" spans="2:10" ht="63.75" x14ac:dyDescent="0.2">
      <c r="B14" s="15">
        <v>3</v>
      </c>
      <c r="C14" s="7" t="s">
        <v>31</v>
      </c>
      <c r="D14" s="2" t="s">
        <v>32</v>
      </c>
      <c r="E14" s="2" t="s">
        <v>33</v>
      </c>
      <c r="F14" s="16" t="s">
        <v>34</v>
      </c>
      <c r="G14" s="17" t="s">
        <v>35</v>
      </c>
      <c r="H14" s="18" t="s">
        <v>36</v>
      </c>
      <c r="I14" s="2" t="s">
        <v>37</v>
      </c>
      <c r="J14" s="19"/>
    </row>
    <row r="15" spans="2:10" ht="51" x14ac:dyDescent="0.2">
      <c r="B15" s="15">
        <v>4</v>
      </c>
      <c r="C15" s="8" t="s">
        <v>38</v>
      </c>
      <c r="D15" s="2" t="s">
        <v>39</v>
      </c>
      <c r="E15" s="2" t="s">
        <v>40</v>
      </c>
      <c r="F15" s="16" t="s">
        <v>41</v>
      </c>
      <c r="G15" s="17" t="s">
        <v>42</v>
      </c>
      <c r="H15" s="18" t="s">
        <v>79</v>
      </c>
      <c r="I15" s="2" t="s">
        <v>80</v>
      </c>
      <c r="J15" s="19"/>
    </row>
    <row r="16" spans="2:10" ht="63.75" x14ac:dyDescent="0.2">
      <c r="B16" s="15">
        <v>5</v>
      </c>
      <c r="C16" s="9" t="s">
        <v>43</v>
      </c>
      <c r="D16" s="2" t="s">
        <v>44</v>
      </c>
      <c r="E16" s="2" t="s">
        <v>45</v>
      </c>
      <c r="F16" s="16" t="s">
        <v>46</v>
      </c>
      <c r="G16" s="17" t="s">
        <v>47</v>
      </c>
      <c r="H16" s="18" t="s">
        <v>48</v>
      </c>
      <c r="I16" s="2" t="s">
        <v>49</v>
      </c>
      <c r="J16" s="19"/>
    </row>
    <row r="17" spans="2:10" x14ac:dyDescent="0.2">
      <c r="B17" s="34" t="s">
        <v>62</v>
      </c>
      <c r="C17" s="31"/>
      <c r="D17" s="31"/>
      <c r="E17" s="31"/>
      <c r="F17" s="31"/>
      <c r="G17" s="32"/>
      <c r="H17" s="33"/>
      <c r="I17" s="31"/>
      <c r="J17" s="19"/>
    </row>
    <row r="18" spans="2:10" x14ac:dyDescent="0.2">
      <c r="B18" s="30"/>
      <c r="D18" s="31"/>
      <c r="E18" s="31"/>
      <c r="F18" s="31"/>
      <c r="G18" s="32"/>
      <c r="H18" s="33"/>
      <c r="I18" s="31"/>
      <c r="J18" s="19"/>
    </row>
  </sheetData>
  <sheetProtection algorithmName="SHA-512" hashValue="v/w5TSew0RyL+K9vNYWkXitQoGWPJ9uaRZtE7HfiZwSoR1bXoNOOxeC7dnQnFuLcr9UantKKb4Ox8TSOd4Ty3Q==" saltValue="VWraNUQvEL6O/bxShiKAPw==" spinCount="100000" sheet="1" objects="1" scenarios="1"/>
  <mergeCells count="8">
    <mergeCell ref="B10:I10"/>
    <mergeCell ref="D7:G7"/>
    <mergeCell ref="D3:G3"/>
    <mergeCell ref="B2:G2"/>
    <mergeCell ref="D8:G8"/>
    <mergeCell ref="D4:G4"/>
    <mergeCell ref="D5:G5"/>
    <mergeCell ref="D6:G6"/>
  </mergeCells>
  <printOptions horizontalCentered="1" verticalCentered="1"/>
  <pageMargins left="0.70866141732283472" right="0.70866141732283472" top="0.74803149606299213" bottom="0.74803149606299213" header="0.31496062992125984" footer="0.31496062992125984"/>
  <pageSetup scale="57"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2</vt:i4>
      </vt:variant>
    </vt:vector>
  </HeadingPairs>
  <TitlesOfParts>
    <vt:vector size="7" baseType="lpstr">
      <vt:lpstr>Instrucciones</vt:lpstr>
      <vt:lpstr>LISTA DE PROCESOS</vt:lpstr>
      <vt:lpstr>Formato Matriz</vt:lpstr>
      <vt:lpstr>RIESGO DEL PROYECTO</vt:lpstr>
      <vt:lpstr>Prob. e Impacto</vt:lpstr>
      <vt:lpstr>'Formato Matriz'!Área_de_impresión</vt:lpstr>
      <vt:lpstr>'Prob. e Impacto'!Área_de_impresión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Santiago Carrillo</dc:creator>
  <cp:lastModifiedBy>ammao</cp:lastModifiedBy>
  <cp:lastPrinted>2020-05-22T16:27:07Z</cp:lastPrinted>
  <dcterms:created xsi:type="dcterms:W3CDTF">2017-07-05T14:58:05Z</dcterms:created>
  <dcterms:modified xsi:type="dcterms:W3CDTF">2020-12-10T00:45:16Z</dcterms:modified>
</cp:coreProperties>
</file>