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ammao\Documents\FINDETER\trabajo\PROCESOS\DAPRE-ECOPETROL\ACANDÍ\ESTRUCTURACIÓN\ADENDAS\"/>
    </mc:Choice>
  </mc:AlternateContent>
  <xr:revisionPtr revIDLastSave="0" documentId="8_{188E6331-C7F6-4FEC-B053-9D478274F2E6}" xr6:coauthVersionLast="46" xr6:coauthVersionMax="46"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Matriz'!$B$6:$T$48</definedName>
    <definedName name="_xlnm.Print_Area" localSheetId="2">'Formato Matriz'!$B$1:$Q$58</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6" i="7" l="1"/>
  <c r="N46" i="7"/>
  <c r="P46" i="7" s="1"/>
  <c r="M46" i="7"/>
  <c r="M30" i="7" l="1"/>
  <c r="N30" i="7"/>
  <c r="P30" i="7" s="1"/>
  <c r="O30" i="7"/>
  <c r="M11" i="7"/>
  <c r="N11" i="7"/>
  <c r="P11" i="7" s="1"/>
  <c r="O11" i="7"/>
  <c r="O33" i="7" l="1"/>
  <c r="N33" i="7"/>
  <c r="P33" i="7" s="1"/>
  <c r="M33" i="7"/>
  <c r="O23" i="7" l="1"/>
  <c r="N23" i="7"/>
  <c r="P23" i="7" s="1"/>
  <c r="M23" i="7"/>
  <c r="O50" i="7"/>
  <c r="N50" i="7"/>
  <c r="P50" i="7" s="1"/>
  <c r="M50" i="7"/>
  <c r="O51" i="7" l="1"/>
  <c r="N51" i="7"/>
  <c r="P51" i="7" s="1"/>
  <c r="M51" i="7"/>
  <c r="O49" i="7"/>
  <c r="N49" i="7"/>
  <c r="P49" i="7" s="1"/>
  <c r="M49" i="7"/>
  <c r="N7" i="7" l="1"/>
  <c r="P7" i="7" s="1"/>
  <c r="O38" i="7" l="1"/>
  <c r="N38" i="7"/>
  <c r="P38" i="7" s="1"/>
  <c r="M38" i="7"/>
  <c r="O44" i="7"/>
  <c r="N44" i="7"/>
  <c r="P44" i="7" s="1"/>
  <c r="M44" i="7"/>
  <c r="N28" i="7" l="1"/>
  <c r="T5" i="7" l="1"/>
  <c r="M14" i="7"/>
  <c r="N14" i="7"/>
  <c r="P14" i="7" s="1"/>
  <c r="O14" i="7"/>
  <c r="M15" i="7"/>
  <c r="N15" i="7"/>
  <c r="P15" i="7" s="1"/>
  <c r="O15" i="7"/>
  <c r="M16" i="7"/>
  <c r="N16" i="7"/>
  <c r="P16" i="7" s="1"/>
  <c r="O16" i="7"/>
  <c r="M17" i="7"/>
  <c r="N17" i="7"/>
  <c r="P17" i="7" s="1"/>
  <c r="O17" i="7"/>
  <c r="M18" i="7"/>
  <c r="N18" i="7"/>
  <c r="P18" i="7" s="1"/>
  <c r="O18" i="7"/>
  <c r="M19" i="7"/>
  <c r="N19" i="7"/>
  <c r="P19" i="7" s="1"/>
  <c r="O19" i="7"/>
  <c r="M20" i="7"/>
  <c r="N20" i="7"/>
  <c r="P20" i="7" s="1"/>
  <c r="O20" i="7"/>
  <c r="M21" i="7"/>
  <c r="N21" i="7"/>
  <c r="P21" i="7" s="1"/>
  <c r="O21" i="7"/>
  <c r="M22" i="7"/>
  <c r="N22" i="7"/>
  <c r="P22" i="7" s="1"/>
  <c r="O22" i="7"/>
  <c r="M24" i="7"/>
  <c r="N24" i="7"/>
  <c r="P24" i="7" s="1"/>
  <c r="O24" i="7"/>
  <c r="M25" i="7"/>
  <c r="N25" i="7"/>
  <c r="P25" i="7" s="1"/>
  <c r="O25" i="7"/>
  <c r="M26" i="7"/>
  <c r="N26" i="7"/>
  <c r="P26" i="7" s="1"/>
  <c r="O26" i="7"/>
  <c r="M27" i="7"/>
  <c r="N27" i="7"/>
  <c r="P27" i="7" s="1"/>
  <c r="O27" i="7"/>
  <c r="M28" i="7"/>
  <c r="P28" i="7"/>
  <c r="O28" i="7"/>
  <c r="M31" i="7"/>
  <c r="N31" i="7"/>
  <c r="P31" i="7" s="1"/>
  <c r="O31" i="7"/>
  <c r="M32" i="7"/>
  <c r="N32" i="7"/>
  <c r="P32" i="7" s="1"/>
  <c r="O32" i="7"/>
  <c r="M34" i="7"/>
  <c r="N34" i="7"/>
  <c r="P34" i="7" s="1"/>
  <c r="O34" i="7"/>
  <c r="M35" i="7"/>
  <c r="N35" i="7"/>
  <c r="P35" i="7" s="1"/>
  <c r="O35" i="7"/>
  <c r="M36" i="7"/>
  <c r="N36" i="7"/>
  <c r="P36" i="7" s="1"/>
  <c r="O36" i="7"/>
  <c r="M37" i="7"/>
  <c r="N37" i="7"/>
  <c r="P37" i="7" s="1"/>
  <c r="O37" i="7"/>
  <c r="M39" i="7"/>
  <c r="N39" i="7"/>
  <c r="P39" i="7" s="1"/>
  <c r="O39" i="7"/>
  <c r="M40" i="7"/>
  <c r="N40" i="7"/>
  <c r="P40" i="7" s="1"/>
  <c r="O40" i="7"/>
  <c r="M41" i="7"/>
  <c r="N41" i="7"/>
  <c r="P41" i="7" s="1"/>
  <c r="O41" i="7"/>
  <c r="M42" i="7"/>
  <c r="N42" i="7"/>
  <c r="P42" i="7" s="1"/>
  <c r="O42" i="7"/>
  <c r="M43" i="7"/>
  <c r="N43" i="7"/>
  <c r="P43" i="7" s="1"/>
  <c r="O43" i="7"/>
  <c r="M45" i="7"/>
  <c r="N45" i="7"/>
  <c r="P45" i="7" s="1"/>
  <c r="O45" i="7"/>
  <c r="M47" i="7"/>
  <c r="N47" i="7"/>
  <c r="P47" i="7" s="1"/>
  <c r="O47" i="7"/>
  <c r="M48" i="7"/>
  <c r="N48" i="7"/>
  <c r="P48" i="7" s="1"/>
  <c r="O48" i="7"/>
  <c r="N12" i="7"/>
  <c r="P12" i="7" s="1"/>
  <c r="O12" i="7"/>
  <c r="M12" i="7"/>
  <c r="M13" i="7"/>
  <c r="M8" i="7"/>
  <c r="M9" i="7"/>
  <c r="M10" i="7"/>
  <c r="M7" i="7"/>
  <c r="O7" i="7"/>
  <c r="T3" i="7" l="1"/>
  <c r="T13" i="7"/>
  <c r="T6" i="7" l="1"/>
  <c r="N8" i="7"/>
  <c r="O8" i="7"/>
  <c r="O9" i="7"/>
  <c r="O10" i="7"/>
  <c r="O13" i="7"/>
  <c r="T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<sst xmlns="http://schemas.openxmlformats.org/spreadsheetml/2006/main" count="351" uniqueCount="236">
  <si>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</si>
  <si>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</si>
  <si>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</si>
  <si>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</si>
  <si>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</si>
  <si>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</si>
  <si>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</si>
  <si>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</si>
  <si>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</si>
  <si>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</si>
  <si>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</si>
  <si>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</si>
  <si>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</si>
  <si>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</si>
  <si>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</si>
  <si>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</si>
  <si>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</si>
  <si>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</si>
  <si>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</si>
  <si>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</si>
  <si>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</si>
  <si>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</si>
  <si>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</si>
  <si>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</si>
  <si>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</si>
  <si>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</si>
  <si>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</si>
  <si>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</si>
  <si>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</si>
  <si>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</si>
  <si>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</si>
  <si>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</si>
  <si>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</si>
  <si>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</si>
  <si>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</si>
  <si>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</si>
  <si>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</si>
  <si>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</si>
  <si>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</si>
  <si>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</si>
  <si>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</si>
  <si>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</si>
  <si>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</si>
  <si>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</si>
  <si>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</si>
  <si>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</si>
  <si>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</si>
  <si>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</si>
  <si>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</si>
  <si>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</si>
  <si>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</si>
  <si>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</si>
  <si>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</si>
  <si>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</si>
  <si>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</si>
  <si>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</si>
  <si>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</si>
  <si>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</si>
  <si>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</si>
  <si>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</si>
  <si>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</si>
  <si>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</si>
  <si>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</si>
  <si>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</si>
  <si>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</si>
  <si>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</si>
  <si>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</si>
  <si>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</si>
  <si>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</si>
  <si>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</si>
  <si>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</si>
  <si>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</si>
  <si>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</si>
  <si>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</si>
  <si>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</si>
  <si>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</si>
  <si>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</si>
  <si>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</si>
  <si>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</si>
  <si>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</si>
  <si>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</si>
  <si>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</si>
  <si>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</si>
  <si>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</si>
  <si>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</si>
  <si>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</si>
  <si>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</si>
  <si>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</si>
  <si>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</si>
  <si>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</si>
  <si>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</si>
  <si>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</si>
  <si>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</si>
  <si>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</si>
  <si>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</si>
  <si>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</si>
  <si>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</si>
  <si>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</si>
  <si>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</si>
  <si>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</si>
  <si>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</si>
  <si>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</si>
  <si>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</si>
  <si>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</si>
  <si>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</si>
  <si>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</si>
  <si>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</si>
  <si>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</si>
  <si>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</si>
  <si>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</si>
  <si>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</si>
  <si>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</si>
  <si>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</si>
  <si>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</si>
  <si>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</si>
  <si>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</si>
  <si>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</si>
  <si>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</si>
  <si>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</si>
  <si>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</si>
  <si>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</si>
  <si>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</si>
  <si>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</si>
  <si>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</si>
  <si>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</si>
  <si>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</si>
  <si>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</si>
  <si>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</si>
  <si>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</si>
  <si>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</si>
  <si>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</si>
  <si>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</si>
  <si>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</si>
  <si>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</si>
  <si>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</si>
  <si>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</si>
  <si>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</si>
  <si>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</si>
  <si>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</si>
  <si>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</si>
  <si>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</si>
  <si>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</si>
  <si>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</si>
  <si>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</si>
  <si>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</si>
  <si>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</si>
  <si>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</si>
  <si>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</si>
  <si>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</si>
  <si>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</si>
  <si>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</si>
  <si>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</si>
  <si>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</si>
  <si>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</si>
  <si>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</si>
  <si>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</si>
  <si>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</si>
  <si>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</si>
  <si>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</si>
  <si>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</si>
  <si>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</si>
  <si>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</si>
  <si>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</si>
  <si>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</si>
  <si>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</si>
  <si>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</si>
  <si>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</si>
  <si>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</si>
  <si>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</si>
  <si>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</si>
  <si>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</si>
  <si>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</si>
  <si>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</si>
  <si>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</si>
  <si>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</si>
  <si>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</si>
  <si>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</si>
  <si>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</si>
  <si>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</si>
  <si>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</si>
  <si>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</si>
  <si>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</si>
  <si>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</si>
  <si>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</si>
  <si>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</si>
  <si>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</si>
  <si>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</si>
  <si>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</si>
  <si>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</si>
  <si>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</si>
  <si>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</si>
  <si>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</si>
  <si>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</si>
  <si>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</si>
  <si>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</si>
  <si>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</si>
  <si>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</si>
  <si>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 xml:space="preserve">Dificultad de acceso y/o transporte de las personas o los bienes requeridos para el cumplimiento del objeto contractual </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</si>
  <si>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</si>
  <si>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</si>
  <si>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</si>
  <si>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</si>
  <si>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</si>
  <si>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</si>
  <si>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</si>
  <si>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</si>
  <si>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</si>
  <si>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</si>
  <si>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Afectaciones en la ejecución del contrato debido a cambios de las entidades territoriales.</t>
  </si>
  <si>
    <t xml:space="preserve">Reprocesos en los tramites por necesidad de ajuste a los estudios o diseños  que afecten la consecución de las licencias o permisos necesarios para la ejecución de la obra. </t>
  </si>
  <si>
    <t xml:space="preserve">demoras en la obtencion de licencias o permisos necesarios para la ejecucion de las obras </t>
  </si>
  <si>
    <t>Elaboración de planes de contingencia frente a posibles situacione que afecten la consecucion de licencias o permisos necesarios para la ejecución del proyecto</t>
  </si>
  <si>
    <t>Afectación a la ejecución del contrato debido a la falta de disponibilidad de equipo técnico calificado o no calificado raizal en el momento de inicio del mismo.</t>
  </si>
  <si>
    <t xml:space="preserve">Compartido </t>
  </si>
  <si>
    <t>Afectaciones en la ejecución del contrato debido a mayores cantidades de obra o ítems no previstos por el Contratanteque afecten el presupuesto</t>
  </si>
  <si>
    <t>Emitir alertas a la entidad Contratante sobre mayores cantidades de obra o items que afecten el presupuesto con su debida justificación</t>
  </si>
  <si>
    <t>Afectación en el inicio del contrato debido
a la demora de trámites ante las entidades competentes</t>
  </si>
  <si>
    <t xml:space="preserve">Afectación a la ejecución del contrato por el impacto económico en los precios unitarios debido a la  variación de la TRM o aspectos macroeconómicos </t>
  </si>
  <si>
    <t>El contratista deberá ener en cuenta dichas variacionnes y variables en la estructuración del modelo económico del negocio</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</si>
  <si>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</si>
  <si>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</si>
  <si>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</si>
  <si>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</si>
  <si>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</si>
  <si>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</si>
  <si>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</si>
  <si>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</si>
  <si>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</si>
  <si>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Solicitud de pago de prebendas para permitir el desarrollo del contrato debido a presencia de grupos al margen de la ley en la zona.</t>
  </si>
  <si>
    <t>Deberá sumir el costo de los mayores tiempos ocasionados por estas demoras.</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</si>
  <si>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</si>
  <si>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</si>
  <si>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</si>
  <si>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t>
  </si>
  <si>
    <t>Afectacion de la calidad de los productos o retraso  en la ejecucion del contrato debido a variación de los precios de los servicios a ofertar.</t>
  </si>
  <si>
    <t>Anexo No. 1 Matriz de Riesgo
EJECUCIÓN DEL PROYECTO DENOMINADO “EJECUCIÓN DE ESTUDIOS, DISEÑOS, CONSTRUCCIÓN Y PUESTA EN FUNCIONAMIENTO DE UN CENTRO DE DESARROLLO INFANTIL MODALIDAD FAMILIAR UBICADO EN EL CORREGIMIENTO DE SAPZURRO, MUNICIPIO DE ACANDÍ, DEPARTAMENTO DE CHOCÓ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</si>
</sst>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scheme val="minor"/>
    </font>
    <font>
      <sz val="10"/>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2">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vertical="center" wrapText="1"/>
    </xf>
    <xf numFmtId="0" fontId="8" fillId="0" borderId="1" xfId="0" applyFont="1" applyFill="1" applyBorder="1" applyAlignment="1">
      <alignment horizontal="justify" vertical="center" wrapText="1"/>
    </xf>
    <xf numFmtId="0" fontId="7" fillId="3" borderId="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15" fillId="0" borderId="0" xfId="0" applyFont="1" applyAlignment="1">
      <alignment wrapText="1"/>
    </xf>
    <xf numFmtId="0" fontId="16" fillId="14" borderId="25" xfId="0" applyFont="1" applyFill="1" applyBorder="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7"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5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7" t="s">
        <v>122</v>
      </c>
      <c r="C1" s="38"/>
    </row>
    <row r="2" spans="1:17" x14ac:dyDescent="0.25">
      <c r="A2" s="38"/>
      <c r="B2" s="52" t="s">
        <v>89</v>
      </c>
      <c r="C2" s="38"/>
    </row>
    <row r="3" spans="1:17" x14ac:dyDescent="0.25">
      <c r="A3" s="38"/>
      <c r="B3" s="54" t="s">
        <v>88</v>
      </c>
      <c r="C3" s="38"/>
    </row>
    <row r="4" spans="1:17" x14ac:dyDescent="0.25">
      <c r="A4" s="38"/>
      <c r="B4" s="54" t="s">
        <v>90</v>
      </c>
      <c r="C4" s="38"/>
    </row>
    <row r="5" spans="1:17" x14ac:dyDescent="0.25">
      <c r="A5" s="38"/>
      <c r="B5" s="54" t="s">
        <v>123</v>
      </c>
      <c r="C5" s="38"/>
    </row>
    <row r="6" spans="1:17" ht="15.75" thickBot="1" x14ac:dyDescent="0.3">
      <c r="B6" s="53" t="s">
        <v>124</v>
      </c>
    </row>
    <row r="7" spans="1:17" ht="15.75" thickBot="1" x14ac:dyDescent="0.3">
      <c r="B7" s="54" t="s">
        <v>158</v>
      </c>
    </row>
    <row r="8" spans="1:17" ht="15" customHeight="1" x14ac:dyDescent="0.25">
      <c r="B8" s="77" t="s">
        <v>195</v>
      </c>
      <c r="C8" s="44"/>
      <c r="D8" s="44"/>
      <c r="E8" s="44"/>
      <c r="F8" s="44"/>
      <c r="G8" s="44"/>
      <c r="H8" s="44"/>
      <c r="I8" s="44"/>
      <c r="J8" s="44"/>
      <c r="K8" s="44"/>
      <c r="L8" s="44"/>
      <c r="M8" s="44"/>
      <c r="N8" s="44"/>
      <c r="O8" s="44"/>
      <c r="P8" s="44"/>
      <c r="Q8" s="44"/>
    </row>
    <row r="9" spans="1:17" x14ac:dyDescent="0.25">
      <c r="B9" s="78"/>
    </row>
    <row r="10" spans="1:17" x14ac:dyDescent="0.25">
      <c r="B10" s="78"/>
    </row>
    <row r="11" spans="1:17" x14ac:dyDescent="0.25">
      <c r="B11" s="78"/>
    </row>
    <row r="12" spans="1:17" x14ac:dyDescent="0.25">
      <c r="B12" s="78"/>
    </row>
    <row r="13" spans="1:17" x14ac:dyDescent="0.25">
      <c r="B13" s="78"/>
    </row>
    <row r="14" spans="1:17" x14ac:dyDescent="0.25">
      <c r="B14" s="78"/>
    </row>
    <row r="15" spans="1:17" x14ac:dyDescent="0.25">
      <c r="B15" s="78"/>
    </row>
    <row r="16" spans="1:17" x14ac:dyDescent="0.25">
      <c r="B16" s="78"/>
    </row>
    <row r="17" spans="2:2" x14ac:dyDescent="0.25">
      <c r="B17" s="78"/>
    </row>
    <row r="18" spans="2:2" x14ac:dyDescent="0.25">
      <c r="B18" s="78"/>
    </row>
    <row r="19" spans="2:2" x14ac:dyDescent="0.25">
      <c r="B19" s="78"/>
    </row>
    <row r="20" spans="2:2" x14ac:dyDescent="0.25">
      <c r="B20" s="78"/>
    </row>
    <row r="21" spans="2:2" x14ac:dyDescent="0.25">
      <c r="B21" s="78"/>
    </row>
    <row r="22" spans="2:2" x14ac:dyDescent="0.25">
      <c r="B22" s="78"/>
    </row>
    <row r="23" spans="2:2" x14ac:dyDescent="0.25">
      <c r="B23" s="78"/>
    </row>
    <row r="24" spans="2:2" x14ac:dyDescent="0.25">
      <c r="B24" s="78"/>
    </row>
    <row r="25" spans="2:2" ht="15.75" thickBot="1" x14ac:dyDescent="0.3">
      <c r="B25" s="79"/>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34" sqref="B34"/>
    </sheetView>
  </sheetViews>
  <sheetFormatPr baseColWidth="10" defaultRowHeight="15" x14ac:dyDescent="0.25"/>
  <cols>
    <col min="2" max="2" width="39" bestFit="1" customWidth="1"/>
    <col min="3" max="3" width="25.42578125" bestFit="1" customWidth="1"/>
  </cols>
  <sheetData>
    <row r="1" spans="1:8" ht="15.75" thickBot="1" x14ac:dyDescent="0.3">
      <c r="A1" s="55" t="s">
        <v>132</v>
      </c>
      <c r="B1" s="55" t="s">
        <v>130</v>
      </c>
      <c r="C1" s="55" t="s">
        <v>131</v>
      </c>
    </row>
    <row r="2" spans="1:8" x14ac:dyDescent="0.25">
      <c r="A2" s="56">
        <v>1</v>
      </c>
      <c r="B2" s="61" t="s">
        <v>136</v>
      </c>
      <c r="C2" s="59" t="s">
        <v>134</v>
      </c>
      <c r="E2" s="80" t="s">
        <v>135</v>
      </c>
      <c r="F2" s="81"/>
      <c r="G2" s="81"/>
      <c r="H2" s="82"/>
    </row>
    <row r="3" spans="1:8" x14ac:dyDescent="0.25">
      <c r="A3" s="56">
        <v>2</v>
      </c>
      <c r="B3" s="61" t="s">
        <v>137</v>
      </c>
      <c r="C3" s="59" t="s">
        <v>134</v>
      </c>
      <c r="E3" s="83"/>
      <c r="F3" s="84"/>
      <c r="G3" s="84"/>
      <c r="H3" s="85"/>
    </row>
    <row r="4" spans="1:8" x14ac:dyDescent="0.25">
      <c r="A4" s="56">
        <v>3</v>
      </c>
      <c r="B4" s="61" t="s">
        <v>138</v>
      </c>
      <c r="C4" s="59" t="s">
        <v>134</v>
      </c>
      <c r="E4" s="83"/>
      <c r="F4" s="84"/>
      <c r="G4" s="84"/>
      <c r="H4" s="85"/>
    </row>
    <row r="5" spans="1:8" x14ac:dyDescent="0.25">
      <c r="A5" s="56">
        <v>4</v>
      </c>
      <c r="B5" s="61" t="s">
        <v>139</v>
      </c>
      <c r="C5" s="59" t="s">
        <v>134</v>
      </c>
      <c r="E5" s="83"/>
      <c r="F5" s="84"/>
      <c r="G5" s="84"/>
      <c r="H5" s="85"/>
    </row>
    <row r="6" spans="1:8" x14ac:dyDescent="0.25">
      <c r="A6" s="56">
        <v>5</v>
      </c>
      <c r="B6" s="61" t="s">
        <v>140</v>
      </c>
      <c r="C6" s="59" t="s">
        <v>134</v>
      </c>
      <c r="E6" s="83"/>
      <c r="F6" s="84"/>
      <c r="G6" s="84"/>
      <c r="H6" s="85"/>
    </row>
    <row r="7" spans="1:8" ht="15.75" thickBot="1" x14ac:dyDescent="0.3">
      <c r="A7" s="56">
        <v>6</v>
      </c>
      <c r="B7" s="61" t="s">
        <v>141</v>
      </c>
      <c r="C7" s="59" t="s">
        <v>134</v>
      </c>
      <c r="E7" s="86"/>
      <c r="F7" s="87"/>
      <c r="G7" s="87"/>
      <c r="H7" s="88"/>
    </row>
    <row r="8" spans="1:8" x14ac:dyDescent="0.25">
      <c r="A8" s="56">
        <v>7</v>
      </c>
      <c r="B8" s="61" t="s">
        <v>142</v>
      </c>
      <c r="C8" s="59" t="s">
        <v>134</v>
      </c>
    </row>
    <row r="9" spans="1:8" x14ac:dyDescent="0.25">
      <c r="A9" s="56">
        <v>8</v>
      </c>
      <c r="B9" s="61" t="s">
        <v>143</v>
      </c>
      <c r="C9" s="59"/>
    </row>
    <row r="10" spans="1:8" x14ac:dyDescent="0.25">
      <c r="A10" s="56">
        <v>9</v>
      </c>
      <c r="B10" s="61" t="s">
        <v>144</v>
      </c>
      <c r="C10" s="59" t="s">
        <v>133</v>
      </c>
    </row>
    <row r="11" spans="1:8" x14ac:dyDescent="0.25">
      <c r="A11" s="56">
        <v>10</v>
      </c>
      <c r="B11" s="61" t="s">
        <v>145</v>
      </c>
      <c r="C11" s="59" t="s">
        <v>133</v>
      </c>
    </row>
    <row r="12" spans="1:8" x14ac:dyDescent="0.25">
      <c r="A12" s="56">
        <v>11</v>
      </c>
      <c r="B12" s="61" t="s">
        <v>146</v>
      </c>
      <c r="C12" s="59" t="s">
        <v>133</v>
      </c>
    </row>
    <row r="13" spans="1:8" x14ac:dyDescent="0.25">
      <c r="A13" s="56">
        <v>12</v>
      </c>
      <c r="B13" s="61" t="s">
        <v>147</v>
      </c>
      <c r="C13" s="59" t="s">
        <v>133</v>
      </c>
    </row>
    <row r="14" spans="1:8" x14ac:dyDescent="0.25">
      <c r="A14" s="56">
        <v>13</v>
      </c>
      <c r="B14" s="61" t="s">
        <v>148</v>
      </c>
      <c r="C14" s="59" t="s">
        <v>133</v>
      </c>
    </row>
    <row r="15" spans="1:8" x14ac:dyDescent="0.25">
      <c r="A15" s="56">
        <v>14</v>
      </c>
      <c r="B15" s="61" t="s">
        <v>149</v>
      </c>
      <c r="C15" s="59" t="s">
        <v>134</v>
      </c>
    </row>
    <row r="16" spans="1:8" x14ac:dyDescent="0.25">
      <c r="A16" s="56">
        <v>15</v>
      </c>
      <c r="B16" s="61" t="s">
        <v>150</v>
      </c>
      <c r="C16" s="59" t="s">
        <v>134</v>
      </c>
    </row>
    <row r="17" spans="1:3" x14ac:dyDescent="0.25">
      <c r="A17" s="56">
        <v>16</v>
      </c>
      <c r="B17" s="61" t="s">
        <v>151</v>
      </c>
      <c r="C17" s="59" t="s">
        <v>133</v>
      </c>
    </row>
    <row r="18" spans="1:3" x14ac:dyDescent="0.25">
      <c r="A18" s="56">
        <v>17</v>
      </c>
      <c r="B18" s="61" t="s">
        <v>152</v>
      </c>
      <c r="C18" s="59" t="s">
        <v>134</v>
      </c>
    </row>
    <row r="19" spans="1:3" x14ac:dyDescent="0.25">
      <c r="A19" s="56">
        <v>18</v>
      </c>
      <c r="B19" s="61" t="s">
        <v>153</v>
      </c>
      <c r="C19" s="59" t="s">
        <v>134</v>
      </c>
    </row>
    <row r="20" spans="1:3" x14ac:dyDescent="0.25">
      <c r="A20" s="56">
        <v>19</v>
      </c>
      <c r="B20" s="61" t="s">
        <v>154</v>
      </c>
      <c r="C20" s="59" t="s">
        <v>134</v>
      </c>
    </row>
    <row r="21" spans="1:3" x14ac:dyDescent="0.25">
      <c r="A21" s="56">
        <v>20</v>
      </c>
      <c r="B21" s="61" t="s">
        <v>155</v>
      </c>
      <c r="C21" s="59" t="s">
        <v>134</v>
      </c>
    </row>
    <row r="22" spans="1:3" x14ac:dyDescent="0.25">
      <c r="A22" s="56">
        <v>21</v>
      </c>
      <c r="B22" s="61" t="s">
        <v>156</v>
      </c>
      <c r="C22" s="59" t="s">
        <v>134</v>
      </c>
    </row>
    <row r="23" spans="1:3" x14ac:dyDescent="0.25">
      <c r="A23" s="60">
        <v>22</v>
      </c>
      <c r="B23" s="61" t="s">
        <v>157</v>
      </c>
      <c r="C23" s="59"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8"/>
  <sheetViews>
    <sheetView showGridLines="0" tabSelected="1" view="pageBreakPreview" topLeftCell="B1" zoomScale="85" zoomScaleNormal="85" zoomScaleSheetLayoutView="85" zoomScalePageLayoutView="85" workbookViewId="0">
      <pane ySplit="6" topLeftCell="A48" activePane="bottomLeft" state="frozen"/>
      <selection activeCell="B1" sqref="B1"/>
      <selection pane="bottomLeft" activeCell="I16" sqref="I16"/>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7" style="25" customWidth="1"/>
    <col min="6" max="11" width="15.5703125" style="25" customWidth="1"/>
    <col min="12" max="12" width="11" style="25" bestFit="1" customWidth="1"/>
    <col min="13" max="13" width="7.7109375" style="43" customWidth="1"/>
    <col min="14" max="14" width="15.140625" style="25" customWidth="1"/>
    <col min="15" max="15" width="4.28515625" style="43"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2:20" ht="17.25" customHeight="1" x14ac:dyDescent="0.25"/>
    <row r="2" spans="2:20" ht="15.75" customHeight="1" x14ac:dyDescent="0.25">
      <c r="B2" s="99"/>
      <c r="C2" s="100"/>
      <c r="D2" s="92" t="s">
        <v>235</v>
      </c>
      <c r="E2" s="92"/>
      <c r="F2" s="92"/>
      <c r="G2" s="92"/>
      <c r="H2" s="92"/>
      <c r="I2" s="92"/>
      <c r="J2" s="92"/>
      <c r="K2" s="92"/>
      <c r="L2" s="92"/>
      <c r="M2" s="92"/>
      <c r="N2" s="92"/>
      <c r="O2" s="92"/>
      <c r="P2" s="92"/>
      <c r="Q2" s="69"/>
    </row>
    <row r="3" spans="2:20" ht="15.75" customHeight="1" x14ac:dyDescent="0.25">
      <c r="B3" s="101"/>
      <c r="C3" s="102"/>
      <c r="D3" s="92"/>
      <c r="E3" s="92"/>
      <c r="F3" s="92"/>
      <c r="G3" s="92"/>
      <c r="H3" s="92"/>
      <c r="I3" s="92"/>
      <c r="J3" s="92"/>
      <c r="K3" s="92"/>
      <c r="L3" s="92"/>
      <c r="M3" s="92"/>
      <c r="N3" s="92"/>
      <c r="O3" s="92"/>
      <c r="P3" s="92"/>
      <c r="Q3" s="69"/>
      <c r="S3" s="51" t="s">
        <v>189</v>
      </c>
      <c r="T3" s="4">
        <f>INT(AVERAGE(M7:M94))</f>
        <v>2</v>
      </c>
    </row>
    <row r="4" spans="2:20" ht="15.75" customHeight="1" x14ac:dyDescent="0.25">
      <c r="B4" s="103"/>
      <c r="C4" s="104"/>
      <c r="D4" s="92"/>
      <c r="E4" s="92"/>
      <c r="F4" s="92"/>
      <c r="G4" s="92"/>
      <c r="H4" s="92"/>
      <c r="I4" s="92"/>
      <c r="J4" s="92"/>
      <c r="K4" s="92"/>
      <c r="L4" s="92"/>
      <c r="M4" s="92"/>
      <c r="N4" s="92"/>
      <c r="O4" s="92"/>
      <c r="P4" s="92"/>
      <c r="Q4" s="72"/>
      <c r="S4" s="51" t="s">
        <v>190</v>
      </c>
      <c r="T4" s="4">
        <f>INT(AVERAGE(O7:O94))</f>
        <v>2</v>
      </c>
    </row>
    <row r="5" spans="2:20" ht="12.75" customHeight="1" x14ac:dyDescent="0.25">
      <c r="B5" s="94" t="s">
        <v>3</v>
      </c>
      <c r="C5" s="99" t="s">
        <v>85</v>
      </c>
      <c r="D5" s="100"/>
      <c r="E5" s="94" t="s">
        <v>63</v>
      </c>
      <c r="F5" s="96" t="s">
        <v>2</v>
      </c>
      <c r="G5" s="97"/>
      <c r="H5" s="97"/>
      <c r="I5" s="97"/>
      <c r="J5" s="97"/>
      <c r="K5" s="98"/>
      <c r="L5" s="94" t="s">
        <v>105</v>
      </c>
      <c r="M5" s="94" t="s">
        <v>107</v>
      </c>
      <c r="N5" s="94" t="s">
        <v>2</v>
      </c>
      <c r="O5" s="94" t="s">
        <v>108</v>
      </c>
      <c r="P5" s="94" t="s">
        <v>64</v>
      </c>
      <c r="Q5" s="101" t="s">
        <v>165</v>
      </c>
      <c r="S5" s="51" t="s">
        <v>191</v>
      </c>
      <c r="T5" s="4" t="e">
        <f>+INT(AVERAGE(#REF!))</f>
        <v>#REF!</v>
      </c>
    </row>
    <row r="6" spans="2:20" ht="25.5" x14ac:dyDescent="0.25">
      <c r="B6" s="95"/>
      <c r="C6" s="101"/>
      <c r="D6" s="102"/>
      <c r="E6" s="95"/>
      <c r="F6" s="70" t="s">
        <v>73</v>
      </c>
      <c r="G6" s="70" t="s">
        <v>74</v>
      </c>
      <c r="H6" s="70" t="s">
        <v>65</v>
      </c>
      <c r="I6" s="70" t="s">
        <v>66</v>
      </c>
      <c r="J6" s="70" t="s">
        <v>67</v>
      </c>
      <c r="K6" s="70" t="s">
        <v>68</v>
      </c>
      <c r="L6" s="95"/>
      <c r="M6" s="105"/>
      <c r="N6" s="95"/>
      <c r="O6" s="105"/>
      <c r="P6" s="95"/>
      <c r="Q6" s="101"/>
      <c r="S6" s="51" t="s">
        <v>192</v>
      </c>
      <c r="T6" s="4" t="e">
        <f>+INT(AVERAGE(#REF!))</f>
        <v>#REF!</v>
      </c>
    </row>
    <row r="7" spans="2:20" ht="54.75" customHeight="1" x14ac:dyDescent="0.25">
      <c r="B7" s="27">
        <v>1</v>
      </c>
      <c r="C7" s="109" t="s">
        <v>100</v>
      </c>
      <c r="D7" s="68" t="s">
        <v>87</v>
      </c>
      <c r="E7" s="66" t="s">
        <v>0</v>
      </c>
      <c r="F7" s="58">
        <v>1</v>
      </c>
      <c r="G7" s="58">
        <v>2</v>
      </c>
      <c r="H7" s="58">
        <v>1</v>
      </c>
      <c r="I7" s="58">
        <v>2</v>
      </c>
      <c r="J7" s="58">
        <v>2</v>
      </c>
      <c r="K7" s="58">
        <v>1</v>
      </c>
      <c r="L7" s="58" t="s">
        <v>127</v>
      </c>
      <c r="M7" s="39">
        <f t="shared" ref="M7:M13" si="0">IF(L7="Raro",1,IF(L7="Improbable",2,IF(L7="Posible",3,IF(L7="Probable",4,IF(L7="Certeza","5")))))</f>
        <v>3</v>
      </c>
      <c r="N7" s="39" t="str">
        <f>IF(MAX(F7:K7)=1,"Insignificante",IF(MAX(F7:K7)=2,"Menor",IF(MAX(F7:K7)=3,"Moderado",IF(MAX(F7:K7)=4,"Mayor",IF(MAX(F7:K7)=5,"Catastrofico","0")))))</f>
        <v>Menor</v>
      </c>
      <c r="O7" s="39">
        <f t="shared" ref="O7:O13" si="1">MAX(F7:K7)</f>
        <v>2</v>
      </c>
      <c r="P7" s="62" t="str">
        <f t="shared" ref="P7:P13" si="2">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188</v>
      </c>
      <c r="S7" s="64"/>
      <c r="T7" s="64"/>
    </row>
    <row r="8" spans="2:20" ht="36" customHeight="1" x14ac:dyDescent="0.25">
      <c r="B8" s="27">
        <v>2</v>
      </c>
      <c r="C8" s="109"/>
      <c r="D8" s="68" t="s">
        <v>110</v>
      </c>
      <c r="E8" s="66" t="s">
        <v>164</v>
      </c>
      <c r="F8" s="58">
        <v>1</v>
      </c>
      <c r="G8" s="58">
        <v>2</v>
      </c>
      <c r="H8" s="58">
        <v>1</v>
      </c>
      <c r="I8" s="58">
        <v>1</v>
      </c>
      <c r="J8" s="58">
        <v>2</v>
      </c>
      <c r="K8" s="58">
        <v>2</v>
      </c>
      <c r="L8" s="58" t="s">
        <v>127</v>
      </c>
      <c r="M8" s="39">
        <f t="shared" si="0"/>
        <v>3</v>
      </c>
      <c r="N8" s="39" t="str">
        <f t="shared" ref="N8:N13" si="3">IF(MAX(F8:K8)=1,"Insignificante",IF(MAX(F8:K8)=2,"Menor",IF(MAX(F8:K8)=3,"Moderado",IF(MAX(F8:K8)=4,"Mayor",IF(MAX(F8:K8)=5,"Catastrofico","0")))))</f>
        <v>Menor</v>
      </c>
      <c r="O8" s="39">
        <f t="shared" si="1"/>
        <v>2</v>
      </c>
      <c r="P8" s="62" t="str">
        <f t="shared" si="2"/>
        <v>Bajo</v>
      </c>
      <c r="Q8" s="3" t="s">
        <v>167</v>
      </c>
      <c r="S8" s="64">
        <v>3</v>
      </c>
      <c r="T8" s="64" t="s">
        <v>127</v>
      </c>
    </row>
    <row r="9" spans="2:20" ht="89.25" x14ac:dyDescent="0.25">
      <c r="B9" s="27">
        <v>3</v>
      </c>
      <c r="C9" s="110"/>
      <c r="D9" s="68" t="s">
        <v>70</v>
      </c>
      <c r="E9" s="66" t="s">
        <v>102</v>
      </c>
      <c r="F9" s="58">
        <v>1</v>
      </c>
      <c r="G9" s="58">
        <v>2</v>
      </c>
      <c r="H9" s="58">
        <v>1</v>
      </c>
      <c r="I9" s="58">
        <v>1</v>
      </c>
      <c r="J9" s="58">
        <v>2</v>
      </c>
      <c r="K9" s="58">
        <v>2</v>
      </c>
      <c r="L9" s="58" t="s">
        <v>127</v>
      </c>
      <c r="M9" s="39">
        <f t="shared" si="0"/>
        <v>3</v>
      </c>
      <c r="N9" s="39" t="str">
        <f t="shared" si="3"/>
        <v>Menor</v>
      </c>
      <c r="O9" s="39">
        <f t="shared" si="1"/>
        <v>2</v>
      </c>
      <c r="P9" s="62" t="str">
        <f t="shared" si="2"/>
        <v>Bajo</v>
      </c>
      <c r="Q9" s="3" t="s">
        <v>232</v>
      </c>
      <c r="S9" s="64">
        <v>4</v>
      </c>
      <c r="T9" s="64" t="s">
        <v>128</v>
      </c>
    </row>
    <row r="10" spans="2:20" ht="51" x14ac:dyDescent="0.25">
      <c r="B10" s="27">
        <v>4</v>
      </c>
      <c r="C10" s="93" t="s">
        <v>101</v>
      </c>
      <c r="D10" s="68" t="s">
        <v>121</v>
      </c>
      <c r="E10" s="66" t="s">
        <v>0</v>
      </c>
      <c r="F10" s="58">
        <v>4</v>
      </c>
      <c r="G10" s="58">
        <v>3</v>
      </c>
      <c r="H10" s="58">
        <v>3</v>
      </c>
      <c r="I10" s="58">
        <v>3</v>
      </c>
      <c r="J10" s="58">
        <v>3</v>
      </c>
      <c r="K10" s="58">
        <v>3</v>
      </c>
      <c r="L10" s="58" t="s">
        <v>127</v>
      </c>
      <c r="M10" s="39">
        <f t="shared" si="0"/>
        <v>3</v>
      </c>
      <c r="N10" s="39" t="str">
        <f t="shared" si="3"/>
        <v>Mayor</v>
      </c>
      <c r="O10" s="39">
        <f t="shared" si="1"/>
        <v>4</v>
      </c>
      <c r="P10" s="62" t="str">
        <f t="shared" si="2"/>
        <v>Alto</v>
      </c>
      <c r="Q10" s="3" t="s">
        <v>193</v>
      </c>
      <c r="S10" s="64">
        <v>5</v>
      </c>
      <c r="T10" s="64" t="s">
        <v>129</v>
      </c>
    </row>
    <row r="11" spans="2:20" ht="38.25" x14ac:dyDescent="0.25">
      <c r="B11" s="27">
        <v>5</v>
      </c>
      <c r="C11" s="93"/>
      <c r="D11" s="68" t="s">
        <v>214</v>
      </c>
      <c r="E11" s="66" t="s">
        <v>213</v>
      </c>
      <c r="F11" s="58">
        <v>1</v>
      </c>
      <c r="G11" s="58">
        <v>2</v>
      </c>
      <c r="H11" s="58">
        <v>1</v>
      </c>
      <c r="I11" s="58">
        <v>1</v>
      </c>
      <c r="J11" s="58">
        <v>1</v>
      </c>
      <c r="K11" s="58">
        <v>1</v>
      </c>
      <c r="L11" s="58" t="s">
        <v>125</v>
      </c>
      <c r="M11" s="39">
        <f t="shared" si="0"/>
        <v>1</v>
      </c>
      <c r="N11" s="39" t="str">
        <f t="shared" si="3"/>
        <v>Menor</v>
      </c>
      <c r="O11" s="39">
        <f t="shared" si="1"/>
        <v>2</v>
      </c>
      <c r="P11" s="62" t="str">
        <f t="shared" si="2"/>
        <v>Bajo</v>
      </c>
      <c r="Q11" s="3" t="s">
        <v>215</v>
      </c>
      <c r="S11" s="64"/>
      <c r="T11" s="64"/>
    </row>
    <row r="12" spans="2:20" ht="38.25" x14ac:dyDescent="0.25">
      <c r="B12" s="27">
        <v>6</v>
      </c>
      <c r="C12" s="93"/>
      <c r="D12" s="68" t="s">
        <v>161</v>
      </c>
      <c r="E12" s="66" t="s">
        <v>0</v>
      </c>
      <c r="F12" s="58">
        <v>2</v>
      </c>
      <c r="G12" s="58">
        <v>2</v>
      </c>
      <c r="H12" s="58">
        <v>1</v>
      </c>
      <c r="I12" s="58">
        <v>2</v>
      </c>
      <c r="J12" s="58">
        <v>1</v>
      </c>
      <c r="K12" s="58">
        <v>2</v>
      </c>
      <c r="L12" s="58" t="s">
        <v>126</v>
      </c>
      <c r="M12" s="39">
        <f t="shared" si="0"/>
        <v>2</v>
      </c>
      <c r="N12" s="39" t="str">
        <f t="shared" si="3"/>
        <v>Menor</v>
      </c>
      <c r="O12" s="39">
        <f t="shared" si="1"/>
        <v>2</v>
      </c>
      <c r="P12" s="62" t="str">
        <f t="shared" si="2"/>
        <v>Bajo</v>
      </c>
      <c r="Q12" s="3" t="s">
        <v>173</v>
      </c>
      <c r="S12" s="64"/>
      <c r="T12" s="64"/>
    </row>
    <row r="13" spans="2:20" ht="51" x14ac:dyDescent="0.25">
      <c r="B13" s="27">
        <v>7</v>
      </c>
      <c r="C13" s="93"/>
      <c r="D13" s="68" t="s">
        <v>118</v>
      </c>
      <c r="E13" s="66" t="s">
        <v>0</v>
      </c>
      <c r="F13" s="58">
        <v>3</v>
      </c>
      <c r="G13" s="58">
        <v>3</v>
      </c>
      <c r="H13" s="58">
        <v>3</v>
      </c>
      <c r="I13" s="58">
        <v>3</v>
      </c>
      <c r="J13" s="58">
        <v>3</v>
      </c>
      <c r="K13" s="58">
        <v>3</v>
      </c>
      <c r="L13" s="58" t="s">
        <v>127</v>
      </c>
      <c r="M13" s="39">
        <f t="shared" si="0"/>
        <v>3</v>
      </c>
      <c r="N13" s="39" t="str">
        <f t="shared" si="3"/>
        <v>Moderado</v>
      </c>
      <c r="O13" s="39">
        <f t="shared" si="1"/>
        <v>3</v>
      </c>
      <c r="P13" s="62" t="str">
        <f t="shared" si="2"/>
        <v>Medio</v>
      </c>
      <c r="Q13" s="3" t="s">
        <v>174</v>
      </c>
      <c r="S13" s="64"/>
      <c r="T13" s="64" t="str">
        <f ca="1">VLOOKUP(RANDBETWEEN(1,5),$S$7:$T$10,2,FALSE)</f>
        <v>Posible</v>
      </c>
    </row>
    <row r="14" spans="2:20" ht="51" x14ac:dyDescent="0.25">
      <c r="B14" s="27">
        <v>8</v>
      </c>
      <c r="C14" s="115" t="s">
        <v>92</v>
      </c>
      <c r="D14" s="65" t="s">
        <v>119</v>
      </c>
      <c r="E14" s="66" t="s">
        <v>0</v>
      </c>
      <c r="F14" s="58">
        <v>1</v>
      </c>
      <c r="G14" s="58">
        <v>2</v>
      </c>
      <c r="H14" s="58">
        <v>2</v>
      </c>
      <c r="I14" s="58">
        <v>1</v>
      </c>
      <c r="J14" s="58">
        <v>1</v>
      </c>
      <c r="K14" s="58">
        <v>1</v>
      </c>
      <c r="L14" s="58" t="s">
        <v>126</v>
      </c>
      <c r="M14" s="39">
        <f t="shared" ref="M14:M51" si="4">IF(L14="Raro",1,IF(L14="Improbable",2,IF(L14="Posible",3,IF(L14="Probable",4,IF(L14="Certeza","5")))))</f>
        <v>2</v>
      </c>
      <c r="N14" s="39" t="str">
        <f t="shared" ref="N14:N51" si="5">IF(MAX(F14:K14)=1,"Insignificante",IF(MAX(F14:K14)=2,"Menor",IF(MAX(F14:K14)=3,"Moderado",IF(MAX(F14:K14)=4,"Mayor",IF(MAX(F14:K14)=5,"Catastrofico","0")))))</f>
        <v>Menor</v>
      </c>
      <c r="O14" s="39">
        <f t="shared" ref="O14:O51" si="6">MAX(F14:K14)</f>
        <v>2</v>
      </c>
      <c r="P14" s="71" t="str">
        <f t="shared" ref="P14:P51"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187</v>
      </c>
    </row>
    <row r="15" spans="2:20" ht="40.5" customHeight="1" x14ac:dyDescent="0.25">
      <c r="B15" s="27">
        <v>9</v>
      </c>
      <c r="C15" s="116"/>
      <c r="D15" s="65" t="s">
        <v>84</v>
      </c>
      <c r="E15" s="66" t="s">
        <v>0</v>
      </c>
      <c r="F15" s="58">
        <v>1</v>
      </c>
      <c r="G15" s="58">
        <v>2</v>
      </c>
      <c r="H15" s="58">
        <v>1</v>
      </c>
      <c r="I15" s="58">
        <v>2</v>
      </c>
      <c r="J15" s="58">
        <v>2</v>
      </c>
      <c r="K15" s="58">
        <v>1</v>
      </c>
      <c r="L15" s="58" t="s">
        <v>127</v>
      </c>
      <c r="M15" s="39">
        <f t="shared" si="4"/>
        <v>3</v>
      </c>
      <c r="N15" s="39" t="str">
        <f t="shared" si="5"/>
        <v>Menor</v>
      </c>
      <c r="O15" s="39">
        <f t="shared" si="6"/>
        <v>2</v>
      </c>
      <c r="P15" s="71" t="str">
        <f t="shared" si="7"/>
        <v>Bajo</v>
      </c>
      <c r="Q15" s="3" t="s">
        <v>184</v>
      </c>
    </row>
    <row r="16" spans="2:20" ht="38.25" x14ac:dyDescent="0.25">
      <c r="B16" s="27">
        <v>10</v>
      </c>
      <c r="C16" s="116"/>
      <c r="D16" s="65" t="s">
        <v>170</v>
      </c>
      <c r="E16" s="66" t="s">
        <v>0</v>
      </c>
      <c r="F16" s="58">
        <v>1</v>
      </c>
      <c r="G16" s="58">
        <v>1</v>
      </c>
      <c r="H16" s="58">
        <v>1</v>
      </c>
      <c r="I16" s="58">
        <v>1</v>
      </c>
      <c r="J16" s="58">
        <v>3</v>
      </c>
      <c r="K16" s="58">
        <v>3</v>
      </c>
      <c r="L16" s="58" t="s">
        <v>127</v>
      </c>
      <c r="M16" s="39">
        <f t="shared" si="4"/>
        <v>3</v>
      </c>
      <c r="N16" s="39" t="str">
        <f t="shared" si="5"/>
        <v>Moderado</v>
      </c>
      <c r="O16" s="39">
        <f t="shared" si="6"/>
        <v>3</v>
      </c>
      <c r="P16" s="62" t="str">
        <f t="shared" si="7"/>
        <v>Medio</v>
      </c>
      <c r="Q16" s="3" t="s">
        <v>186</v>
      </c>
    </row>
    <row r="17" spans="2:18" ht="38.25" x14ac:dyDescent="0.25">
      <c r="B17" s="27">
        <v>11</v>
      </c>
      <c r="C17" s="114" t="s">
        <v>94</v>
      </c>
      <c r="D17" s="65" t="s">
        <v>198</v>
      </c>
      <c r="E17" s="66" t="s">
        <v>0</v>
      </c>
      <c r="F17" s="58">
        <v>3</v>
      </c>
      <c r="G17" s="58">
        <v>3</v>
      </c>
      <c r="H17" s="58">
        <v>1</v>
      </c>
      <c r="I17" s="58">
        <v>1</v>
      </c>
      <c r="J17" s="58">
        <v>1</v>
      </c>
      <c r="K17" s="58">
        <v>1</v>
      </c>
      <c r="L17" s="58" t="s">
        <v>128</v>
      </c>
      <c r="M17" s="39">
        <f t="shared" si="4"/>
        <v>4</v>
      </c>
      <c r="N17" s="39" t="str">
        <f t="shared" si="5"/>
        <v>Moderado</v>
      </c>
      <c r="O17" s="39">
        <f t="shared" si="6"/>
        <v>3</v>
      </c>
      <c r="P17" s="62" t="str">
        <f t="shared" si="7"/>
        <v>Alto</v>
      </c>
      <c r="Q17" s="3" t="s">
        <v>168</v>
      </c>
    </row>
    <row r="18" spans="2:18" ht="69.75" customHeight="1" x14ac:dyDescent="0.25">
      <c r="B18" s="27">
        <v>12</v>
      </c>
      <c r="C18" s="109"/>
      <c r="D18" s="65" t="s">
        <v>111</v>
      </c>
      <c r="E18" s="66" t="s">
        <v>0</v>
      </c>
      <c r="F18" s="58">
        <v>3</v>
      </c>
      <c r="G18" s="58">
        <v>3</v>
      </c>
      <c r="H18" s="58">
        <v>1</v>
      </c>
      <c r="I18" s="58">
        <v>1</v>
      </c>
      <c r="J18" s="58">
        <v>1</v>
      </c>
      <c r="K18" s="58">
        <v>1</v>
      </c>
      <c r="L18" s="58" t="s">
        <v>126</v>
      </c>
      <c r="M18" s="39">
        <f t="shared" si="4"/>
        <v>2</v>
      </c>
      <c r="N18" s="39" t="str">
        <f t="shared" si="5"/>
        <v>Moderado</v>
      </c>
      <c r="O18" s="39">
        <f t="shared" si="6"/>
        <v>3</v>
      </c>
      <c r="P18" s="62" t="str">
        <f t="shared" si="7"/>
        <v>Medio</v>
      </c>
      <c r="Q18" s="3" t="s">
        <v>200</v>
      </c>
    </row>
    <row r="19" spans="2:18" ht="75" customHeight="1" x14ac:dyDescent="0.25">
      <c r="B19" s="27">
        <v>13</v>
      </c>
      <c r="C19" s="110"/>
      <c r="D19" s="65" t="s">
        <v>196</v>
      </c>
      <c r="E19" s="66" t="s">
        <v>0</v>
      </c>
      <c r="F19" s="58">
        <v>3</v>
      </c>
      <c r="G19" s="58">
        <v>4</v>
      </c>
      <c r="H19" s="58">
        <v>3</v>
      </c>
      <c r="I19" s="58">
        <v>1</v>
      </c>
      <c r="J19" s="58">
        <v>2</v>
      </c>
      <c r="K19" s="58">
        <v>2</v>
      </c>
      <c r="L19" s="58" t="s">
        <v>128</v>
      </c>
      <c r="M19" s="39">
        <f t="shared" si="4"/>
        <v>4</v>
      </c>
      <c r="N19" s="39" t="str">
        <f t="shared" si="5"/>
        <v>Mayor</v>
      </c>
      <c r="O19" s="39">
        <f t="shared" si="6"/>
        <v>4</v>
      </c>
      <c r="P19" s="71" t="str">
        <f t="shared" si="7"/>
        <v>Extremo</v>
      </c>
      <c r="Q19" s="3" t="s">
        <v>229</v>
      </c>
    </row>
    <row r="20" spans="2:18" ht="66" customHeight="1" x14ac:dyDescent="0.25">
      <c r="B20" s="27">
        <v>14</v>
      </c>
      <c r="C20" s="111" t="s">
        <v>95</v>
      </c>
      <c r="D20" s="65" t="s">
        <v>120</v>
      </c>
      <c r="E20" s="66" t="s">
        <v>102</v>
      </c>
      <c r="F20" s="58">
        <v>3</v>
      </c>
      <c r="G20" s="58">
        <v>4</v>
      </c>
      <c r="H20" s="58">
        <v>3</v>
      </c>
      <c r="I20" s="58">
        <v>2</v>
      </c>
      <c r="J20" s="58">
        <v>1</v>
      </c>
      <c r="K20" s="58">
        <v>1</v>
      </c>
      <c r="L20" s="58" t="s">
        <v>127</v>
      </c>
      <c r="M20" s="39">
        <f t="shared" si="4"/>
        <v>3</v>
      </c>
      <c r="N20" s="39" t="str">
        <f t="shared" si="5"/>
        <v>Mayor</v>
      </c>
      <c r="O20" s="39">
        <f t="shared" si="6"/>
        <v>4</v>
      </c>
      <c r="P20" s="62" t="str">
        <f t="shared" si="7"/>
        <v>Alto</v>
      </c>
      <c r="Q20" s="3" t="s">
        <v>166</v>
      </c>
    </row>
    <row r="21" spans="2:18" ht="41.25" customHeight="1" x14ac:dyDescent="0.25">
      <c r="B21" s="27">
        <v>15</v>
      </c>
      <c r="C21" s="112"/>
      <c r="D21" s="65" t="s">
        <v>112</v>
      </c>
      <c r="E21" s="66" t="s">
        <v>0</v>
      </c>
      <c r="F21" s="58">
        <v>3</v>
      </c>
      <c r="G21" s="58">
        <v>3</v>
      </c>
      <c r="H21" s="58">
        <v>1</v>
      </c>
      <c r="I21" s="58">
        <v>1</v>
      </c>
      <c r="J21" s="58">
        <v>1</v>
      </c>
      <c r="K21" s="58">
        <v>1</v>
      </c>
      <c r="L21" s="58" t="s">
        <v>127</v>
      </c>
      <c r="M21" s="39">
        <f t="shared" si="4"/>
        <v>3</v>
      </c>
      <c r="N21" s="39" t="str">
        <f t="shared" si="5"/>
        <v>Moderado</v>
      </c>
      <c r="O21" s="39">
        <f t="shared" si="6"/>
        <v>3</v>
      </c>
      <c r="P21" s="62" t="str">
        <f t="shared" si="7"/>
        <v>Medio</v>
      </c>
      <c r="Q21" s="63" t="s">
        <v>230</v>
      </c>
    </row>
    <row r="22" spans="2:18" ht="61.5" customHeight="1" x14ac:dyDescent="0.25">
      <c r="B22" s="27">
        <v>16</v>
      </c>
      <c r="C22" s="112"/>
      <c r="D22" s="65" t="s">
        <v>69</v>
      </c>
      <c r="E22" s="66" t="s">
        <v>0</v>
      </c>
      <c r="F22" s="58">
        <v>2</v>
      </c>
      <c r="G22" s="58">
        <v>1</v>
      </c>
      <c r="H22" s="58">
        <v>1</v>
      </c>
      <c r="I22" s="58">
        <v>1</v>
      </c>
      <c r="J22" s="58">
        <v>2</v>
      </c>
      <c r="K22" s="58">
        <v>3</v>
      </c>
      <c r="L22" s="58" t="s">
        <v>126</v>
      </c>
      <c r="M22" s="39">
        <f t="shared" si="4"/>
        <v>2</v>
      </c>
      <c r="N22" s="39" t="str">
        <f t="shared" si="5"/>
        <v>Moderado</v>
      </c>
      <c r="O22" s="39">
        <f t="shared" si="6"/>
        <v>3</v>
      </c>
      <c r="P22" s="62" t="str">
        <f t="shared" si="7"/>
        <v>Medio</v>
      </c>
      <c r="Q22" s="3" t="s">
        <v>172</v>
      </c>
    </row>
    <row r="23" spans="2:18" ht="61.5" customHeight="1" x14ac:dyDescent="0.25">
      <c r="B23" s="27">
        <v>17</v>
      </c>
      <c r="C23" s="112"/>
      <c r="D23" s="65" t="s">
        <v>210</v>
      </c>
      <c r="E23" s="66" t="s">
        <v>0</v>
      </c>
      <c r="F23" s="58">
        <v>2</v>
      </c>
      <c r="G23" s="58">
        <v>3</v>
      </c>
      <c r="H23" s="58">
        <v>1</v>
      </c>
      <c r="I23" s="58">
        <v>1</v>
      </c>
      <c r="J23" s="58">
        <v>3</v>
      </c>
      <c r="K23" s="58">
        <v>3</v>
      </c>
      <c r="L23" s="58" t="s">
        <v>128</v>
      </c>
      <c r="M23" s="39">
        <f>IF(L23="Raro",1,IF(L23="Improbable",2,IF(L23="Posible",3,IF(L23="Probable",4,IF(L23="Certeza","5")))))</f>
        <v>4</v>
      </c>
      <c r="N23" s="39" t="str">
        <f>IF(MAX(F23:K23)=1,"Insignificante",IF(MAX(F23:K23)=2,"Menor",IF(MAX(F23:K23)=3,"Moderado",IF(MAX(F23:K23)=4,"Mayor",IF(MAX(F23:K23)=5,"Catastrofico","0")))))</f>
        <v>Moderado</v>
      </c>
      <c r="O23" s="39">
        <f>MAX(F23:K23)</f>
        <v>3</v>
      </c>
      <c r="P23" s="62" t="str">
        <f>IF(AND(L23="Raro",N23="Insignificante"),"Inusual",IF(AND(L23="Raro",N23="Menor"),"Bajo",IF(AND(L23="Raro",N23="Moderado"),"Medio",IF(AND(L23="Raro",N23="Mayor"),"Medio",IF(AND(L23="Raro",N23="Catastrofico"),"Alto",IF(AND(L23="Improbable",N23="Insignificante"),"Bajo",IF(AND(L23="Improbable",N23="Menor"),"Bajo",IF(AND(L23="Improbable",N23="Moderado"),"Medio",IF(AND(L23="Improbable",N23="Mayor"),"Alto",IF(AND(L23="Improbable",N23="Catastrofico"),"Alto",IF(AND(L23="Posible",N23="Insignificante"),"Bajo",IF(AND(L23="Posible",N23="Menor"),"Bajo",IF(AND(L23="Posible",N23="Moderado"),"Medio",IF(AND(L23="Posible",N23="Mayor"),"Alto",IF(AND(L23="Posible",N23="Catastrofico"),"Extremo",IF(AND(L23="Probable",N23="Insignificante"),"Medio",IF(AND(L23="Probable",N23="Menor"),"Medio",IF(AND(L23="Probable",N23="Moderado"),"Alto",IF(AND(L23="Probable",N23="Mayor"),"Extremo",IF(AND(L23="Probable",N23="Catastrofico"),"Extremo",IF(AND(L23="Certeza",N23="Insignificante"),"Medio",IF(AND(L23="Certeza",N23="Menor"),"Alto",IF(AND(L23="Certeza",N23="Moderado"),"Alto",IF(AND(L23="Certeza",N23="Mayor"),"Extremo",IF(AND(L23="Certeza",N23="Catastrofico"),"Extremo",0)))))))))))))))))))))))))</f>
        <v>Alto</v>
      </c>
      <c r="Q23" s="3" t="s">
        <v>211</v>
      </c>
    </row>
    <row r="24" spans="2:18" ht="102" x14ac:dyDescent="0.25">
      <c r="B24" s="27">
        <v>18</v>
      </c>
      <c r="C24" s="112"/>
      <c r="D24" s="65" t="s">
        <v>86</v>
      </c>
      <c r="E24" s="66" t="s">
        <v>0</v>
      </c>
      <c r="F24" s="58">
        <v>2</v>
      </c>
      <c r="G24" s="58">
        <v>3</v>
      </c>
      <c r="H24" s="58">
        <v>1</v>
      </c>
      <c r="I24" s="58">
        <v>1</v>
      </c>
      <c r="J24" s="58">
        <v>1</v>
      </c>
      <c r="K24" s="58">
        <v>1</v>
      </c>
      <c r="L24" s="58" t="s">
        <v>127</v>
      </c>
      <c r="M24" s="39">
        <f t="shared" si="4"/>
        <v>3</v>
      </c>
      <c r="N24" s="39" t="str">
        <f t="shared" si="5"/>
        <v>Moderado</v>
      </c>
      <c r="O24" s="39">
        <f t="shared" si="6"/>
        <v>3</v>
      </c>
      <c r="P24" s="62" t="str">
        <f t="shared" si="7"/>
        <v>Medio</v>
      </c>
      <c r="Q24" s="63" t="s">
        <v>233</v>
      </c>
    </row>
    <row r="25" spans="2:18" ht="102" x14ac:dyDescent="0.25">
      <c r="B25" s="27">
        <v>19</v>
      </c>
      <c r="C25" s="113"/>
      <c r="D25" s="65" t="s">
        <v>228</v>
      </c>
      <c r="E25" s="66" t="s">
        <v>0</v>
      </c>
      <c r="F25" s="58">
        <v>2</v>
      </c>
      <c r="G25" s="58">
        <v>3</v>
      </c>
      <c r="H25" s="58">
        <v>1</v>
      </c>
      <c r="I25" s="58">
        <v>1</v>
      </c>
      <c r="J25" s="58">
        <v>1</v>
      </c>
      <c r="K25" s="58">
        <v>1</v>
      </c>
      <c r="L25" s="58" t="s">
        <v>127</v>
      </c>
      <c r="M25" s="39">
        <f t="shared" si="4"/>
        <v>3</v>
      </c>
      <c r="N25" s="39" t="str">
        <f t="shared" si="5"/>
        <v>Moderado</v>
      </c>
      <c r="O25" s="39">
        <f t="shared" si="6"/>
        <v>3</v>
      </c>
      <c r="P25" s="71" t="str">
        <f t="shared" si="7"/>
        <v>Medio</v>
      </c>
      <c r="Q25" s="3" t="s">
        <v>233</v>
      </c>
    </row>
    <row r="26" spans="2:18" ht="60" customHeight="1" x14ac:dyDescent="0.25">
      <c r="B26" s="27">
        <v>20</v>
      </c>
      <c r="C26" s="114" t="s">
        <v>93</v>
      </c>
      <c r="D26" s="65" t="s">
        <v>163</v>
      </c>
      <c r="E26" s="66" t="s">
        <v>0</v>
      </c>
      <c r="F26" s="58">
        <v>2</v>
      </c>
      <c r="G26" s="58">
        <v>1</v>
      </c>
      <c r="H26" s="58">
        <v>1</v>
      </c>
      <c r="I26" s="58">
        <v>1</v>
      </c>
      <c r="J26" s="58">
        <v>2</v>
      </c>
      <c r="K26" s="58">
        <v>3</v>
      </c>
      <c r="L26" s="58" t="s">
        <v>126</v>
      </c>
      <c r="M26" s="39">
        <f t="shared" si="4"/>
        <v>2</v>
      </c>
      <c r="N26" s="39" t="str">
        <f t="shared" si="5"/>
        <v>Moderado</v>
      </c>
      <c r="O26" s="39">
        <f t="shared" si="6"/>
        <v>3</v>
      </c>
      <c r="P26" s="62" t="str">
        <f t="shared" si="7"/>
        <v>Medio</v>
      </c>
      <c r="Q26" s="3" t="s">
        <v>194</v>
      </c>
    </row>
    <row r="27" spans="2:18" ht="63.75" customHeight="1" x14ac:dyDescent="0.25">
      <c r="B27" s="27">
        <v>21</v>
      </c>
      <c r="C27" s="110"/>
      <c r="D27" s="65" t="s">
        <v>162</v>
      </c>
      <c r="E27" s="66" t="s">
        <v>0</v>
      </c>
      <c r="F27" s="58">
        <v>4</v>
      </c>
      <c r="G27" s="58">
        <v>4</v>
      </c>
      <c r="H27" s="58">
        <v>2</v>
      </c>
      <c r="I27" s="58">
        <v>1</v>
      </c>
      <c r="J27" s="58">
        <v>2</v>
      </c>
      <c r="K27" s="58">
        <v>4</v>
      </c>
      <c r="L27" s="58" t="s">
        <v>125</v>
      </c>
      <c r="M27" s="39">
        <f t="shared" si="4"/>
        <v>1</v>
      </c>
      <c r="N27" s="39" t="str">
        <f t="shared" si="5"/>
        <v>Mayor</v>
      </c>
      <c r="O27" s="39">
        <f t="shared" si="6"/>
        <v>4</v>
      </c>
      <c r="P27" s="62" t="str">
        <f t="shared" si="7"/>
        <v>Medio</v>
      </c>
      <c r="Q27" s="3" t="s">
        <v>182</v>
      </c>
    </row>
    <row r="28" spans="2:18" ht="83.25" customHeight="1" thickBot="1" x14ac:dyDescent="0.3">
      <c r="B28" s="27">
        <v>22</v>
      </c>
      <c r="C28" s="114" t="s">
        <v>106</v>
      </c>
      <c r="D28" s="65" t="s">
        <v>199</v>
      </c>
      <c r="E28" s="66" t="s">
        <v>0</v>
      </c>
      <c r="F28" s="58">
        <v>1</v>
      </c>
      <c r="G28" s="58">
        <v>1</v>
      </c>
      <c r="H28" s="58">
        <v>1</v>
      </c>
      <c r="I28" s="58">
        <v>1</v>
      </c>
      <c r="J28" s="58">
        <v>1</v>
      </c>
      <c r="K28" s="58">
        <v>1</v>
      </c>
      <c r="L28" s="58" t="s">
        <v>125</v>
      </c>
      <c r="M28" s="39">
        <f t="shared" si="4"/>
        <v>1</v>
      </c>
      <c r="N28" s="39" t="str">
        <f>IF(MAX(F28:K28)=1,"Insignificante",IF(MAX(F28:K28)=2,"Menor",IF(MAX(F28:K28)=3,"Moderado",IF(MAX(F28:K28)=4,"Mayor",IF(MAX(F28:K28)=5,"Catastrofico","0")))))</f>
        <v>Insignificante</v>
      </c>
      <c r="O28" s="39">
        <f t="shared" si="6"/>
        <v>1</v>
      </c>
      <c r="P28" s="62" t="str">
        <f t="shared" si="7"/>
        <v>Inusual</v>
      </c>
      <c r="Q28" s="3" t="s">
        <v>201</v>
      </c>
    </row>
    <row r="29" spans="2:18" ht="64.5" thickBot="1" x14ac:dyDescent="0.25">
      <c r="B29" s="27">
        <v>23</v>
      </c>
      <c r="C29" s="109"/>
      <c r="D29" s="75" t="s">
        <v>219</v>
      </c>
      <c r="E29" s="74" t="s">
        <v>102</v>
      </c>
      <c r="F29" s="58">
        <v>3</v>
      </c>
      <c r="G29" s="58">
        <v>3</v>
      </c>
      <c r="H29" s="58">
        <v>3</v>
      </c>
      <c r="I29" s="58">
        <v>1</v>
      </c>
      <c r="J29" s="58">
        <v>1</v>
      </c>
      <c r="K29" s="58">
        <v>2</v>
      </c>
      <c r="L29" s="58" t="s">
        <v>128</v>
      </c>
      <c r="M29" s="39">
        <v>4</v>
      </c>
      <c r="N29" s="39" t="s">
        <v>171</v>
      </c>
      <c r="O29" s="39">
        <v>3</v>
      </c>
      <c r="P29" s="62" t="s">
        <v>58</v>
      </c>
      <c r="Q29" s="76" t="s">
        <v>220</v>
      </c>
      <c r="R29" s="73"/>
    </row>
    <row r="30" spans="2:18" ht="53.25" customHeight="1" x14ac:dyDescent="0.25">
      <c r="B30" s="27">
        <v>24</v>
      </c>
      <c r="C30" s="109"/>
      <c r="D30" s="65" t="s">
        <v>216</v>
      </c>
      <c r="E30" s="66" t="s">
        <v>0</v>
      </c>
      <c r="F30" s="58">
        <v>3</v>
      </c>
      <c r="G30" s="58">
        <v>3</v>
      </c>
      <c r="H30" s="58">
        <v>1</v>
      </c>
      <c r="I30" s="58">
        <v>1</v>
      </c>
      <c r="J30" s="58">
        <v>1</v>
      </c>
      <c r="K30" s="58">
        <v>1</v>
      </c>
      <c r="L30" s="58" t="s">
        <v>127</v>
      </c>
      <c r="M30" s="39">
        <f t="shared" si="4"/>
        <v>3</v>
      </c>
      <c r="N30" s="39" t="str">
        <f>IF(MAX(F30:K30)=1,"Insignificante",IF(MAX(F30:K30)=2,"Menor",IF(MAX(F30:K30)=3,"Moderado",IF(MAX(F30:K30)=4,"Mayor",IF(MAX(F30:K30)=5,"Catastrofico","0")))))</f>
        <v>Moderado</v>
      </c>
      <c r="O30" s="39">
        <f t="shared" si="6"/>
        <v>3</v>
      </c>
      <c r="P30" s="62" t="str">
        <f t="shared" si="7"/>
        <v>Medio</v>
      </c>
      <c r="Q30" s="3" t="s">
        <v>231</v>
      </c>
    </row>
    <row r="31" spans="2:18" ht="66" customHeight="1" x14ac:dyDescent="0.25">
      <c r="B31" s="27">
        <v>25</v>
      </c>
      <c r="C31" s="109"/>
      <c r="D31" s="65" t="s">
        <v>208</v>
      </c>
      <c r="E31" s="66" t="s">
        <v>0</v>
      </c>
      <c r="F31" s="58">
        <v>1</v>
      </c>
      <c r="G31" s="58">
        <v>3</v>
      </c>
      <c r="H31" s="58">
        <v>2</v>
      </c>
      <c r="I31" s="58">
        <v>1</v>
      </c>
      <c r="J31" s="58">
        <v>1</v>
      </c>
      <c r="K31" s="58">
        <v>1</v>
      </c>
      <c r="L31" s="58" t="s">
        <v>127</v>
      </c>
      <c r="M31" s="39">
        <f t="shared" si="4"/>
        <v>3</v>
      </c>
      <c r="N31" s="39" t="str">
        <f t="shared" si="5"/>
        <v>Moderado</v>
      </c>
      <c r="O31" s="39">
        <f t="shared" si="6"/>
        <v>3</v>
      </c>
      <c r="P31" s="62" t="str">
        <f t="shared" si="7"/>
        <v>Medio</v>
      </c>
      <c r="Q31" s="63" t="s">
        <v>181</v>
      </c>
    </row>
    <row r="32" spans="2:18" ht="38.25" x14ac:dyDescent="0.25">
      <c r="B32" s="27">
        <v>26</v>
      </c>
      <c r="C32" s="110"/>
      <c r="D32" s="65" t="s">
        <v>113</v>
      </c>
      <c r="E32" s="66" t="s">
        <v>102</v>
      </c>
      <c r="F32" s="58">
        <v>1</v>
      </c>
      <c r="G32" s="58">
        <v>3</v>
      </c>
      <c r="H32" s="58">
        <v>2</v>
      </c>
      <c r="I32" s="58">
        <v>1</v>
      </c>
      <c r="J32" s="58">
        <v>1</v>
      </c>
      <c r="K32" s="58">
        <v>1</v>
      </c>
      <c r="L32" s="58" t="s">
        <v>127</v>
      </c>
      <c r="M32" s="39">
        <f t="shared" si="4"/>
        <v>3</v>
      </c>
      <c r="N32" s="39" t="str">
        <f t="shared" si="5"/>
        <v>Moderado</v>
      </c>
      <c r="O32" s="39">
        <f t="shared" si="6"/>
        <v>3</v>
      </c>
      <c r="P32" s="62" t="str">
        <f t="shared" si="7"/>
        <v>Medio</v>
      </c>
      <c r="Q32" s="3" t="s">
        <v>183</v>
      </c>
    </row>
    <row r="33" spans="2:18" ht="51" x14ac:dyDescent="0.25">
      <c r="B33" s="27">
        <v>27</v>
      </c>
      <c r="C33" s="106" t="s">
        <v>99</v>
      </c>
      <c r="D33" s="65" t="s">
        <v>212</v>
      </c>
      <c r="E33" s="66" t="s">
        <v>0</v>
      </c>
      <c r="F33" s="58">
        <v>2</v>
      </c>
      <c r="G33" s="58">
        <v>3</v>
      </c>
      <c r="H33" s="58">
        <v>1</v>
      </c>
      <c r="I33" s="58">
        <v>3</v>
      </c>
      <c r="J33" s="58">
        <v>1</v>
      </c>
      <c r="K33" s="58">
        <v>2</v>
      </c>
      <c r="L33" s="58" t="s">
        <v>128</v>
      </c>
      <c r="M33" s="39">
        <f>IF(L33="Raro",1,IF(L33="Improbable",2,IF(L33="Posible",3,IF(L33="Probable",4,IF(L33="Certeza","5")))))</f>
        <v>4</v>
      </c>
      <c r="N33" s="39" t="str">
        <f>IF(MAX(F33:K33)=1,"Insignificante",IF(MAX(F33:K33)=2,"Menor",IF(MAX(F33:K33)=3,"Moderado",IF(MAX(F33:K33)=4,"Mayor",IF(MAX(F33:K33)=5,"Catastrofico","0")))))</f>
        <v>Moderado</v>
      </c>
      <c r="O33" s="39">
        <f>MAX(F33:K33)</f>
        <v>3</v>
      </c>
      <c r="P33" s="62" t="str">
        <f>IF(AND(L33="Raro",N33="Insignificante"),"Inusual",IF(AND(L33="Raro",N33="Menor"),"Bajo",IF(AND(L33="Raro",N33="Moderado"),"Medio",IF(AND(L33="Raro",N33="Mayor"),"Medio",IF(AND(L33="Raro",N33="Catastrofico"),"Alto",IF(AND(L33="Improbable",N33="Insignificante"),"Bajo",IF(AND(L33="Improbable",N33="Menor"),"Bajo",IF(AND(L33="Improbable",N33="Moderado"),"Medio",IF(AND(L33="Improbable",N33="Mayor"),"Alto",IF(AND(L33="Improbable",N33="Catastrofico"),"Alto",IF(AND(L33="Posible",N33="Insignificante"),"Bajo",IF(AND(L33="Posible",N33="Menor"),"Bajo",IF(AND(L33="Posible",N33="Moderado"),"Medio",IF(AND(L33="Posible",N33="Mayor"),"Alto",IF(AND(L33="Posible",N33="Catastrofico"),"Extremo",IF(AND(L33="Probable",N33="Insignificante"),"Medio",IF(AND(L33="Probable",N33="Menor"),"Medio",IF(AND(L33="Probable",N33="Moderado"),"Alto",IF(AND(L33="Probable",N33="Mayor"),"Extremo",IF(AND(L33="Probable",N33="Catastrofico"),"Extremo",IF(AND(L33="Certeza",N33="Insignificante"),"Medio",IF(AND(L33="Certeza",N33="Menor"),"Alto",IF(AND(L33="Certeza",N33="Moderado"),"Alto",IF(AND(L33="Certeza",N33="Mayor"),"Extremo",IF(AND(L33="Certeza",N33="Catastrofico"),"Extremo",0)))))))))))))))))))))))))</f>
        <v>Alto</v>
      </c>
      <c r="Q33" s="3" t="s">
        <v>202</v>
      </c>
    </row>
    <row r="34" spans="2:18" ht="57" customHeight="1" x14ac:dyDescent="0.25">
      <c r="B34" s="27">
        <v>28</v>
      </c>
      <c r="C34" s="107"/>
      <c r="D34" s="65" t="s">
        <v>114</v>
      </c>
      <c r="E34" s="66" t="s">
        <v>0</v>
      </c>
      <c r="F34" s="58">
        <v>2</v>
      </c>
      <c r="G34" s="58">
        <v>2</v>
      </c>
      <c r="H34" s="58">
        <v>1</v>
      </c>
      <c r="I34" s="58">
        <v>2</v>
      </c>
      <c r="J34" s="58">
        <v>1</v>
      </c>
      <c r="K34" s="58">
        <v>1</v>
      </c>
      <c r="L34" s="58" t="s">
        <v>127</v>
      </c>
      <c r="M34" s="39">
        <f t="shared" si="4"/>
        <v>3</v>
      </c>
      <c r="N34" s="39" t="str">
        <f t="shared" si="5"/>
        <v>Menor</v>
      </c>
      <c r="O34" s="39">
        <f t="shared" si="6"/>
        <v>2</v>
      </c>
      <c r="P34" s="62" t="str">
        <f t="shared" si="7"/>
        <v>Bajo</v>
      </c>
      <c r="Q34" s="3" t="s">
        <v>202</v>
      </c>
    </row>
    <row r="35" spans="2:18" ht="59.25" customHeight="1" x14ac:dyDescent="0.25">
      <c r="B35" s="27">
        <v>29</v>
      </c>
      <c r="C35" s="107"/>
      <c r="D35" s="65" t="s">
        <v>169</v>
      </c>
      <c r="E35" s="66" t="s">
        <v>0</v>
      </c>
      <c r="F35" s="58">
        <v>1</v>
      </c>
      <c r="G35" s="58">
        <v>1</v>
      </c>
      <c r="H35" s="58">
        <v>1</v>
      </c>
      <c r="I35" s="58">
        <v>1</v>
      </c>
      <c r="J35" s="58">
        <v>1</v>
      </c>
      <c r="K35" s="58">
        <v>1</v>
      </c>
      <c r="L35" s="58" t="s">
        <v>125</v>
      </c>
      <c r="M35" s="39">
        <f t="shared" si="4"/>
        <v>1</v>
      </c>
      <c r="N35" s="39" t="str">
        <f t="shared" si="5"/>
        <v>Insignificante</v>
      </c>
      <c r="O35" s="39">
        <f t="shared" si="6"/>
        <v>1</v>
      </c>
      <c r="P35" s="62" t="str">
        <f t="shared" si="7"/>
        <v>Inusual</v>
      </c>
      <c r="Q35" s="3" t="s">
        <v>202</v>
      </c>
    </row>
    <row r="36" spans="2:18" ht="62.25" customHeight="1" x14ac:dyDescent="0.25">
      <c r="B36" s="27">
        <v>30</v>
      </c>
      <c r="C36" s="107"/>
      <c r="D36" s="65" t="s">
        <v>159</v>
      </c>
      <c r="E36" s="66" t="s">
        <v>0</v>
      </c>
      <c r="F36" s="58">
        <v>1</v>
      </c>
      <c r="G36" s="58">
        <v>2</v>
      </c>
      <c r="H36" s="58">
        <v>1</v>
      </c>
      <c r="I36" s="58">
        <v>1</v>
      </c>
      <c r="J36" s="58">
        <v>1</v>
      </c>
      <c r="K36" s="58">
        <v>1</v>
      </c>
      <c r="L36" s="58" t="s">
        <v>128</v>
      </c>
      <c r="M36" s="39">
        <f t="shared" si="4"/>
        <v>4</v>
      </c>
      <c r="N36" s="39" t="str">
        <f t="shared" si="5"/>
        <v>Menor</v>
      </c>
      <c r="O36" s="39">
        <f t="shared" si="6"/>
        <v>2</v>
      </c>
      <c r="P36" s="62" t="str">
        <f t="shared" si="7"/>
        <v>Medio</v>
      </c>
      <c r="Q36" s="3" t="s">
        <v>202</v>
      </c>
    </row>
    <row r="37" spans="2:18" ht="63.75" customHeight="1" x14ac:dyDescent="0.25">
      <c r="B37" s="27">
        <v>31</v>
      </c>
      <c r="C37" s="107"/>
      <c r="D37" s="65" t="s">
        <v>160</v>
      </c>
      <c r="E37" s="66" t="s">
        <v>0</v>
      </c>
      <c r="F37" s="58">
        <v>1</v>
      </c>
      <c r="G37" s="58">
        <v>2</v>
      </c>
      <c r="H37" s="58">
        <v>1</v>
      </c>
      <c r="I37" s="58">
        <v>2</v>
      </c>
      <c r="J37" s="58">
        <v>1</v>
      </c>
      <c r="K37" s="58">
        <v>1</v>
      </c>
      <c r="L37" s="58" t="s">
        <v>127</v>
      </c>
      <c r="M37" s="39">
        <f t="shared" si="4"/>
        <v>3</v>
      </c>
      <c r="N37" s="39" t="str">
        <f t="shared" si="5"/>
        <v>Menor</v>
      </c>
      <c r="O37" s="39">
        <f t="shared" si="6"/>
        <v>2</v>
      </c>
      <c r="P37" s="62" t="str">
        <f t="shared" si="7"/>
        <v>Bajo</v>
      </c>
      <c r="Q37" s="3" t="s">
        <v>202</v>
      </c>
    </row>
    <row r="38" spans="2:18" ht="60" customHeight="1" x14ac:dyDescent="0.25">
      <c r="B38" s="27">
        <v>32</v>
      </c>
      <c r="C38" s="107"/>
      <c r="D38" s="65" t="s">
        <v>197</v>
      </c>
      <c r="E38" s="66" t="s">
        <v>0</v>
      </c>
      <c r="F38" s="58">
        <v>3</v>
      </c>
      <c r="G38" s="58">
        <v>2</v>
      </c>
      <c r="H38" s="58">
        <v>1</v>
      </c>
      <c r="I38" s="58">
        <v>2</v>
      </c>
      <c r="J38" s="58">
        <v>1</v>
      </c>
      <c r="K38" s="58">
        <v>1</v>
      </c>
      <c r="L38" s="58" t="s">
        <v>127</v>
      </c>
      <c r="M38" s="39">
        <f>IF(L38="Raro",1,IF(L38="Improbable",2,IF(L38="Posible",3,IF(L38="Probable",4,IF(L38="Certeza","5")))))</f>
        <v>3</v>
      </c>
      <c r="N38" s="39" t="str">
        <f>IF(MAX(F38:K38)=1,"Insignificante",IF(MAX(F38:K38)=2,"Menor",IF(MAX(F38:K38)=3,"Moderado",IF(MAX(F38:K38)=4,"Mayor",IF(MAX(F38:K38)=5,"Catastrofico","0")))))</f>
        <v>Moderado</v>
      </c>
      <c r="O38" s="39">
        <f>MAX(F38:K38)</f>
        <v>3</v>
      </c>
      <c r="P38" s="62" t="str">
        <f>IF(AND(L38="Raro",N38="Insignificante"),"Inusual",IF(AND(L38="Raro",N38="Menor"),"Bajo",IF(AND(L38="Raro",N38="Moderado"),"Medio",IF(AND(L38="Raro",N38="Mayor"),"Medio",IF(AND(L38="Raro",N38="Catastrofico"),"Alto",IF(AND(L38="Improbable",N38="Insignificante"),"Bajo",IF(AND(L38="Improbable",N38="Menor"),"Bajo",IF(AND(L38="Improbable",N38="Moderado"),"Medio",IF(AND(L38="Improbable",N38="Mayor"),"Alto",IF(AND(L38="Improbable",N38="Catastrofico"),"Alto",IF(AND(L38="Posible",N38="Insignificante"),"Bajo",IF(AND(L38="Posible",N38="Menor"),"Bajo",IF(AND(L38="Posible",N38="Moderado"),"Medio",IF(AND(L38="Posible",N38="Mayor"),"Alto",IF(AND(L38="Posible",N38="Catastrofico"),"Extremo",IF(AND(L38="Probable",N38="Insignificante"),"Medio",IF(AND(L38="Probable",N38="Menor"),"Medio",IF(AND(L38="Probable",N38="Moderado"),"Alto",IF(AND(L38="Probable",N38="Mayor"),"Extremo",IF(AND(L38="Probable",N38="Catastrofico"),"Extremo",IF(AND(L38="Certeza",N38="Insignificante"),"Medio",IF(AND(L38="Certeza",N38="Menor"),"Alto",IF(AND(L38="Certeza",N38="Moderado"),"Alto",IF(AND(L38="Certeza",N38="Mayor"),"Extremo",IF(AND(L38="Certeza",N38="Catastrofico"),"Extremo",0)))))))))))))))))))))))))</f>
        <v>Medio</v>
      </c>
      <c r="Q38" s="3" t="s">
        <v>202</v>
      </c>
    </row>
    <row r="39" spans="2:18" ht="59.25" customHeight="1" x14ac:dyDescent="0.25">
      <c r="B39" s="27">
        <v>33</v>
      </c>
      <c r="C39" s="108"/>
      <c r="D39" s="65" t="s">
        <v>115</v>
      </c>
      <c r="E39" s="66" t="s">
        <v>0</v>
      </c>
      <c r="F39" s="58">
        <v>3</v>
      </c>
      <c r="G39" s="58">
        <v>3</v>
      </c>
      <c r="H39" s="58">
        <v>2</v>
      </c>
      <c r="I39" s="58">
        <v>1</v>
      </c>
      <c r="J39" s="58">
        <v>1</v>
      </c>
      <c r="K39" s="58">
        <v>1</v>
      </c>
      <c r="L39" s="58" t="s">
        <v>127</v>
      </c>
      <c r="M39" s="39">
        <f t="shared" si="4"/>
        <v>3</v>
      </c>
      <c r="N39" s="39" t="str">
        <f t="shared" si="5"/>
        <v>Moderado</v>
      </c>
      <c r="O39" s="39">
        <f t="shared" si="6"/>
        <v>3</v>
      </c>
      <c r="P39" s="62" t="str">
        <f t="shared" si="7"/>
        <v>Medio</v>
      </c>
      <c r="Q39" s="3" t="s">
        <v>202</v>
      </c>
    </row>
    <row r="40" spans="2:18" ht="84" customHeight="1" x14ac:dyDescent="0.25">
      <c r="B40" s="27">
        <v>34</v>
      </c>
      <c r="C40" s="111" t="s">
        <v>96</v>
      </c>
      <c r="D40" s="65" t="s">
        <v>91</v>
      </c>
      <c r="E40" s="66" t="s">
        <v>0</v>
      </c>
      <c r="F40" s="58">
        <v>1</v>
      </c>
      <c r="G40" s="58">
        <v>1</v>
      </c>
      <c r="H40" s="58">
        <v>1</v>
      </c>
      <c r="I40" s="58">
        <v>1</v>
      </c>
      <c r="J40" s="58">
        <v>1</v>
      </c>
      <c r="K40" s="58">
        <v>2</v>
      </c>
      <c r="L40" s="58" t="s">
        <v>127</v>
      </c>
      <c r="M40" s="39">
        <f t="shared" si="4"/>
        <v>3</v>
      </c>
      <c r="N40" s="39" t="str">
        <f t="shared" si="5"/>
        <v>Menor</v>
      </c>
      <c r="O40" s="39">
        <f t="shared" si="6"/>
        <v>2</v>
      </c>
      <c r="P40" s="62" t="str">
        <f t="shared" si="7"/>
        <v>Bajo</v>
      </c>
      <c r="Q40" s="63" t="s">
        <v>185</v>
      </c>
    </row>
    <row r="41" spans="2:18" ht="57" customHeight="1" x14ac:dyDescent="0.25">
      <c r="B41" s="27">
        <v>35</v>
      </c>
      <c r="C41" s="113"/>
      <c r="D41" s="65" t="s">
        <v>103</v>
      </c>
      <c r="E41" s="66" t="s">
        <v>0</v>
      </c>
      <c r="F41" s="58">
        <v>2</v>
      </c>
      <c r="G41" s="58">
        <v>2</v>
      </c>
      <c r="H41" s="58">
        <v>1</v>
      </c>
      <c r="I41" s="58">
        <v>3</v>
      </c>
      <c r="J41" s="58">
        <v>1</v>
      </c>
      <c r="K41" s="58">
        <v>2</v>
      </c>
      <c r="L41" s="58" t="s">
        <v>127</v>
      </c>
      <c r="M41" s="39">
        <f t="shared" si="4"/>
        <v>3</v>
      </c>
      <c r="N41" s="39" t="str">
        <f t="shared" si="5"/>
        <v>Moderado</v>
      </c>
      <c r="O41" s="39">
        <f t="shared" si="6"/>
        <v>3</v>
      </c>
      <c r="P41" s="62" t="str">
        <f t="shared" si="7"/>
        <v>Medio</v>
      </c>
      <c r="Q41" s="63" t="s">
        <v>179</v>
      </c>
    </row>
    <row r="42" spans="2:18" ht="39.75" customHeight="1" x14ac:dyDescent="0.25">
      <c r="B42" s="27">
        <v>36</v>
      </c>
      <c r="C42" s="111" t="s">
        <v>97</v>
      </c>
      <c r="D42" s="65" t="s">
        <v>98</v>
      </c>
      <c r="E42" s="66" t="s">
        <v>0</v>
      </c>
      <c r="F42" s="58">
        <v>3</v>
      </c>
      <c r="G42" s="58">
        <v>3</v>
      </c>
      <c r="H42" s="58">
        <v>3</v>
      </c>
      <c r="I42" s="58">
        <v>1</v>
      </c>
      <c r="J42" s="58">
        <v>2</v>
      </c>
      <c r="K42" s="58">
        <v>2</v>
      </c>
      <c r="L42" s="58" t="s">
        <v>127</v>
      </c>
      <c r="M42" s="39">
        <f t="shared" si="4"/>
        <v>3</v>
      </c>
      <c r="N42" s="39" t="str">
        <f t="shared" si="5"/>
        <v>Moderado</v>
      </c>
      <c r="O42" s="39">
        <f t="shared" si="6"/>
        <v>3</v>
      </c>
      <c r="P42" s="62" t="str">
        <f t="shared" si="7"/>
        <v>Medio</v>
      </c>
      <c r="Q42" s="3" t="s">
        <v>175</v>
      </c>
    </row>
    <row r="43" spans="2:18" ht="57.75" customHeight="1" x14ac:dyDescent="0.25">
      <c r="B43" s="27">
        <v>37</v>
      </c>
      <c r="C43" s="112"/>
      <c r="D43" s="65" t="s">
        <v>83</v>
      </c>
      <c r="E43" s="66" t="s">
        <v>0</v>
      </c>
      <c r="F43" s="58">
        <v>3</v>
      </c>
      <c r="G43" s="58">
        <v>3</v>
      </c>
      <c r="H43" s="58">
        <v>1</v>
      </c>
      <c r="I43" s="58">
        <v>1</v>
      </c>
      <c r="J43" s="58">
        <v>1</v>
      </c>
      <c r="K43" s="58">
        <v>2</v>
      </c>
      <c r="L43" s="58" t="s">
        <v>127</v>
      </c>
      <c r="M43" s="39">
        <f t="shared" si="4"/>
        <v>3</v>
      </c>
      <c r="N43" s="39" t="str">
        <f t="shared" si="5"/>
        <v>Moderado</v>
      </c>
      <c r="O43" s="39">
        <f t="shared" si="6"/>
        <v>3</v>
      </c>
      <c r="P43" s="62" t="str">
        <f t="shared" si="7"/>
        <v>Medio</v>
      </c>
      <c r="Q43" s="63" t="s">
        <v>178</v>
      </c>
    </row>
    <row r="44" spans="2:18" ht="61.5" customHeight="1" x14ac:dyDescent="0.25">
      <c r="B44" s="27">
        <v>38</v>
      </c>
      <c r="C44" s="112"/>
      <c r="D44" s="65" t="s">
        <v>234</v>
      </c>
      <c r="E44" s="66" t="s">
        <v>0</v>
      </c>
      <c r="F44" s="58">
        <v>3</v>
      </c>
      <c r="G44" s="58">
        <v>1</v>
      </c>
      <c r="H44" s="58">
        <v>1</v>
      </c>
      <c r="I44" s="58">
        <v>1</v>
      </c>
      <c r="J44" s="58">
        <v>1</v>
      </c>
      <c r="K44" s="58">
        <v>2</v>
      </c>
      <c r="L44" s="58" t="s">
        <v>127</v>
      </c>
      <c r="M44" s="39">
        <f>IF(L44="Raro",1,IF(L44="Improbable",2,IF(L44="Posible",3,IF(L44="Probable",4,IF(L44="Certeza","5")))))</f>
        <v>3</v>
      </c>
      <c r="N44" s="39" t="str">
        <f>IF(MAX(F44:K44)=1,"Insignificante",IF(MAX(F44:K44)=2,"Menor",IF(MAX(F44:K44)=3,"Moderado",IF(MAX(F44:K44)=4,"Mayor",IF(MAX(F44:K44)=5,"Catastrofico","0")))))</f>
        <v>Moderado</v>
      </c>
      <c r="O44" s="39">
        <f>MAX(F44:K44)</f>
        <v>3</v>
      </c>
      <c r="P44" s="62" t="str">
        <f>IF(AND(L44="Raro",N44="Insignificante"),"Inusual",IF(AND(L44="Raro",N44="Menor"),"Bajo",IF(AND(L44="Raro",N44="Moderado"),"Medio",IF(AND(L44="Raro",N44="Mayor"),"Medio",IF(AND(L44="Raro",N44="Catastrofico"),"Alto",IF(AND(L44="Improbable",N44="Insignificante"),"Bajo",IF(AND(L44="Improbable",N44="Menor"),"Bajo",IF(AND(L44="Improbable",N44="Moderado"),"Medio",IF(AND(L44="Improbable",N44="Mayor"),"Alto",IF(AND(L44="Improbable",N44="Catastrofico"),"Alto",IF(AND(L44="Posible",N44="Insignificante"),"Bajo",IF(AND(L44="Posible",N44="Menor"),"Bajo",IF(AND(L44="Posible",N44="Moderado"),"Medio",IF(AND(L44="Posible",N44="Mayor"),"Alto",IF(AND(L44="Posible",N44="Catastrofico"),"Extremo",IF(AND(L44="Probable",N44="Insignificante"),"Medio",IF(AND(L44="Probable",N44="Menor"),"Medio",IF(AND(L44="Probable",N44="Moderado"),"Alto",IF(AND(L44="Probable",N44="Mayor"),"Extremo",IF(AND(L44="Probable",N44="Catastrofico"),"Extremo",IF(AND(L44="Certeza",N44="Insignificante"),"Medio",IF(AND(L44="Certeza",N44="Menor"),"Alto",IF(AND(L44="Certeza",N44="Moderado"),"Alto",IF(AND(L44="Certeza",N44="Mayor"),"Extremo",IF(AND(L44="Certeza",N44="Catastrofico"),"Extremo",0)))))))))))))))))))))))))</f>
        <v>Medio</v>
      </c>
      <c r="Q44" s="63" t="s">
        <v>178</v>
      </c>
    </row>
    <row r="45" spans="2:18" ht="48" customHeight="1" x14ac:dyDescent="0.25">
      <c r="B45" s="27">
        <v>39</v>
      </c>
      <c r="C45" s="112"/>
      <c r="D45" s="3" t="s">
        <v>104</v>
      </c>
      <c r="E45" s="27" t="s">
        <v>0</v>
      </c>
      <c r="F45" s="58">
        <v>1</v>
      </c>
      <c r="G45" s="58">
        <v>1</v>
      </c>
      <c r="H45" s="58">
        <v>1</v>
      </c>
      <c r="I45" s="58">
        <v>1</v>
      </c>
      <c r="J45" s="58">
        <v>1</v>
      </c>
      <c r="K45" s="58">
        <v>1</v>
      </c>
      <c r="L45" s="58" t="s">
        <v>128</v>
      </c>
      <c r="M45" s="39">
        <f t="shared" si="4"/>
        <v>4</v>
      </c>
      <c r="N45" s="39" t="str">
        <f t="shared" si="5"/>
        <v>Insignificante</v>
      </c>
      <c r="O45" s="39">
        <f t="shared" si="6"/>
        <v>1</v>
      </c>
      <c r="P45" s="62" t="str">
        <f t="shared" si="7"/>
        <v>Medio</v>
      </c>
      <c r="Q45" s="3" t="s">
        <v>176</v>
      </c>
    </row>
    <row r="46" spans="2:18" ht="44.25" customHeight="1" x14ac:dyDescent="0.25">
      <c r="B46" s="27">
        <v>40</v>
      </c>
      <c r="C46" s="112"/>
      <c r="D46" s="3" t="s">
        <v>217</v>
      </c>
      <c r="E46" s="74" t="s">
        <v>0</v>
      </c>
      <c r="F46" s="58">
        <v>3</v>
      </c>
      <c r="G46" s="58">
        <v>2</v>
      </c>
      <c r="H46" s="58">
        <v>1</v>
      </c>
      <c r="I46" s="58">
        <v>2</v>
      </c>
      <c r="J46" s="58">
        <v>1</v>
      </c>
      <c r="K46" s="58">
        <v>1</v>
      </c>
      <c r="L46" s="58" t="s">
        <v>127</v>
      </c>
      <c r="M46" s="39">
        <f t="shared" si="4"/>
        <v>3</v>
      </c>
      <c r="N46" s="39" t="str">
        <f t="shared" si="5"/>
        <v>Moderado</v>
      </c>
      <c r="O46" s="39">
        <f t="shared" si="6"/>
        <v>3</v>
      </c>
      <c r="P46" s="62" t="str">
        <f t="shared" si="7"/>
        <v>Medio</v>
      </c>
      <c r="Q46" s="73" t="s">
        <v>218</v>
      </c>
      <c r="R46" s="73"/>
    </row>
    <row r="47" spans="2:18" ht="81" customHeight="1" x14ac:dyDescent="0.25">
      <c r="B47" s="27">
        <v>41</v>
      </c>
      <c r="C47" s="112"/>
      <c r="D47" s="3" t="s">
        <v>116</v>
      </c>
      <c r="E47" s="27" t="s">
        <v>0</v>
      </c>
      <c r="F47" s="58">
        <v>2</v>
      </c>
      <c r="G47" s="58">
        <v>2</v>
      </c>
      <c r="H47" s="58">
        <v>2</v>
      </c>
      <c r="I47" s="58">
        <v>2</v>
      </c>
      <c r="J47" s="58">
        <v>2</v>
      </c>
      <c r="K47" s="58">
        <v>3</v>
      </c>
      <c r="L47" s="58" t="s">
        <v>127</v>
      </c>
      <c r="M47" s="39">
        <f t="shared" si="4"/>
        <v>3</v>
      </c>
      <c r="N47" s="39" t="str">
        <f t="shared" si="5"/>
        <v>Moderado</v>
      </c>
      <c r="O47" s="39">
        <f t="shared" si="6"/>
        <v>3</v>
      </c>
      <c r="P47" s="62" t="str">
        <f t="shared" si="7"/>
        <v>Medio</v>
      </c>
      <c r="Q47" s="63" t="s">
        <v>177</v>
      </c>
    </row>
    <row r="48" spans="2:18" ht="58.5" customHeight="1" x14ac:dyDescent="0.25">
      <c r="B48" s="27">
        <v>42</v>
      </c>
      <c r="C48" s="113"/>
      <c r="D48" s="3" t="s">
        <v>117</v>
      </c>
      <c r="E48" s="27" t="s">
        <v>164</v>
      </c>
      <c r="F48" s="58">
        <v>1</v>
      </c>
      <c r="G48" s="58">
        <v>3</v>
      </c>
      <c r="H48" s="58">
        <v>1</v>
      </c>
      <c r="I48" s="58">
        <v>1</v>
      </c>
      <c r="J48" s="58">
        <v>3</v>
      </c>
      <c r="K48" s="58">
        <v>2</v>
      </c>
      <c r="L48" s="58" t="s">
        <v>127</v>
      </c>
      <c r="M48" s="39">
        <f t="shared" si="4"/>
        <v>3</v>
      </c>
      <c r="N48" s="39" t="str">
        <f t="shared" si="5"/>
        <v>Moderado</v>
      </c>
      <c r="O48" s="39">
        <f t="shared" si="6"/>
        <v>3</v>
      </c>
      <c r="P48" s="62" t="str">
        <f t="shared" si="7"/>
        <v>Medio</v>
      </c>
      <c r="Q48" s="63" t="s">
        <v>180</v>
      </c>
    </row>
    <row r="49" spans="2:17" ht="38.25" x14ac:dyDescent="0.25">
      <c r="B49" s="27">
        <v>43</v>
      </c>
      <c r="C49" s="106" t="s">
        <v>203</v>
      </c>
      <c r="D49" s="67" t="s">
        <v>204</v>
      </c>
      <c r="E49" s="67" t="s">
        <v>0</v>
      </c>
      <c r="F49" s="58">
        <v>3</v>
      </c>
      <c r="G49" s="58">
        <v>3</v>
      </c>
      <c r="H49" s="58">
        <v>1</v>
      </c>
      <c r="I49" s="58">
        <v>1</v>
      </c>
      <c r="J49" s="58">
        <v>2</v>
      </c>
      <c r="K49" s="58">
        <v>3</v>
      </c>
      <c r="L49" s="58" t="s">
        <v>128</v>
      </c>
      <c r="M49" s="39">
        <f t="shared" si="4"/>
        <v>4</v>
      </c>
      <c r="N49" s="39" t="str">
        <f t="shared" si="5"/>
        <v>Moderado</v>
      </c>
      <c r="O49" s="39">
        <f t="shared" si="6"/>
        <v>3</v>
      </c>
      <c r="P49" s="62" t="str">
        <f t="shared" si="7"/>
        <v>Alto</v>
      </c>
      <c r="Q49" s="67" t="s">
        <v>205</v>
      </c>
    </row>
    <row r="50" spans="2:17" ht="51" x14ac:dyDescent="0.25">
      <c r="B50" s="27">
        <v>44</v>
      </c>
      <c r="C50" s="107"/>
      <c r="D50" s="67" t="s">
        <v>209</v>
      </c>
      <c r="E50" s="67" t="s">
        <v>0</v>
      </c>
      <c r="F50" s="58">
        <v>3</v>
      </c>
      <c r="G50" s="58">
        <v>3</v>
      </c>
      <c r="H50" s="58">
        <v>1</v>
      </c>
      <c r="I50" s="58">
        <v>1</v>
      </c>
      <c r="J50" s="58">
        <v>2</v>
      </c>
      <c r="K50" s="58">
        <v>3</v>
      </c>
      <c r="L50" s="58" t="s">
        <v>128</v>
      </c>
      <c r="M50" s="39">
        <f>IF(L50="Raro",1,IF(L50="Improbable",2,IF(L50="Posible",3,IF(L50="Probable",4,IF(L50="Certeza","5")))))</f>
        <v>4</v>
      </c>
      <c r="N50" s="39" t="str">
        <f>IF(MAX(F50:K50)=1,"Insignificante",IF(MAX(F50:K50)=2,"Menor",IF(MAX(F50:K50)=3,"Moderado",IF(MAX(F50:K50)=4,"Mayor",IF(MAX(F50:K50)=5,"Catastrofico","0")))))</f>
        <v>Moderado</v>
      </c>
      <c r="O50" s="39">
        <f>MAX(F50:K50)</f>
        <v>3</v>
      </c>
      <c r="P50" s="62" t="str">
        <f>IF(AND(L50="Raro",N50="Insignificante"),"Inusual",IF(AND(L50="Raro",N50="Menor"),"Bajo",IF(AND(L50="Raro",N50="Moderado"),"Medio",IF(AND(L50="Raro",N50="Mayor"),"Medio",IF(AND(L50="Raro",N50="Catastrofico"),"Alto",IF(AND(L50="Improbable",N50="Insignificante"),"Bajo",IF(AND(L50="Improbable",N50="Menor"),"Bajo",IF(AND(L50="Improbable",N50="Moderado"),"Medio",IF(AND(L50="Improbable",N50="Mayor"),"Alto",IF(AND(L50="Improbable",N50="Catastrofico"),"Alto",IF(AND(L50="Posible",N50="Insignificante"),"Bajo",IF(AND(L50="Posible",N50="Menor"),"Bajo",IF(AND(L50="Posible",N50="Moderado"),"Medio",IF(AND(L50="Posible",N50="Mayor"),"Alto",IF(AND(L50="Posible",N50="Catastrofico"),"Extremo",IF(AND(L50="Probable",N50="Insignificante"),"Medio",IF(AND(L50="Probable",N50="Menor"),"Medio",IF(AND(L50="Probable",N50="Moderado"),"Alto",IF(AND(L50="Probable",N50="Mayor"),"Extremo",IF(AND(L50="Probable",N50="Catastrofico"),"Extremo",IF(AND(L50="Certeza",N50="Insignificante"),"Medio",IF(AND(L50="Certeza",N50="Menor"),"Alto",IF(AND(L50="Certeza",N50="Moderado"),"Alto",IF(AND(L50="Certeza",N50="Mayor"),"Extremo",IF(AND(L50="Certeza",N50="Catastrofico"),"Extremo",0)))))))))))))))))))))))))</f>
        <v>Alto</v>
      </c>
      <c r="Q50" s="67" t="s">
        <v>205</v>
      </c>
    </row>
    <row r="51" spans="2:17" ht="38.25" x14ac:dyDescent="0.25">
      <c r="B51" s="27">
        <v>45</v>
      </c>
      <c r="C51" s="108"/>
      <c r="D51" s="67" t="s">
        <v>206</v>
      </c>
      <c r="E51" s="67" t="s">
        <v>207</v>
      </c>
      <c r="F51" s="58">
        <v>1</v>
      </c>
      <c r="G51" s="58">
        <v>2</v>
      </c>
      <c r="H51" s="58">
        <v>3</v>
      </c>
      <c r="I51" s="58">
        <v>1</v>
      </c>
      <c r="J51" s="58">
        <v>3</v>
      </c>
      <c r="K51" s="58">
        <v>3</v>
      </c>
      <c r="L51" s="58" t="s">
        <v>127</v>
      </c>
      <c r="M51" s="39">
        <f t="shared" si="4"/>
        <v>3</v>
      </c>
      <c r="N51" s="39" t="str">
        <f t="shared" si="5"/>
        <v>Moderado</v>
      </c>
      <c r="O51" s="39">
        <f t="shared" si="6"/>
        <v>3</v>
      </c>
      <c r="P51" s="62" t="str">
        <f t="shared" si="7"/>
        <v>Medio</v>
      </c>
      <c r="Q51" s="67" t="s">
        <v>205</v>
      </c>
    </row>
    <row r="52" spans="2:17" x14ac:dyDescent="0.25">
      <c r="B52" s="91" t="s">
        <v>221</v>
      </c>
      <c r="C52" s="91"/>
      <c r="D52" s="91"/>
      <c r="E52" s="91"/>
      <c r="F52" s="91"/>
      <c r="G52" s="91"/>
      <c r="H52" s="91"/>
      <c r="I52" s="91"/>
      <c r="J52" s="91"/>
      <c r="K52" s="91"/>
      <c r="L52" s="91"/>
      <c r="M52" s="91"/>
      <c r="N52" s="91"/>
      <c r="O52" s="91"/>
      <c r="P52" s="91"/>
      <c r="Q52" s="91"/>
    </row>
    <row r="53" spans="2:17" ht="18.75" customHeight="1" x14ac:dyDescent="0.25">
      <c r="B53" s="91" t="s">
        <v>222</v>
      </c>
      <c r="C53" s="91"/>
      <c r="D53" s="91"/>
      <c r="E53" s="91"/>
      <c r="F53" s="91"/>
      <c r="G53" s="91"/>
      <c r="H53" s="91"/>
      <c r="I53" s="91"/>
      <c r="J53" s="91"/>
      <c r="K53" s="91"/>
      <c r="L53" s="91"/>
      <c r="M53" s="91"/>
      <c r="N53" s="91"/>
      <c r="O53" s="91"/>
      <c r="P53" s="91"/>
      <c r="Q53" s="91"/>
    </row>
    <row r="54" spans="2:17" ht="13.5" customHeight="1" x14ac:dyDescent="0.25">
      <c r="B54" s="91" t="s">
        <v>223</v>
      </c>
      <c r="C54" s="91"/>
      <c r="D54" s="91"/>
      <c r="E54" s="91"/>
      <c r="F54" s="91"/>
      <c r="G54" s="91"/>
      <c r="H54" s="91"/>
      <c r="I54" s="91"/>
      <c r="J54" s="91"/>
      <c r="K54" s="91"/>
      <c r="L54" s="91"/>
      <c r="M54" s="91"/>
      <c r="N54" s="91"/>
      <c r="O54" s="91"/>
      <c r="P54" s="91"/>
      <c r="Q54" s="91"/>
    </row>
    <row r="55" spans="2:17" ht="28.5" customHeight="1" x14ac:dyDescent="0.25">
      <c r="B55" s="91" t="s">
        <v>224</v>
      </c>
      <c r="C55" s="91"/>
      <c r="D55" s="91"/>
      <c r="E55" s="91"/>
      <c r="F55" s="91"/>
      <c r="G55" s="91"/>
      <c r="H55" s="91"/>
      <c r="I55" s="91"/>
      <c r="J55" s="91"/>
      <c r="K55" s="91"/>
      <c r="L55" s="91"/>
      <c r="M55" s="91"/>
      <c r="N55" s="91"/>
      <c r="O55" s="91"/>
      <c r="P55" s="91"/>
      <c r="Q55" s="91"/>
    </row>
    <row r="56" spans="2:17" ht="18" customHeight="1" x14ac:dyDescent="0.25">
      <c r="B56" s="91" t="s">
        <v>225</v>
      </c>
      <c r="C56" s="91"/>
      <c r="D56" s="91"/>
      <c r="E56" s="91"/>
      <c r="F56" s="91"/>
      <c r="G56" s="91"/>
      <c r="H56" s="91"/>
      <c r="I56" s="91"/>
      <c r="J56" s="91"/>
      <c r="K56" s="91"/>
      <c r="L56" s="91"/>
      <c r="M56" s="91"/>
      <c r="N56" s="91"/>
      <c r="O56" s="91"/>
      <c r="P56" s="91"/>
      <c r="Q56" s="91"/>
    </row>
    <row r="57" spans="2:17" ht="24.75" customHeight="1" x14ac:dyDescent="0.25">
      <c r="B57" s="89" t="s">
        <v>226</v>
      </c>
      <c r="C57" s="89"/>
      <c r="D57" s="89"/>
      <c r="E57" s="89"/>
      <c r="F57" s="89"/>
      <c r="G57" s="89"/>
      <c r="H57" s="89"/>
      <c r="I57" s="89"/>
      <c r="J57" s="89"/>
      <c r="K57" s="89"/>
      <c r="L57" s="89"/>
      <c r="M57" s="89"/>
      <c r="N57" s="89"/>
      <c r="O57" s="89"/>
      <c r="P57" s="89"/>
      <c r="Q57" s="89"/>
    </row>
    <row r="58" spans="2:17" ht="96.75" customHeight="1" x14ac:dyDescent="0.25">
      <c r="B58" s="90" t="s">
        <v>227</v>
      </c>
      <c r="C58" s="90"/>
      <c r="D58" s="90"/>
      <c r="E58" s="90"/>
      <c r="F58" s="90"/>
      <c r="G58" s="90"/>
      <c r="H58" s="90"/>
      <c r="I58" s="90"/>
      <c r="J58" s="90"/>
      <c r="K58" s="90"/>
      <c r="L58" s="90"/>
      <c r="M58" s="90"/>
      <c r="N58" s="90"/>
      <c r="O58" s="90"/>
      <c r="P58" s="90"/>
      <c r="Q58" s="90"/>
    </row>
  </sheetData>
  <autoFilter ref="B6:T48" xr:uid="{00000000-0009-0000-0000-000002000000}">
    <filterColumn colId="1" showButton="0"/>
  </autoFilter>
  <mergeCells count="30">
    <mergeCell ref="C49:C51"/>
    <mergeCell ref="O5:O6"/>
    <mergeCell ref="C7:C9"/>
    <mergeCell ref="Q5:Q6"/>
    <mergeCell ref="N5:N6"/>
    <mergeCell ref="C42:C48"/>
    <mergeCell ref="C17:C19"/>
    <mergeCell ref="C20:C25"/>
    <mergeCell ref="C28:C32"/>
    <mergeCell ref="C40:C41"/>
    <mergeCell ref="C26:C27"/>
    <mergeCell ref="C14:C16"/>
    <mergeCell ref="P5:P6"/>
    <mergeCell ref="C33:C39"/>
    <mergeCell ref="D2:P4"/>
    <mergeCell ref="C10:C13"/>
    <mergeCell ref="E5:E6"/>
    <mergeCell ref="F5:K5"/>
    <mergeCell ref="L5:L6"/>
    <mergeCell ref="B2:C4"/>
    <mergeCell ref="B5:B6"/>
    <mergeCell ref="C5:D6"/>
    <mergeCell ref="M5:M6"/>
    <mergeCell ref="B57:Q57"/>
    <mergeCell ref="B58:Q58"/>
    <mergeCell ref="B52:Q52"/>
    <mergeCell ref="B53:Q53"/>
    <mergeCell ref="B54:Q54"/>
    <mergeCell ref="B55:Q55"/>
    <mergeCell ref="B56:Q56"/>
  </mergeCells>
  <conditionalFormatting sqref="M45 O45:P45 O39:P43 M39:M43 O24:P28 M24:M28 M34:M37 O34:P37 M7:M22 O7:P22 M30:M32 O30:P32 O47:P48 M47:M48">
    <cfRule type="containsText" dxfId="49" priority="230" operator="containsText" text="Inusual">
      <formula>NOT(ISERROR(SEARCH("Inusual",M7)))</formula>
    </cfRule>
  </conditionalFormatting>
  <conditionalFormatting sqref="M45 O45:P45 O39:P43 M39:M43 O24:P28 M24:M28 M34:M37 O34:P37 M7:M22 O7:P22 M30:M32 O30:P32 O47:P48 M47:M48">
    <cfRule type="containsText" dxfId="48" priority="229" operator="containsText" text="Bajo">
      <formula>NOT(ISERROR(SEARCH("Bajo",M7)))</formula>
    </cfRule>
  </conditionalFormatting>
  <conditionalFormatting sqref="M45 O45:P45 O39:P43 M39:M43 O24:P28 M24:M28 M34:M37 O34:P37 M7:M22 O7:P22 M30:M32 O30:P32 O47:P48 M47:M48">
    <cfRule type="containsText" dxfId="47" priority="228" operator="containsText" text="Medio">
      <formula>NOT(ISERROR(SEARCH("Medio",M7)))</formula>
    </cfRule>
  </conditionalFormatting>
  <conditionalFormatting sqref="M45 O45:P45 O39:P43 M39:M43 O24:P28 M24:M28 M34:M37 O34:P37 M7:M22 O7:P22 M30:M32 O30:P32 O47:P48 M47:M48">
    <cfRule type="containsText" dxfId="46" priority="227" operator="containsText" text="Alto">
      <formula>NOT(ISERROR(SEARCH("Alto",M7)))</formula>
    </cfRule>
  </conditionalFormatting>
  <conditionalFormatting sqref="M45 O45:P45 O39:P43 M39:M43 O24:P28 M24:M28 M34:M37 O34:P37 M7:M22 O7:P22 M30:M32 O30:P32 O47:P48 M47:M48">
    <cfRule type="containsText" dxfId="45" priority="226" operator="containsText" text="Extremo">
      <formula>NOT(ISERROR(SEARCH("Extremo",M7)))</formula>
    </cfRule>
  </conditionalFormatting>
  <conditionalFormatting sqref="O44:P44 M44">
    <cfRule type="containsText" dxfId="44" priority="130" operator="containsText" text="Inusual">
      <formula>NOT(ISERROR(SEARCH("Inusual",M44)))</formula>
    </cfRule>
  </conditionalFormatting>
  <conditionalFormatting sqref="O44:P44 M44">
    <cfRule type="containsText" dxfId="43" priority="129" operator="containsText" text="Bajo">
      <formula>NOT(ISERROR(SEARCH("Bajo",M44)))</formula>
    </cfRule>
  </conditionalFormatting>
  <conditionalFormatting sqref="O44:P44 M44">
    <cfRule type="containsText" dxfId="42" priority="128" operator="containsText" text="Medio">
      <formula>NOT(ISERROR(SEARCH("Medio",M44)))</formula>
    </cfRule>
  </conditionalFormatting>
  <conditionalFormatting sqref="O44:P44 M44">
    <cfRule type="containsText" dxfId="41" priority="127" operator="containsText" text="Alto">
      <formula>NOT(ISERROR(SEARCH("Alto",M44)))</formula>
    </cfRule>
  </conditionalFormatting>
  <conditionalFormatting sqref="O44:P44 M44">
    <cfRule type="containsText" dxfId="40" priority="126" operator="containsText" text="Extremo">
      <formula>NOT(ISERROR(SEARCH("Extremo",M44)))</formula>
    </cfRule>
  </conditionalFormatting>
  <conditionalFormatting sqref="O38:P38 M38">
    <cfRule type="containsText" dxfId="39" priority="85" operator="containsText" text="Inusual">
      <formula>NOT(ISERROR(SEARCH("Inusual",M38)))</formula>
    </cfRule>
  </conditionalFormatting>
  <conditionalFormatting sqref="O38:P38 M38">
    <cfRule type="containsText" dxfId="38" priority="84" operator="containsText" text="Bajo">
      <formula>NOT(ISERROR(SEARCH("Bajo",M38)))</formula>
    </cfRule>
  </conditionalFormatting>
  <conditionalFormatting sqref="O38:P38 M38">
    <cfRule type="containsText" dxfId="37" priority="83" operator="containsText" text="Medio">
      <formula>NOT(ISERROR(SEARCH("Medio",M38)))</formula>
    </cfRule>
  </conditionalFormatting>
  <conditionalFormatting sqref="O38:P38 M38">
    <cfRule type="containsText" dxfId="36" priority="82" operator="containsText" text="Alto">
      <formula>NOT(ISERROR(SEARCH("Alto",M38)))</formula>
    </cfRule>
  </conditionalFormatting>
  <conditionalFormatting sqref="O38:P38 M38">
    <cfRule type="containsText" dxfId="35" priority="81" operator="containsText" text="Extremo">
      <formula>NOT(ISERROR(SEARCH("Extremo",M38)))</formula>
    </cfRule>
  </conditionalFormatting>
  <conditionalFormatting sqref="M49 O49:P49 O51:P51 M51">
    <cfRule type="containsText" dxfId="34" priority="70" operator="containsText" text="Inusual">
      <formula>NOT(ISERROR(SEARCH("Inusual",M49)))</formula>
    </cfRule>
  </conditionalFormatting>
  <conditionalFormatting sqref="M49 O49:P49 O51:P51 M51">
    <cfRule type="containsText" dxfId="33" priority="69" operator="containsText" text="Bajo">
      <formula>NOT(ISERROR(SEARCH("Bajo",M49)))</formula>
    </cfRule>
  </conditionalFormatting>
  <conditionalFormatting sqref="M49 O49:P49 O51:P51 M51">
    <cfRule type="containsText" dxfId="32" priority="68" operator="containsText" text="Medio">
      <formula>NOT(ISERROR(SEARCH("Medio",M49)))</formula>
    </cfRule>
  </conditionalFormatting>
  <conditionalFormatting sqref="M49 O49:P49 O51:P51 M51">
    <cfRule type="containsText" dxfId="31" priority="67" operator="containsText" text="Alto">
      <formula>NOT(ISERROR(SEARCH("Alto",M49)))</formula>
    </cfRule>
  </conditionalFormatting>
  <conditionalFormatting sqref="M49 O49:P49 O51:P51 M51">
    <cfRule type="containsText" dxfId="30" priority="66" operator="containsText" text="Extremo">
      <formula>NOT(ISERROR(SEARCH("Extremo",M49)))</formula>
    </cfRule>
  </conditionalFormatting>
  <conditionalFormatting sqref="M50 O50:P50">
    <cfRule type="containsText" dxfId="29" priority="55" operator="containsText" text="Inusual">
      <formula>NOT(ISERROR(SEARCH("Inusual",M50)))</formula>
    </cfRule>
  </conditionalFormatting>
  <conditionalFormatting sqref="M50 O50:P50">
    <cfRule type="containsText" dxfId="28" priority="54" operator="containsText" text="Bajo">
      <formula>NOT(ISERROR(SEARCH("Bajo",M50)))</formula>
    </cfRule>
  </conditionalFormatting>
  <conditionalFormatting sqref="M50 O50:P50">
    <cfRule type="containsText" dxfId="27" priority="53" operator="containsText" text="Medio">
      <formula>NOT(ISERROR(SEARCH("Medio",M50)))</formula>
    </cfRule>
  </conditionalFormatting>
  <conditionalFormatting sqref="M50 O50:P50">
    <cfRule type="containsText" dxfId="26" priority="52" operator="containsText" text="Alto">
      <formula>NOT(ISERROR(SEARCH("Alto",M50)))</formula>
    </cfRule>
  </conditionalFormatting>
  <conditionalFormatting sqref="M50 O50:P50">
    <cfRule type="containsText" dxfId="25" priority="51" operator="containsText" text="Extremo">
      <formula>NOT(ISERROR(SEARCH("Extremo",M50)))</formula>
    </cfRule>
  </conditionalFormatting>
  <conditionalFormatting sqref="M23 O23:P23">
    <cfRule type="containsText" dxfId="24" priority="40" operator="containsText" text="Inusual">
      <formula>NOT(ISERROR(SEARCH("Inusual",M23)))</formula>
    </cfRule>
  </conditionalFormatting>
  <conditionalFormatting sqref="M23 O23:P23">
    <cfRule type="containsText" dxfId="23" priority="39" operator="containsText" text="Bajo">
      <formula>NOT(ISERROR(SEARCH("Bajo",M23)))</formula>
    </cfRule>
  </conditionalFormatting>
  <conditionalFormatting sqref="M23 O23:P23">
    <cfRule type="containsText" dxfId="22" priority="38" operator="containsText" text="Medio">
      <formula>NOT(ISERROR(SEARCH("Medio",M23)))</formula>
    </cfRule>
  </conditionalFormatting>
  <conditionalFormatting sqref="M23 O23:P23">
    <cfRule type="containsText" dxfId="21" priority="37" operator="containsText" text="Alto">
      <formula>NOT(ISERROR(SEARCH("Alto",M23)))</formula>
    </cfRule>
  </conditionalFormatting>
  <conditionalFormatting sqref="M23 O23:P23">
    <cfRule type="containsText" dxfId="20" priority="36" operator="containsText" text="Extremo">
      <formula>NOT(ISERROR(SEARCH("Extremo",M23)))</formula>
    </cfRule>
  </conditionalFormatting>
  <conditionalFormatting sqref="M33 O33:P33">
    <cfRule type="containsText" dxfId="19" priority="26" operator="containsText" text="Extremo">
      <formula>NOT(ISERROR(SEARCH("Extremo",M33)))</formula>
    </cfRule>
  </conditionalFormatting>
  <conditionalFormatting sqref="M33 O33:P33">
    <cfRule type="containsText" dxfId="18" priority="30" operator="containsText" text="Inusual">
      <formula>NOT(ISERROR(SEARCH("Inusual",M33)))</formula>
    </cfRule>
  </conditionalFormatting>
  <conditionalFormatting sqref="M33 O33:P33">
    <cfRule type="containsText" dxfId="17" priority="29" operator="containsText" text="Bajo">
      <formula>NOT(ISERROR(SEARCH("Bajo",M33)))</formula>
    </cfRule>
  </conditionalFormatting>
  <conditionalFormatting sqref="M33 O33:P33">
    <cfRule type="containsText" dxfId="16" priority="28" operator="containsText" text="Medio">
      <formula>NOT(ISERROR(SEARCH("Medio",M33)))</formula>
    </cfRule>
  </conditionalFormatting>
  <conditionalFormatting sqref="M33 O33:P33">
    <cfRule type="containsText" dxfId="15" priority="27" operator="containsText" text="Alto">
      <formula>NOT(ISERROR(SEARCH("Alto",M33)))</formula>
    </cfRule>
  </conditionalFormatting>
  <conditionalFormatting sqref="M29:O29">
    <cfRule type="containsText" dxfId="14" priority="10" operator="containsText" text="Inusual">
      <formula>NOT(ISERROR(SEARCH("Inusual",M29)))</formula>
    </cfRule>
  </conditionalFormatting>
  <conditionalFormatting sqref="M29:O29">
    <cfRule type="containsText" dxfId="13" priority="9" operator="containsText" text="Bajo">
      <formula>NOT(ISERROR(SEARCH("Bajo",M29)))</formula>
    </cfRule>
  </conditionalFormatting>
  <conditionalFormatting sqref="M29:O29">
    <cfRule type="containsText" dxfId="12" priority="8" operator="containsText" text="Medio">
      <formula>NOT(ISERROR(SEARCH("Medio",M29)))</formula>
    </cfRule>
  </conditionalFormatting>
  <conditionalFormatting sqref="M29:O29">
    <cfRule type="containsText" dxfId="11" priority="7" operator="containsText" text="Alto">
      <formula>NOT(ISERROR(SEARCH("Alto",M29)))</formula>
    </cfRule>
  </conditionalFormatting>
  <conditionalFormatting sqref="M29:O29">
    <cfRule type="containsText" dxfId="10" priority="6" operator="containsText" text="Extremo">
      <formula>NOT(ISERROR(SEARCH("Extremo",M29)))</formula>
    </cfRule>
  </conditionalFormatting>
  <conditionalFormatting sqref="O46:P46 M46">
    <cfRule type="containsText" dxfId="9" priority="15" operator="containsText" text="Inusual">
      <formula>NOT(ISERROR(SEARCH("Inusual",M46)))</formula>
    </cfRule>
  </conditionalFormatting>
  <conditionalFormatting sqref="O46:P46 M46">
    <cfRule type="containsText" dxfId="8" priority="14" operator="containsText" text="Bajo">
      <formula>NOT(ISERROR(SEARCH("Bajo",M46)))</formula>
    </cfRule>
  </conditionalFormatting>
  <conditionalFormatting sqref="O46:P46 M46">
    <cfRule type="containsText" dxfId="7" priority="13" operator="containsText" text="Medio">
      <formula>NOT(ISERROR(SEARCH("Medio",M46)))</formula>
    </cfRule>
  </conditionalFormatting>
  <conditionalFormatting sqref="O46:P46 M46">
    <cfRule type="containsText" dxfId="6" priority="12" operator="containsText" text="Alto">
      <formula>NOT(ISERROR(SEARCH("Alto",M46)))</formula>
    </cfRule>
  </conditionalFormatting>
  <conditionalFormatting sqref="O46:P46 M46">
    <cfRule type="containsText" dxfId="5" priority="11" operator="containsText" text="Extremo">
      <formula>NOT(ISERROR(SEARCH("Extremo",M46)))</formula>
    </cfRule>
  </conditionalFormatting>
  <conditionalFormatting sqref="P29">
    <cfRule type="containsText" dxfId="4" priority="5" operator="containsText" text="Inusual">
      <formula>NOT(ISERROR(SEARCH("Inusual",P29)))</formula>
    </cfRule>
  </conditionalFormatting>
  <conditionalFormatting sqref="P29">
    <cfRule type="containsText" dxfId="3" priority="4" operator="containsText" text="Bajo">
      <formula>NOT(ISERROR(SEARCH("Bajo",P29)))</formula>
    </cfRule>
  </conditionalFormatting>
  <conditionalFormatting sqref="P29">
    <cfRule type="containsText" dxfId="2" priority="3" operator="containsText" text="Medio">
      <formula>NOT(ISERROR(SEARCH("Medio",P29)))</formula>
    </cfRule>
  </conditionalFormatting>
  <conditionalFormatting sqref="P29">
    <cfRule type="containsText" dxfId="1" priority="2" operator="containsText" text="Alto">
      <formula>NOT(ISERROR(SEARCH("Alto",P29)))</formula>
    </cfRule>
  </conditionalFormatting>
  <conditionalFormatting sqref="P29">
    <cfRule type="containsText" dxfId="0" priority="1" operator="containsText" text="Extremo">
      <formula>NOT(ISERROR(SEARCH("Extremo",P29)))</formula>
    </cfRule>
  </conditionalFormatting>
  <dataValidations count="2">
    <dataValidation type="list" allowBlank="1" showInputMessage="1" showErrorMessage="1" sqref="F7:K28 F30:K51" xr:uid="{00000000-0002-0000-0200-000000000000}">
      <formula1>"1,2,3,4,5"</formula1>
    </dataValidation>
    <dataValidation type="list" allowBlank="1" showInputMessage="1" showErrorMessage="1" sqref="L7:L28 L30:L51" xr:uid="{00000000-0002-0000-0200-000001000000}">
      <formula1>"Raro,Improbable,Posible,Probable,Certeza"</formula1>
    </dataValidation>
  </dataValidations>
  <printOptions horizontalCentered="1" verticalCentered="1"/>
  <pageMargins left="0.23622047244094491" right="0.23622047244094491" top="0.74803149606299213" bottom="0.74803149606299213" header="0.31496062992125984" footer="0.31496062992125984"/>
  <pageSetup scale="40" orientation="landscape" r:id="rId1"/>
  <rowBreaks count="1" manualBreakCount="1">
    <brk id="27" max="16383" man="1"/>
  </rowBreaks>
  <colBreaks count="2" manualBreakCount="2">
    <brk id="17" max="74" man="1"/>
    <brk id="18" max="7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17" t="s">
        <v>50</v>
      </c>
      <c r="C2" s="118"/>
      <c r="D2" s="118"/>
      <c r="E2" s="118"/>
      <c r="F2" s="118"/>
      <c r="G2" s="118"/>
      <c r="H2" s="119"/>
    </row>
    <row r="3" spans="1:8" ht="51" customHeight="1" x14ac:dyDescent="0.2">
      <c r="A3" s="1"/>
      <c r="B3" s="120" t="s">
        <v>51</v>
      </c>
      <c r="C3" s="22">
        <v>5</v>
      </c>
      <c r="D3" s="45" t="str">
        <f>IF(AND($C3='Formato Matriz'!$T$3,D$8='Formato Matriz'!$T$4),"PERFIL","")</f>
        <v/>
      </c>
      <c r="E3" s="46" t="str">
        <f>IF(AND($C3='Formato Matriz'!$T$3,E$8='Formato Matriz'!$T$4),"PERFIL","")</f>
        <v/>
      </c>
      <c r="F3" s="46" t="str">
        <f>IF(AND($C3='Formato Matriz'!$T$3,F$8='Formato Matriz'!$T$4),"PERFIL","")</f>
        <v/>
      </c>
      <c r="G3" s="47" t="str">
        <f>IF(AND($C3='Formato Matriz'!$T$3,G$8='Formato Matriz'!$T$4),"PERFIL","")</f>
        <v/>
      </c>
      <c r="H3" s="47" t="str">
        <f>IF(AND($C3='Formato Matriz'!$T$3,H$8='Formato Matriz'!$T$4),"PERFIL","")</f>
        <v/>
      </c>
    </row>
    <row r="4" spans="1:8" ht="51" customHeight="1" x14ac:dyDescent="0.2">
      <c r="A4" s="1"/>
      <c r="B4" s="120"/>
      <c r="C4" s="22">
        <v>4</v>
      </c>
      <c r="D4" s="45" t="str">
        <f>IF(AND($C4='Formato Matriz'!$T$3,D$8='Formato Matriz'!$T$4),"PERFIL","")</f>
        <v/>
      </c>
      <c r="E4" s="45" t="str">
        <f>IF(AND($C4='Formato Matriz'!$T$3,E$8='Formato Matriz'!$T$4),"PERFIL","")</f>
        <v/>
      </c>
      <c r="F4" s="46" t="str">
        <f>IF(AND($C4='Formato Matriz'!$T$3,F$8='Formato Matriz'!$T$4),"PERFIL","")</f>
        <v/>
      </c>
      <c r="G4" s="47" t="str">
        <f>IF(AND($C4='Formato Matriz'!$T$3,G$8='Formato Matriz'!$T$4),"PERFIL","")</f>
        <v/>
      </c>
      <c r="H4" s="47" t="str">
        <f>IF(AND($C4='Formato Matriz'!$T$3,H$8='Formato Matriz'!$T$4),"PERFIL","")</f>
        <v/>
      </c>
    </row>
    <row r="5" spans="1:8" ht="51" customHeight="1" x14ac:dyDescent="0.2">
      <c r="A5" s="1"/>
      <c r="B5" s="120"/>
      <c r="C5" s="22">
        <v>3</v>
      </c>
      <c r="D5" s="48" t="str">
        <f>IF(AND($C5='Formato Matriz'!$T$3,D$8='Formato Matriz'!$T$4),"PERFIL","")</f>
        <v/>
      </c>
      <c r="E5" s="48" t="str">
        <f>IF(AND($C5='Formato Matriz'!$T$3,E$8='Formato Matriz'!$T$4),"PERFIL","")</f>
        <v/>
      </c>
      <c r="F5" s="45" t="str">
        <f>IF(AND($C5='Formato Matriz'!$T$3,F$8='Formato Matriz'!$T$4),"PERFIL","")</f>
        <v/>
      </c>
      <c r="G5" s="46" t="str">
        <f>IF(AND($C5='Formato Matriz'!$T$3,G$8='Formato Matriz'!$T$4),"PERFIL","")</f>
        <v/>
      </c>
      <c r="H5" s="49" t="str">
        <f>IF(AND($C5='Formato Matriz'!$T$3,H$8='Formato Matriz'!$T$4),"PERFIL","")</f>
        <v/>
      </c>
    </row>
    <row r="6" spans="1:8" ht="51" customHeight="1" x14ac:dyDescent="0.2">
      <c r="A6" s="1"/>
      <c r="B6" s="120"/>
      <c r="C6" s="22">
        <v>2</v>
      </c>
      <c r="D6" s="48" t="str">
        <f>IF(AND($C6='Formato Matriz'!$T$3,D$8='Formato Matriz'!$T$4),"PERFIL","")</f>
        <v/>
      </c>
      <c r="E6" s="48" t="str">
        <f>IF(AND($C6='Formato Matriz'!$T$3,E$8='Formato Matriz'!$T$4),"PERFIL","")</f>
        <v>PERFIL</v>
      </c>
      <c r="F6" s="45" t="str">
        <f>IF(AND($C6='Formato Matriz'!$T$3,F$8='Formato Matriz'!$T$4),"PERFIL","")</f>
        <v/>
      </c>
      <c r="G6" s="46" t="str">
        <f>IF(AND($C6='Formato Matriz'!$T$3,G$8='Formato Matriz'!$T$4),"PERFIL","")</f>
        <v/>
      </c>
      <c r="H6" s="46" t="str">
        <f>IF(AND($C6='Formato Matriz'!$T$3,H$8='Formato Matriz'!$T$4),"PERFIL","")</f>
        <v/>
      </c>
    </row>
    <row r="7" spans="1:8" ht="51" customHeight="1" x14ac:dyDescent="0.2">
      <c r="A7" s="1"/>
      <c r="B7" s="120"/>
      <c r="C7" s="22">
        <v>1</v>
      </c>
      <c r="D7" s="50" t="str">
        <f>IF(AND($C7='Formato Matriz'!$T$3,D$8='Formato Matriz'!$T$4),"PERFIL","")</f>
        <v/>
      </c>
      <c r="E7" s="48" t="str">
        <f>IF(AND($C7='Formato Matriz'!$T$3,E$8='Formato Matriz'!$T$4),"PERFIL","")</f>
        <v/>
      </c>
      <c r="F7" s="45" t="str">
        <f>IF(AND($C7='Formato Matriz'!$T$3,F$8='Formato Matriz'!$T$4),"PERFIL","")</f>
        <v/>
      </c>
      <c r="G7" s="45" t="str">
        <f>IF(AND($C7='Formato Matriz'!$T$3,G$8='Formato Matriz'!$T$4),"PERFIL","")</f>
        <v/>
      </c>
      <c r="H7" s="46"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1" t="s">
        <v>1</v>
      </c>
      <c r="E9" s="121"/>
      <c r="F9" s="121"/>
      <c r="G9" s="121"/>
      <c r="H9" s="121"/>
    </row>
    <row r="10" spans="1:8" x14ac:dyDescent="0.2">
      <c r="A10" s="1"/>
      <c r="B10" s="21"/>
      <c r="C10" s="23"/>
      <c r="D10" s="21"/>
      <c r="E10" s="21"/>
      <c r="F10" s="21"/>
      <c r="G10" s="21"/>
      <c r="H10" s="21"/>
    </row>
    <row r="11" spans="1:8" ht="13.5" customHeight="1" x14ac:dyDescent="0.2">
      <c r="A11" s="1"/>
      <c r="B11" s="124"/>
      <c r="C11" s="124"/>
      <c r="D11" s="21" t="s">
        <v>52</v>
      </c>
      <c r="E11" s="25" t="s">
        <v>53</v>
      </c>
      <c r="F11" s="1"/>
      <c r="G11" s="1"/>
      <c r="H11" s="1"/>
    </row>
    <row r="12" spans="1:8" ht="13.5" customHeight="1" x14ac:dyDescent="0.2">
      <c r="A12" s="1"/>
      <c r="B12" s="125"/>
      <c r="C12" s="125"/>
      <c r="D12" s="21" t="s">
        <v>54</v>
      </c>
      <c r="E12" s="1" t="s">
        <v>55</v>
      </c>
      <c r="F12" s="1"/>
      <c r="G12" s="1"/>
      <c r="H12" s="1"/>
    </row>
    <row r="13" spans="1:8" ht="13.5" customHeight="1" x14ac:dyDescent="0.2">
      <c r="A13" s="1"/>
      <c r="B13" s="126"/>
      <c r="C13" s="126"/>
      <c r="D13" s="21" t="s">
        <v>56</v>
      </c>
      <c r="E13" s="1" t="s">
        <v>57</v>
      </c>
      <c r="F13" s="1"/>
      <c r="G13" s="1"/>
      <c r="H13" s="1"/>
    </row>
    <row r="14" spans="1:8" ht="13.5" customHeight="1" x14ac:dyDescent="0.2">
      <c r="A14" s="1"/>
      <c r="B14" s="122"/>
      <c r="C14" s="122"/>
      <c r="D14" s="26" t="s">
        <v>58</v>
      </c>
      <c r="E14" s="1" t="s">
        <v>59</v>
      </c>
      <c r="F14" s="1"/>
      <c r="G14" s="1"/>
      <c r="H14" s="1"/>
    </row>
    <row r="15" spans="1:8" ht="13.5" customHeight="1" x14ac:dyDescent="0.2">
      <c r="A15" s="1"/>
      <c r="B15" s="123"/>
      <c r="C15" s="123"/>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D7" sqref="D7:G7"/>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1" t="s">
        <v>81</v>
      </c>
      <c r="C2" s="131"/>
      <c r="D2" s="131"/>
      <c r="E2" s="131"/>
      <c r="F2" s="131"/>
      <c r="G2" s="131"/>
      <c r="H2" s="10"/>
    </row>
    <row r="3" spans="2:10" ht="17.25" customHeight="1" x14ac:dyDescent="0.2">
      <c r="B3" s="37" t="s">
        <v>4</v>
      </c>
      <c r="C3" s="37" t="s">
        <v>5</v>
      </c>
      <c r="D3" s="130" t="s">
        <v>6</v>
      </c>
      <c r="E3" s="130"/>
      <c r="F3" s="130"/>
      <c r="G3" s="130"/>
      <c r="H3" s="10"/>
    </row>
    <row r="4" spans="2:10" ht="16.5" customHeight="1" x14ac:dyDescent="0.2">
      <c r="B4" s="4">
        <v>1</v>
      </c>
      <c r="C4" s="5" t="s">
        <v>7</v>
      </c>
      <c r="D4" s="93" t="s">
        <v>8</v>
      </c>
      <c r="E4" s="93"/>
      <c r="F4" s="93"/>
      <c r="G4" s="93"/>
      <c r="H4" s="10"/>
    </row>
    <row r="5" spans="2:10" ht="16.5" customHeight="1" x14ac:dyDescent="0.2">
      <c r="B5" s="4">
        <v>2</v>
      </c>
      <c r="C5" s="36" t="s">
        <v>9</v>
      </c>
      <c r="D5" s="93" t="s">
        <v>10</v>
      </c>
      <c r="E5" s="93"/>
      <c r="F5" s="93"/>
      <c r="G5" s="93"/>
      <c r="H5" s="40"/>
    </row>
    <row r="6" spans="2:10" ht="16.5" customHeight="1" x14ac:dyDescent="0.2">
      <c r="B6" s="4">
        <v>3</v>
      </c>
      <c r="C6" s="7" t="s">
        <v>11</v>
      </c>
      <c r="D6" s="93" t="s">
        <v>12</v>
      </c>
      <c r="E6" s="93"/>
      <c r="F6" s="93"/>
      <c r="G6" s="93"/>
      <c r="H6" s="40"/>
    </row>
    <row r="7" spans="2:10" ht="16.5" customHeight="1" x14ac:dyDescent="0.2">
      <c r="B7" s="4">
        <v>4</v>
      </c>
      <c r="C7" s="8" t="s">
        <v>13</v>
      </c>
      <c r="D7" s="93" t="s">
        <v>14</v>
      </c>
      <c r="E7" s="93"/>
      <c r="F7" s="93"/>
      <c r="G7" s="93"/>
      <c r="H7" s="41"/>
    </row>
    <row r="8" spans="2:10" ht="16.5" customHeight="1" x14ac:dyDescent="0.2">
      <c r="B8" s="4">
        <v>5</v>
      </c>
      <c r="C8" s="9" t="s">
        <v>15</v>
      </c>
      <c r="D8" s="93" t="s">
        <v>78</v>
      </c>
      <c r="E8" s="93"/>
      <c r="F8" s="93"/>
      <c r="G8" s="93"/>
      <c r="H8" s="41"/>
    </row>
    <row r="9" spans="2:10" ht="23.25" customHeight="1" x14ac:dyDescent="0.2">
      <c r="H9" s="42"/>
    </row>
    <row r="10" spans="2:10" ht="18" customHeight="1" x14ac:dyDescent="0.2">
      <c r="B10" s="127" t="s">
        <v>82</v>
      </c>
      <c r="C10" s="128"/>
      <c r="D10" s="128"/>
      <c r="E10" s="128"/>
      <c r="F10" s="128"/>
      <c r="G10" s="128"/>
      <c r="H10" s="128"/>
      <c r="I10" s="129"/>
    </row>
    <row r="11" spans="2:10" ht="17.25" customHeight="1" x14ac:dyDescent="0.2">
      <c r="B11" s="37" t="s">
        <v>4</v>
      </c>
      <c r="C11" s="37" t="s">
        <v>16</v>
      </c>
      <c r="D11" s="29" t="s">
        <v>71</v>
      </c>
      <c r="E11" s="29" t="s">
        <v>72</v>
      </c>
      <c r="F11" s="28" t="s">
        <v>17</v>
      </c>
      <c r="G11" s="30" t="s">
        <v>18</v>
      </c>
      <c r="H11" s="30" t="s">
        <v>19</v>
      </c>
      <c r="I11" s="29" t="s">
        <v>20</v>
      </c>
      <c r="J11" s="14"/>
    </row>
    <row r="12" spans="2:10" ht="38.25" x14ac:dyDescent="0.2">
      <c r="B12" s="15">
        <v>1</v>
      </c>
      <c r="C12" s="5" t="s">
        <v>21</v>
      </c>
      <c r="D12" s="2" t="s">
        <v>22</v>
      </c>
      <c r="E12" s="2" t="s">
        <v>23</v>
      </c>
      <c r="F12" s="16" t="s">
        <v>24</v>
      </c>
      <c r="G12" s="17" t="s">
        <v>25</v>
      </c>
      <c r="H12" s="18" t="s">
        <v>76</v>
      </c>
      <c r="I12" s="2" t="s">
        <v>109</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2020-05-21T23:42:19Z</cp:lastPrinted>
  <dcterms:created xsi:type="dcterms:W3CDTF">2017-07-05T14:58:05Z</dcterms:created>
  <dcterms:modified xsi:type="dcterms:W3CDTF">2021-03-19T22:32:07Z</dcterms:modified>
</cp:coreProperties>
</file>