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jects\DISENO CANAL AV CAN CONCEPTUAL 2019\"/>
    </mc:Choice>
  </mc:AlternateContent>
  <bookViews>
    <workbookView xWindow="0" yWindow="0" windowWidth="20490" windowHeight="6705"/>
  </bookViews>
  <sheets>
    <sheet name="CÁLCULOS GENERALE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4" l="1"/>
  <c r="I25" i="4" l="1"/>
  <c r="I19" i="4" l="1"/>
  <c r="I8" i="4"/>
  <c r="I11" i="4"/>
  <c r="I26" i="4"/>
  <c r="I29" i="4"/>
  <c r="H30" i="4"/>
  <c r="G30" i="4"/>
  <c r="I23" i="4"/>
  <c r="I22" i="4"/>
  <c r="I21" i="4"/>
  <c r="I20" i="4"/>
  <c r="I18" i="4"/>
  <c r="I17" i="4"/>
  <c r="I16" i="4"/>
  <c r="I13" i="4"/>
  <c r="I12" i="4"/>
  <c r="J10" i="4" l="1"/>
  <c r="I30" i="4"/>
  <c r="J15" i="4"/>
  <c r="J30" i="4" l="1"/>
</calcChain>
</file>

<file path=xl/sharedStrings.xml><?xml version="1.0" encoding="utf-8"?>
<sst xmlns="http://schemas.openxmlformats.org/spreadsheetml/2006/main" count="53" uniqueCount="51">
  <si>
    <t>TRAMO</t>
  </si>
  <si>
    <t>ABSCISAS</t>
  </si>
  <si>
    <t>SECTOR No.</t>
  </si>
  <si>
    <t>K00 -500 A K02+600</t>
  </si>
  <si>
    <t>K21+850 A K38 + 000</t>
  </si>
  <si>
    <t>CANAL DE TRANSICIÓN - CANAL INTERNO</t>
  </si>
  <si>
    <t>BOYA DE MAR - CANAL DE TRANSICIÓN</t>
  </si>
  <si>
    <t>CANAL INTERNO - CANAL ESPECIAL EXTENDIDO</t>
  </si>
  <si>
    <t>TOLERANCIA 0.3 MTS</t>
  </si>
  <si>
    <t>TOTAL A DRAGAR</t>
  </si>
  <si>
    <t>SUBSECTOR 1</t>
  </si>
  <si>
    <t>SUBSECTOR 2</t>
  </si>
  <si>
    <t>SUBSECTOR 3</t>
  </si>
  <si>
    <t>SUBSECTOR 4</t>
  </si>
  <si>
    <t>K02+600 A K21 + 851</t>
  </si>
  <si>
    <t>K02 + 600 A K04 + 150</t>
  </si>
  <si>
    <t>SUBSECTOR 5</t>
  </si>
  <si>
    <t>K05 + 350 A K08 + 350</t>
  </si>
  <si>
    <t>SUBSECTOR 6</t>
  </si>
  <si>
    <t>K11 + 250 A K12 + 350</t>
  </si>
  <si>
    <t>SUBSECTOR 7</t>
  </si>
  <si>
    <t>SUBSECTOR 8</t>
  </si>
  <si>
    <t>K 00  -350 A K00-000</t>
  </si>
  <si>
    <t>K00 + 000 A K00 + 950</t>
  </si>
  <si>
    <t>K00 + 950 A K02 + 600</t>
  </si>
  <si>
    <t>K09 + 250 A K10 + 150</t>
  </si>
  <si>
    <t>SUBSECTOR 9</t>
  </si>
  <si>
    <t>SUBSECTOR 10</t>
  </si>
  <si>
    <t>SUBSECTOR 11</t>
  </si>
  <si>
    <t>K17 + 500 A K17 + 750</t>
  </si>
  <si>
    <t>K12 + 800 A K14 + 850</t>
  </si>
  <si>
    <t>K - 02 -650 A K-00  -500</t>
  </si>
  <si>
    <t>K - 01 -850 A K-01  -500</t>
  </si>
  <si>
    <t>ZONA DE GIRO PRADO</t>
  </si>
  <si>
    <t>K19 + 400 A K20 + 850</t>
  </si>
  <si>
    <t>SUBSECTOR 12</t>
  </si>
  <si>
    <t>K20 + 850 A K21 + 150</t>
  </si>
  <si>
    <t>SUBSECTOR 13</t>
  </si>
  <si>
    <t>K21 + 150 A K21 + 850</t>
  </si>
  <si>
    <t>ZONA DE GIRO PARAÍSO</t>
  </si>
  <si>
    <t>K19 + 400 A K20+850</t>
  </si>
  <si>
    <t>ZONA DE GIRO BARRIO ABAJO</t>
  </si>
  <si>
    <t>DESCRIPCIÓN DE CÁLCULOS POR SECTORES</t>
  </si>
  <si>
    <t>ACUMULADO PARCIAL SECTOR 1</t>
  </si>
  <si>
    <t>ACUMULADO PARCIAL SECTOR 2</t>
  </si>
  <si>
    <t>ACUMULADO PARCIAL SECTOR 3</t>
  </si>
  <si>
    <r>
      <t>DRAGAR A DISEÑO (M</t>
    </r>
    <r>
      <rPr>
        <b/>
        <vertAlign val="superscript"/>
        <sz val="20"/>
        <color theme="0"/>
        <rFont val="Tahoma"/>
        <family val="2"/>
      </rPr>
      <t>3</t>
    </r>
    <r>
      <rPr>
        <b/>
        <sz val="20"/>
        <color theme="0"/>
        <rFont val="Tahoma"/>
        <family val="2"/>
      </rPr>
      <t>)</t>
    </r>
  </si>
  <si>
    <r>
      <t>TOTAL A DRAGAR (M</t>
    </r>
    <r>
      <rPr>
        <b/>
        <vertAlign val="superscript"/>
        <sz val="20"/>
        <color theme="0"/>
        <rFont val="Tahoma"/>
        <family val="2"/>
      </rPr>
      <t>3</t>
    </r>
    <r>
      <rPr>
        <b/>
        <sz val="20"/>
        <color theme="0"/>
        <rFont val="Tahoma"/>
        <family val="2"/>
      </rPr>
      <t>)</t>
    </r>
  </si>
  <si>
    <t>NOTA:</t>
  </si>
  <si>
    <t>CANAL ESPECIAL EXTENDIDO - CANAL BARRANCA                                (NO CALCULADO)</t>
  </si>
  <si>
    <t>SE EXCLUYE LA ZONA DE GIRO BARRIO ABAJO POR ENCONTRARSE EN DESARROLLO LOS ESTUDIOS GEOTÉCNICOS PARA LA CARCTERIZACIÓN DE LOS SUELOS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</si>
</sst>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;[Red]#,##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b/>
      <sz val="18"/>
      <color rgb="FFFF0000"/>
      <name val="Tahoma"/>
      <family val="2"/>
    </font>
    <font>
      <sz val="18"/>
      <name val="Tahoma"/>
      <family val="2"/>
    </font>
    <font>
      <b/>
      <sz val="20"/>
      <name val="Tahoma"/>
      <family val="2"/>
    </font>
    <font>
      <sz val="18"/>
      <color theme="1"/>
      <name val="Tahoma"/>
      <family val="2"/>
    </font>
    <font>
      <b/>
      <sz val="20"/>
      <color theme="1"/>
      <name val="Tahoma"/>
      <family val="2"/>
    </font>
    <font>
      <b/>
      <sz val="18"/>
      <name val="Tahoma"/>
      <family val="2"/>
    </font>
    <font>
      <b/>
      <sz val="24"/>
      <color rgb="FFFF0000"/>
      <name val="Tahoma"/>
      <family val="2"/>
    </font>
    <font>
      <b/>
      <sz val="36"/>
      <color theme="1"/>
      <name val="Tahoma"/>
      <family val="2"/>
    </font>
    <font>
      <b/>
      <sz val="20"/>
      <color theme="0"/>
      <name val="Tahoma"/>
      <family val="2"/>
    </font>
    <font>
      <b/>
      <vertAlign val="superscript"/>
      <sz val="20"/>
      <color theme="0"/>
      <name val="Tahoma"/>
      <family val="2"/>
    </font>
    <font>
      <sz val="18"/>
      <color theme="1"/>
      <name val="Calibri"/>
      <family val="2"/>
      <scheme val="minor"/>
    </font>
    <font>
      <sz val="24"/>
      <name val="Tahoma"/>
      <family val="2"/>
    </font>
    <font>
      <sz val="24"/>
      <color theme="1"/>
      <name val="Tahoma"/>
      <family val="2"/>
    </font>
    <font>
      <b/>
      <sz val="24"/>
      <name val="Tahoma"/>
      <family val="2"/>
    </font>
    <font>
      <b/>
      <sz val="24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99CC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Fill="1"/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/>
    <xf numFmtId="165" fontId="0" fillId="0" borderId="0" xfId="0" applyNumberFormat="1" applyFill="1"/>
    <xf numFmtId="165" fontId="0" fillId="0" borderId="0" xfId="0" applyNumberFormat="1"/>
    <xf numFmtId="0" fontId="0" fillId="0" borderId="0" xfId="0" applyFill="1" applyBorder="1"/>
    <xf numFmtId="165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Border="1"/>
    <xf numFmtId="165" fontId="0" fillId="0" borderId="0" xfId="0" applyNumberFormat="1" applyBorder="1"/>
    <xf numFmtId="0" fontId="7" fillId="0" borderId="9" xfId="0" applyFont="1" applyFill="1" applyBorder="1" applyAlignment="1"/>
    <xf numFmtId="0" fontId="0" fillId="0" borderId="0" xfId="0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8" fillId="0" borderId="7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164" fontId="5" fillId="0" borderId="9" xfId="0" applyNumberFormat="1" applyFont="1" applyBorder="1"/>
    <xf numFmtId="0" fontId="5" fillId="0" borderId="9" xfId="0" applyFont="1" applyBorder="1"/>
    <xf numFmtId="0" fontId="12" fillId="0" borderId="8" xfId="0" applyFont="1" applyBorder="1"/>
    <xf numFmtId="0" fontId="12" fillId="0" borderId="0" xfId="0" applyFont="1"/>
    <xf numFmtId="165" fontId="12" fillId="0" borderId="0" xfId="0" applyNumberFormat="1" applyFont="1" applyBorder="1"/>
    <xf numFmtId="0" fontId="12" fillId="0" borderId="0" xfId="0" applyFont="1" applyBorder="1"/>
    <xf numFmtId="0" fontId="13" fillId="3" borderId="14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right"/>
    </xf>
    <xf numFmtId="165" fontId="15" fillId="0" borderId="2" xfId="0" applyNumberFormat="1" applyFont="1" applyFill="1" applyBorder="1" applyAlignment="1">
      <alignment horizontal="right"/>
    </xf>
    <xf numFmtId="165" fontId="15" fillId="0" borderId="7" xfId="0" applyNumberFormat="1" applyFont="1" applyFill="1" applyBorder="1" applyAlignment="1">
      <alignment horizontal="right"/>
    </xf>
    <xf numFmtId="165" fontId="15" fillId="0" borderId="9" xfId="0" applyNumberFormat="1" applyFont="1" applyFill="1" applyBorder="1" applyAlignment="1">
      <alignment horizontal="right"/>
    </xf>
    <xf numFmtId="165" fontId="15" fillId="0" borderId="8" xfId="0" applyNumberFormat="1" applyFont="1" applyFill="1" applyBorder="1" applyAlignment="1">
      <alignment horizontal="right"/>
    </xf>
    <xf numFmtId="165" fontId="15" fillId="0" borderId="14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center"/>
    </xf>
    <xf numFmtId="164" fontId="13" fillId="0" borderId="1" xfId="0" applyNumberFormat="1" applyFont="1" applyFill="1" applyBorder="1"/>
    <xf numFmtId="165" fontId="15" fillId="0" borderId="13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9" xfId="0" applyFont="1" applyFill="1" applyBorder="1" applyAlignment="1">
      <alignment horizontal="right"/>
    </xf>
    <xf numFmtId="0" fontId="15" fillId="0" borderId="8" xfId="0" applyFont="1" applyFill="1" applyBorder="1" applyAlignment="1">
      <alignment horizontal="right"/>
    </xf>
    <xf numFmtId="0" fontId="14" fillId="6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165" fontId="13" fillId="0" borderId="1" xfId="0" applyNumberFormat="1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right" wrapText="1"/>
    </xf>
    <xf numFmtId="0" fontId="15" fillId="0" borderId="9" xfId="0" applyFont="1" applyFill="1" applyBorder="1" applyAlignment="1">
      <alignment horizontal="right" wrapText="1"/>
    </xf>
    <xf numFmtId="0" fontId="15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CC00"/>
      <color rgb="FF99734D"/>
      <color rgb="FFFFC247"/>
      <color rgb="FF0000FF"/>
      <color rgb="FFFF33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1"/>
  <sheetViews>
    <sheetView tabSelected="1" topLeftCell="A2" zoomScale="39" zoomScaleNormal="39" workbookViewId="0">
      <selection activeCell="G19" sqref="G19"/>
    </sheetView>
  </sheetViews>
  <sheetFormatPr baseColWidth="10" defaultRowHeight="18" x14ac:dyDescent="0.25"/>
  <cols>
    <col min="2" max="2" width="9" customWidth="1"/>
    <col min="3" max="3" width="12.42578125" style="1" bestFit="1" customWidth="1"/>
    <col min="4" max="4" width="14.140625" style="1" customWidth="1"/>
    <col min="5" max="5" width="114.42578125" style="1" customWidth="1"/>
    <col min="6" max="6" width="57.7109375" style="1" customWidth="1"/>
    <col min="7" max="7" width="39.7109375" style="1" customWidth="1"/>
    <col min="8" max="8" width="29.85546875" style="1" customWidth="1"/>
    <col min="9" max="9" width="36.140625" style="1" customWidth="1"/>
    <col min="10" max="10" width="29.42578125" customWidth="1"/>
    <col min="12" max="12" width="27.42578125" customWidth="1"/>
    <col min="13" max="13" width="16.85546875" bestFit="1" customWidth="1"/>
  </cols>
  <sheetData>
    <row r="2" spans="3:10" ht="18.75" thickBot="1" x14ac:dyDescent="0.3"/>
    <row r="3" spans="3:10" ht="33" customHeight="1" x14ac:dyDescent="0.25">
      <c r="C3" s="17" t="s">
        <v>42</v>
      </c>
      <c r="D3" s="18"/>
      <c r="E3" s="18"/>
      <c r="F3" s="18"/>
      <c r="G3" s="18"/>
      <c r="H3" s="18"/>
      <c r="I3" s="18"/>
      <c r="J3" s="19"/>
    </row>
    <row r="4" spans="3:10" ht="22.5" customHeight="1" thickBot="1" x14ac:dyDescent="0.3">
      <c r="C4" s="20"/>
      <c r="D4" s="21"/>
      <c r="E4" s="21"/>
      <c r="F4" s="21"/>
      <c r="G4" s="21"/>
      <c r="H4" s="21"/>
      <c r="I4" s="21"/>
      <c r="J4" s="22"/>
    </row>
    <row r="5" spans="3:10" ht="26.25" customHeight="1" x14ac:dyDescent="0.25">
      <c r="C5" s="27" t="s">
        <v>2</v>
      </c>
      <c r="D5" s="28"/>
      <c r="E5" s="31" t="s">
        <v>0</v>
      </c>
      <c r="F5" s="31" t="s">
        <v>1</v>
      </c>
      <c r="G5" s="31" t="s">
        <v>46</v>
      </c>
      <c r="H5" s="31" t="s">
        <v>8</v>
      </c>
      <c r="I5" s="32" t="s">
        <v>47</v>
      </c>
      <c r="J5" s="33"/>
    </row>
    <row r="6" spans="3:10" ht="26.25" customHeight="1" thickBot="1" x14ac:dyDescent="0.3">
      <c r="C6" s="29"/>
      <c r="D6" s="30"/>
      <c r="E6" s="31"/>
      <c r="F6" s="31"/>
      <c r="G6" s="31"/>
      <c r="H6" s="31"/>
      <c r="I6" s="32"/>
      <c r="J6" s="33"/>
    </row>
    <row r="7" spans="3:10" ht="26.25" customHeight="1" thickBot="1" x14ac:dyDescent="0.45">
      <c r="C7" s="15">
        <v>1</v>
      </c>
      <c r="D7" s="16"/>
      <c r="E7" s="49" t="s">
        <v>6</v>
      </c>
      <c r="F7" s="49" t="s">
        <v>31</v>
      </c>
      <c r="G7" s="50"/>
      <c r="H7" s="51"/>
      <c r="I7" s="51"/>
      <c r="J7" s="52"/>
    </row>
    <row r="8" spans="3:10" ht="26.25" customHeight="1" thickBot="1" x14ac:dyDescent="0.45">
      <c r="C8" s="15"/>
      <c r="D8" s="16"/>
      <c r="E8" s="53" t="s">
        <v>10</v>
      </c>
      <c r="F8" s="53" t="s">
        <v>32</v>
      </c>
      <c r="G8" s="54">
        <v>7527.94</v>
      </c>
      <c r="H8" s="54">
        <v>5133.32</v>
      </c>
      <c r="I8" s="54">
        <f>+G8+H8</f>
        <v>12661.259999999998</v>
      </c>
      <c r="J8" s="55">
        <v>12661.3</v>
      </c>
    </row>
    <row r="9" spans="3:10" s="2" customFormat="1" ht="27" customHeight="1" thickBot="1" x14ac:dyDescent="0.45">
      <c r="C9" s="15"/>
      <c r="D9" s="16"/>
      <c r="E9" s="56" t="s">
        <v>43</v>
      </c>
      <c r="F9" s="57"/>
      <c r="G9" s="57"/>
      <c r="H9" s="57"/>
      <c r="I9" s="58"/>
      <c r="J9" s="59"/>
    </row>
    <row r="10" spans="3:10" s="2" customFormat="1" ht="50.25" customHeight="1" thickBot="1" x14ac:dyDescent="0.45">
      <c r="C10" s="23">
        <v>2</v>
      </c>
      <c r="D10" s="24"/>
      <c r="E10" s="60" t="s">
        <v>5</v>
      </c>
      <c r="F10" s="60" t="s">
        <v>3</v>
      </c>
      <c r="G10" s="61"/>
      <c r="H10" s="54"/>
      <c r="I10" s="54"/>
      <c r="J10" s="55">
        <f>+I11+I12+I13</f>
        <v>177236.96000000002</v>
      </c>
    </row>
    <row r="11" spans="3:10" s="2" customFormat="1" ht="36.75" customHeight="1" thickBot="1" x14ac:dyDescent="0.45">
      <c r="C11" s="15"/>
      <c r="D11" s="16"/>
      <c r="E11" s="69" t="s">
        <v>11</v>
      </c>
      <c r="F11" s="69" t="s">
        <v>22</v>
      </c>
      <c r="G11" s="70">
        <v>61318.05</v>
      </c>
      <c r="H11" s="70">
        <v>12737.78</v>
      </c>
      <c r="I11" s="70">
        <f>+G11+H11</f>
        <v>74055.83</v>
      </c>
      <c r="J11" s="62"/>
    </row>
    <row r="12" spans="3:10" s="2" customFormat="1" ht="36.75" customHeight="1" thickBot="1" x14ac:dyDescent="0.45">
      <c r="C12" s="15"/>
      <c r="D12" s="16"/>
      <c r="E12" s="69" t="s">
        <v>12</v>
      </c>
      <c r="F12" s="69" t="s">
        <v>23</v>
      </c>
      <c r="G12" s="70">
        <v>42927.22</v>
      </c>
      <c r="H12" s="70">
        <v>8719.16</v>
      </c>
      <c r="I12" s="70">
        <f>+G12+H12</f>
        <v>51646.380000000005</v>
      </c>
      <c r="J12" s="62"/>
    </row>
    <row r="13" spans="3:10" s="2" customFormat="1" ht="33" customHeight="1" thickBot="1" x14ac:dyDescent="0.45">
      <c r="C13" s="15"/>
      <c r="D13" s="16"/>
      <c r="E13" s="69" t="s">
        <v>13</v>
      </c>
      <c r="F13" s="69" t="s">
        <v>24</v>
      </c>
      <c r="G13" s="70">
        <v>33947.97</v>
      </c>
      <c r="H13" s="70">
        <v>17586.78</v>
      </c>
      <c r="I13" s="70">
        <f>+G13+H13</f>
        <v>51534.75</v>
      </c>
      <c r="J13" s="62"/>
    </row>
    <row r="14" spans="3:10" s="2" customFormat="1" ht="49.5" customHeight="1" thickBot="1" x14ac:dyDescent="0.45">
      <c r="C14" s="25"/>
      <c r="D14" s="26"/>
      <c r="E14" s="72" t="s">
        <v>44</v>
      </c>
      <c r="F14" s="73"/>
      <c r="G14" s="73"/>
      <c r="H14" s="73"/>
      <c r="I14" s="74"/>
      <c r="J14" s="59"/>
    </row>
    <row r="15" spans="3:10" s="2" customFormat="1" ht="48" customHeight="1" thickBot="1" x14ac:dyDescent="0.45">
      <c r="C15" s="23">
        <v>3</v>
      </c>
      <c r="D15" s="24"/>
      <c r="E15" s="71" t="s">
        <v>7</v>
      </c>
      <c r="F15" s="71" t="s">
        <v>14</v>
      </c>
      <c r="G15" s="70"/>
      <c r="H15" s="70"/>
      <c r="I15" s="70"/>
      <c r="J15" s="55">
        <f>+I16+I17+I18+I19+I20+I21+I22+I23+I24+I25+I26+I27</f>
        <v>497123.79</v>
      </c>
    </row>
    <row r="16" spans="3:10" s="2" customFormat="1" ht="46.5" customHeight="1" thickBot="1" x14ac:dyDescent="0.45">
      <c r="C16" s="15"/>
      <c r="D16" s="16"/>
      <c r="E16" s="69" t="s">
        <v>16</v>
      </c>
      <c r="F16" s="69" t="s">
        <v>15</v>
      </c>
      <c r="G16" s="70">
        <v>15040.33</v>
      </c>
      <c r="H16" s="70">
        <v>12790.42</v>
      </c>
      <c r="I16" s="70">
        <f>+G16+H16</f>
        <v>27830.75</v>
      </c>
      <c r="J16" s="62"/>
    </row>
    <row r="17" spans="3:13" s="2" customFormat="1" ht="34.5" customHeight="1" thickBot="1" x14ac:dyDescent="0.45">
      <c r="C17" s="15"/>
      <c r="D17" s="16"/>
      <c r="E17" s="69" t="s">
        <v>18</v>
      </c>
      <c r="F17" s="69" t="s">
        <v>17</v>
      </c>
      <c r="G17" s="70">
        <v>22886.42</v>
      </c>
      <c r="H17" s="70">
        <v>18801.91</v>
      </c>
      <c r="I17" s="70">
        <f>+G17+H17</f>
        <v>41688.33</v>
      </c>
      <c r="J17" s="62"/>
    </row>
    <row r="18" spans="3:13" s="2" customFormat="1" ht="39.75" customHeight="1" thickBot="1" x14ac:dyDescent="0.45">
      <c r="C18" s="15"/>
      <c r="D18" s="16"/>
      <c r="E18" s="69" t="s">
        <v>20</v>
      </c>
      <c r="F18" s="69" t="s">
        <v>25</v>
      </c>
      <c r="G18" s="70">
        <v>402.1</v>
      </c>
      <c r="H18" s="70">
        <v>495.65</v>
      </c>
      <c r="I18" s="70">
        <f t="shared" ref="I18:I29" si="0">+G18+H18</f>
        <v>897.75</v>
      </c>
      <c r="J18" s="62"/>
    </row>
    <row r="19" spans="3:13" s="2" customFormat="1" ht="43.5" customHeight="1" thickBot="1" x14ac:dyDescent="0.45">
      <c r="C19" s="15"/>
      <c r="D19" s="16"/>
      <c r="E19" s="69" t="s">
        <v>33</v>
      </c>
      <c r="F19" s="69" t="s">
        <v>25</v>
      </c>
      <c r="G19" s="70">
        <v>1875</v>
      </c>
      <c r="H19" s="70">
        <v>2728</v>
      </c>
      <c r="I19" s="70">
        <f>+G19+H19</f>
        <v>4603</v>
      </c>
      <c r="J19" s="62"/>
      <c r="L19" s="6"/>
    </row>
    <row r="20" spans="3:13" s="2" customFormat="1" ht="40.5" customHeight="1" thickBot="1" x14ac:dyDescent="0.45">
      <c r="C20" s="15"/>
      <c r="D20" s="16"/>
      <c r="E20" s="69" t="s">
        <v>21</v>
      </c>
      <c r="F20" s="69" t="s">
        <v>19</v>
      </c>
      <c r="G20" s="70">
        <v>15645.56</v>
      </c>
      <c r="H20" s="70">
        <v>12004.85</v>
      </c>
      <c r="I20" s="70">
        <f t="shared" si="0"/>
        <v>27650.41</v>
      </c>
      <c r="J20" s="62"/>
    </row>
    <row r="21" spans="3:13" s="2" customFormat="1" ht="44.25" customHeight="1" thickBot="1" x14ac:dyDescent="0.45">
      <c r="C21" s="15"/>
      <c r="D21" s="16"/>
      <c r="E21" s="69" t="s">
        <v>26</v>
      </c>
      <c r="F21" s="69" t="s">
        <v>30</v>
      </c>
      <c r="G21" s="70">
        <v>88975.14</v>
      </c>
      <c r="H21" s="70">
        <v>38337.1</v>
      </c>
      <c r="I21" s="70">
        <f t="shared" si="0"/>
        <v>127312.23999999999</v>
      </c>
      <c r="J21" s="62"/>
    </row>
    <row r="22" spans="3:13" s="2" customFormat="1" ht="42.75" customHeight="1" thickBot="1" x14ac:dyDescent="0.45">
      <c r="C22" s="15"/>
      <c r="D22" s="16"/>
      <c r="E22" s="69" t="s">
        <v>27</v>
      </c>
      <c r="F22" s="69" t="s">
        <v>29</v>
      </c>
      <c r="G22" s="70">
        <v>51.19</v>
      </c>
      <c r="H22" s="70">
        <v>206.15</v>
      </c>
      <c r="I22" s="70">
        <f t="shared" si="0"/>
        <v>257.34000000000003</v>
      </c>
      <c r="J22" s="62"/>
    </row>
    <row r="23" spans="3:13" s="2" customFormat="1" ht="54" customHeight="1" thickBot="1" x14ac:dyDescent="0.45">
      <c r="C23" s="15"/>
      <c r="D23" s="16"/>
      <c r="E23" s="69" t="s">
        <v>28</v>
      </c>
      <c r="F23" s="69" t="s">
        <v>34</v>
      </c>
      <c r="G23" s="70">
        <v>11500.14</v>
      </c>
      <c r="H23" s="70">
        <v>5841.55</v>
      </c>
      <c r="I23" s="70">
        <f t="shared" si="0"/>
        <v>17341.689999999999</v>
      </c>
      <c r="J23" s="62"/>
    </row>
    <row r="24" spans="3:13" s="2" customFormat="1" ht="57.75" customHeight="1" thickBot="1" x14ac:dyDescent="0.45">
      <c r="C24" s="15"/>
      <c r="D24" s="16"/>
      <c r="E24" s="69" t="s">
        <v>39</v>
      </c>
      <c r="F24" s="69" t="s">
        <v>40</v>
      </c>
      <c r="G24" s="70">
        <v>79454</v>
      </c>
      <c r="H24" s="70">
        <v>0</v>
      </c>
      <c r="I24" s="70">
        <f>+G24+H24</f>
        <v>79454</v>
      </c>
      <c r="J24" s="62"/>
    </row>
    <row r="25" spans="3:13" s="2" customFormat="1" ht="45.75" customHeight="1" thickBot="1" x14ac:dyDescent="0.45">
      <c r="C25" s="15"/>
      <c r="D25" s="16"/>
      <c r="E25" s="69" t="s">
        <v>35</v>
      </c>
      <c r="F25" s="69" t="s">
        <v>36</v>
      </c>
      <c r="G25" s="70">
        <v>30302.02</v>
      </c>
      <c r="H25" s="70">
        <v>8269.68</v>
      </c>
      <c r="I25" s="70">
        <f>+G25+H25+241.47</f>
        <v>38813.17</v>
      </c>
      <c r="J25" s="62"/>
    </row>
    <row r="26" spans="3:13" s="2" customFormat="1" ht="38.25" customHeight="1" thickBot="1" x14ac:dyDescent="0.45">
      <c r="C26" s="15"/>
      <c r="D26" s="16"/>
      <c r="E26" s="69" t="s">
        <v>37</v>
      </c>
      <c r="F26" s="69" t="s">
        <v>38</v>
      </c>
      <c r="G26" s="70">
        <v>110410.09</v>
      </c>
      <c r="H26" s="70">
        <v>20865.02</v>
      </c>
      <c r="I26" s="70">
        <f t="shared" si="0"/>
        <v>131275.10999999999</v>
      </c>
      <c r="J26" s="62"/>
      <c r="L26" s="8"/>
      <c r="M26" s="8"/>
    </row>
    <row r="27" spans="3:13" s="2" customFormat="1" ht="36" customHeight="1" thickBot="1" x14ac:dyDescent="0.45">
      <c r="C27" s="15"/>
      <c r="D27" s="16"/>
      <c r="E27" s="69" t="s">
        <v>41</v>
      </c>
      <c r="F27" s="69" t="s">
        <v>38</v>
      </c>
      <c r="G27" s="70">
        <v>0</v>
      </c>
      <c r="H27" s="70">
        <v>0</v>
      </c>
      <c r="I27" s="70">
        <v>0</v>
      </c>
      <c r="J27" s="62"/>
      <c r="L27" s="9"/>
      <c r="M27" s="8"/>
    </row>
    <row r="28" spans="3:13" s="2" customFormat="1" ht="30.75" thickBot="1" x14ac:dyDescent="0.45">
      <c r="C28" s="25"/>
      <c r="D28" s="26"/>
      <c r="E28" s="63" t="s">
        <v>45</v>
      </c>
      <c r="F28" s="64"/>
      <c r="G28" s="64"/>
      <c r="H28" s="64"/>
      <c r="I28" s="65"/>
      <c r="J28" s="59"/>
      <c r="L28" s="8"/>
      <c r="M28" s="8"/>
    </row>
    <row r="29" spans="3:13" s="3" customFormat="1" ht="69" customHeight="1" thickBot="1" x14ac:dyDescent="0.45">
      <c r="C29" s="38">
        <v>4</v>
      </c>
      <c r="D29" s="39"/>
      <c r="E29" s="66" t="s">
        <v>49</v>
      </c>
      <c r="F29" s="67" t="s">
        <v>4</v>
      </c>
      <c r="G29" s="54">
        <v>0</v>
      </c>
      <c r="H29" s="54">
        <v>0</v>
      </c>
      <c r="I29" s="54">
        <f t="shared" si="0"/>
        <v>0</v>
      </c>
      <c r="J29" s="68">
        <v>0</v>
      </c>
      <c r="L29" s="10"/>
      <c r="M29" s="10"/>
    </row>
    <row r="30" spans="3:13" ht="42" customHeight="1" thickBot="1" x14ac:dyDescent="0.45">
      <c r="C30" s="35" t="s">
        <v>9</v>
      </c>
      <c r="D30" s="36"/>
      <c r="E30" s="36"/>
      <c r="F30" s="37"/>
      <c r="G30" s="4">
        <f>SUM(G8:G29)</f>
        <v>522263.17000000004</v>
      </c>
      <c r="H30" s="4">
        <f>SUM(H8:H29)</f>
        <v>164517.36999999997</v>
      </c>
      <c r="I30" s="4">
        <f>SUM(I8:I29)</f>
        <v>687022.01</v>
      </c>
      <c r="J30" s="5">
        <f>+J8+J10+J15</f>
        <v>687022.05</v>
      </c>
      <c r="L30" s="11"/>
      <c r="M30" s="9"/>
    </row>
    <row r="31" spans="3:13" s="14" customFormat="1" ht="27.75" customHeight="1" thickBot="1" x14ac:dyDescent="0.3">
      <c r="C31" s="34"/>
      <c r="D31" s="34"/>
      <c r="E31" s="34"/>
      <c r="F31" s="34"/>
      <c r="G31" s="34"/>
      <c r="H31" s="34"/>
      <c r="I31" s="34"/>
      <c r="J31" s="34"/>
    </row>
    <row r="32" spans="3:13" s="46" customFormat="1" ht="33" customHeight="1" thickBot="1" x14ac:dyDescent="0.4">
      <c r="C32" s="40" t="s">
        <v>48</v>
      </c>
      <c r="D32" s="41"/>
      <c r="E32" s="42" t="s">
        <v>50</v>
      </c>
      <c r="F32" s="13"/>
      <c r="G32" s="43"/>
      <c r="H32" s="44"/>
      <c r="I32" s="43"/>
      <c r="J32" s="45"/>
      <c r="L32" s="47"/>
      <c r="M32" s="48"/>
    </row>
    <row r="33" spans="10:13" x14ac:dyDescent="0.25">
      <c r="J33" s="7"/>
      <c r="K33" s="7"/>
      <c r="L33" s="12"/>
      <c r="M33" s="11"/>
    </row>
    <row r="34" spans="10:13" x14ac:dyDescent="0.25">
      <c r="L34" s="7"/>
      <c r="M34" s="11"/>
    </row>
    <row r="35" spans="10:13" x14ac:dyDescent="0.25">
      <c r="J35" s="7"/>
      <c r="K35" s="7"/>
      <c r="L35" s="12"/>
      <c r="M35" s="11"/>
    </row>
    <row r="36" spans="10:13" x14ac:dyDescent="0.25">
      <c r="K36" s="7"/>
      <c r="L36" s="12"/>
      <c r="M36" s="11"/>
    </row>
    <row r="37" spans="10:13" x14ac:dyDescent="0.25">
      <c r="L37" s="12"/>
      <c r="M37" s="11"/>
    </row>
    <row r="38" spans="10:13" x14ac:dyDescent="0.25">
      <c r="L38" s="11"/>
      <c r="M38" s="11"/>
    </row>
    <row r="39" spans="10:13" x14ac:dyDescent="0.25">
      <c r="L39" s="11"/>
      <c r="M39" s="11"/>
    </row>
    <row r="40" spans="10:13" ht="22.5" x14ac:dyDescent="0.3">
      <c r="L40" s="9"/>
      <c r="M40" s="11"/>
    </row>
    <row r="41" spans="10:13" x14ac:dyDescent="0.25">
      <c r="L41" s="11"/>
      <c r="M41" s="11"/>
    </row>
  </sheetData>
  <mergeCells count="21">
    <mergeCell ref="C31:J31"/>
    <mergeCell ref="C30:F30"/>
    <mergeCell ref="E14:I14"/>
    <mergeCell ref="E28:I28"/>
    <mergeCell ref="C29:D29"/>
    <mergeCell ref="C7:D9"/>
    <mergeCell ref="E9:I9"/>
    <mergeCell ref="C3:J4"/>
    <mergeCell ref="G7:J7"/>
    <mergeCell ref="C32:D32"/>
    <mergeCell ref="C10:D14"/>
    <mergeCell ref="C15:D28"/>
    <mergeCell ref="C5:D6"/>
    <mergeCell ref="E5:E6"/>
    <mergeCell ref="F5:F6"/>
    <mergeCell ref="G5:G6"/>
    <mergeCell ref="H5:H6"/>
    <mergeCell ref="I5:J6"/>
    <mergeCell ref="J8:J9"/>
    <mergeCell ref="J10:J14"/>
    <mergeCell ref="J15:J28"/>
  </mergeCells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126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EC5E60B-D7D4-4FA9-B1B1-9F130A4F7784}"/>
</file>

<file path=customXml/itemProps2.xml><?xml version="1.0" encoding="utf-8"?>
<ds:datastoreItem xmlns:ds="http://schemas.openxmlformats.org/officeDocument/2006/customXml" ds:itemID="{FB1073DE-BFA5-41C1-96D3-052E52E72A9F}"/>
</file>

<file path=customXml/itemProps3.xml><?xml version="1.0" encoding="utf-8"?>
<ds:datastoreItem xmlns:ds="http://schemas.openxmlformats.org/officeDocument/2006/customXml" ds:itemID="{CBC038C7-DA91-42B5-8928-6E4764D7A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CÁLCULOS GENERALES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CALCULOSDEVOLUMENPORSECTORES</dc:title>
  <dc:creator>User</dc:creator>
  <cp:lastModifiedBy>User</cp:lastModifiedBy>
  <dcterms:created xsi:type="dcterms:W3CDTF">2019-07-18T08:59:04Z</dcterms:created>
  <dcterms:modified xsi:type="dcterms:W3CDTF">2019-07-31T02:58:05Z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