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scritorio\INFRAESTRUCTURA\CAÑASGORDAS\Adendas\"/>
    </mc:Choice>
  </mc:AlternateContent>
  <bookViews>
    <workbookView xWindow="0" yWindow="0" windowWidth="24000" windowHeight="9135"/>
  </bookViews>
  <sheets>
    <sheet name="PRESUPUESTO CAÑAS GORDAS" sheetId="1" r:id="rId1"/>
  </sheets>
  <definedNames>
    <definedName name="_xlnm._FilterDatabase" localSheetId="0" hidden="1">'PRESUPUESTO CAÑAS GORDAS'!$A$10:$F$18</definedName>
    <definedName name="_xlnm.Print_Area" localSheetId="0">'PRESUPUESTO CAÑAS GORDAS'!$A$1:$F$396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4" i="1" l="1"/>
  <c r="F70" i="1"/>
  <c r="F71" i="1"/>
  <c r="F72" i="1"/>
  <c r="F73" i="1"/>
  <c r="F74" i="1"/>
  <c r="F75" i="1"/>
  <c r="F76" i="1"/>
  <c r="F77" i="1"/>
  <c r="F78" i="1"/>
  <c r="F79" i="1"/>
  <c r="F80" i="1"/>
  <c r="F81" i="1"/>
  <c r="F82" i="1"/>
  <c r="F83" i="1"/>
  <c r="F84" i="1"/>
  <c r="F85" i="1"/>
  <c r="F86" i="1"/>
  <c r="F87" i="1"/>
  <c r="F88" i="1"/>
  <c r="F69" i="1"/>
  <c r="F50" i="1"/>
  <c r="F51" i="1"/>
  <c r="F52" i="1"/>
  <c r="F53" i="1"/>
  <c r="F54" i="1"/>
  <c r="F55" i="1"/>
  <c r="F56" i="1"/>
  <c r="F57" i="1"/>
  <c r="F58" i="1"/>
  <c r="F59" i="1"/>
  <c r="F60" i="1"/>
  <c r="F61" i="1"/>
  <c r="F62" i="1"/>
  <c r="F63" i="1"/>
  <c r="F64" i="1"/>
  <c r="F65" i="1"/>
  <c r="F49" i="1"/>
  <c r="F37" i="1"/>
  <c r="F38" i="1"/>
  <c r="F39" i="1"/>
  <c r="F40" i="1"/>
  <c r="F41" i="1"/>
  <c r="F42" i="1"/>
  <c r="F43" i="1"/>
  <c r="F44" i="1"/>
  <c r="F45" i="1"/>
  <c r="F22" i="1"/>
  <c r="F23" i="1"/>
  <c r="F24" i="1"/>
  <c r="F25" i="1"/>
  <c r="F26" i="1"/>
  <c r="F27" i="1"/>
  <c r="F28" i="1"/>
  <c r="F29" i="1"/>
  <c r="F30" i="1"/>
  <c r="F31" i="1"/>
  <c r="F32" i="1"/>
  <c r="F36" i="1"/>
  <c r="F21" i="1"/>
  <c r="F12" i="1"/>
  <c r="F13" i="1"/>
  <c r="F14" i="1"/>
  <c r="F15" i="1"/>
  <c r="F16" i="1"/>
  <c r="F17" i="1"/>
  <c r="F11" i="1"/>
  <c r="F33" i="1" l="1"/>
  <c r="F46" i="1"/>
  <c r="F66" i="1"/>
  <c r="F89" i="1"/>
  <c r="F18" i="1"/>
  <c r="F369" i="1" l="1"/>
  <c r="F370" i="1"/>
  <c r="F371" i="1"/>
  <c r="F372" i="1"/>
  <c r="F373" i="1"/>
  <c r="F374" i="1"/>
  <c r="F375" i="1"/>
  <c r="F376" i="1"/>
  <c r="F377" i="1"/>
  <c r="F378" i="1"/>
  <c r="F379" i="1"/>
  <c r="F380" i="1"/>
  <c r="F381" i="1"/>
  <c r="F382" i="1"/>
  <c r="F383" i="1"/>
  <c r="F358" i="1"/>
  <c r="F359" i="1"/>
  <c r="F360" i="1"/>
  <c r="F361" i="1"/>
  <c r="F362" i="1"/>
  <c r="F363" i="1"/>
  <c r="F364" i="1"/>
  <c r="F365" i="1"/>
  <c r="F346" i="1"/>
  <c r="F348" i="1"/>
  <c r="F347" i="1"/>
  <c r="F339" i="1"/>
  <c r="F340" i="1"/>
  <c r="F342" i="1"/>
  <c r="F338" i="1"/>
  <c r="F341" i="1"/>
  <c r="F333" i="1"/>
  <c r="F334" i="1"/>
  <c r="F326" i="1"/>
  <c r="F327" i="1"/>
  <c r="F328" i="1"/>
  <c r="F329" i="1"/>
  <c r="F316" i="1"/>
  <c r="F317" i="1"/>
  <c r="F318" i="1"/>
  <c r="F319" i="1"/>
  <c r="F320" i="1"/>
  <c r="F321" i="1"/>
  <c r="F322" i="1"/>
  <c r="F308" i="1"/>
  <c r="F309" i="1"/>
  <c r="F310" i="1"/>
  <c r="F311" i="1"/>
  <c r="F312" i="1"/>
  <c r="F301" i="1"/>
  <c r="F302" i="1"/>
  <c r="F303" i="1"/>
  <c r="F304" i="1"/>
  <c r="F295" i="1"/>
  <c r="F296" i="1"/>
  <c r="F297" i="1"/>
  <c r="F335" i="1" l="1"/>
  <c r="F313" i="1"/>
  <c r="F349" i="1"/>
  <c r="F366" i="1"/>
  <c r="F298" i="1"/>
  <c r="F305" i="1"/>
  <c r="F323" i="1"/>
  <c r="F330" i="1"/>
  <c r="F343" i="1"/>
  <c r="F384" i="1"/>
  <c r="F386" i="1" l="1"/>
  <c r="F352" i="1"/>
  <c r="F228" i="1" l="1"/>
  <c r="F164" i="1"/>
  <c r="F104" i="1"/>
  <c r="F103" i="1"/>
  <c r="F102" i="1"/>
  <c r="F101" i="1"/>
  <c r="F100" i="1"/>
  <c r="F99" i="1"/>
  <c r="F98" i="1"/>
  <c r="F97" i="1"/>
  <c r="F96" i="1"/>
  <c r="F95" i="1"/>
  <c r="F94" i="1"/>
  <c r="F93" i="1"/>
  <c r="F92" i="1"/>
  <c r="F105" i="1" l="1"/>
  <c r="F107" i="1" s="1"/>
  <c r="F185" i="1"/>
  <c r="F189" i="1"/>
  <c r="F115" i="1"/>
  <c r="F186" i="1"/>
  <c r="F190" i="1"/>
  <c r="F183" i="1"/>
  <c r="F187" i="1"/>
  <c r="F191" i="1"/>
  <c r="F184" i="1"/>
  <c r="F188" i="1"/>
  <c r="F281" i="1"/>
  <c r="F282" i="1"/>
  <c r="F283" i="1"/>
  <c r="F285" i="1"/>
  <c r="F286" i="1"/>
  <c r="F272" i="1"/>
  <c r="F273" i="1"/>
  <c r="F274" i="1"/>
  <c r="F275" i="1"/>
  <c r="F276" i="1"/>
  <c r="F277" i="1"/>
  <c r="F263" i="1"/>
  <c r="F264" i="1"/>
  <c r="F265" i="1"/>
  <c r="F266" i="1"/>
  <c r="F267" i="1"/>
  <c r="F268" i="1"/>
  <c r="F255" i="1"/>
  <c r="F256" i="1"/>
  <c r="F257" i="1"/>
  <c r="F258" i="1"/>
  <c r="F259" i="1"/>
  <c r="F113" i="1"/>
  <c r="F117" i="1"/>
  <c r="F114" i="1"/>
  <c r="F118" i="1"/>
  <c r="F116" i="1"/>
  <c r="F243" i="1"/>
  <c r="F244" i="1"/>
  <c r="F245" i="1"/>
  <c r="F246" i="1"/>
  <c r="F247" i="1"/>
  <c r="F248" i="1"/>
  <c r="F249" i="1"/>
  <c r="F250" i="1"/>
  <c r="F251" i="1"/>
  <c r="F229" i="1"/>
  <c r="F230" i="1"/>
  <c r="F231" i="1"/>
  <c r="F232" i="1"/>
  <c r="F233" i="1"/>
  <c r="F234" i="1"/>
  <c r="F235" i="1"/>
  <c r="F236" i="1"/>
  <c r="F237" i="1"/>
  <c r="F238" i="1"/>
  <c r="F239" i="1"/>
  <c r="F217" i="1"/>
  <c r="F218" i="1"/>
  <c r="F219" i="1"/>
  <c r="F206" i="1"/>
  <c r="F207" i="1"/>
  <c r="F208" i="1"/>
  <c r="F209" i="1"/>
  <c r="F210" i="1"/>
  <c r="F211" i="1"/>
  <c r="F212" i="1"/>
  <c r="F213" i="1"/>
  <c r="F196" i="1"/>
  <c r="F197" i="1"/>
  <c r="F198" i="1"/>
  <c r="F199" i="1"/>
  <c r="F200" i="1"/>
  <c r="F201" i="1"/>
  <c r="F202" i="1"/>
  <c r="F165" i="1"/>
  <c r="F166" i="1"/>
  <c r="F167" i="1"/>
  <c r="F168" i="1"/>
  <c r="F169" i="1"/>
  <c r="F170" i="1"/>
  <c r="F171" i="1"/>
  <c r="F172" i="1"/>
  <c r="F173" i="1"/>
  <c r="F174" i="1"/>
  <c r="F175" i="1"/>
  <c r="F176" i="1"/>
  <c r="F177" i="1"/>
  <c r="F178" i="1"/>
  <c r="F179" i="1"/>
  <c r="F142" i="1"/>
  <c r="F143" i="1"/>
  <c r="F144" i="1"/>
  <c r="F145" i="1"/>
  <c r="F146" i="1"/>
  <c r="F147" i="1"/>
  <c r="F148" i="1"/>
  <c r="F149" i="1"/>
  <c r="F150" i="1"/>
  <c r="F151" i="1"/>
  <c r="F152" i="1"/>
  <c r="F153" i="1"/>
  <c r="F154" i="1"/>
  <c r="F155" i="1"/>
  <c r="F156" i="1"/>
  <c r="F157" i="1"/>
  <c r="F158" i="1"/>
  <c r="F159" i="1"/>
  <c r="F160" i="1"/>
  <c r="F123" i="1"/>
  <c r="F124" i="1"/>
  <c r="F125" i="1"/>
  <c r="F126" i="1"/>
  <c r="F127" i="1"/>
  <c r="F128" i="1"/>
  <c r="F129" i="1"/>
  <c r="F130" i="1"/>
  <c r="F131" i="1"/>
  <c r="F132" i="1"/>
  <c r="F133" i="1"/>
  <c r="F134" i="1"/>
  <c r="F135" i="1"/>
  <c r="F136" i="1"/>
  <c r="F137" i="1"/>
  <c r="F138" i="1"/>
  <c r="F122" i="1"/>
  <c r="F192" i="1" l="1"/>
  <c r="F203" i="1"/>
  <c r="F139" i="1"/>
  <c r="F260" i="1"/>
  <c r="F220" i="1"/>
  <c r="F269" i="1"/>
  <c r="F278" i="1"/>
  <c r="F214" i="1"/>
  <c r="F161" i="1"/>
  <c r="F252" i="1"/>
  <c r="F119" i="1"/>
  <c r="F284" i="1"/>
  <c r="F287" i="1" s="1"/>
  <c r="F180" i="1"/>
  <c r="F240" i="1"/>
  <c r="F289" i="1" l="1"/>
  <c r="F222" i="1"/>
  <c r="F388" i="1" l="1"/>
  <c r="F392" i="1" l="1"/>
  <c r="F393" i="1" s="1"/>
  <c r="F390" i="1"/>
  <c r="F391" i="1"/>
  <c r="F394" i="1" l="1"/>
  <c r="F395" i="1" s="1"/>
</calcChain>
</file>

<file path=xl/comments1.xml><?xml version="1.0" encoding="utf-8"?>
<comments xmlns="http://schemas.openxmlformats.org/spreadsheetml/2006/main">
  <authors>
    <author>Christian Durango</author>
  </authors>
  <commentList>
    <comment ref="D172" authorId="0" shapeId="0">
      <text>
        <r>
          <rPr>
            <b/>
            <sz val="9"/>
            <color rgb="FF000000"/>
            <rFont val="Calibri"/>
            <family val="2"/>
          </rPr>
          <t>Christian Durango:</t>
        </r>
        <r>
          <rPr>
            <sz val="9"/>
            <color rgb="FF000000"/>
            <rFont val="Calibri"/>
            <family val="2"/>
          </rPr>
          <t xml:space="preserve">
TORNAPUNTAS</t>
        </r>
      </text>
    </comment>
  </commentList>
</comments>
</file>

<file path=xl/sharedStrings.xml><?xml version="1.0" encoding="utf-8"?>
<sst xmlns="http://schemas.openxmlformats.org/spreadsheetml/2006/main" count="1022" uniqueCount="630">
  <si>
    <t>PRESUPUESTO GENERAL</t>
  </si>
  <si>
    <t>1.PRESUPUESTO  CASONA</t>
  </si>
  <si>
    <t>1.1</t>
  </si>
  <si>
    <t xml:space="preserve"> ACTIVIDADES PRELIMINARES</t>
  </si>
  <si>
    <t xml:space="preserve"> UNIDAD</t>
  </si>
  <si>
    <t>CANTIDAD</t>
  </si>
  <si>
    <t>VALOR PARCIAL</t>
  </si>
  <si>
    <t>1.1.1</t>
  </si>
  <si>
    <t xml:space="preserve"> DEMOLICION DE PLACA DE CONCRETO ZONA ORIENTAL</t>
  </si>
  <si>
    <t xml:space="preserve"> M2</t>
  </si>
  <si>
    <t>1.1.2</t>
  </si>
  <si>
    <t xml:space="preserve"> INSTALACION DE  TANQUE DE 500 LTS PARA SUMINISTRO PROVISIONAL DE AGUA.</t>
  </si>
  <si>
    <t xml:space="preserve"> UND</t>
  </si>
  <si>
    <t xml:space="preserve"> 1.1.3</t>
  </si>
  <si>
    <t>DERECHO DE CONEXIÓN ACOMETIDA ELÉCTRICA INCUYE CONTADOR TRIFILAR</t>
  </si>
  <si>
    <t xml:space="preserve"> 1.1.4</t>
  </si>
  <si>
    <t xml:space="preserve"> SERVICIO DE ENERGIA ELÉCTRICA PARA LA OBRA</t>
  </si>
  <si>
    <t xml:space="preserve"> MES</t>
  </si>
  <si>
    <t xml:space="preserve"> 1.1.5</t>
  </si>
  <si>
    <t xml:space="preserve"> IMPLEMENTACION VALLAS DE SEGURIDAD E INFORMACION</t>
  </si>
  <si>
    <t xml:space="preserve"> 1.1.6</t>
  </si>
  <si>
    <t xml:space="preserve"> ASEO DE OBRA</t>
  </si>
  <si>
    <t xml:space="preserve"> 1.1.7</t>
  </si>
  <si>
    <t xml:space="preserve"> ASEO FINAL DE OBRA</t>
  </si>
  <si>
    <t>TOTAL CAPITULO</t>
  </si>
  <si>
    <t>1.2</t>
  </si>
  <si>
    <t xml:space="preserve"> INTERVENCION CUBIERTA CASONA</t>
  </si>
  <si>
    <t xml:space="preserve"> 1.2.1</t>
  </si>
  <si>
    <t>CONSTRUCCION DE SOBRE CUBIERTA CON ESTRUCTURA DE GUADUA  Y MANTO DE CUBIERTA CON CARPA PLATILONA ALQUILADA O COMPRADA, QUE SE DEBE IR ARMANDO Y DESMONTANDO POR PARTES.</t>
  </si>
  <si>
    <t xml:space="preserve"> 1.2.2</t>
  </si>
  <si>
    <t xml:space="preserve"> DESMONTE DE TEJA DE BARRO + ENVARILLONADO SOPORTE DE TEJA, INCLUYE CUMBRERAS, CABALLETES, LIMATESAS Y LIMAHOYAS ACOMODACION TEMPORAL PARA REUTILIZACIÓN INMEDIATA DESPUES DE EJECUTAR LIMPIEZA LA LIMPIEZA.</t>
  </si>
  <si>
    <t xml:space="preserve"> 1.2.3</t>
  </si>
  <si>
    <t>REEMPLAZO DE ALFARDAS Y SOBREALFARDAS POR AFECTACION POR  PUDRICION</t>
  </si>
  <si>
    <t xml:space="preserve"> ML</t>
  </si>
  <si>
    <t xml:space="preserve"> 1.2.4</t>
  </si>
  <si>
    <t xml:space="preserve"> ALISTADO DE SOPORTE BASE IMPERMEABILIZACION INCLUYE LISTON INTERMEDIO</t>
  </si>
  <si>
    <t xml:space="preserve"> 1.2.5</t>
  </si>
  <si>
    <t xml:space="preserve"> BASE DE IMPERMEABILIZACION EN LAMINA FIBROCEMENTO 17 MM</t>
  </si>
  <si>
    <t xml:space="preserve"> 1.2.6</t>
  </si>
  <si>
    <t xml:space="preserve"> MEMBRANA DE IMPERMEABILIZACION RESISTENTE A RAYOS ULTRAVILETA</t>
  </si>
  <si>
    <t xml:space="preserve"> 1.2.7</t>
  </si>
  <si>
    <t xml:space="preserve"> CARTON ASFALTICO DE PROTECCION MEMBRANA IMPERMEABILIZANTE</t>
  </si>
  <si>
    <t xml:space="preserve"> 1.2.8</t>
  </si>
  <si>
    <t xml:space="preserve"> MALLA ELECTROSOLDADA 4 MM 15X15</t>
  </si>
  <si>
    <t xml:space="preserve"> 1.2.9</t>
  </si>
  <si>
    <t xml:space="preserve"> CUBIERTA EN TEJA DE BARRO CON REUTILIZACION DEL 50% Y TEJA NUEVA EL 50% ESPECIFICACION SIMILAR A LA EXISTENTE. INCLUYE PERFORACION DE TEJAS REUTILIZADAS Y NUEVAS, CABALLETES LIMAHOYAS Y LIMATESAS EN TEJA DE BARRO MONTADAS Y ALINEADAS PEGADAS CON MORTERO</t>
  </si>
  <si>
    <t>1.2.10</t>
  </si>
  <si>
    <t>LIMPIEZA Y RETIRO DE HONGOS Y MUGRE DE TEJA EXISTENTE</t>
  </si>
  <si>
    <t>1.2.11</t>
  </si>
  <si>
    <t>LAMINA GALVANIZADA CAL 24 DLLO=0,50 M REFUERZO LIMAHOYA  CON BASE DE PINTURA ANTICORROSIVA Y ACABADO EN PINTURA DE POLIURETANO COLOR ROJO.</t>
  </si>
  <si>
    <t>1.2.12</t>
  </si>
  <si>
    <t>SOLAPA PERIMETRAL DE REMATE CUBIERTA BAJO MEMBRANA EN LAMINA GALVANIZADA CAL 24 DLLO=0,30  CON BASE DE PINTURA ANTICORROSIVA Y ACABADO EN PINTURA DE POLIURETANO COLOR ROJO.</t>
  </si>
  <si>
    <t>1.3</t>
  </si>
  <si>
    <t xml:space="preserve"> TRATAMIENTO DE MUROS Y CIELOS CON PAÑETE DE BARRO.</t>
  </si>
  <si>
    <t>1.3.1</t>
  </si>
  <si>
    <t>PAÑETE CON MORTERO DE CAL,  CIELO RASO ENTRE ALFARDAS INCLUYE MALLA GALLINERO DE REFUERZO</t>
  </si>
  <si>
    <t>1.3.2</t>
  </si>
  <si>
    <t>PAÑETE CON MORTERO DE CAL PARA CONSOLIDACION MUROS CON BASE EN PIEDRA.</t>
  </si>
  <si>
    <t>M2</t>
  </si>
  <si>
    <t>1.3.3</t>
  </si>
  <si>
    <t>RETIRO DE PAÑETES DE BARRO, QUE MUESTRAN FALTA DE ADHERENCIA.</t>
  </si>
  <si>
    <t>1.3.4</t>
  </si>
  <si>
    <t>RECONFORMACION DE VANOS, PLOMOS Y NIVELES DE DINTELES, DESPUES DE INSTALAR SOPORTES EN MADERA PARA FIJACION DE LAS PUERTAS Y VENTANAS CON SUS MARCOS, SE MIDE POR ML DE PERIMETRO VANO.</t>
  </si>
  <si>
    <t>1.3.5</t>
  </si>
  <si>
    <t>RESANE DE GRIETAS, FISURAS Y DETALLADO DE LAS PAREDES CON MASILLA DE CAL REFORZADA PARA MEJORAR LA AHERENCIA, LIJA Y PREPARACION SUPERFICIE PARA APLICACIÓN DE CAL, EN PAREDES QUE ACTUALMENTE SE ENCUENTRAN CON PINTURA DE CAL.</t>
  </si>
  <si>
    <t>1.3.6</t>
  </si>
  <si>
    <t>RESTAURACION DE SUPERFICIES PAÑETADAS, REVISION, RETIRO DE PAÑETES SUELTOS, APLICACIÓN DE FALTANTES, APLICACIÓN DE BASE EN PINTURA DE CAL</t>
  </si>
  <si>
    <t>1.3.7</t>
  </si>
  <si>
    <t>APLICACION DE PAÑETE EMBOÑIGADO AFINADO Y BASE DE PINTURA DE CAL.</t>
  </si>
  <si>
    <t>1.3.8</t>
  </si>
  <si>
    <t>LIJADO Y APLICACIÓN DE MASILLA DE CAL CON BROCHA SOBRE PAÑETE DE BOÑIGA EXISTENTE</t>
  </si>
  <si>
    <t>1.3.9</t>
  </si>
  <si>
    <t>APLICACIÓN DE PINTURA DE CAL CON REFUERZO DE IMPRIMANTE SOBRE PAÑETES - MUROS.</t>
  </si>
  <si>
    <t>1.3.10</t>
  </si>
  <si>
    <t>APLICACIÓN DE PINTURA DE CAL CON REFUERZO DE IMPRIMANTE SOBRE PAÑETES - DE CIELO RASOS Y ALFARDAS.</t>
  </si>
  <si>
    <t>1.4</t>
  </si>
  <si>
    <t xml:space="preserve"> RESTAURACION ELEMENTOS DE MADERA</t>
  </si>
  <si>
    <t xml:space="preserve"> 1.4.1</t>
  </si>
  <si>
    <t>RESTAURACION DE BARANDAS INCLUYE RETIRO, CAMBIO DE PASAMANOS, REPARACION DE SOPORTE INFERIOR, INTERMEDIO Y SUPERIOR INCLUYE SOPORTE METALICO DE APOYO.</t>
  </si>
  <si>
    <t xml:space="preserve"> 1.4.2</t>
  </si>
  <si>
    <t xml:space="preserve"> RESTAURACION DE PIEDERECHO CON SU CAPITEL INCLUYE DESMONTE, DECAPADO, LAÑADA, PLOMADO, TACON METALICO Y PINTURA TIPO IMPRANOL</t>
  </si>
  <si>
    <t xml:space="preserve"> 1.4.3</t>
  </si>
  <si>
    <t xml:space="preserve"> JUNTA DE APOYO Y PROTECCION PIE DERECHOS (DADO METALICO)</t>
  </si>
  <si>
    <t xml:space="preserve"> 1.4.4</t>
  </si>
  <si>
    <t xml:space="preserve"> EMBOQUILLADO PERIMETRAL BASES EN PIEDRA PIE DERECHOS FACHADA NORTE.</t>
  </si>
  <si>
    <t xml:space="preserve"> 1.4.5</t>
  </si>
  <si>
    <t xml:space="preserve"> PILARES EN PIEDRA PIEDERECHOS ZONA SUR INCLUYE, ALZAPRIMADO A CADA LADO DEL PIE DERECHO Y DESMONTE, CORTEY DEMOLICION BASE CONCRETO EXISTENTE E INSTALACION PIE DERECHO.</t>
  </si>
  <si>
    <t xml:space="preserve"> 1.4.6</t>
  </si>
  <si>
    <t xml:space="preserve"> APLICACIÓN DE HIDROFUGO DE PROTECCION BASE PIE DERECHOS EN PIEDRA.</t>
  </si>
  <si>
    <t xml:space="preserve"> 1.4.7</t>
  </si>
  <si>
    <t xml:space="preserve"> PINTURA DE ACABADO DE PIE DERECHO CON SU CAPITEL.</t>
  </si>
  <si>
    <t xml:space="preserve"> 1.4.8</t>
  </si>
  <si>
    <t>RESTAURACION DE VIGAS SOLERAS Y SOBRE SOLERAS, INCLUYE DECAPADO, LAÑADO</t>
  </si>
  <si>
    <t xml:space="preserve"> 1.4.9</t>
  </si>
  <si>
    <t>MODIFICACION GRUESO  SOBRESOLERA PARA INSTALACIÓN DE REMATE METALICO DE PROTECCION MADERA ENTREPISO.</t>
  </si>
  <si>
    <t xml:space="preserve"> 1.4.10</t>
  </si>
  <si>
    <t>REMATE METALICO SOBRESOLERAS PARA PROTECCION HUMEDAD EN LAMINA,  EN LAMINA  GALVANIZADA CAL 20 DLLO=45 CM</t>
  </si>
  <si>
    <t xml:space="preserve"> 1.4.11</t>
  </si>
  <si>
    <t xml:space="preserve"> PINTURA DE ACABADO Y PROTECCION DE VIGAS SOLERAS EN CON PINTURA TIPO IMPRANOL O SIMILAR.</t>
  </si>
  <si>
    <t xml:space="preserve"> 1.4.12</t>
  </si>
  <si>
    <t xml:space="preserve"> PINTURA DE ACABADO Y PROTECCION DE VIGAS SOBRESOLERAS CON PINTURA TIPO IMPRANOL O SIMILAR.</t>
  </si>
  <si>
    <t xml:space="preserve"> 1.4.13</t>
  </si>
  <si>
    <t xml:space="preserve"> PINTURA DE ACABADO ALFARDAS SIN RECUBRIMIENTO EN MORTERO ZONA C (COCINA) CON PINTURA IMPRANOL O SIMILAR.</t>
  </si>
  <si>
    <t xml:space="preserve"> 1.4.14</t>
  </si>
  <si>
    <t xml:space="preserve">RESTAURACION DE PUERTAS INCLUYE MONTAJE E INSTALACION DE HERRAJES Y FALLEBAS SEGÚN DISEÑO. </t>
  </si>
  <si>
    <t xml:space="preserve"> 1.4.15</t>
  </si>
  <si>
    <t xml:space="preserve">RESTAURACION DE VENTANAS, INCLUYE MONTAJE E  INSTALACION DE  HERRAJES Y FALLEBAS SEGÚN DISEÑO. </t>
  </si>
  <si>
    <t xml:space="preserve"> 1.4.16</t>
  </si>
  <si>
    <t>SUMINISTRO DE PUERTAS EN TABLA PARADA DE ZAPAN O SIMILAR  INCLUYE MONTAJE E  INSTALACION DE  HERRAJES Y FALLEBAS SEGÚN DISEÑO.</t>
  </si>
  <si>
    <t xml:space="preserve"> 1.4.17</t>
  </si>
  <si>
    <t>SUMINISTRO DE VENTANAS EN TABLA PARADA DE ZAPAN O SIMILAR  INCLUYE MONTAJE E  INSTALACION DE  HERRAJES Y FALLEBAS SEGÚN DISEÑO.</t>
  </si>
  <si>
    <t xml:space="preserve"> TRATAMIENTO DE PISOS</t>
  </si>
  <si>
    <t>|</t>
  </si>
  <si>
    <t>1.5.1</t>
  </si>
  <si>
    <t xml:space="preserve"> REVISION DE NIVELES DE PISOS PARA ESTABLECER NIVEL MAXIMO DE PEGA, RETIRANDO SOBRE GRUESOS DEJADOS EN BASE DE PISO.</t>
  </si>
  <si>
    <t>1.5.2</t>
  </si>
  <si>
    <t>DESMONTE DE PISO EN LADRILLO Y REINSTALACION PARA ARREGLO SOBRESOLERA</t>
  </si>
  <si>
    <t>1.5.3</t>
  </si>
  <si>
    <t>INSTALACION DE PISO EN TABLON DE ARCILLA EXISTENTE, DE DISTINTAS FORMAS Y MEDIDAS RECUPERADO, INCLUYE PREPARACION SUPERFIE PEGA DEL TABLON, RANURADO, LIMPIEZA INSTALACION.</t>
  </si>
  <si>
    <t>1.5.4</t>
  </si>
  <si>
    <t xml:space="preserve"> PISO EN TABLON FATTO E=0,04 M SEGÚN DISEÑO</t>
  </si>
  <si>
    <t>1.5.5</t>
  </si>
  <si>
    <t>REMATES CONTRA MURO PARA CONFORMACION DE PISO EN TABLON FATTO SEGÚN DISEÑO</t>
  </si>
  <si>
    <t>1.5.6</t>
  </si>
  <si>
    <t>RESTAURACION PISOS EN PIEDRA INCLUYE INSTALACION FALTANTES, REVISION EXISTENTES LIMPIEZA Y EMBOQUILLADO OCULTO</t>
  </si>
  <si>
    <t>1.5.7</t>
  </si>
  <si>
    <t xml:space="preserve"> RESTAURACION DE CAÑUELAS EN LADRILLO INCLUYE LAVADO, LIMPIEZA Y CAMBIO DE PIEZAS</t>
  </si>
  <si>
    <t>1.5.8</t>
  </si>
  <si>
    <t xml:space="preserve"> CONSTRUCCION DE PISOS EN PIEDRA Ø 6"-7"  SEGÚN DISEÑO.</t>
  </si>
  <si>
    <t>1.5.9</t>
  </si>
  <si>
    <t xml:space="preserve"> CONSTRUCCION DE PISOS EN PIEDRA Ø 2"-3" CM  SEGÚN DISEÑO.</t>
  </si>
  <si>
    <t>1.5.10</t>
  </si>
  <si>
    <t xml:space="preserve"> RAMPA PLATAFORMA SOPORTE METALICO ACABADO EN MADERA ANCHO 1,20 M SEGÚN DETALLE</t>
  </si>
  <si>
    <t>1.5.11</t>
  </si>
  <si>
    <t xml:space="preserve"> CONSTRUCCION DE BOCA PUERTAS EN PISO EN TABLON FATTO, DEL ANCHO REAL DE MURO, INCLUYE RECORTE DE PIEZAS PARA AJUSTAR AL GRUESO DISIMULANDO DIFERENCIA DE GRUESO DE LOS MUROS.</t>
  </si>
  <si>
    <t>1.5.12</t>
  </si>
  <si>
    <t xml:space="preserve"> CONSTRUCCION DE BORDILLO REMATE PISO CORREDOR SEGUNDA PLANTA.</t>
  </si>
  <si>
    <t>1.5.13</t>
  </si>
  <si>
    <t xml:space="preserve"> CONSTRUCCION BORDILLO EN LADRILLO, PERIMETRAL POR EL CORREDOR PLANTA BAJA  FACHADA NORTE, INCLUYE BASE DE NIVELACION EN CCTO, PEGA DE LADRILLO DE REMATE Y REMATE MORTERO POR LA NARIZ</t>
  </si>
  <si>
    <t>1.5.14</t>
  </si>
  <si>
    <t xml:space="preserve"> CONSTRUCCION DE BORDILLO EN LADRILLO, PERIMETRAL  POR EL CORREDOR PLANTA BAJA FACHADA SUR, INCLUYE, RETIRO DE BORDILLO EN MAL ESTADO EXISTENTE, CORTE DE PIEZAS AL ESPESOR SEGÚN EL GRUESO DIPONIBLE, PEGA DEL LADRILLO NUEVO BORDILLO, LIMPIEZA Y RANURADO.</t>
  </si>
  <si>
    <t>1.5.15</t>
  </si>
  <si>
    <t xml:space="preserve"> CONSTRUCCION BORDILLO EN LADRILLO, PERIMETRAL POR EL CORREDOR PLANTA BAJA  FACHADA ORIENTAL POR LA COCINA, PEGA DE LADRILLO DE REMATE Y REMATE MORTERO POR LA NARIZ</t>
  </si>
  <si>
    <t>1.5.16</t>
  </si>
  <si>
    <t xml:space="preserve"> RESTAURACION DE GRADAS ESCALERA LAÑADO, LIMPIEZA, LIJADO Y APLICACIÓN DE HIDROPROTECTOR.</t>
  </si>
  <si>
    <t>1.5.17</t>
  </si>
  <si>
    <t xml:space="preserve"> APLICACIÓN DE HIDROPROTECTOR EN PISOS, NUEVOS Y REUTILIZADOS. UNA VEZ INSTALADO EL PISO SE DEBE REALIZAR LIMPIEZA PROFUNDA DE LA SUPERFICIE CON JABON NEUTRO Y APLICAR UNA CAPA DE HIDROPROTECTOR, AL TERMINAR LA OBRA ANTES DE LA ENTREGA SE DEBEN APLICAR DOS CAPAS FINALES SIGUIENDO LAS RECOMENDACIONES DEL FABRICANTE.</t>
  </si>
  <si>
    <t>1.5.18</t>
  </si>
  <si>
    <t xml:space="preserve"> RECEBO CEMENTO COMPACTADO (ROCA MUERTA MENUDA) PARA BASE DE PISOS, COMPACTADA.</t>
  </si>
  <si>
    <t>1.5.19</t>
  </si>
  <si>
    <t xml:space="preserve"> CONSTRUCCION DE MURO EN LADRILLO E:0.15 METROS,  PARA CONFORMAR LLENOS CON RECEBO CEMENTO.</t>
  </si>
  <si>
    <t>1.5.20</t>
  </si>
  <si>
    <t xml:space="preserve"> LLENO EN TIERRA PERIMETRAL AL CANAL Y SIEMBRA DE PRADO A LADO Y LADO ANCHO 1.00 METROS.</t>
  </si>
  <si>
    <t>1.6</t>
  </si>
  <si>
    <t>' OBRAS VARIAS</t>
  </si>
  <si>
    <t xml:space="preserve"> 1.6.1</t>
  </si>
  <si>
    <t xml:space="preserve"> JARDINERIA PATIO INTERIOR</t>
  </si>
  <si>
    <t xml:space="preserve"> 1.6.2</t>
  </si>
  <si>
    <t xml:space="preserve"> RECUPERACION DE MURO PATIO SUR INCLUYE DEMOLICION HASTA ALTURA 0,95 MT Y CONSTRUCCION CUBIERTA DE PROTECCION DE MURO DE IGUAL DISEÑO A MURO ZONA IGLESIA</t>
  </si>
  <si>
    <t xml:space="preserve"> 1.6.3</t>
  </si>
  <si>
    <t xml:space="preserve"> MANTENIMIENTO DE ARBOLES EXISTENTES.</t>
  </si>
  <si>
    <t xml:space="preserve"> 1.6.4</t>
  </si>
  <si>
    <t xml:space="preserve"> DESMONTE DE LAVADERO EXISTENTE Y RECUPERACION PISO EN PIEDRA.</t>
  </si>
  <si>
    <t xml:space="preserve"> 1.6.5</t>
  </si>
  <si>
    <t xml:space="preserve"> DIVISIONES DE BAÑO EN VIDRIO LAMINADO 4+4 CON PELICULA INTERIOR</t>
  </si>
  <si>
    <t xml:space="preserve"> 1.6.6</t>
  </si>
  <si>
    <t>RESTAURACION DE PILETA</t>
  </si>
  <si>
    <t>UND</t>
  </si>
  <si>
    <t xml:space="preserve"> 1.6.7</t>
  </si>
  <si>
    <t>SUMINISTRO DE SANITARIO INCLUYE FLUXÓMETRO</t>
  </si>
  <si>
    <t xml:space="preserve"> 1.6.8</t>
  </si>
  <si>
    <t>SUMINISTRO DE SANITARIO PARA DISCAPACITADOS INCLUYE FLUXÓMETRO</t>
  </si>
  <si>
    <t xml:space="preserve"> 1.6.9</t>
  </si>
  <si>
    <t>SUMINISTRO DE ORINAL INCLUYE FLUXÓMETRO</t>
  </si>
  <si>
    <t xml:space="preserve"> 1.6.10</t>
  </si>
  <si>
    <t>SUMINISTRO DE LAVAMANOS INCLUYE GRIFERÍA</t>
  </si>
  <si>
    <t xml:space="preserve"> 1.6.11</t>
  </si>
  <si>
    <t>CONSTRUCCIÓN DE MESÓN EN SUPERBOARD CON ACABADO EN GRANITO NATURAL PULIDO</t>
  </si>
  <si>
    <t>ML</t>
  </si>
  <si>
    <t xml:space="preserve"> 1.6.12</t>
  </si>
  <si>
    <t>CONSTRUCCIÓN DE MURO EN SUPERBOARD A DOS CARAS</t>
  </si>
  <si>
    <t xml:space="preserve"> 1.6.13</t>
  </si>
  <si>
    <t>ENCHAPE DE BAÑOS</t>
  </si>
  <si>
    <t>VALOR TOTAL PROYECTO COSTOS DIRECTOS CASONA</t>
  </si>
  <si>
    <t xml:space="preserve">2.PRESUPUESTO TRAPICHE </t>
  </si>
  <si>
    <t>2.1</t>
  </si>
  <si>
    <t>ACTIVIDADES PRELIMINARES PARA TRABAJO ARQUEOLOGICO</t>
  </si>
  <si>
    <t>UNIDAD</t>
  </si>
  <si>
    <t>2.1.1</t>
  </si>
  <si>
    <t>LIMPIEZA DE TANQUE BAJO BOVEDA Y BAJO PLATAFORMA CON ACOMPAÑAMIENTO ARQUEOLÓGICO</t>
  </si>
  <si>
    <t>2.1.2</t>
  </si>
  <si>
    <t xml:space="preserve">LIMPIEZA DE CANAL, PARA ABRIR CIRCULACION DEL AGUA </t>
  </si>
  <si>
    <t>2.1.3</t>
  </si>
  <si>
    <t>CARGE Y RETIRO DE ESCOMBROS</t>
  </si>
  <si>
    <t>VIAJE</t>
  </si>
  <si>
    <t>2.1.4</t>
  </si>
  <si>
    <t>RETIRO DE LA TEJA ALMACENADA DENTRO DE LOS ESPACIOS INTERIORES</t>
  </si>
  <si>
    <t>GLOBAL</t>
  </si>
  <si>
    <t>2.1.5</t>
  </si>
  <si>
    <t>IMPLEMENTACIÓN DE MEDIDAD DE MANEJO ARQUEOLÓGICAS</t>
  </si>
  <si>
    <t>2.1.6</t>
  </si>
  <si>
    <t>EXCAVACIÓN ARQUEOLÓGICA EN ÁREA</t>
  </si>
  <si>
    <t>M3</t>
  </si>
  <si>
    <t>2.2</t>
  </si>
  <si>
    <t>ACTIVIDADES PRELIMINARES GENERALES</t>
  </si>
  <si>
    <t>2.2.1</t>
  </si>
  <si>
    <t>LOCALIZACION Y REPLANTEO</t>
  </si>
  <si>
    <t>2.2.2</t>
  </si>
  <si>
    <t>CONSTRUCCION DE CAMPAMENTO AREA EXTERNA A LA EDIFICACION, SOBRE PLATAFORMA DE MADERA PARA NO AFECTAR AREA</t>
  </si>
  <si>
    <t>2.2.3</t>
  </si>
  <si>
    <t>ADECUACION DE SITIO PARA ALMACENAMIENTO MATERIAL DE ADOBES, BAJO TECHO. 5X4 MTS</t>
  </si>
  <si>
    <t>2.2.4</t>
  </si>
  <si>
    <t>IMPLEMENTACIÓN DE VALLAS DE SEGURIDAD E INFORMACIÓN</t>
  </si>
  <si>
    <t>2.2.5</t>
  </si>
  <si>
    <t>MONTAJE DE TABLERO ELÉCTRICO  GENERAL  DE PROTECCIÓN .</t>
  </si>
  <si>
    <t>2.2.6</t>
  </si>
  <si>
    <t>MONTAJE DE TABLERO MÓVILES PARA CONEXIÓN DE EQUIPOS, CUMPLIENDO NORMA.</t>
  </si>
  <si>
    <t>2.2.7</t>
  </si>
  <si>
    <t>LÍNEAS DE CONEXIÓN ELÉCTRICA ENTRE TABLEROS CON CABLE ENCAUCHETADO 3X10</t>
  </si>
  <si>
    <t>2.2.8</t>
  </si>
  <si>
    <t>INSTALACIONES ELÉCTRICAS PROVISIONALES PARA CAMPAMENTO, SALIDAS DE FUERZA TOMAS 110 VOLTIOS Y SALIDAS PARA LÁMPARAS E ILUMINACIÓN CON LINEA A TIERRA.</t>
  </si>
  <si>
    <t>2.2.9</t>
  </si>
  <si>
    <t>SUMINISTRO DE TANQUE PVC 1000 LITROS CURADO DE CILINDROS</t>
  </si>
  <si>
    <t>2.2.10</t>
  </si>
  <si>
    <t>RED DE SUMINISTRO AGUA POTABLE EN MANGUERA DE POLIETILENO DE 1", SOBREPUESTA.</t>
  </si>
  <si>
    <t>GLB</t>
  </si>
  <si>
    <t>2.2.11</t>
  </si>
  <si>
    <t>PROTECCIÓN DE PISOS EXISTENTES CON APLICACIÓN  DE DESMOLDANTE, RIEGO DE CAPA DE ARENA, INSTALACIÓN DE CARTÓN INDUSTRIAL Y MORTERO 1:4 TIERRA CEMENTO.</t>
  </si>
  <si>
    <t>2.2.12</t>
  </si>
  <si>
    <t>LÍNEA DE VIDA 5/8" CERTIFICADA</t>
  </si>
  <si>
    <t>2.2.13</t>
  </si>
  <si>
    <t>ARNÉS CERTIFICADO PARA TRABAJO EN ALTURAS.</t>
  </si>
  <si>
    <t>2.2.14</t>
  </si>
  <si>
    <t>ESLINGA EN Y CON ABSORVEDOR DE IMPACTO</t>
  </si>
  <si>
    <t>2.2.15</t>
  </si>
  <si>
    <t>TIE OFF PARA AMARRES</t>
  </si>
  <si>
    <t>2.2.16</t>
  </si>
  <si>
    <t>ESLINGA DE POSICIONAMIENTO</t>
  </si>
  <si>
    <t>2.2.17</t>
  </si>
  <si>
    <t>ALQUILER ANDAMIOS PARA TRABAJOS EN ALTURA MAYOR A UN METRO CON CINCUENTA CENTÍMETROS TIPO ARTICULADOS ÁREA DE LA BASE DE 1.4X3.0 METROS</t>
  </si>
  <si>
    <t>SECCIÓN/MES</t>
  </si>
  <si>
    <t>REFORZAMIENTO ESTRUCTURAL</t>
  </si>
  <si>
    <t>2.3.1</t>
  </si>
  <si>
    <t>EXCAVACIONES CON MONITOREO ARQUEOLÓGICO , CON ZARANDEO DE MATERIAL EXCAVADO Y SUPERVISIÓN DIRECTA DE ARQUEÓLOGO</t>
  </si>
  <si>
    <t>2.3.2</t>
  </si>
  <si>
    <t>DESMONTE DE MUROS EN ADOBE AFECTADOS.</t>
  </si>
  <si>
    <t>2.3.3</t>
  </si>
  <si>
    <t>DESMONTE DE CIMIENTOS EN MAL ESTADO.</t>
  </si>
  <si>
    <t>2.3.4</t>
  </si>
  <si>
    <t>DESMONTE DE CABEZA DE CIMIENTO PARA REEMPLAZO POR VIGA DE CIMENTACIÓN EN CONCRETO.  ALTURA 0.3 MTS</t>
  </si>
  <si>
    <t>2.3.5</t>
  </si>
  <si>
    <t xml:space="preserve"> SUMINISTRO CORTE, FIGURADO Y AMARRE  DE ACERO DE REFUERZO VIGAS  EN CONCRETO</t>
  </si>
  <si>
    <t>KG</t>
  </si>
  <si>
    <t>2.3.6</t>
  </si>
  <si>
    <t xml:space="preserve"> SUMINISTRO, CORTE FIGURADO Y AMARRE DE MALLA ELECTROSOLDADA 5MM 15X15 PARA PANTALLAS DE REFUERZO DE CIMENTACIÓN MUROS DE CONSERVACIÓN </t>
  </si>
  <si>
    <t>2.3.7</t>
  </si>
  <si>
    <t xml:space="preserve">CONSTRUCCIÓN   DE MUROS EN MAMPOSTERÍA ESTRUCTURAL DE BTC BLOQUES DE TIERRA COMPRIMIDA DIMENSIONES  0,295X0,14X0,09 MTS, RESISTENCIA A COMPRESIÓN DE MÍNIMO 40 KG/CM2 CON MORTERO DE PEGA RELACIÓN  16, 4, 1 EN VOLUMEN  ARENA, CAL, CEMENTO. CARAS EN BLOQUE PERFORADO Y MASA INTERNA EN BLOQUE MACISO.    </t>
  </si>
  <si>
    <t>2.3.8</t>
  </si>
  <si>
    <t>RETIRO DE PISO EN TABLON EXISTENTE  (LEVANTAMIENTO ARQUITECTONICO DETALLADO)</t>
  </si>
  <si>
    <t>2.3.9</t>
  </si>
  <si>
    <t>SUMINISTRO E INSTALACIÓN DE BARRAS DURAGLASS FL 30X4MM TIPO SIREG O SIMILAR  PARA REFUERZO VERTICAL DE MUROS EN BTC. INCLUYE ADHITIVO EPÓXICO PARA UNIÓN.</t>
  </si>
  <si>
    <t>2.3.10</t>
  </si>
  <si>
    <t>SUMINISTRO E INSTALACIÓN DE BARRAS DURAGLASS FL 10X3MM TIPO SIREG O SIMILAR  PARA REFUERZO HORIZONTAL DE MUROS EN BTC. INCLUYE ADHITIVO EPÓXICO PARA UNIÓN.</t>
  </si>
  <si>
    <t>2.3.11</t>
  </si>
  <si>
    <t>SUMINISTRO E INSTALACIÓN DE CORDÓN SUPERANCLA GLASSPRE AR SPIKE TIPO SIREG  O SIMILAR  PARA REFUERZO HORIZONTAL DE MUROS EN BTC INCLUYE ADHITIVO EPÓXICO PARA UNIÓN. INCLUYE PERFORACIÓN 1 1/2"</t>
  </si>
  <si>
    <t>2.3.12</t>
  </si>
  <si>
    <t>RANURADO  CON MÁQUINA VERTICAL Y HORIZONTAL PARA INSTALACIÓN DE BARRAS, 8 MM DE PROFUNDIDAD PARA MUROS EXISTENTES EN ADOBE.</t>
  </si>
  <si>
    <t>2.3.13</t>
  </si>
  <si>
    <t>CONSTRUCCIÓN DE VIGAS EN CONCRETO: INTERMEDIA, CORONA DE MUROS , DINTELES DE PUERTAS Y VENTANAS.</t>
  </si>
  <si>
    <t>2.3.14</t>
  </si>
  <si>
    <t>CONSTRUCCIÓN DE VIGAS DE CIMENTACIÓN Y PANTALLAS EN CONCRETO</t>
  </si>
  <si>
    <t>2.3.15</t>
  </si>
  <si>
    <t>SUMINISTRO E INSTALACIÓN DE VARILLAS ANCLADAS PARA FIJACIÓN VIGA SOLERAS Y TIRANTES EN  VARILLA ROSCADA DE 5/8".</t>
  </si>
  <si>
    <t>2.3.16</t>
  </si>
  <si>
    <t>CIMIENTO EN CONCRETO PEDESTAL PIE DERECHO-BASE PLATAFORMA</t>
  </si>
  <si>
    <t>2.3.17</t>
  </si>
  <si>
    <t>RECONSTRUCCION DE MURO LATERAL CANAL EN PIEDRA Y LADRILLO BAJO PLATAFORMA CON MATERIAL PREVIAMENTE DESMONTADO Y REUTILIZADO CONFORMADO POR HILADAS DE PIEDRA Y RAFA DE LADRILLO.</t>
  </si>
  <si>
    <t>2.3.18</t>
  </si>
  <si>
    <t>INSTALACIÓN DE PEDESTALES PIEDERECHOS.</t>
  </si>
  <si>
    <t>2.3.19</t>
  </si>
  <si>
    <t>LLENO COMPACTADO CON MATERIAL SELECIONADO DEL SITIO.</t>
  </si>
  <si>
    <t>2.4</t>
  </si>
  <si>
    <t>CUBIERTA</t>
  </si>
  <si>
    <t>2.4.1</t>
  </si>
  <si>
    <t>CONSTRUCCION ESTRUCTURA VIGA SOLERA, TIRANTES Y CUMBRERAS</t>
  </si>
  <si>
    <t>2.4.2</t>
  </si>
  <si>
    <t>CONSTRUCCION ESTRUCTURA CUBIERTA</t>
  </si>
  <si>
    <t>2.4.3</t>
  </si>
  <si>
    <t>CONSTRUCCION PLATAFORMA PISO SOBRE CANAL</t>
  </si>
  <si>
    <t>2.4.4</t>
  </si>
  <si>
    <t>IMPERMEABILIZACION CON MEMBRANA, RESISTENTE RAYOS U.V.</t>
  </si>
  <si>
    <t>2.4.5</t>
  </si>
  <si>
    <t>CONSTRUCCION TEJA DE BARRO AMARRADA A MALLA ELECTROSOLDADA.</t>
  </si>
  <si>
    <t>2.4.6</t>
  </si>
  <si>
    <t>REPARACION DE DINTELES.</t>
  </si>
  <si>
    <t>2.4.7</t>
  </si>
  <si>
    <t>VIGAS DE CUMBRERA Y LIMATONES DE LIMAHOYAS Y LIMATESAS.</t>
  </si>
  <si>
    <t>2.4.8</t>
  </si>
  <si>
    <t>CONSTRUCCION PIE DERECHOS</t>
  </si>
  <si>
    <t>2.4.9</t>
  </si>
  <si>
    <t>CONSTRUCCION CERCHAS</t>
  </si>
  <si>
    <t>2.4.10</t>
  </si>
  <si>
    <t>MORTERO BASE IMPERMEABILIZACION</t>
  </si>
  <si>
    <t>2.4.11</t>
  </si>
  <si>
    <t>SOLAPA DE REMATE MEMBRANA</t>
  </si>
  <si>
    <t>2.4.12</t>
  </si>
  <si>
    <t>CONSTRUCCION DINTELES</t>
  </si>
  <si>
    <t>2.4.13</t>
  </si>
  <si>
    <t>CUMBRERAS Y LIMATESAS EN TEJA DE BARRO</t>
  </si>
  <si>
    <t>2.4.14</t>
  </si>
  <si>
    <t>LIMAHOYAS EN LAMINA GALVANIZADA CALIBRE 20</t>
  </si>
  <si>
    <t>2.4.15</t>
  </si>
  <si>
    <t>ENCOROZADO DE TERMINACION BORDES DE TEJA.</t>
  </si>
  <si>
    <t>2.4.16</t>
  </si>
  <si>
    <t>CONSTRUCCIÓN Y RESTAURACIÓN DE ELEMENTOS DE MADERA VIGAS SOLERAS, TIRANTES.</t>
  </si>
  <si>
    <t>PISOS</t>
  </si>
  <si>
    <t>2.5.1</t>
  </si>
  <si>
    <t>RETIRO DE PROTECCION  PRELIMINAR PISOS.</t>
  </si>
  <si>
    <t>2.5.2</t>
  </si>
  <si>
    <t>CONSOLIDACION DE PISOS EXISTENTES EN PIEDRA.</t>
  </si>
  <si>
    <t>2.5.3</t>
  </si>
  <si>
    <t>CONSOLIDACION DE PISOS EN TABLON EXISTENTES</t>
  </si>
  <si>
    <t>2.5.4</t>
  </si>
  <si>
    <t>CONSOLIDACION DE GRADAS, HUELLAS Y CONTRA HUELLAS EN CAMBIO DE NIVEL PISOS EN TABLON.</t>
  </si>
  <si>
    <t>2.5.5</t>
  </si>
  <si>
    <t>CONSTRUCCION PISO EN TABLON ZONAS DONDE DESAPARECIO.</t>
  </si>
  <si>
    <t>2.5.6</t>
  </si>
  <si>
    <t>CONSTRUCCION DE PISO EN TABLON SOBRE PLATAFORMA.</t>
  </si>
  <si>
    <t>2.5.7</t>
  </si>
  <si>
    <t>CONSTRUCCION DE PISOS EN PIEDRA Ø 6"-7"  SEGÚN DISEÑO.</t>
  </si>
  <si>
    <t>2.5.8</t>
  </si>
  <si>
    <t>CONSTRUCCION DE GRADAS, HUELLAS Y CONTRA HUELLAS EN CAMBIOS DE NIVEL.</t>
  </si>
  <si>
    <t>2.5.9</t>
  </si>
  <si>
    <t>CONFORMACION DE PISO EN TIERRA MEJORADA (TIERRA CEMENTO) ZONA HORNOS.</t>
  </si>
  <si>
    <t>2.6</t>
  </si>
  <si>
    <t>PAÑETES Y ENLUCIDOS</t>
  </si>
  <si>
    <t>2.6.1</t>
  </si>
  <si>
    <t>PAÑETES EMBOÑIGADOS</t>
  </si>
  <si>
    <t>2.6.2</t>
  </si>
  <si>
    <t>BASE EN PINTURA DE CAL MUROS</t>
  </si>
  <si>
    <t>2.6.3</t>
  </si>
  <si>
    <t>PINTURA DE CAL ACABADO MUROS.</t>
  </si>
  <si>
    <t>2.6.4</t>
  </si>
  <si>
    <t>PINTURA CAL ZOCALO</t>
  </si>
  <si>
    <t>2.6.5</t>
  </si>
  <si>
    <t>PINTURA DE CAL CIELO RASOS ENTRE ALFARDAS</t>
  </si>
  <si>
    <t>2.6.6</t>
  </si>
  <si>
    <t>ACABADO MADERA CUBIERTA A LA VISTA</t>
  </si>
  <si>
    <t>2.6.7</t>
  </si>
  <si>
    <t>RESTAURACION DE CAÑUELAS EN LADRILLO INCLUYE LAVADO, LIMPIEZA Y CAMBIO DE PIEZAS</t>
  </si>
  <si>
    <t>2.7</t>
  </si>
  <si>
    <t>PUERTAS Y VENTANAS</t>
  </si>
  <si>
    <t>2.7.1</t>
  </si>
  <si>
    <t>RESTAURACION DE VENTANAS EXISTENTES</t>
  </si>
  <si>
    <t>2.7.2</t>
  </si>
  <si>
    <t>RESTAURACION DE PUERTAS EXISTENTES TIPO T1</t>
  </si>
  <si>
    <t>2.7.3</t>
  </si>
  <si>
    <t>CONSTRUCCION DE PUERTAS TIPO T1 EN MADERA TABLA PARADA CON ACABADO.</t>
  </si>
  <si>
    <t>2.7.4</t>
  </si>
  <si>
    <t>CONSTRUCCION DE VENTANAS</t>
  </si>
  <si>
    <t>2.7.5</t>
  </si>
  <si>
    <t>PASADORES EN HIERRO PUERTAS</t>
  </si>
  <si>
    <t>2.7.6</t>
  </si>
  <si>
    <t>FALLEBAS EN HIERRO PUERTAS, CON PORTA CANDADO.</t>
  </si>
  <si>
    <t>2.7.7</t>
  </si>
  <si>
    <t>FALLEBAS Y ALDABILLAS EN HIERRO VENTANAS, CON PORTA CANDADO.</t>
  </si>
  <si>
    <t>2.7.8</t>
  </si>
  <si>
    <t>TRASLADO DE PUERTAS Y VENTANAS DE CARPINTERIA ALMACENADOS.</t>
  </si>
  <si>
    <t>2.8</t>
  </si>
  <si>
    <t>OBRAS VARIAS</t>
  </si>
  <si>
    <t>2.8.1</t>
  </si>
  <si>
    <t>ASEO DE OBRA</t>
  </si>
  <si>
    <t>MES</t>
  </si>
  <si>
    <t>2.8.2</t>
  </si>
  <si>
    <t>ASEO FINAL DE OBRA</t>
  </si>
  <si>
    <t>2.8.3</t>
  </si>
  <si>
    <t>CONSTRUCCION DE BAÑOS</t>
  </si>
  <si>
    <t>VALOR TOTAL COSTO DIRECTO TRAPICHE</t>
  </si>
  <si>
    <t>3.INSTALACIONES HIDROSANITARIAS CASONA Y TRAPICHE</t>
  </si>
  <si>
    <t>3.1</t>
  </si>
  <si>
    <t xml:space="preserve">RED DE DISTRIBUCIÓN GENERAL DE AGUA POTABLE                                                                      </t>
  </si>
  <si>
    <t>3.1.1</t>
  </si>
  <si>
    <t xml:space="preserve">               SUMINISTRO E INSTALACIÓN PVC-P 1/2" INC. ACCESORIOS Y SOPORTES             </t>
  </si>
  <si>
    <t xml:space="preserve">ML   </t>
  </si>
  <si>
    <t>3.1.2</t>
  </si>
  <si>
    <t xml:space="preserve">               SUMINISTRO E INSTALACIÓN PVC-P 3/4" INC. ACCESORIOS Y SOPORTES</t>
  </si>
  <si>
    <t>3.1.3</t>
  </si>
  <si>
    <t xml:space="preserve">               SUMINISTRO E INSTALACIÓN PVC-P 1" INC. ACCESORIOS Y SOPORTES</t>
  </si>
  <si>
    <t>3.1.4</t>
  </si>
  <si>
    <t xml:space="preserve">               SUMINISTRO E INSTALACIÓN PVC-P 1 1/4" INC. ACCESORIOS Y SOPORTES</t>
  </si>
  <si>
    <t>3.1.5</t>
  </si>
  <si>
    <t xml:space="preserve">               SUMINISTRO E INSTALACIÓN PVC-P 1 1/2" INC. ACCESORIOS Y SOPORTES</t>
  </si>
  <si>
    <t>3.1.6</t>
  </si>
  <si>
    <t xml:space="preserve">               SUMINISTRO E INSTALACIÓN PVC-P 2" INC. ACCESORIOS Y SOPORTES</t>
  </si>
  <si>
    <t>3.1.7</t>
  </si>
  <si>
    <t xml:space="preserve">               SUM E INST. REGISTRO BOLA P/D ROSCAR 1/2"              </t>
  </si>
  <si>
    <t>3.1.8</t>
  </si>
  <si>
    <t xml:space="preserve">               SUM E INST. REGISTRO CORTINA ROSCAR 1"             </t>
  </si>
  <si>
    <t>3.1.9</t>
  </si>
  <si>
    <t xml:space="preserve">               SUM E INST. REGISTRO CORTINA ROSCAR 1 1/4"             </t>
  </si>
  <si>
    <t>3.1.10</t>
  </si>
  <si>
    <t xml:space="preserve">               PUNTO HIDRÁULICO PVC-P 1/2"                            </t>
  </si>
  <si>
    <t>3.1.11</t>
  </si>
  <si>
    <t xml:space="preserve">               PUNTO HIDRÁULICO PVC-P 3/4"                            </t>
  </si>
  <si>
    <t>3.1.12</t>
  </si>
  <si>
    <t xml:space="preserve">               PUNTO HIDRÁULICO PVC-P 1"                            </t>
  </si>
  <si>
    <t>3.2</t>
  </si>
  <si>
    <t>REDES DESAGÜES AGUAS RESIDUALES Y AGUAS LLUVIAS</t>
  </si>
  <si>
    <t>3.2.1</t>
  </si>
  <si>
    <t xml:space="preserve">               SUMINISTRO E INSTALACIÓN PVC-S 2" INC. ACCESORIOS Y SOPORTES</t>
  </si>
  <si>
    <t>3.2.2</t>
  </si>
  <si>
    <t xml:space="preserve">               SUMINISTRO E INSTALACIÓN PVC-S 3" INC. ACCESORIOS Y SOPORTES                      </t>
  </si>
  <si>
    <t>3.2.3</t>
  </si>
  <si>
    <t xml:space="preserve">               SUMINISTRO E INSTALACIÓN PVC-S 4" INC. ACCESORIOS Y SOPORTES                      </t>
  </si>
  <si>
    <t>3.2.4</t>
  </si>
  <si>
    <t xml:space="preserve">               SUMINISTRO E INSTALACIÓN PVC-P 3" DESCARGA BOMBAS EYECTORAS</t>
  </si>
  <si>
    <t>3.2.5</t>
  </si>
  <si>
    <t xml:space="preserve">               SUMINISTRO E INSTALACIÓN PVC-L 2" INC. ACCESORIOS Y SOPORTES </t>
  </si>
  <si>
    <t>3.2.6</t>
  </si>
  <si>
    <t xml:space="preserve">               SUMINISTRO E INSTALACIÓN PVC-ALC 160mm                  </t>
  </si>
  <si>
    <t>3.2.7</t>
  </si>
  <si>
    <t xml:space="preserve">               SUMINISTRO E INSTALACIÓN VÁLVULA DE TOMA DE AIRE TIPO SIPHON</t>
  </si>
  <si>
    <t>3.2.8</t>
  </si>
  <si>
    <t xml:space="preserve">               SUMINISTRO E INSTALACIÓN PVC-ALC 110mm                  </t>
  </si>
  <si>
    <t>3.2.9</t>
  </si>
  <si>
    <t xml:space="preserve">               SALIDA SANITARIA SIFÓN DE PISO 4"  INCLUYE SIFÓN              </t>
  </si>
  <si>
    <t>3.3</t>
  </si>
  <si>
    <t>SALIDAS SANITARIAS</t>
  </si>
  <si>
    <t>3.3.1</t>
  </si>
  <si>
    <t xml:space="preserve">               SALIDA SANITARIA LAVAMANOS 2"                                 </t>
  </si>
  <si>
    <t>3.3.2</t>
  </si>
  <si>
    <t xml:space="preserve">               SALIDA SANITARIA ORINAL 2"                                </t>
  </si>
  <si>
    <t>3.3.3</t>
  </si>
  <si>
    <t xml:space="preserve">               SALIDA SANITARIA LAVAPLATOS - POSETA 2"                         </t>
  </si>
  <si>
    <t>3.3.4</t>
  </si>
  <si>
    <t xml:space="preserve">               SALIDA SANITARIA SIFÓN DE PISO 3" INCLUYE SIFÓN                </t>
  </si>
  <si>
    <t>3.3.5</t>
  </si>
  <si>
    <t xml:space="preserve">               SALIDA SANITARIA WC 4"                                 </t>
  </si>
  <si>
    <t>3.4</t>
  </si>
  <si>
    <t xml:space="preserve">CUARTOS DE BOMBAS                                                                                                  </t>
  </si>
  <si>
    <t>3.4.1</t>
  </si>
  <si>
    <t>SUMINISTRO EQUIPO DE BOMBEO AGUA POTABLE  INCLUYE ACOPLES Y ACCESORIOS. (2 BOMBAS E HYDROFLO). Potencia 2.0HP.</t>
  </si>
  <si>
    <t xml:space="preserve">GL   </t>
  </si>
  <si>
    <t>3.4.2</t>
  </si>
  <si>
    <t>SUMINISTRO EQUIPO DE BOMBEO SUMERGIBLE CUARTO DE BOMBAS (2 BOMBAS), Potencia 2.0HP.</t>
  </si>
  <si>
    <t>3.4.3</t>
  </si>
  <si>
    <t>SUMINISTRO E INSTALACIÓN VÁLVULA FLOTADOR LLENADO TANQUE 3/4"</t>
  </si>
  <si>
    <t>3.4.4</t>
  </si>
  <si>
    <t xml:space="preserve">MONTAJE EQUIPO DE BOMBEO AGUA POTABLE        </t>
  </si>
  <si>
    <t>3.4.5</t>
  </si>
  <si>
    <t>MONTAJE EQUIPO DE BOMBEO SUMERGIBLE CUARTO DE BOMBAS</t>
  </si>
  <si>
    <t>3.4.6</t>
  </si>
  <si>
    <t xml:space="preserve">PTAR BT-8 TRAPICHE, MONTAJE Y PUESTA EN MARCHA                                       </t>
  </si>
  <si>
    <t>3.5</t>
  </si>
  <si>
    <t xml:space="preserve">MONTAJE DE APARATOS SANITARIOS  Y OTROS                                                                                      </t>
  </si>
  <si>
    <t>3.5.1</t>
  </si>
  <si>
    <t xml:space="preserve">MONTAJE SANITARIOS                                     </t>
  </si>
  <si>
    <t>3.5.2</t>
  </si>
  <si>
    <t xml:space="preserve">MONTAJE ORINALES                                       </t>
  </si>
  <si>
    <t>3.5.3</t>
  </si>
  <si>
    <t xml:space="preserve">MONTAJE LAVAMANOS                                      </t>
  </si>
  <si>
    <t>3.5.4</t>
  </si>
  <si>
    <t xml:space="preserve">MONTAJE PUNTO DE ASEO - LLAVE MANGUERA                               </t>
  </si>
  <si>
    <t>3.5.5</t>
  </si>
  <si>
    <t>MONTAJE LAVAPLATOS - POSETA</t>
  </si>
  <si>
    <t>3.5.6</t>
  </si>
  <si>
    <t>SUMINISTRO EXTINTOR MULTIPROPÓSITO 20LB</t>
  </si>
  <si>
    <t>3.6</t>
  </si>
  <si>
    <t xml:space="preserve">OBRA CIVIL                                                                                                    </t>
  </si>
  <si>
    <t>3.6.1</t>
  </si>
  <si>
    <t>TANQUES Y CUARTO DE BOMBAS EN CONCRETO REFORZADO</t>
  </si>
  <si>
    <t xml:space="preserve">M3   </t>
  </si>
  <si>
    <t>3.6.2</t>
  </si>
  <si>
    <t>EXCAVACIÓN MECÁNICA PARA CONSTRUCCIÓN TANQUE</t>
  </si>
  <si>
    <t>3.6.3</t>
  </si>
  <si>
    <t xml:space="preserve">EXCAVACIÓN MANUAL EN ZANJA INCLUYE CARGUE, TRASIEGO Y RETIRO             </t>
  </si>
  <si>
    <t>3.6.4</t>
  </si>
  <si>
    <t xml:space="preserve">RELLENO EN RECEBO COMÚN INCLUYE COMPACTACIÓN           </t>
  </si>
  <si>
    <t>3.6.5</t>
  </si>
  <si>
    <t xml:space="preserve">RELLENO EN ARENA DE PEÑA                                                                                 </t>
  </si>
  <si>
    <t>3.6.6</t>
  </si>
  <si>
    <t xml:space="preserve">CAJA DE INSPECCIÓN 60X60 H mäx:1.0m, Incluye excavación.                    </t>
  </si>
  <si>
    <t>TOTAL INSTALACIONES HIDROSANITARIOS CASONA Y TRAPICHE</t>
  </si>
  <si>
    <t xml:space="preserve"> 4.INSTALACIONES ELECTRICAS CASONA Y TRAPICHE</t>
  </si>
  <si>
    <t>4.1</t>
  </si>
  <si>
    <t>SUB ESTACION PROVISIONAL TRAPICHE Y CASONA</t>
  </si>
  <si>
    <t xml:space="preserve">CANTIDAD </t>
  </si>
  <si>
    <t>4.1.1</t>
  </si>
  <si>
    <t xml:space="preserve"> RED  ELECTRICA DE 13,2 KV AEREA EN CABLE ECOLOGICO 3NO1/0</t>
  </si>
  <si>
    <t>4.1.2</t>
  </si>
  <si>
    <t xml:space="preserve"> AFLORAMIENTO EN TUBO CONDUIT  IMC DE 4", BOTA PREMOLDEADA Y TERMINALES PREMOLDEADOS TQ3 TIPO EXTERIOR.</t>
  </si>
  <si>
    <t>4.1.3</t>
  </si>
  <si>
    <t xml:space="preserve"> SUMINISTRO E INSTALACION DE MEDIDOR ELECTRONICO DE ENERGIA CON MEDICION SEMI-DIRECTA DE 200/5</t>
  </si>
  <si>
    <t>4.2</t>
  </si>
  <si>
    <t xml:space="preserve"> ACOMETIDAS ELECTRICAS</t>
  </si>
  <si>
    <t>4.2.1</t>
  </si>
  <si>
    <t xml:space="preserve"> ALIMENTACION DEL BY PASS DEL TABLERO REGULADO (TR) EN CABLE DE COBRE 3No.8(F) +1No8(T) EN TUBERIA CONDUIT PVC DE 1". DESDE EL  TABLERO AUXILIAR UBICACO EN EL CUARTO DE CONTROL.</t>
  </si>
  <si>
    <t>4.2.2</t>
  </si>
  <si>
    <t xml:space="preserve"> ALIMENTACION DE LA BOMBA DE AGUAS LLUVIAS EN CABLE DE COBRE 4No10(F) +1No10(T) EN TUBERIA CONDUIT PVC DE 3/4". DESDE EL TABLERO GENERAL BAJA TENSION A CUARTO DE MAQUINAS</t>
  </si>
  <si>
    <t>4.2.3</t>
  </si>
  <si>
    <t xml:space="preserve"> ALIMENTACION DE LA BOMBA DE AGUA POTABLE EN CABLE DE COBRE 4No10(F) +1No10(T) EN TUBERIA CONDUIT PVC DE 3/4". DESDE EL TABLERO GENERAL BAJA TENSION A CUARTO DE MAQUINAS</t>
  </si>
  <si>
    <t>4.2.4</t>
  </si>
  <si>
    <t xml:space="preserve"> ALIMENTACION DEL TABLERO DEL TRAPICHE (TTRPCH) EN CABLE DE COBRE 4No2(F) +1No8(T) EN TUBERIA CONDUIT PVC DE 2". DESDE TABLERO GENERAL BAJA TENSION A CUARTO DE MAQUINAS</t>
  </si>
  <si>
    <t>4.3</t>
  </si>
  <si>
    <t xml:space="preserve"> TABLEROS AUXILIARES Y PROTECCIONES</t>
  </si>
  <si>
    <t>4.3.1</t>
  </si>
  <si>
    <t xml:space="preserve"> SUMINISTRO E INSTALACION TABLERO 3Ø TRIFÁSICO, 5H 18 CIRCUITOS, CON ESPACIO PARA TOTALIZADOR Y PUERTA, INCLUYE TOTALIZADOR Y SUS PROTECCIONES PARA EL TABLERO AUXILIAR (TAUX) (VER DIAGRAMA UNIFILAR). UBICADO EN EL CUARTO DE CONTROL.</t>
  </si>
  <si>
    <t>4.3.2</t>
  </si>
  <si>
    <t xml:space="preserve"> SUMINISTRO E INSTALACION DEL TABLERO 3Ø TRIFÁSICO, 5H 42 CIRCUITOS, CON PUERTA Y ESPACIO PARA TOTALIZADOR, INCLUYE  EL TOTALIZADOR Y SUS PROTECCIONES. PARA EL SISTEMA DE ILUMINACION (TILUM)  (VER DIAGRAMA UNIFILAR). UBICADO EN EL CUARTO DE CONTROL.</t>
  </si>
  <si>
    <t>4.3.3</t>
  </si>
  <si>
    <t xml:space="preserve"> BY PASS PARA TABLERO REGULADO (TR). (INCLUYE CAJA METÁLICA 80x60x25CM, BARRAJE LEGRAND DE 60A, MINIBREAKER 2x40A, 6KA, LLAVE BRETER 53A, CABLEADO (DE ENTRADA Y SALIDA DE UPS A BYPASS) EN CABLE NO 12 THHN, DPS DE 80 KA, Y PROTECCIONES PARA CADA UNO DE LOS CIRCUITOS (VER DIAGRAMA UNIFILAR). UBICADO EN EL CUARTO DE CONTROL.</t>
  </si>
  <si>
    <t>4.3.4</t>
  </si>
  <si>
    <t xml:space="preserve"> SUMINISTRO E INSTALACION DE CLAVIJA  DE 63A  Y CABLE VEHICULAR 4NO 8 DE 4 METROS DE LONGITUD PARA CONEXION DE UPS A BYPASS</t>
  </si>
  <si>
    <t>4.3.5</t>
  </si>
  <si>
    <t xml:space="preserve"> SUMINISTRO E INSTALACION DE TOTALIZADORES PARA EL TABLERO DE CONTROL DE MOTOBOMBAS (VER DIAGRAMA UNIFILAR). UBICADO EN EL CUARTO DE MAQUINAS.</t>
  </si>
  <si>
    <t>4.4</t>
  </si>
  <si>
    <t xml:space="preserve"> SALIDAS DE ILUMINACION Y TOMACORRIENTES</t>
  </si>
  <si>
    <t>4.4.1</t>
  </si>
  <si>
    <t>SALIDAS DE ILUMINACION EN ALAMBRE DE COBRE 3NO12  EN TUBERIA CONDUIT EMT DE 3/4".</t>
  </si>
  <si>
    <t>4.4.2</t>
  </si>
  <si>
    <t xml:space="preserve"> SALIDA INTERRUPTOR SENCILLO BLANCO, EN ALAMBRE DE COBRE 3NO.12, EN TUBO EMT DE  3/4".</t>
  </si>
  <si>
    <t>4.4.3</t>
  </si>
  <si>
    <t xml:space="preserve"> SALIDA INTERRUPTOR DOBLE BLANCO, EN ALAMBRE DE COBRE 3NO.12, EN EMT DE 3/4".</t>
  </si>
  <si>
    <t>4.4.4</t>
  </si>
  <si>
    <t xml:space="preserve"> SALIDA SENSOR DE ILUMINACION, EN ALAMBRE DE COBRE NO.12, EN TUBO EMT DE 3/4".</t>
  </si>
  <si>
    <t>4.4.5</t>
  </si>
  <si>
    <t xml:space="preserve"> SALIDA TOMACORRIENTE DOBLE, POLO A TIERRA,  EN ALAMBRE COBRE 3NO.12 Y TUBERÍA PVC DE 3/4".</t>
  </si>
  <si>
    <t>4.4.6</t>
  </si>
  <si>
    <t xml:space="preserve"> SALIDA TOMACORRIENTE DOBLE, POLO A TIERRA AISLADA (SISTEMA REGULADO),  EN ALAMBRE COBRE 3NO.12 Y TUBERÍA EMT DE 3/4".</t>
  </si>
  <si>
    <t>4.4.7</t>
  </si>
  <si>
    <t xml:space="preserve"> SUMINISTRO E INSTALACION DE TOMA TRIFASICO UBICADO EN EL SALON DEL TRAPICHE</t>
  </si>
  <si>
    <t>4.5</t>
  </si>
  <si>
    <t>AUTOMATIZACION  PLANTA DE EMERGENCIA Y TRANSFERENCIA AUTOMÃTICA</t>
  </si>
  <si>
    <t>4.5.1</t>
  </si>
  <si>
    <t xml:space="preserve"> UPS ON LINE BIFÁSICA DE 7 KVA/8 KW, RANGO VOLTAJE DE ENTRADA DESDE 160 HASTA 280 VOLTIOS  (F-F), VOLTAJE DE SALIDA NOMINAL 120 VOLTIOS (F-N) 208 (F-F), FACTOR DE POTENCIA DE SALIDA 0,8, INCLUYE TRANSFORMADOR DE AISLAMIENTO ORIGINAL DE FÁBRICA Y TARJETA DE RED WEB/SNMP, AUTONOMÍA DE 13 MINUTOS AL 50% DE CARGA, GARANTÍA DE DOS AÑOS POR DEFECTO DE FÁBRICA (VER ESPECIFICACIONES)</t>
  </si>
  <si>
    <t>4.5.2</t>
  </si>
  <si>
    <t xml:space="preserve"> PLANTA ELECTRICA  DE 35KW/44KVA NOMINALES (STANDBY) MODELO C35D6, INCLUYE FILTROS, PRECALENTADOR DE CAMISAS, BREAKER ORIGINAL DE FABRICA, FLEXIBLE Y ACOPLES PARA EL SISTEMA DE ESCAPE, TANQUE EN LA BASE DE 55 LITROS. CABINA ANTIRRUIDO ORIGINAL DE FABRICA. 220 V, TUBERIA DE ESCAPE DE GASES Y MONTAJE FISICO.</t>
  </si>
  <si>
    <t>4.5.3</t>
  </si>
  <si>
    <t xml:space="preserve"> ADECUACION ELECTRICA PLANTA DE EMERGENCIA</t>
  </si>
  <si>
    <t>4.5.4</t>
  </si>
  <si>
    <t xml:space="preserve"> ADECUACION ELECTRICA DEL TABLERO GENERAL TG A TRANSFERENCIA</t>
  </si>
  <si>
    <t>4.6</t>
  </si>
  <si>
    <t xml:space="preserve"> SISTEMA DE PUESTA A TIERRA Y APANTALLAMIENTO</t>
  </si>
  <si>
    <t>4.6.1</t>
  </si>
  <si>
    <t xml:space="preserve"> SISTEMA DE PUESTA A TIERRA DE SUBESTACIÓN, DE EQUIPOS Y ATERRIZAJE ESTRUCTURA EN CABLE DESNUDO DE COBRE NO.2/0, VARILLAS DE COBRE Ø5/8"X2.4 M, SOLDADURA EXOTÉRMICA DE 90 GRAMOS Y FAVIGEL DE 25 KILOS POR PTO. (VER DISEÑO). SE INCLUYE EL BARRAJE PARA ATERRIZAJE DE EQUIPOS EN SUBESTACIÓN</t>
  </si>
  <si>
    <t>4.6.2</t>
  </si>
  <si>
    <t xml:space="preserve"> SISTEMA DE APANTALLAMIENTO (PROTECCION CONTRA DESCARGAS ATMOSFERICAS)</t>
  </si>
  <si>
    <t>4.7</t>
  </si>
  <si>
    <t xml:space="preserve"> OBRA CIVIL ELECTRICA: CAJAS DE PASO Y CANALIZACIONES</t>
  </si>
  <si>
    <t>4.7.1</t>
  </si>
  <si>
    <t xml:space="preserve"> CAJA DE INSPECCION ELECTRICA PRIMARIA DE 1.5X1.5X1.5 MTS</t>
  </si>
  <si>
    <t>4.7.2</t>
  </si>
  <si>
    <t xml:space="preserve"> CÁMARA EN CONCRETO 0,80X0,80X0,80 M LIBRE CON TAPA EN CONCRETO CON MARCO EN ÁNGULO.</t>
  </si>
  <si>
    <t>4.7.3</t>
  </si>
  <si>
    <t>CÁMARA EN CONCRETO 60X60X60 CM LIBRE, CON TAPA EN CONCRETO CON MARCO EN ÁNGULO.</t>
  </si>
  <si>
    <t>4.7.4</t>
  </si>
  <si>
    <t xml:space="preserve"> CÁMARA EN CONCRETO 30X30X30 CM LIBRE, CON TAPA EN CONCRETO CON MARCO EN ÁNGULO. PARA INSPECCIÓN DE SPT.</t>
  </si>
  <si>
    <t>4.7.5</t>
  </si>
  <si>
    <t xml:space="preserve"> EXCAVACIÓN BRECHA PARA INSTALACIÓN DE DOS TUBOS DE 2" DE SUBESTACION A TRAPICHE</t>
  </si>
  <si>
    <t>4.8</t>
  </si>
  <si>
    <t xml:space="preserve"> GESTIONES ANTE LA EMPRESA DE ENERGIA</t>
  </si>
  <si>
    <t>4.8.1</t>
  </si>
  <si>
    <t xml:space="preserve"> GESTIONES ANTE LA  EMPRESA DE ENERGÍA</t>
  </si>
  <si>
    <t>4.8.2</t>
  </si>
  <si>
    <t xml:space="preserve"> CORTE Y ENERGIZACIÓN OBRA ELÉCTRICA</t>
  </si>
  <si>
    <t>4.8.3</t>
  </si>
  <si>
    <t xml:space="preserve"> CERTIFICACIÓN DE LA OBRA</t>
  </si>
  <si>
    <t xml:space="preserve">TOTAL COSTO DIRECTO INSTALACIONES ELECTRICAS CASONA Y TRAPICHE </t>
  </si>
  <si>
    <t>5.SISTEMA DE ILUMINACION CASONA Y TRAPICHE</t>
  </si>
  <si>
    <t>5.1</t>
  </si>
  <si>
    <t xml:space="preserve"> SISTEMA DE ILUMINACION TRAPICHE</t>
  </si>
  <si>
    <t>5.1.1</t>
  </si>
  <si>
    <t xml:space="preserve"> TABLEROS DE CONTROL DE ILUMINACIÓN Y ACCESORIOS  DE INSTALACION LUMINARIAS DEL EDIFICIO DEL TRAPICHE</t>
  </si>
  <si>
    <t>5.1.2</t>
  </si>
  <si>
    <t xml:space="preserve"> LUMINARIA 1T3945-100-1XLED-WW-19W-PUR PRJ ADJ LED DE 22W (MWFL) 3000K PLASTER WHITE. TIPO 5</t>
  </si>
  <si>
    <t>5.1.3</t>
  </si>
  <si>
    <t xml:space="preserve"> LUMINARIA 1T3943-100-1XLED-WW-19W-PUR PRJ ADJ LED DE 22W (FL) 3000K PLASTER WHITE. TIPO 4</t>
  </si>
  <si>
    <t>5.1.4</t>
  </si>
  <si>
    <t xml:space="preserve"> RIEL EUROSTANDARD DE 0.5M F+N+T3</t>
  </si>
  <si>
    <t>5.1.5</t>
  </si>
  <si>
    <t xml:space="preserve"> LUMINARIA TIPO PANEL LED DE 30X1.20M, 54W.3000K. SC. TIPO 2</t>
  </si>
  <si>
    <t>5.1.6</t>
  </si>
  <si>
    <t xml:space="preserve"> LUMINARIA TIPO INDUSTRIAL CON BOMBILLA PAR 30 LED, 3000K. TIPO 3</t>
  </si>
  <si>
    <t>5.1.7</t>
  </si>
  <si>
    <t xml:space="preserve"> LUMINARIA DE EMERGENCIA 2X5W LED</t>
  </si>
  <si>
    <t>5.1.8</t>
  </si>
  <si>
    <t xml:space="preserve"> AVISO DE SALIDA LUMINOSO 5W</t>
  </si>
  <si>
    <t>5.2</t>
  </si>
  <si>
    <t xml:space="preserve"> SISTEMAS DE ILUMINACION CASONA</t>
  </si>
  <si>
    <t>5.2.1</t>
  </si>
  <si>
    <t xml:space="preserve"> TABLEROS DE CONTROL DE ILUMINACIÓN Y ACCESORIOS  DE INSTALACION LUMINARIAS DEL EDIFICIO</t>
  </si>
  <si>
    <t>5.2.2</t>
  </si>
  <si>
    <t xml:space="preserve"> LUMINARIA 1T3945-100-1XLED-WW-19W-PUR PRJ ADJ LED DE 22W (MWFL) 3000K PLASTER WHITE. TIPO 3</t>
  </si>
  <si>
    <t>5.2.3</t>
  </si>
  <si>
    <t xml:space="preserve"> LUMINARIA 1T3943-100-1XLED-WW-19W-PUR PRJ ADJ LED DE 22W (FL) 3000K PLASTER WHITE. TIPO 2</t>
  </si>
  <si>
    <t>5.2.4</t>
  </si>
  <si>
    <t>5.2.5</t>
  </si>
  <si>
    <t xml:space="preserve"> RIEL EUROSTANDARD DE 2M F+N+T</t>
  </si>
  <si>
    <t>5.2.6</t>
  </si>
  <si>
    <t xml:space="preserve"> RIEL EUROSTANDARD DE 3M F+N+T</t>
  </si>
  <si>
    <t>5.2.7</t>
  </si>
  <si>
    <t xml:space="preserve"> LUMINARIA EASY PRO LED DE 2.4M, 8X9W 8800 LM VB. TIPO 4</t>
  </si>
  <si>
    <t>5.2.8</t>
  </si>
  <si>
    <t xml:space="preserve"> LUMINARIA EASY PRO LED DE 3.6M, 12X9W 13200 LM VB. TIPO 5</t>
  </si>
  <si>
    <t>5.2.9</t>
  </si>
  <si>
    <t xml:space="preserve"> CHASIS EASY PRO LED CON ACRILICO, SIN ACCESORIOS</t>
  </si>
  <si>
    <t>5.2.10</t>
  </si>
  <si>
    <t xml:space="preserve"> LUMINARIA ANTIHUMEDAD ALHAMA DE 1X54W,T5. TIPO 6</t>
  </si>
  <si>
    <t>5.2.11</t>
  </si>
  <si>
    <t xml:space="preserve"> LUMINARIA ANTIHUMEDAD ALHAMA DE 2X54W,T5. TIPO 7</t>
  </si>
  <si>
    <t>5.2.12</t>
  </si>
  <si>
    <t xml:space="preserve"> LUMINARIATIPO BALA AQUALED DE 2.8W 120V 3000K. TIPO 8</t>
  </si>
  <si>
    <t>5.2.13</t>
  </si>
  <si>
    <t>5.2.14</t>
  </si>
  <si>
    <t>5.2.15</t>
  </si>
  <si>
    <t xml:space="preserve"> BALASTOS LUMINARIAS DE EMERGENCIA 2X54W</t>
  </si>
  <si>
    <t>TOTAL COSTOS DIRECTOS ILUMINACION TRAPICHE CASONA</t>
  </si>
  <si>
    <t>TOTAL COSTOS DIRECTOS CASONA Y TRAPICHE</t>
  </si>
  <si>
    <t>SUBTOTAL ADMINISTRACIÓN</t>
  </si>
  <si>
    <t>VALOR TOTAL CONTRATO</t>
  </si>
  <si>
    <t>IVA SOBRE UTILIDAD</t>
  </si>
  <si>
    <t xml:space="preserve">UND   </t>
  </si>
  <si>
    <t>Proceso No.:</t>
  </si>
  <si>
    <t>Objeto:</t>
  </si>
  <si>
    <t xml:space="preserve">CONTRATAR LA EJECUCIÓN DE LAS OBRAS DE REPARACIONES LOCATIVAS DE LAS CASONA Y RECONSTRUCCIÓN DEL TRAPICHE EN LA HACIENDA CAÑASGORDAS DEL MUNICIPIO DE CALI, DEPARTAMENTO VALLE DEL CAUCA </t>
  </si>
  <si>
    <t>PAF-CAÑ-O-003-2017</t>
  </si>
  <si>
    <t xml:space="preserve">VALOR UNITARIO </t>
  </si>
  <si>
    <t>IMPREVISTOS %</t>
  </si>
  <si>
    <t>UTILIDAD %</t>
  </si>
  <si>
    <t>TOTAL AIU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</si>
</sst>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43" formatCode="_(* #,##0.00_);_(* \(#,##0.00\);_(* &quot;-&quot;??_);_(@_)"/>
    <numFmt numFmtId="164" formatCode="&quot;$&quot;\ #,##0.00"/>
    <numFmt numFmtId="165" formatCode="&quot;$&quot;#,##0;[Red]&quot;$&quot;#,##0"/>
    <numFmt numFmtId="166" formatCode="###,###.00"/>
    <numFmt numFmtId="167" formatCode="_-&quot;$&quot;* #,##0.00_-;\-&quot;$&quot;* #,##0.00_-;_-&quot;$&quot;* &quot;-&quot;??_-;_-@_-"/>
  </numFmts>
  <fonts count="17" x14ac:knownFonts="1">
    <font>
      <sz val="11"/>
      <color theme="1"/>
      <name val="Calibri"/>
      <family val="2"/>
      <scheme val="minor"/>
    </font>
    <font>
      <sz val="11"/>
      <color theme="1"/>
      <name val="Calibri"/>
      <family val="2"/>
      <scheme val="minor"/>
    </font>
    <font>
      <b/>
      <sz val="10"/>
      <color theme="1"/>
      <name val="Arial Narrow"/>
      <family val="2"/>
    </font>
    <font>
      <sz val="11"/>
      <color rgb="FF000000"/>
      <name val="Arial Narrow"/>
      <family val="2"/>
    </font>
    <font>
      <b/>
      <sz val="7"/>
      <color rgb="FF000000"/>
      <name val="Arial Narrow"/>
      <family val="2"/>
    </font>
    <font>
      <b/>
      <sz val="7"/>
      <color theme="1"/>
      <name val="Arial Narrow"/>
      <family val="2"/>
    </font>
    <font>
      <sz val="7"/>
      <color rgb="FF000000"/>
      <name val="Arial Narrow"/>
      <family val="2"/>
    </font>
    <font>
      <sz val="7"/>
      <color indexed="8"/>
      <name val="Arial Narrow"/>
      <family val="2"/>
    </font>
    <font>
      <sz val="7"/>
      <color theme="1"/>
      <name val="Arial Narrow"/>
      <family val="2"/>
    </font>
    <font>
      <b/>
      <sz val="7"/>
      <color indexed="8"/>
      <name val="Arial Narrow"/>
      <family val="2"/>
    </font>
    <font>
      <b/>
      <sz val="8"/>
      <color theme="1"/>
      <name val="Arial Narrow"/>
      <family val="2"/>
    </font>
    <font>
      <sz val="7"/>
      <name val="Arial Narrow"/>
      <family val="2"/>
    </font>
    <font>
      <b/>
      <sz val="9"/>
      <color rgb="FF000000"/>
      <name val="Calibri"/>
      <family val="2"/>
    </font>
    <font>
      <sz val="9"/>
      <color rgb="FF000000"/>
      <name val="Calibri"/>
      <family val="2"/>
    </font>
    <font>
      <b/>
      <sz val="7"/>
      <name val="Arial Narrow"/>
      <family val="2"/>
    </font>
    <font>
      <sz val="8"/>
      <color indexed="8"/>
      <name val="Arial Narrow"/>
      <family val="2"/>
    </font>
    <font>
      <sz val="11"/>
      <color theme="1"/>
      <name val="Arial Narrow"/>
      <family val="2"/>
    </font>
  </fonts>
  <fills count="13">
    <fill>
      <patternFill patternType="none"/>
    </fill>
    <fill>
      <patternFill patternType="gray125"/>
    </fill>
    <fill>
      <patternFill patternType="solid">
        <fgColor rgb="FFC6E0B4"/>
        <bgColor rgb="FF000000"/>
      </patternFill>
    </fill>
    <fill>
      <patternFill patternType="solid">
        <fgColor rgb="FFE7E6E6"/>
        <bgColor rgb="FF000000"/>
      </patternFill>
    </fill>
    <fill>
      <patternFill patternType="solid">
        <fgColor theme="2"/>
        <bgColor indexed="64"/>
      </patternFill>
    </fill>
    <fill>
      <patternFill patternType="solid">
        <fgColor theme="0"/>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rgb="FFD9D9D9"/>
        <bgColor rgb="FF000000"/>
      </patternFill>
    </fill>
    <fill>
      <patternFill patternType="solid">
        <fgColor theme="0"/>
        <bgColor indexed="64"/>
      </patternFill>
    </fill>
    <fill>
      <patternFill patternType="solid">
        <fgColor rgb="FFFFFFFF"/>
        <bgColor rgb="FF000000"/>
      </patternFill>
    </fill>
    <fill>
      <patternFill patternType="solid">
        <fgColor theme="9" tint="0.59999389629810485"/>
        <bgColor indexed="64"/>
      </patternFill>
    </fill>
    <fill>
      <patternFill patternType="solid">
        <fgColor theme="0" tint="-0.14999847407452621"/>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auto="1"/>
      </left>
      <right style="medium">
        <color auto="1"/>
      </right>
      <top style="thin">
        <color indexed="64"/>
      </top>
      <bottom style="medium">
        <color auto="1"/>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s>
  <cellStyleXfs count="6">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2">
    <xf numFmtId="0" fontId="0" fillId="0" borderId="0" xfId="0"/>
    <xf numFmtId="0" fontId="6" fillId="0" borderId="1" xfId="1" quotePrefix="1" applyNumberFormat="1" applyFont="1" applyFill="1" applyBorder="1" applyAlignment="1" applyProtection="1">
      <alignment horizontal="center" vertical="center"/>
    </xf>
    <xf numFmtId="0" fontId="6" fillId="0" borderId="1" xfId="1" applyNumberFormat="1" applyFont="1" applyFill="1" applyBorder="1" applyAlignment="1" applyProtection="1">
      <alignment vertical="center" wrapText="1"/>
    </xf>
    <xf numFmtId="4" fontId="6" fillId="0" borderId="1" xfId="1" quotePrefix="1" applyNumberFormat="1" applyFont="1" applyFill="1" applyBorder="1" applyAlignment="1" applyProtection="1">
      <alignment horizontal="right" vertical="center"/>
    </xf>
    <xf numFmtId="0" fontId="6" fillId="0" borderId="1" xfId="1" applyNumberFormat="1" applyFont="1" applyFill="1" applyBorder="1" applyAlignment="1" applyProtection="1">
      <alignment horizontal="center" vertical="center"/>
    </xf>
    <xf numFmtId="0" fontId="6" fillId="0" borderId="1" xfId="1" quotePrefix="1" applyNumberFormat="1" applyFont="1" applyFill="1" applyBorder="1" applyAlignment="1" applyProtection="1">
      <alignment horizontal="left" vertical="center"/>
    </xf>
    <xf numFmtId="0" fontId="6" fillId="0" borderId="0" xfId="1" applyNumberFormat="1" applyFont="1" applyFill="1" applyBorder="1" applyAlignment="1" applyProtection="1">
      <alignment horizontal="center" vertical="center"/>
    </xf>
    <xf numFmtId="0" fontId="6" fillId="0" borderId="0" xfId="1" applyNumberFormat="1" applyFont="1" applyFill="1" applyBorder="1" applyAlignment="1" applyProtection="1">
      <alignment vertical="center"/>
    </xf>
    <xf numFmtId="0" fontId="6" fillId="5" borderId="1" xfId="1" applyNumberFormat="1" applyFont="1" applyFill="1" applyBorder="1" applyAlignment="1" applyProtection="1">
      <alignment vertical="center" wrapText="1"/>
    </xf>
    <xf numFmtId="0" fontId="6" fillId="5" borderId="1" xfId="1" quotePrefix="1" applyNumberFormat="1" applyFont="1" applyFill="1" applyBorder="1" applyAlignment="1" applyProtection="1">
      <alignment horizontal="center" vertical="center"/>
    </xf>
    <xf numFmtId="0" fontId="6" fillId="5" borderId="1" xfId="1" applyNumberFormat="1" applyFont="1" applyFill="1" applyBorder="1" applyAlignment="1" applyProtection="1">
      <alignment horizontal="center" vertical="center"/>
    </xf>
    <xf numFmtId="4" fontId="6" fillId="0" borderId="0" xfId="1" applyNumberFormat="1" applyFont="1" applyFill="1" applyBorder="1" applyAlignment="1" applyProtection="1">
      <alignment vertical="center"/>
    </xf>
    <xf numFmtId="4" fontId="6" fillId="0" borderId="1" xfId="1" applyNumberFormat="1" applyFont="1" applyFill="1" applyBorder="1" applyAlignment="1" applyProtection="1">
      <alignment vertical="center"/>
    </xf>
    <xf numFmtId="0" fontId="9" fillId="7" borderId="1" xfId="0" applyNumberFormat="1" applyFont="1" applyFill="1" applyBorder="1" applyAlignment="1" applyProtection="1">
      <alignment horizontal="center" vertical="center" wrapText="1"/>
    </xf>
    <xf numFmtId="0" fontId="7" fillId="9" borderId="1" xfId="0" quotePrefix="1" applyNumberFormat="1" applyFont="1" applyFill="1" applyBorder="1" applyAlignment="1" applyProtection="1">
      <alignment horizontal="center" vertical="center" wrapText="1"/>
    </xf>
    <xf numFmtId="44" fontId="4" fillId="6" borderId="16" xfId="4" applyFont="1" applyFill="1" applyBorder="1" applyAlignment="1" applyProtection="1">
      <alignment horizontal="right" vertical="center" wrapText="1"/>
    </xf>
    <xf numFmtId="0" fontId="4" fillId="3" borderId="1" xfId="1" quotePrefix="1" applyNumberFormat="1" applyFont="1" applyFill="1" applyBorder="1" applyAlignment="1" applyProtection="1">
      <alignment horizontal="center" vertical="center" wrapText="1"/>
    </xf>
    <xf numFmtId="0" fontId="4" fillId="3" borderId="1" xfId="1" quotePrefix="1" applyNumberFormat="1" applyFont="1" applyFill="1" applyBorder="1" applyAlignment="1" applyProtection="1">
      <alignment horizontal="left" vertical="center" wrapText="1"/>
    </xf>
    <xf numFmtId="0" fontId="7" fillId="0" borderId="1" xfId="1" quotePrefix="1" applyNumberFormat="1" applyFont="1" applyFill="1" applyBorder="1" applyAlignment="1" applyProtection="1">
      <alignment horizontal="center" vertical="center"/>
    </xf>
    <xf numFmtId="0" fontId="9" fillId="4" borderId="1" xfId="1" quotePrefix="1" applyNumberFormat="1" applyFont="1" applyFill="1" applyBorder="1" applyAlignment="1" applyProtection="1">
      <alignment horizontal="center" vertical="center"/>
    </xf>
    <xf numFmtId="0" fontId="4" fillId="3" borderId="1" xfId="1" quotePrefix="1" applyNumberFormat="1" applyFont="1" applyFill="1" applyBorder="1" applyAlignment="1" applyProtection="1">
      <alignment horizontal="center" vertical="center"/>
    </xf>
    <xf numFmtId="0" fontId="7" fillId="0" borderId="1" xfId="1" quotePrefix="1" applyNumberFormat="1" applyFont="1" applyFill="1" applyBorder="1" applyAlignment="1" applyProtection="1">
      <alignment horizontal="center" vertical="center" wrapText="1"/>
    </xf>
    <xf numFmtId="0" fontId="6" fillId="0" borderId="1" xfId="1" quotePrefix="1" applyNumberFormat="1" applyFont="1" applyFill="1" applyBorder="1" applyAlignment="1" applyProtection="1">
      <alignment horizontal="center" vertical="center" wrapText="1"/>
    </xf>
    <xf numFmtId="0" fontId="9" fillId="7" borderId="1" xfId="1" quotePrefix="1" applyNumberFormat="1" applyFont="1" applyFill="1" applyBorder="1" applyAlignment="1" applyProtection="1">
      <alignment horizontal="center" vertical="center"/>
    </xf>
    <xf numFmtId="0" fontId="4" fillId="8" borderId="1" xfId="1" quotePrefix="1" applyNumberFormat="1" applyFont="1" applyFill="1" applyBorder="1" applyAlignment="1" applyProtection="1">
      <alignment horizontal="left" vertical="center" wrapText="1"/>
    </xf>
    <xf numFmtId="0" fontId="4" fillId="8" borderId="1" xfId="1" quotePrefix="1" applyNumberFormat="1" applyFont="1" applyFill="1" applyBorder="1" applyAlignment="1" applyProtection="1">
      <alignment horizontal="center" vertical="center"/>
    </xf>
    <xf numFmtId="4" fontId="4" fillId="8" borderId="1" xfId="1" applyNumberFormat="1" applyFont="1" applyFill="1" applyBorder="1" applyAlignment="1" applyProtection="1">
      <alignment horizontal="center" vertical="center"/>
    </xf>
    <xf numFmtId="0" fontId="7" fillId="0" borderId="1" xfId="1" applyNumberFormat="1" applyFont="1" applyFill="1" applyBorder="1" applyAlignment="1" applyProtection="1">
      <alignment horizontal="center" vertical="center"/>
    </xf>
    <xf numFmtId="0" fontId="6" fillId="10" borderId="1" xfId="0" quotePrefix="1" applyNumberFormat="1" applyFont="1" applyFill="1" applyBorder="1" applyAlignment="1" applyProtection="1">
      <alignment horizontal="left" vertical="center" wrapText="1"/>
    </xf>
    <xf numFmtId="0" fontId="4" fillId="12" borderId="1" xfId="0" quotePrefix="1" applyNumberFormat="1" applyFont="1" applyFill="1" applyBorder="1" applyAlignment="1" applyProtection="1">
      <alignment horizontal="left" vertical="center" wrapText="1"/>
    </xf>
    <xf numFmtId="4" fontId="4" fillId="12" borderId="1" xfId="0" quotePrefix="1" applyNumberFormat="1" applyFont="1" applyFill="1" applyBorder="1" applyAlignment="1" applyProtection="1">
      <alignment horizontal="right" vertical="center" wrapText="1"/>
    </xf>
    <xf numFmtId="4" fontId="6" fillId="10" borderId="1" xfId="0" quotePrefix="1" applyNumberFormat="1" applyFont="1" applyFill="1" applyBorder="1" applyAlignment="1" applyProtection="1">
      <alignment horizontal="right" vertical="center" wrapText="1"/>
    </xf>
    <xf numFmtId="4" fontId="6" fillId="0" borderId="1" xfId="0" quotePrefix="1" applyNumberFormat="1" applyFont="1" applyFill="1" applyBorder="1" applyAlignment="1" applyProtection="1">
      <alignment horizontal="right" vertical="center" wrapText="1"/>
    </xf>
    <xf numFmtId="4" fontId="6" fillId="5" borderId="1" xfId="0" quotePrefix="1" applyNumberFormat="1" applyFont="1" applyFill="1" applyBorder="1" applyAlignment="1" applyProtection="1">
      <alignment horizontal="right" vertical="center" wrapText="1"/>
    </xf>
    <xf numFmtId="0" fontId="6" fillId="10" borderId="1" xfId="0" quotePrefix="1" applyNumberFormat="1" applyFont="1" applyFill="1" applyBorder="1" applyAlignment="1" applyProtection="1">
      <alignment horizontal="left" vertical="center"/>
    </xf>
    <xf numFmtId="166" fontId="7" fillId="0" borderId="1" xfId="0" quotePrefix="1" applyNumberFormat="1" applyFont="1" applyFill="1" applyBorder="1" applyAlignment="1" applyProtection="1">
      <alignment horizontal="right" vertical="center" wrapText="1"/>
    </xf>
    <xf numFmtId="0" fontId="6" fillId="10" borderId="1" xfId="0" quotePrefix="1" applyNumberFormat="1" applyFont="1" applyFill="1" applyBorder="1" applyAlignment="1" applyProtection="1">
      <alignment horizontal="center" vertical="center" wrapText="1"/>
    </xf>
    <xf numFmtId="166" fontId="7" fillId="9" borderId="1" xfId="0" quotePrefix="1" applyNumberFormat="1" applyFont="1" applyFill="1" applyBorder="1" applyAlignment="1" applyProtection="1">
      <alignment horizontal="right" vertical="center" wrapText="1"/>
    </xf>
    <xf numFmtId="44" fontId="4" fillId="6" borderId="1" xfId="4" applyFont="1" applyFill="1" applyBorder="1" applyAlignment="1" applyProtection="1">
      <alignment horizontal="right" vertical="center" wrapText="1"/>
    </xf>
    <xf numFmtId="0" fontId="2" fillId="0" borderId="1" xfId="1" applyNumberFormat="1" applyFont="1" applyFill="1" applyBorder="1" applyAlignment="1" applyProtection="1"/>
    <xf numFmtId="0" fontId="15" fillId="0" borderId="0" xfId="1" applyNumberFormat="1" applyFont="1" applyFill="1" applyBorder="1" applyAlignment="1" applyProtection="1">
      <alignment horizontal="center"/>
    </xf>
    <xf numFmtId="0" fontId="15" fillId="0" borderId="0" xfId="1" applyNumberFormat="1" applyFont="1" applyFill="1" applyBorder="1" applyAlignment="1" applyProtection="1"/>
    <xf numFmtId="0" fontId="16" fillId="0" borderId="0" xfId="0" applyFont="1" applyProtection="1"/>
    <xf numFmtId="0" fontId="3" fillId="0" borderId="0" xfId="0" applyFont="1" applyFill="1" applyBorder="1" applyAlignment="1" applyProtection="1">
      <alignment vertical="center"/>
    </xf>
    <xf numFmtId="4" fontId="3" fillId="0" borderId="0" xfId="0" applyNumberFormat="1" applyFont="1" applyFill="1" applyBorder="1" applyAlignment="1" applyProtection="1">
      <alignment vertical="center"/>
    </xf>
    <xf numFmtId="4" fontId="4" fillId="3" borderId="1" xfId="0" applyNumberFormat="1" applyFont="1" applyFill="1" applyBorder="1" applyAlignment="1" applyProtection="1">
      <alignment horizontal="center" vertical="center" wrapText="1"/>
    </xf>
    <xf numFmtId="164" fontId="4" fillId="3" borderId="1" xfId="0" applyNumberFormat="1" applyFont="1" applyFill="1" applyBorder="1" applyAlignment="1" applyProtection="1">
      <alignment horizontal="center" vertical="center" wrapText="1"/>
    </xf>
    <xf numFmtId="164" fontId="8" fillId="0" borderId="1" xfId="0" applyNumberFormat="1" applyFont="1" applyBorder="1" applyProtection="1"/>
    <xf numFmtId="4" fontId="4" fillId="3" borderId="1" xfId="0" applyNumberFormat="1" applyFont="1" applyFill="1" applyBorder="1" applyAlignment="1" applyProtection="1">
      <alignment horizontal="center" vertical="center"/>
    </xf>
    <xf numFmtId="4" fontId="6" fillId="0" borderId="1" xfId="0" applyNumberFormat="1" applyFont="1" applyFill="1" applyBorder="1" applyAlignment="1" applyProtection="1">
      <alignment vertical="center" wrapText="1"/>
    </xf>
    <xf numFmtId="4" fontId="6" fillId="0" borderId="1" xfId="0" applyNumberFormat="1" applyFont="1" applyFill="1" applyBorder="1" applyAlignment="1" applyProtection="1">
      <alignment vertical="center"/>
    </xf>
    <xf numFmtId="0" fontId="8" fillId="0" borderId="0" xfId="0" applyFont="1" applyProtection="1"/>
    <xf numFmtId="4" fontId="6" fillId="0" borderId="1" xfId="0" applyNumberFormat="1" applyFont="1" applyFill="1" applyBorder="1" applyAlignment="1" applyProtection="1">
      <alignment horizontal="center" vertical="center"/>
    </xf>
    <xf numFmtId="164" fontId="8" fillId="0" borderId="1" xfId="0" applyNumberFormat="1" applyFont="1" applyFill="1" applyBorder="1" applyProtection="1"/>
    <xf numFmtId="4" fontId="6" fillId="0" borderId="1" xfId="0" applyNumberFormat="1" applyFont="1" applyFill="1" applyBorder="1" applyAlignment="1" applyProtection="1">
      <alignment horizontal="right" vertical="center"/>
    </xf>
    <xf numFmtId="4" fontId="6" fillId="5" borderId="1" xfId="0" applyNumberFormat="1" applyFont="1" applyFill="1" applyBorder="1" applyAlignment="1" applyProtection="1">
      <alignment horizontal="right" vertical="center"/>
    </xf>
    <xf numFmtId="4" fontId="6" fillId="5" borderId="1" xfId="0" applyNumberFormat="1" applyFont="1" applyFill="1" applyBorder="1" applyAlignment="1" applyProtection="1">
      <alignment vertical="center"/>
    </xf>
    <xf numFmtId="164" fontId="4" fillId="0" borderId="1" xfId="0" applyNumberFormat="1" applyFont="1" applyFill="1" applyBorder="1" applyAlignment="1" applyProtection="1">
      <alignment vertical="center"/>
    </xf>
    <xf numFmtId="0" fontId="4" fillId="2" borderId="1" xfId="0" applyFont="1" applyFill="1" applyBorder="1" applyAlignment="1" applyProtection="1">
      <alignment horizontal="center" vertical="center" wrapText="1"/>
    </xf>
    <xf numFmtId="165" fontId="4" fillId="2" borderId="8" xfId="0" applyNumberFormat="1" applyFont="1" applyFill="1" applyBorder="1" applyAlignment="1" applyProtection="1">
      <alignment vertical="center" wrapText="1"/>
    </xf>
    <xf numFmtId="4" fontId="4" fillId="2" borderId="1" xfId="0" applyNumberFormat="1" applyFont="1" applyFill="1" applyBorder="1" applyAlignment="1" applyProtection="1">
      <alignment vertical="center" wrapText="1"/>
    </xf>
    <xf numFmtId="0" fontId="5" fillId="7" borderId="1"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4" fontId="4" fillId="8"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6" fillId="0" borderId="1" xfId="0" applyFont="1" applyFill="1" applyBorder="1" applyAlignment="1" applyProtection="1">
      <alignment vertical="center" wrapText="1"/>
    </xf>
    <xf numFmtId="0" fontId="6" fillId="0" borderId="1" xfId="0"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wrapText="1"/>
    </xf>
    <xf numFmtId="4" fontId="11" fillId="0" borderId="1" xfId="0" applyNumberFormat="1" applyFont="1" applyFill="1" applyBorder="1" applyAlignment="1" applyProtection="1">
      <alignment horizontal="center" vertical="center" wrapText="1"/>
    </xf>
    <xf numFmtId="49" fontId="8" fillId="0" borderId="1" xfId="0" applyNumberFormat="1" applyFont="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6" fillId="0" borderId="5" xfId="0" applyFont="1" applyFill="1" applyBorder="1" applyAlignment="1" applyProtection="1">
      <alignment vertical="center" wrapText="1"/>
    </xf>
    <xf numFmtId="0" fontId="6" fillId="0" borderId="1" xfId="0" quotePrefix="1" applyFont="1" applyFill="1" applyBorder="1" applyAlignment="1" applyProtection="1">
      <alignment vertical="center" wrapText="1"/>
    </xf>
    <xf numFmtId="4" fontId="4" fillId="2" borderId="9" xfId="0" applyNumberFormat="1" applyFont="1" applyFill="1" applyBorder="1" applyAlignment="1" applyProtection="1">
      <alignment vertical="center" wrapText="1"/>
    </xf>
    <xf numFmtId="0" fontId="5" fillId="7" borderId="1" xfId="0" applyFont="1" applyFill="1" applyBorder="1" applyAlignment="1" applyProtection="1">
      <alignment horizontal="center" vertical="center"/>
    </xf>
    <xf numFmtId="0" fontId="4" fillId="8" borderId="1" xfId="1" applyFont="1" applyFill="1" applyBorder="1" applyAlignment="1" applyProtection="1">
      <alignment horizontal="left" vertical="center"/>
    </xf>
    <xf numFmtId="0" fontId="8" fillId="0" borderId="1" xfId="0" applyFont="1" applyBorder="1" applyAlignment="1" applyProtection="1">
      <alignment horizontal="center" vertical="center"/>
    </xf>
    <xf numFmtId="4" fontId="6" fillId="0" borderId="1" xfId="1" applyNumberFormat="1" applyFont="1" applyFill="1" applyBorder="1" applyAlignment="1" applyProtection="1">
      <alignment horizontal="center" vertical="center"/>
    </xf>
    <xf numFmtId="0" fontId="6" fillId="0" borderId="1" xfId="1" applyNumberFormat="1" applyFont="1" applyFill="1" applyBorder="1" applyAlignment="1" applyProtection="1">
      <alignment vertical="center"/>
    </xf>
    <xf numFmtId="164" fontId="5" fillId="0" borderId="1" xfId="0" applyNumberFormat="1" applyFont="1" applyBorder="1" applyProtection="1"/>
    <xf numFmtId="0" fontId="8" fillId="7" borderId="1" xfId="0" applyFont="1" applyFill="1" applyBorder="1" applyAlignment="1" applyProtection="1">
      <alignment horizontal="center" vertical="center"/>
    </xf>
    <xf numFmtId="0" fontId="4" fillId="8" borderId="1" xfId="1" applyNumberFormat="1" applyFont="1" applyFill="1" applyBorder="1" applyAlignment="1" applyProtection="1">
      <alignment horizontal="left" vertical="center"/>
    </xf>
    <xf numFmtId="0" fontId="6" fillId="0" borderId="5" xfId="1" applyNumberFormat="1" applyFont="1" applyFill="1" applyBorder="1" applyAlignment="1" applyProtection="1">
      <alignment vertical="center" wrapText="1"/>
    </xf>
    <xf numFmtId="0" fontId="4" fillId="8" borderId="1" xfId="1" applyNumberFormat="1" applyFont="1" applyFill="1" applyBorder="1" applyAlignment="1" applyProtection="1">
      <alignment vertical="center"/>
    </xf>
    <xf numFmtId="0" fontId="8" fillId="0" borderId="0" xfId="0" applyFont="1" applyBorder="1" applyAlignment="1" applyProtection="1">
      <alignment horizontal="center" vertical="center"/>
    </xf>
    <xf numFmtId="0" fontId="6" fillId="0" borderId="0" xfId="1" applyNumberFormat="1" applyFont="1" applyFill="1" applyBorder="1" applyAlignment="1" applyProtection="1">
      <alignment vertical="center" wrapText="1"/>
    </xf>
    <xf numFmtId="0" fontId="6" fillId="0" borderId="1" xfId="1" applyFont="1" applyFill="1" applyBorder="1" applyAlignment="1" applyProtection="1">
      <alignment vertical="center"/>
    </xf>
    <xf numFmtId="0" fontId="6" fillId="0" borderId="0" xfId="1" applyFont="1" applyFill="1" applyBorder="1" applyAlignment="1" applyProtection="1">
      <alignment vertical="center"/>
    </xf>
    <xf numFmtId="0" fontId="8" fillId="9" borderId="1" xfId="0" applyFont="1" applyFill="1" applyBorder="1" applyAlignment="1" applyProtection="1">
      <alignment horizontal="center" vertical="center"/>
    </xf>
    <xf numFmtId="4" fontId="4" fillId="6" borderId="9" xfId="0" applyNumberFormat="1" applyFont="1" applyFill="1" applyBorder="1" applyAlignment="1" applyProtection="1">
      <alignment vertical="center"/>
    </xf>
    <xf numFmtId="0" fontId="6" fillId="0" borderId="1" xfId="0" applyFont="1" applyFill="1" applyBorder="1" applyAlignment="1" applyProtection="1">
      <alignment horizontal="center" vertical="center"/>
    </xf>
    <xf numFmtId="0" fontId="4" fillId="8" borderId="1" xfId="0" applyFont="1" applyFill="1" applyBorder="1" applyAlignment="1" applyProtection="1">
      <alignment vertical="center"/>
    </xf>
    <xf numFmtId="0" fontId="4" fillId="8" borderId="1" xfId="0" applyFont="1" applyFill="1" applyBorder="1" applyAlignment="1" applyProtection="1">
      <alignment horizontal="center" vertical="center"/>
    </xf>
    <xf numFmtId="4" fontId="4" fillId="8" borderId="1" xfId="0" applyNumberFormat="1" applyFont="1" applyFill="1" applyBorder="1" applyAlignment="1" applyProtection="1">
      <alignment horizontal="center" vertical="center"/>
    </xf>
    <xf numFmtId="0" fontId="4" fillId="8" borderId="1" xfId="0" applyFont="1" applyFill="1" applyBorder="1" applyAlignment="1" applyProtection="1">
      <alignment horizontal="left" vertical="center"/>
    </xf>
    <xf numFmtId="0" fontId="6" fillId="5" borderId="1" xfId="0" applyFont="1" applyFill="1" applyBorder="1" applyAlignment="1" applyProtection="1">
      <alignment vertical="center" wrapText="1"/>
    </xf>
    <xf numFmtId="0" fontId="6" fillId="5"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4" fillId="7" borderId="1" xfId="0" applyFont="1" applyFill="1" applyBorder="1" applyAlignment="1" applyProtection="1">
      <alignment vertical="center"/>
    </xf>
    <xf numFmtId="0" fontId="4" fillId="7" borderId="1" xfId="0" applyFont="1" applyFill="1" applyBorder="1" applyAlignment="1" applyProtection="1">
      <alignment horizontal="center" vertical="center"/>
    </xf>
    <xf numFmtId="4" fontId="4" fillId="7" borderId="1" xfId="0" applyNumberFormat="1" applyFont="1" applyFill="1" applyBorder="1" applyAlignment="1" applyProtection="1">
      <alignment horizontal="center" vertical="center"/>
    </xf>
    <xf numFmtId="0" fontId="14" fillId="7" borderId="1" xfId="0" applyFont="1" applyFill="1" applyBorder="1" applyAlignment="1" applyProtection="1">
      <alignment horizontal="center" vertical="center"/>
    </xf>
    <xf numFmtId="0" fontId="4" fillId="7" borderId="1" xfId="0" applyFont="1" applyFill="1" applyBorder="1" applyAlignment="1" applyProtection="1">
      <alignment vertical="center" wrapText="1"/>
    </xf>
    <xf numFmtId="0" fontId="6" fillId="0" borderId="1" xfId="0" applyFont="1" applyFill="1" applyBorder="1" applyAlignment="1" applyProtection="1">
      <alignment vertical="center"/>
    </xf>
    <xf numFmtId="0" fontId="4" fillId="0" borderId="0" xfId="0" applyFont="1" applyFill="1" applyBorder="1" applyAlignment="1" applyProtection="1">
      <alignment horizontal="center" vertical="center" wrapText="1"/>
    </xf>
    <xf numFmtId="164" fontId="8" fillId="0" borderId="0" xfId="0" applyNumberFormat="1" applyFont="1" applyBorder="1" applyProtection="1"/>
    <xf numFmtId="0" fontId="6" fillId="6" borderId="5" xfId="0" applyFont="1" applyFill="1" applyBorder="1" applyAlignment="1" applyProtection="1">
      <alignment vertical="center"/>
    </xf>
    <xf numFmtId="0" fontId="4" fillId="6" borderId="5" xfId="0" applyFont="1" applyFill="1" applyBorder="1" applyAlignment="1" applyProtection="1">
      <alignment vertical="center"/>
    </xf>
    <xf numFmtId="0" fontId="6" fillId="6" borderId="7" xfId="0" applyFont="1" applyFill="1" applyBorder="1" applyAlignment="1" applyProtection="1">
      <alignment vertical="center"/>
    </xf>
    <xf numFmtId="4" fontId="6" fillId="6" borderId="7" xfId="0" applyNumberFormat="1" applyFont="1" applyFill="1" applyBorder="1" applyAlignment="1" applyProtection="1">
      <alignment vertical="center"/>
    </xf>
    <xf numFmtId="4" fontId="4" fillId="6" borderId="1" xfId="0" applyNumberFormat="1" applyFont="1" applyFill="1" applyBorder="1" applyAlignment="1" applyProtection="1">
      <alignment vertical="center"/>
    </xf>
    <xf numFmtId="0" fontId="4" fillId="2" borderId="3" xfId="0" applyFont="1" applyFill="1" applyBorder="1" applyAlignment="1" applyProtection="1">
      <alignment vertical="center"/>
    </xf>
    <xf numFmtId="0" fontId="6" fillId="2" borderId="3" xfId="0" applyFont="1" applyFill="1" applyBorder="1" applyAlignment="1" applyProtection="1">
      <alignment vertical="center"/>
    </xf>
    <xf numFmtId="4" fontId="6" fillId="2" borderId="3" xfId="0" applyNumberFormat="1" applyFont="1" applyFill="1" applyBorder="1" applyAlignment="1" applyProtection="1">
      <alignment vertical="center"/>
    </xf>
    <xf numFmtId="4" fontId="4" fillId="2" borderId="4" xfId="0" applyNumberFormat="1" applyFont="1" applyFill="1" applyBorder="1" applyAlignment="1" applyProtection="1">
      <alignment vertical="center"/>
    </xf>
    <xf numFmtId="0" fontId="4" fillId="0" borderId="1" xfId="0" applyFont="1" applyFill="1" applyBorder="1" applyAlignment="1" applyProtection="1">
      <alignment vertical="center"/>
    </xf>
    <xf numFmtId="167" fontId="4" fillId="0" borderId="1" xfId="4" applyNumberFormat="1" applyFont="1" applyFill="1" applyBorder="1" applyProtection="1"/>
    <xf numFmtId="167" fontId="6" fillId="0" borderId="1" xfId="4" applyNumberFormat="1" applyFont="1" applyFill="1" applyBorder="1" applyProtection="1"/>
    <xf numFmtId="0" fontId="4" fillId="2" borderId="1" xfId="0" applyFont="1" applyFill="1" applyBorder="1" applyAlignment="1" applyProtection="1">
      <alignment vertical="center"/>
    </xf>
    <xf numFmtId="0" fontId="4" fillId="2" borderId="1" xfId="0" applyFont="1" applyFill="1" applyBorder="1" applyProtection="1"/>
    <xf numFmtId="167" fontId="4" fillId="2" borderId="1" xfId="4" applyNumberFormat="1" applyFont="1" applyFill="1" applyBorder="1" applyProtection="1"/>
    <xf numFmtId="44" fontId="16" fillId="0" borderId="0" xfId="0" applyNumberFormat="1" applyFont="1" applyProtection="1"/>
    <xf numFmtId="164" fontId="8" fillId="0" borderId="1" xfId="0" applyNumberFormat="1" applyFont="1" applyBorder="1" applyProtection="1">
      <protection locked="0"/>
    </xf>
    <xf numFmtId="164" fontId="6" fillId="0" borderId="1" xfId="0" applyNumberFormat="1" applyFont="1" applyFill="1" applyBorder="1" applyAlignment="1" applyProtection="1">
      <alignment vertical="center"/>
      <protection locked="0"/>
    </xf>
    <xf numFmtId="9" fontId="6" fillId="0" borderId="1" xfId="5" applyFont="1" applyFill="1" applyBorder="1" applyProtection="1"/>
    <xf numFmtId="9" fontId="4" fillId="0" borderId="1" xfId="5" applyFont="1" applyFill="1" applyBorder="1" applyProtection="1">
      <protection locked="0"/>
    </xf>
    <xf numFmtId="9" fontId="6" fillId="0" borderId="1" xfId="5" applyFont="1" applyFill="1" applyBorder="1" applyProtection="1">
      <protection locked="0"/>
    </xf>
    <xf numFmtId="9" fontId="4" fillId="2" borderId="1" xfId="5" applyFont="1" applyFill="1" applyBorder="1" applyProtection="1"/>
    <xf numFmtId="0" fontId="4" fillId="6" borderId="1" xfId="0" applyNumberFormat="1" applyFont="1" applyFill="1" applyBorder="1" applyAlignment="1" applyProtection="1">
      <alignment horizontal="center" vertical="center" wrapText="1"/>
    </xf>
    <xf numFmtId="0" fontId="2" fillId="0" borderId="18" xfId="0" applyFont="1" applyBorder="1" applyAlignment="1" applyProtection="1">
      <alignment horizontal="left" wrapText="1"/>
    </xf>
    <xf numFmtId="0" fontId="2" fillId="0" borderId="19" xfId="0" applyFont="1" applyBorder="1" applyAlignment="1" applyProtection="1">
      <alignment horizontal="left" wrapText="1"/>
    </xf>
    <xf numFmtId="0" fontId="2" fillId="0" borderId="13" xfId="0" applyFont="1" applyBorder="1" applyAlignment="1" applyProtection="1">
      <alignment horizontal="left" wrapText="1"/>
    </xf>
    <xf numFmtId="0" fontId="2" fillId="0" borderId="10" xfId="0" applyFont="1" applyBorder="1" applyAlignment="1" applyProtection="1">
      <alignment horizontal="left" wrapText="1"/>
    </xf>
    <xf numFmtId="0" fontId="2" fillId="0" borderId="12" xfId="0" applyFont="1" applyBorder="1" applyAlignment="1" applyProtection="1">
      <alignment horizontal="left" wrapText="1"/>
    </xf>
    <xf numFmtId="0" fontId="2" fillId="0" borderId="14" xfId="0" applyFont="1" applyBorder="1" applyAlignment="1" applyProtection="1">
      <alignment horizontal="left" wrapText="1"/>
    </xf>
    <xf numFmtId="0" fontId="2" fillId="0" borderId="11" xfId="1" applyNumberFormat="1" applyFont="1" applyFill="1" applyBorder="1" applyAlignment="1" applyProtection="1">
      <alignment horizontal="left" vertical="center" wrapText="1"/>
    </xf>
    <xf numFmtId="0" fontId="2" fillId="0" borderId="6" xfId="1" applyNumberFormat="1" applyFont="1" applyFill="1" applyBorder="1" applyAlignment="1" applyProtection="1">
      <alignment horizontal="left" vertical="center" wrapText="1"/>
    </xf>
    <xf numFmtId="0" fontId="2" fillId="0" borderId="5" xfId="1" applyNumberFormat="1" applyFont="1" applyFill="1" applyBorder="1" applyAlignment="1" applyProtection="1">
      <alignment horizontal="left"/>
    </xf>
    <xf numFmtId="0" fontId="2" fillId="0" borderId="7" xfId="1" applyNumberFormat="1" applyFont="1" applyFill="1" applyBorder="1" applyAlignment="1" applyProtection="1">
      <alignment horizontal="left"/>
    </xf>
    <xf numFmtId="0" fontId="2" fillId="0" borderId="8" xfId="1" applyNumberFormat="1" applyFont="1" applyFill="1" applyBorder="1" applyAlignment="1" applyProtection="1">
      <alignment horizontal="left"/>
    </xf>
    <xf numFmtId="4" fontId="4" fillId="6" borderId="2" xfId="0" applyNumberFormat="1" applyFont="1" applyFill="1" applyBorder="1" applyAlignment="1" applyProtection="1">
      <alignment horizontal="center" vertical="center"/>
    </xf>
    <xf numFmtId="4" fontId="4" fillId="6" borderId="3" xfId="0" applyNumberFormat="1" applyFont="1" applyFill="1" applyBorder="1" applyAlignment="1" applyProtection="1">
      <alignment horizontal="center" vertical="center"/>
    </xf>
    <xf numFmtId="4" fontId="4" fillId="6" borderId="4"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6" borderId="2" xfId="1" applyNumberFormat="1" applyFont="1" applyFill="1" applyBorder="1" applyAlignment="1" applyProtection="1">
      <alignment horizontal="center" vertical="center"/>
    </xf>
    <xf numFmtId="0" fontId="4" fillId="6" borderId="3" xfId="1" applyNumberFormat="1" applyFont="1" applyFill="1" applyBorder="1" applyAlignment="1" applyProtection="1">
      <alignment horizontal="center" vertical="center"/>
    </xf>
    <xf numFmtId="0" fontId="4" fillId="6" borderId="2" xfId="0" applyFont="1" applyFill="1" applyBorder="1" applyAlignment="1" applyProtection="1">
      <alignment horizontal="center" vertical="center"/>
    </xf>
    <xf numFmtId="0" fontId="4" fillId="6" borderId="3" xfId="0" applyFont="1" applyFill="1" applyBorder="1" applyAlignment="1" applyProtection="1">
      <alignment horizontal="center" vertical="center"/>
    </xf>
    <xf numFmtId="0" fontId="4" fillId="2" borderId="15"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6" borderId="2" xfId="1" applyNumberFormat="1" applyFont="1" applyFill="1" applyBorder="1" applyAlignment="1" applyProtection="1">
      <alignment horizontal="center" vertical="center" wrapText="1"/>
    </xf>
    <xf numFmtId="0" fontId="4" fillId="6" borderId="3" xfId="1" applyNumberFormat="1" applyFont="1" applyFill="1" applyBorder="1" applyAlignment="1" applyProtection="1">
      <alignment horizontal="center" vertical="center" wrapText="1"/>
    </xf>
    <xf numFmtId="0" fontId="2" fillId="0" borderId="1" xfId="1" applyNumberFormat="1" applyFont="1" applyFill="1" applyBorder="1" applyAlignment="1" applyProtection="1">
      <alignment horizontal="center"/>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10" fillId="0" borderId="1" xfId="0" applyFont="1" applyBorder="1" applyAlignment="1" applyProtection="1">
      <alignment horizontal="center"/>
    </xf>
    <xf numFmtId="0" fontId="16" fillId="0" borderId="1" xfId="0" applyFont="1" applyBorder="1" applyAlignment="1" applyProtection="1">
      <alignment horizontal="center"/>
    </xf>
    <xf numFmtId="0" fontId="4" fillId="11" borderId="2" xfId="1" applyNumberFormat="1" applyFont="1" applyFill="1" applyBorder="1" applyAlignment="1" applyProtection="1">
      <alignment horizontal="center" vertical="center"/>
    </xf>
    <xf numFmtId="0" fontId="4" fillId="11" borderId="3" xfId="1" applyNumberFormat="1" applyFont="1" applyFill="1" applyBorder="1" applyAlignment="1" applyProtection="1">
      <alignment horizontal="center" vertical="center"/>
    </xf>
  </cellXfs>
  <cellStyles count="6">
    <cellStyle name="Millares 4" xfId="2"/>
    <cellStyle name="Moneda" xfId="4" builtinId="4"/>
    <cellStyle name="Moneda 5" xfId="3"/>
    <cellStyle name="Normal" xfId="0" builtinId="0"/>
    <cellStyle name="Normal 2 2 2" xfId="1"/>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00"/>
  <sheetViews>
    <sheetView tabSelected="1" view="pageBreakPreview" zoomScale="85" zoomScaleNormal="115" zoomScaleSheetLayoutView="85" workbookViewId="0">
      <selection activeCell="F391" sqref="F391"/>
    </sheetView>
  </sheetViews>
  <sheetFormatPr baseColWidth="10" defaultRowHeight="16.5" x14ac:dyDescent="0.3"/>
  <cols>
    <col min="1" max="1" width="10.85546875" style="42" customWidth="1"/>
    <col min="2" max="2" width="34.7109375" style="42" customWidth="1"/>
    <col min="3" max="3" width="7.7109375" style="42" customWidth="1"/>
    <col min="4" max="4" width="10" style="42" customWidth="1"/>
    <col min="5" max="5" width="13.85546875" style="42" customWidth="1"/>
    <col min="6" max="6" width="16.42578125" style="42" customWidth="1"/>
    <col min="7" max="16384" width="11.42578125" style="42"/>
  </cols>
  <sheetData>
    <row r="1" spans="1:6" ht="9" customHeight="1" x14ac:dyDescent="0.3">
      <c r="A1" s="40"/>
      <c r="B1" s="41"/>
      <c r="C1" s="41"/>
      <c r="D1" s="41"/>
      <c r="E1" s="41"/>
      <c r="F1" s="41"/>
    </row>
    <row r="2" spans="1:6" x14ac:dyDescent="0.3">
      <c r="A2" s="39" t="s">
        <v>622</v>
      </c>
      <c r="B2" s="137" t="s">
        <v>625</v>
      </c>
      <c r="C2" s="138"/>
      <c r="D2" s="138"/>
      <c r="E2" s="138"/>
      <c r="F2" s="139"/>
    </row>
    <row r="3" spans="1:6" x14ac:dyDescent="0.3">
      <c r="A3" s="135" t="s">
        <v>623</v>
      </c>
      <c r="B3" s="129" t="s">
        <v>624</v>
      </c>
      <c r="C3" s="130"/>
      <c r="D3" s="130"/>
      <c r="E3" s="130"/>
      <c r="F3" s="131"/>
    </row>
    <row r="4" spans="1:6" ht="25.5" customHeight="1" x14ac:dyDescent="0.3">
      <c r="A4" s="136"/>
      <c r="B4" s="132"/>
      <c r="C4" s="133"/>
      <c r="D4" s="133"/>
      <c r="E4" s="133"/>
      <c r="F4" s="134"/>
    </row>
    <row r="5" spans="1:6" ht="6" customHeight="1" x14ac:dyDescent="0.3"/>
    <row r="6" spans="1:6" ht="19.5" customHeight="1" x14ac:dyDescent="0.3">
      <c r="A6" s="155" t="s">
        <v>0</v>
      </c>
      <c r="B6" s="155"/>
      <c r="C6" s="155"/>
      <c r="D6" s="155"/>
      <c r="E6" s="155"/>
      <c r="F6" s="155"/>
    </row>
    <row r="7" spans="1:6" ht="5.25" customHeight="1" thickBot="1" x14ac:dyDescent="0.35">
      <c r="A7" s="43"/>
      <c r="B7" s="43"/>
      <c r="C7" s="43"/>
      <c r="D7" s="44"/>
      <c r="E7" s="43"/>
      <c r="F7" s="44"/>
    </row>
    <row r="8" spans="1:6" ht="17.25" thickBot="1" x14ac:dyDescent="0.35">
      <c r="A8" s="156" t="s">
        <v>1</v>
      </c>
      <c r="B8" s="157"/>
      <c r="C8" s="157"/>
      <c r="D8" s="157"/>
      <c r="E8" s="157"/>
      <c r="F8" s="157"/>
    </row>
    <row r="9" spans="1:6" ht="3.75" customHeight="1" x14ac:dyDescent="0.3"/>
    <row r="10" spans="1:6" ht="18" x14ac:dyDescent="0.3">
      <c r="A10" s="16" t="s">
        <v>2</v>
      </c>
      <c r="B10" s="17" t="s">
        <v>3</v>
      </c>
      <c r="C10" s="16" t="s">
        <v>4</v>
      </c>
      <c r="D10" s="45" t="s">
        <v>5</v>
      </c>
      <c r="E10" s="46" t="s">
        <v>626</v>
      </c>
      <c r="F10" s="45" t="s">
        <v>6</v>
      </c>
    </row>
    <row r="11" spans="1:6" ht="24.75" customHeight="1" x14ac:dyDescent="0.3">
      <c r="A11" s="1" t="s">
        <v>7</v>
      </c>
      <c r="B11" s="2" t="s">
        <v>8</v>
      </c>
      <c r="C11" s="1" t="s">
        <v>9</v>
      </c>
      <c r="D11" s="3">
        <v>18.739999999999998</v>
      </c>
      <c r="E11" s="122"/>
      <c r="F11" s="47">
        <f>+ROUND(D11*E11,0)</f>
        <v>0</v>
      </c>
    </row>
    <row r="12" spans="1:6" ht="22.5" customHeight="1" x14ac:dyDescent="0.3">
      <c r="A12" s="1" t="s">
        <v>10</v>
      </c>
      <c r="B12" s="2" t="s">
        <v>11</v>
      </c>
      <c r="C12" s="1" t="s">
        <v>12</v>
      </c>
      <c r="D12" s="3">
        <v>1</v>
      </c>
      <c r="E12" s="122"/>
      <c r="F12" s="47">
        <f t="shared" ref="F12:F17" si="0">+ROUND(D12*E12,0)</f>
        <v>0</v>
      </c>
    </row>
    <row r="13" spans="1:6" ht="18" x14ac:dyDescent="0.3">
      <c r="A13" s="18" t="s">
        <v>13</v>
      </c>
      <c r="B13" s="2" t="s">
        <v>14</v>
      </c>
      <c r="C13" s="1" t="s">
        <v>12</v>
      </c>
      <c r="D13" s="3">
        <v>1</v>
      </c>
      <c r="E13" s="122"/>
      <c r="F13" s="47">
        <f t="shared" si="0"/>
        <v>0</v>
      </c>
    </row>
    <row r="14" spans="1:6" x14ac:dyDescent="0.3">
      <c r="A14" s="18" t="s">
        <v>15</v>
      </c>
      <c r="B14" s="2" t="s">
        <v>16</v>
      </c>
      <c r="C14" s="1" t="s">
        <v>17</v>
      </c>
      <c r="D14" s="3">
        <v>7</v>
      </c>
      <c r="E14" s="122"/>
      <c r="F14" s="47">
        <f t="shared" si="0"/>
        <v>0</v>
      </c>
    </row>
    <row r="15" spans="1:6" ht="23.25" customHeight="1" x14ac:dyDescent="0.3">
      <c r="A15" s="18" t="s">
        <v>18</v>
      </c>
      <c r="B15" s="2" t="s">
        <v>19</v>
      </c>
      <c r="C15" s="1" t="s">
        <v>9</v>
      </c>
      <c r="D15" s="3">
        <v>4</v>
      </c>
      <c r="E15" s="122"/>
      <c r="F15" s="47">
        <f t="shared" si="0"/>
        <v>0</v>
      </c>
    </row>
    <row r="16" spans="1:6" x14ac:dyDescent="0.3">
      <c r="A16" s="18" t="s">
        <v>20</v>
      </c>
      <c r="B16" s="2" t="s">
        <v>21</v>
      </c>
      <c r="C16" s="1" t="s">
        <v>17</v>
      </c>
      <c r="D16" s="3">
        <v>7</v>
      </c>
      <c r="E16" s="122"/>
      <c r="F16" s="47">
        <f t="shared" si="0"/>
        <v>0</v>
      </c>
    </row>
    <row r="17" spans="1:6" x14ac:dyDescent="0.3">
      <c r="A17" s="18" t="s">
        <v>22</v>
      </c>
      <c r="B17" s="2" t="s">
        <v>23</v>
      </c>
      <c r="C17" s="1" t="s">
        <v>9</v>
      </c>
      <c r="D17" s="3">
        <v>1059.8900000000001</v>
      </c>
      <c r="E17" s="122"/>
      <c r="F17" s="47">
        <f t="shared" si="0"/>
        <v>0</v>
      </c>
    </row>
    <row r="18" spans="1:6" x14ac:dyDescent="0.3">
      <c r="C18" s="143" t="s">
        <v>24</v>
      </c>
      <c r="D18" s="143"/>
      <c r="E18" s="143"/>
      <c r="F18" s="47">
        <f>SUM(F11:F17)</f>
        <v>0</v>
      </c>
    </row>
    <row r="20" spans="1:6" ht="18" x14ac:dyDescent="0.3">
      <c r="A20" s="19" t="s">
        <v>25</v>
      </c>
      <c r="B20" s="17" t="s">
        <v>26</v>
      </c>
      <c r="C20" s="20" t="s">
        <v>4</v>
      </c>
      <c r="D20" s="48" t="s">
        <v>5</v>
      </c>
      <c r="E20" s="46" t="s">
        <v>626</v>
      </c>
      <c r="F20" s="48" t="s">
        <v>6</v>
      </c>
    </row>
    <row r="21" spans="1:6" ht="49.5" customHeight="1" x14ac:dyDescent="0.3">
      <c r="A21" s="21" t="s">
        <v>27</v>
      </c>
      <c r="B21" s="2" t="s">
        <v>28</v>
      </c>
      <c r="C21" s="22" t="s">
        <v>9</v>
      </c>
      <c r="D21" s="49">
        <v>160</v>
      </c>
      <c r="E21" s="122"/>
      <c r="F21" s="47">
        <f>+ROUND(D21*E21,0)</f>
        <v>0</v>
      </c>
    </row>
    <row r="22" spans="1:6" ht="55.5" customHeight="1" x14ac:dyDescent="0.3">
      <c r="A22" s="21" t="s">
        <v>29</v>
      </c>
      <c r="B22" s="2" t="s">
        <v>30</v>
      </c>
      <c r="C22" s="1" t="s">
        <v>9</v>
      </c>
      <c r="D22" s="50">
        <v>135</v>
      </c>
      <c r="E22" s="122"/>
      <c r="F22" s="47">
        <f t="shared" ref="F22:F32" si="1">+ROUND(D22*E22,0)</f>
        <v>0</v>
      </c>
    </row>
    <row r="23" spans="1:6" ht="27" customHeight="1" x14ac:dyDescent="0.3">
      <c r="A23" s="21" t="s">
        <v>31</v>
      </c>
      <c r="B23" s="2" t="s">
        <v>32</v>
      </c>
      <c r="C23" s="1" t="s">
        <v>33</v>
      </c>
      <c r="D23" s="50">
        <v>30</v>
      </c>
      <c r="E23" s="122"/>
      <c r="F23" s="47">
        <f t="shared" si="1"/>
        <v>0</v>
      </c>
    </row>
    <row r="24" spans="1:6" ht="26.25" customHeight="1" x14ac:dyDescent="0.3">
      <c r="A24" s="21" t="s">
        <v>34</v>
      </c>
      <c r="B24" s="2" t="s">
        <v>35</v>
      </c>
      <c r="C24" s="1" t="s">
        <v>9</v>
      </c>
      <c r="D24" s="3">
        <v>135</v>
      </c>
      <c r="E24" s="122"/>
      <c r="F24" s="47">
        <f t="shared" si="1"/>
        <v>0</v>
      </c>
    </row>
    <row r="25" spans="1:6" ht="21" customHeight="1" x14ac:dyDescent="0.3">
      <c r="A25" s="21" t="s">
        <v>36</v>
      </c>
      <c r="B25" s="2" t="s">
        <v>37</v>
      </c>
      <c r="C25" s="1" t="s">
        <v>9</v>
      </c>
      <c r="D25" s="3">
        <v>135</v>
      </c>
      <c r="E25" s="122"/>
      <c r="F25" s="47">
        <f t="shared" si="1"/>
        <v>0</v>
      </c>
    </row>
    <row r="26" spans="1:6" ht="18" x14ac:dyDescent="0.3">
      <c r="A26" s="21" t="s">
        <v>38</v>
      </c>
      <c r="B26" s="2" t="s">
        <v>39</v>
      </c>
      <c r="C26" s="1" t="s">
        <v>9</v>
      </c>
      <c r="D26" s="3">
        <v>135</v>
      </c>
      <c r="E26" s="122"/>
      <c r="F26" s="47">
        <f t="shared" si="1"/>
        <v>0</v>
      </c>
    </row>
    <row r="27" spans="1:6" ht="18" x14ac:dyDescent="0.3">
      <c r="A27" s="21" t="s">
        <v>40</v>
      </c>
      <c r="B27" s="2" t="s">
        <v>41</v>
      </c>
      <c r="C27" s="1" t="s">
        <v>9</v>
      </c>
      <c r="D27" s="3">
        <v>135</v>
      </c>
      <c r="E27" s="122"/>
      <c r="F27" s="47">
        <f t="shared" si="1"/>
        <v>0</v>
      </c>
    </row>
    <row r="28" spans="1:6" x14ac:dyDescent="0.3">
      <c r="A28" s="21" t="s">
        <v>42</v>
      </c>
      <c r="B28" s="2" t="s">
        <v>43</v>
      </c>
      <c r="C28" s="1" t="s">
        <v>9</v>
      </c>
      <c r="D28" s="3">
        <v>135</v>
      </c>
      <c r="E28" s="122"/>
      <c r="F28" s="47">
        <f t="shared" si="1"/>
        <v>0</v>
      </c>
    </row>
    <row r="29" spans="1:6" ht="66" customHeight="1" x14ac:dyDescent="0.3">
      <c r="A29" s="21" t="s">
        <v>44</v>
      </c>
      <c r="B29" s="2" t="s">
        <v>45</v>
      </c>
      <c r="C29" s="1" t="s">
        <v>9</v>
      </c>
      <c r="D29" s="3">
        <v>135</v>
      </c>
      <c r="E29" s="122"/>
      <c r="F29" s="47">
        <f t="shared" si="1"/>
        <v>0</v>
      </c>
    </row>
    <row r="30" spans="1:6" ht="18" x14ac:dyDescent="0.3">
      <c r="A30" s="1" t="s">
        <v>46</v>
      </c>
      <c r="B30" s="2" t="s">
        <v>47</v>
      </c>
      <c r="C30" s="1" t="s">
        <v>9</v>
      </c>
      <c r="D30" s="3">
        <v>135</v>
      </c>
      <c r="E30" s="122"/>
      <c r="F30" s="47">
        <f t="shared" si="1"/>
        <v>0</v>
      </c>
    </row>
    <row r="31" spans="1:6" ht="43.5" customHeight="1" x14ac:dyDescent="0.3">
      <c r="A31" s="1" t="s">
        <v>48</v>
      </c>
      <c r="B31" s="2" t="s">
        <v>49</v>
      </c>
      <c r="C31" s="1" t="s">
        <v>33</v>
      </c>
      <c r="D31" s="3">
        <v>6.67</v>
      </c>
      <c r="E31" s="122"/>
      <c r="F31" s="47">
        <f t="shared" si="1"/>
        <v>0</v>
      </c>
    </row>
    <row r="32" spans="1:6" ht="52.5" customHeight="1" x14ac:dyDescent="0.3">
      <c r="A32" s="1" t="s">
        <v>50</v>
      </c>
      <c r="B32" s="2" t="s">
        <v>51</v>
      </c>
      <c r="C32" s="4" t="s">
        <v>33</v>
      </c>
      <c r="D32" s="50">
        <v>144.63</v>
      </c>
      <c r="E32" s="122"/>
      <c r="F32" s="47">
        <f t="shared" si="1"/>
        <v>0</v>
      </c>
    </row>
    <row r="33" spans="1:6" ht="15.75" customHeight="1" x14ac:dyDescent="0.3">
      <c r="C33" s="158" t="s">
        <v>24</v>
      </c>
      <c r="D33" s="159"/>
      <c r="E33" s="159"/>
      <c r="F33" s="47">
        <f>SUM(F21:F32)</f>
        <v>0</v>
      </c>
    </row>
    <row r="35" spans="1:6" ht="18" x14ac:dyDescent="0.3">
      <c r="A35" s="19" t="s">
        <v>52</v>
      </c>
      <c r="B35" s="17" t="s">
        <v>53</v>
      </c>
      <c r="C35" s="20" t="s">
        <v>4</v>
      </c>
      <c r="D35" s="48" t="s">
        <v>5</v>
      </c>
      <c r="E35" s="46" t="s">
        <v>626</v>
      </c>
      <c r="F35" s="48" t="s">
        <v>6</v>
      </c>
    </row>
    <row r="36" spans="1:6" ht="29.25" customHeight="1" x14ac:dyDescent="0.3">
      <c r="A36" s="18" t="s">
        <v>54</v>
      </c>
      <c r="B36" s="2" t="s">
        <v>55</v>
      </c>
      <c r="C36" s="1" t="s">
        <v>9</v>
      </c>
      <c r="D36" s="50">
        <v>761.68</v>
      </c>
      <c r="E36" s="122"/>
      <c r="F36" s="47">
        <f>+ROUND(D36*E36,0)</f>
        <v>0</v>
      </c>
    </row>
    <row r="37" spans="1:6" ht="18" x14ac:dyDescent="0.3">
      <c r="A37" s="18" t="s">
        <v>56</v>
      </c>
      <c r="B37" s="2" t="s">
        <v>57</v>
      </c>
      <c r="C37" s="1" t="s">
        <v>58</v>
      </c>
      <c r="D37" s="50">
        <v>6.6</v>
      </c>
      <c r="E37" s="122"/>
      <c r="F37" s="47">
        <f t="shared" ref="F37:F45" si="2">+ROUND(D37*E37,0)</f>
        <v>0</v>
      </c>
    </row>
    <row r="38" spans="1:6" ht="18" x14ac:dyDescent="0.3">
      <c r="A38" s="18" t="s">
        <v>59</v>
      </c>
      <c r="B38" s="2" t="s">
        <v>60</v>
      </c>
      <c r="C38" s="1" t="s">
        <v>9</v>
      </c>
      <c r="D38" s="50">
        <v>165.27</v>
      </c>
      <c r="E38" s="122"/>
      <c r="F38" s="47">
        <f t="shared" si="2"/>
        <v>0</v>
      </c>
    </row>
    <row r="39" spans="1:6" ht="49.5" customHeight="1" x14ac:dyDescent="0.3">
      <c r="A39" s="18" t="s">
        <v>61</v>
      </c>
      <c r="B39" s="2" t="s">
        <v>62</v>
      </c>
      <c r="C39" s="1" t="s">
        <v>33</v>
      </c>
      <c r="D39" s="50">
        <v>122.39</v>
      </c>
      <c r="E39" s="122"/>
      <c r="F39" s="47">
        <f t="shared" si="2"/>
        <v>0</v>
      </c>
    </row>
    <row r="40" spans="1:6" ht="61.5" customHeight="1" x14ac:dyDescent="0.3">
      <c r="A40" s="18" t="s">
        <v>63</v>
      </c>
      <c r="B40" s="2" t="s">
        <v>64</v>
      </c>
      <c r="C40" s="1" t="s">
        <v>9</v>
      </c>
      <c r="D40" s="50">
        <v>165.27</v>
      </c>
      <c r="E40" s="122"/>
      <c r="F40" s="47">
        <f t="shared" si="2"/>
        <v>0</v>
      </c>
    </row>
    <row r="41" spans="1:6" ht="40.5" customHeight="1" x14ac:dyDescent="0.3">
      <c r="A41" s="18" t="s">
        <v>65</v>
      </c>
      <c r="B41" s="2" t="s">
        <v>66</v>
      </c>
      <c r="C41" s="1" t="s">
        <v>9</v>
      </c>
      <c r="D41" s="50">
        <v>165.27</v>
      </c>
      <c r="E41" s="122"/>
      <c r="F41" s="47">
        <f t="shared" si="2"/>
        <v>0</v>
      </c>
    </row>
    <row r="42" spans="1:6" ht="18" x14ac:dyDescent="0.3">
      <c r="A42" s="18" t="s">
        <v>67</v>
      </c>
      <c r="B42" s="2" t="s">
        <v>68</v>
      </c>
      <c r="C42" s="1" t="s">
        <v>9</v>
      </c>
      <c r="D42" s="50">
        <v>165.27</v>
      </c>
      <c r="E42" s="122"/>
      <c r="F42" s="47">
        <f t="shared" si="2"/>
        <v>0</v>
      </c>
    </row>
    <row r="43" spans="1:6" ht="24" customHeight="1" x14ac:dyDescent="0.3">
      <c r="A43" s="18" t="s">
        <v>69</v>
      </c>
      <c r="B43" s="2" t="s">
        <v>70</v>
      </c>
      <c r="C43" s="1" t="s">
        <v>9</v>
      </c>
      <c r="D43" s="50">
        <v>1377</v>
      </c>
      <c r="E43" s="122"/>
      <c r="F43" s="47">
        <f t="shared" si="2"/>
        <v>0</v>
      </c>
    </row>
    <row r="44" spans="1:6" ht="25.5" customHeight="1" x14ac:dyDescent="0.3">
      <c r="A44" s="18" t="s">
        <v>71</v>
      </c>
      <c r="B44" s="2" t="s">
        <v>72</v>
      </c>
      <c r="C44" s="1" t="s">
        <v>9</v>
      </c>
      <c r="D44" s="50">
        <v>2395.41</v>
      </c>
      <c r="E44" s="122"/>
      <c r="F44" s="47">
        <f t="shared" si="2"/>
        <v>0</v>
      </c>
    </row>
    <row r="45" spans="1:6" ht="27" x14ac:dyDescent="0.3">
      <c r="A45" s="18" t="s">
        <v>73</v>
      </c>
      <c r="B45" s="2" t="s">
        <v>74</v>
      </c>
      <c r="C45" s="1" t="s">
        <v>33</v>
      </c>
      <c r="D45" s="50">
        <v>178.99</v>
      </c>
      <c r="E45" s="122"/>
      <c r="F45" s="47">
        <f t="shared" si="2"/>
        <v>0</v>
      </c>
    </row>
    <row r="46" spans="1:6" x14ac:dyDescent="0.3">
      <c r="C46" s="158" t="s">
        <v>24</v>
      </c>
      <c r="D46" s="159"/>
      <c r="E46" s="159"/>
      <c r="F46" s="47">
        <f>SUM(F36:F45)</f>
        <v>0</v>
      </c>
    </row>
    <row r="47" spans="1:6" x14ac:dyDescent="0.3">
      <c r="E47" s="51"/>
      <c r="F47" s="51"/>
    </row>
    <row r="48" spans="1:6" ht="18" x14ac:dyDescent="0.3">
      <c r="A48" s="19" t="s">
        <v>75</v>
      </c>
      <c r="B48" s="17" t="s">
        <v>76</v>
      </c>
      <c r="C48" s="20" t="s">
        <v>4</v>
      </c>
      <c r="D48" s="48" t="s">
        <v>5</v>
      </c>
      <c r="E48" s="46" t="s">
        <v>626</v>
      </c>
      <c r="F48" s="48" t="s">
        <v>6</v>
      </c>
    </row>
    <row r="49" spans="1:6" ht="42.75" customHeight="1" x14ac:dyDescent="0.3">
      <c r="A49" s="18" t="s">
        <v>77</v>
      </c>
      <c r="B49" s="2" t="s">
        <v>78</v>
      </c>
      <c r="C49" s="1" t="s">
        <v>33</v>
      </c>
      <c r="D49" s="52">
        <v>101.65</v>
      </c>
      <c r="E49" s="122"/>
      <c r="F49" s="47">
        <f t="shared" ref="F49:F65" si="3">+ROUND(D49*E49,0)</f>
        <v>0</v>
      </c>
    </row>
    <row r="50" spans="1:6" ht="36" x14ac:dyDescent="0.3">
      <c r="A50" s="18" t="s">
        <v>79</v>
      </c>
      <c r="B50" s="2" t="s">
        <v>80</v>
      </c>
      <c r="C50" s="1" t="s">
        <v>12</v>
      </c>
      <c r="D50" s="52">
        <v>34</v>
      </c>
      <c r="E50" s="122"/>
      <c r="F50" s="47">
        <f t="shared" si="3"/>
        <v>0</v>
      </c>
    </row>
    <row r="51" spans="1:6" ht="18" x14ac:dyDescent="0.3">
      <c r="A51" s="18" t="s">
        <v>81</v>
      </c>
      <c r="B51" s="2" t="s">
        <v>82</v>
      </c>
      <c r="C51" s="1" t="s">
        <v>12</v>
      </c>
      <c r="D51" s="52">
        <v>63</v>
      </c>
      <c r="E51" s="122"/>
      <c r="F51" s="47">
        <f t="shared" si="3"/>
        <v>0</v>
      </c>
    </row>
    <row r="52" spans="1:6" ht="23.25" customHeight="1" x14ac:dyDescent="0.3">
      <c r="A52" s="18" t="s">
        <v>83</v>
      </c>
      <c r="B52" s="2" t="s">
        <v>84</v>
      </c>
      <c r="C52" s="1" t="s">
        <v>33</v>
      </c>
      <c r="D52" s="52">
        <v>13.2</v>
      </c>
      <c r="E52" s="122"/>
      <c r="F52" s="47">
        <f t="shared" si="3"/>
        <v>0</v>
      </c>
    </row>
    <row r="53" spans="1:6" ht="43.5" customHeight="1" x14ac:dyDescent="0.3">
      <c r="A53" s="18" t="s">
        <v>85</v>
      </c>
      <c r="B53" s="2" t="s">
        <v>86</v>
      </c>
      <c r="C53" s="1" t="s">
        <v>12</v>
      </c>
      <c r="D53" s="52">
        <v>8</v>
      </c>
      <c r="E53" s="122"/>
      <c r="F53" s="47">
        <f t="shared" si="3"/>
        <v>0</v>
      </c>
    </row>
    <row r="54" spans="1:6" ht="18" x14ac:dyDescent="0.3">
      <c r="A54" s="18" t="s">
        <v>87</v>
      </c>
      <c r="B54" s="2" t="s">
        <v>88</v>
      </c>
      <c r="C54" s="1" t="s">
        <v>12</v>
      </c>
      <c r="D54" s="52">
        <v>36</v>
      </c>
      <c r="E54" s="122"/>
      <c r="F54" s="47">
        <f t="shared" si="3"/>
        <v>0</v>
      </c>
    </row>
    <row r="55" spans="1:6" ht="26.25" customHeight="1" x14ac:dyDescent="0.3">
      <c r="A55" s="18" t="s">
        <v>89</v>
      </c>
      <c r="B55" s="2" t="s">
        <v>90</v>
      </c>
      <c r="C55" s="1" t="s">
        <v>12</v>
      </c>
      <c r="D55" s="52">
        <v>77</v>
      </c>
      <c r="E55" s="122"/>
      <c r="F55" s="47">
        <f t="shared" si="3"/>
        <v>0</v>
      </c>
    </row>
    <row r="56" spans="1:6" ht="18" x14ac:dyDescent="0.3">
      <c r="A56" s="18" t="s">
        <v>91</v>
      </c>
      <c r="B56" s="2" t="s">
        <v>92</v>
      </c>
      <c r="C56" s="1" t="s">
        <v>33</v>
      </c>
      <c r="D56" s="52">
        <v>280.29000000000002</v>
      </c>
      <c r="E56" s="122"/>
      <c r="F56" s="47">
        <f t="shared" si="3"/>
        <v>0</v>
      </c>
    </row>
    <row r="57" spans="1:6" ht="27" x14ac:dyDescent="0.3">
      <c r="A57" s="18" t="s">
        <v>93</v>
      </c>
      <c r="B57" s="2" t="s">
        <v>94</v>
      </c>
      <c r="C57" s="1" t="s">
        <v>33</v>
      </c>
      <c r="D57" s="50">
        <v>69.56</v>
      </c>
      <c r="E57" s="122"/>
      <c r="F57" s="47">
        <f t="shared" si="3"/>
        <v>0</v>
      </c>
    </row>
    <row r="58" spans="1:6" ht="27" x14ac:dyDescent="0.3">
      <c r="A58" s="18" t="s">
        <v>95</v>
      </c>
      <c r="B58" s="2" t="s">
        <v>96</v>
      </c>
      <c r="C58" s="1" t="s">
        <v>33</v>
      </c>
      <c r="D58" s="50">
        <v>69.56</v>
      </c>
      <c r="E58" s="122"/>
      <c r="F58" s="47">
        <f t="shared" si="3"/>
        <v>0</v>
      </c>
    </row>
    <row r="59" spans="1:6" ht="27" x14ac:dyDescent="0.3">
      <c r="A59" s="18" t="s">
        <v>97</v>
      </c>
      <c r="B59" s="2" t="s">
        <v>98</v>
      </c>
      <c r="C59" s="1" t="s">
        <v>33</v>
      </c>
      <c r="D59" s="50">
        <v>247.15</v>
      </c>
      <c r="E59" s="122"/>
      <c r="F59" s="47">
        <f t="shared" si="3"/>
        <v>0</v>
      </c>
    </row>
    <row r="60" spans="1:6" ht="30" customHeight="1" x14ac:dyDescent="0.3">
      <c r="A60" s="18" t="s">
        <v>99</v>
      </c>
      <c r="B60" s="2" t="s">
        <v>100</v>
      </c>
      <c r="C60" s="1" t="s">
        <v>33</v>
      </c>
      <c r="D60" s="50">
        <v>69.56</v>
      </c>
      <c r="E60" s="122"/>
      <c r="F60" s="47">
        <f t="shared" si="3"/>
        <v>0</v>
      </c>
    </row>
    <row r="61" spans="1:6" ht="31.5" customHeight="1" x14ac:dyDescent="0.3">
      <c r="A61" s="18" t="s">
        <v>101</v>
      </c>
      <c r="B61" s="2" t="s">
        <v>102</v>
      </c>
      <c r="C61" s="1" t="s">
        <v>33</v>
      </c>
      <c r="D61" s="50">
        <v>150.53</v>
      </c>
      <c r="E61" s="122"/>
      <c r="F61" s="47">
        <f t="shared" si="3"/>
        <v>0</v>
      </c>
    </row>
    <row r="62" spans="1:6" ht="30" customHeight="1" x14ac:dyDescent="0.3">
      <c r="A62" s="18" t="s">
        <v>103</v>
      </c>
      <c r="B62" s="2" t="s">
        <v>104</v>
      </c>
      <c r="C62" s="1" t="s">
        <v>9</v>
      </c>
      <c r="D62" s="50">
        <v>44.98</v>
      </c>
      <c r="E62" s="122"/>
      <c r="F62" s="47">
        <f t="shared" si="3"/>
        <v>0</v>
      </c>
    </row>
    <row r="63" spans="1:6" ht="31.5" customHeight="1" x14ac:dyDescent="0.3">
      <c r="A63" s="18" t="s">
        <v>105</v>
      </c>
      <c r="B63" s="2" t="s">
        <v>106</v>
      </c>
      <c r="C63" s="1" t="s">
        <v>9</v>
      </c>
      <c r="D63" s="50">
        <v>2.2000000000000002</v>
      </c>
      <c r="E63" s="122"/>
      <c r="F63" s="47">
        <f t="shared" si="3"/>
        <v>0</v>
      </c>
    </row>
    <row r="64" spans="1:6" ht="39" customHeight="1" x14ac:dyDescent="0.3">
      <c r="A64" s="18" t="s">
        <v>107</v>
      </c>
      <c r="B64" s="2" t="s">
        <v>108</v>
      </c>
      <c r="C64" s="1" t="s">
        <v>9</v>
      </c>
      <c r="D64" s="50">
        <v>52.36</v>
      </c>
      <c r="E64" s="122"/>
      <c r="F64" s="47">
        <f t="shared" si="3"/>
        <v>0</v>
      </c>
    </row>
    <row r="65" spans="1:6" ht="36.75" customHeight="1" x14ac:dyDescent="0.3">
      <c r="A65" s="18" t="s">
        <v>109</v>
      </c>
      <c r="B65" s="2" t="s">
        <v>110</v>
      </c>
      <c r="C65" s="1" t="s">
        <v>9</v>
      </c>
      <c r="D65" s="50">
        <v>13.2</v>
      </c>
      <c r="E65" s="122"/>
      <c r="F65" s="47">
        <f t="shared" si="3"/>
        <v>0</v>
      </c>
    </row>
    <row r="66" spans="1:6" x14ac:dyDescent="0.3">
      <c r="C66" s="158" t="s">
        <v>24</v>
      </c>
      <c r="D66" s="159"/>
      <c r="E66" s="159"/>
      <c r="F66" s="47">
        <f>SUM(F49:F65)</f>
        <v>0</v>
      </c>
    </row>
    <row r="68" spans="1:6" ht="18" x14ac:dyDescent="0.3">
      <c r="A68" s="19" t="s">
        <v>112</v>
      </c>
      <c r="B68" s="17" t="s">
        <v>111</v>
      </c>
      <c r="C68" s="20" t="s">
        <v>4</v>
      </c>
      <c r="D68" s="48" t="s">
        <v>5</v>
      </c>
      <c r="E68" s="46" t="s">
        <v>626</v>
      </c>
      <c r="F68" s="48" t="s">
        <v>6</v>
      </c>
    </row>
    <row r="69" spans="1:6" ht="33.75" customHeight="1" x14ac:dyDescent="0.3">
      <c r="A69" s="18" t="s">
        <v>113</v>
      </c>
      <c r="B69" s="2" t="s">
        <v>114</v>
      </c>
      <c r="C69" s="5" t="s">
        <v>9</v>
      </c>
      <c r="D69" s="3">
        <v>955.83</v>
      </c>
      <c r="E69" s="123"/>
      <c r="F69" s="47">
        <f t="shared" ref="F69:F88" si="4">+ROUND(D69*E69,0)</f>
        <v>0</v>
      </c>
    </row>
    <row r="70" spans="1:6" ht="21.75" customHeight="1" x14ac:dyDescent="0.3">
      <c r="A70" s="18" t="s">
        <v>115</v>
      </c>
      <c r="B70" s="2" t="s">
        <v>116</v>
      </c>
      <c r="C70" s="5" t="s">
        <v>33</v>
      </c>
      <c r="D70" s="3">
        <v>69.56</v>
      </c>
      <c r="E70" s="123"/>
      <c r="F70" s="47">
        <f t="shared" si="4"/>
        <v>0</v>
      </c>
    </row>
    <row r="71" spans="1:6" ht="47.25" customHeight="1" x14ac:dyDescent="0.3">
      <c r="A71" s="18" t="s">
        <v>117</v>
      </c>
      <c r="B71" s="2" t="s">
        <v>118</v>
      </c>
      <c r="C71" s="5" t="s">
        <v>9</v>
      </c>
      <c r="D71" s="3">
        <v>48</v>
      </c>
      <c r="E71" s="123"/>
      <c r="F71" s="47">
        <f t="shared" si="4"/>
        <v>0</v>
      </c>
    </row>
    <row r="72" spans="1:6" ht="21.75" customHeight="1" x14ac:dyDescent="0.3">
      <c r="A72" s="18" t="s">
        <v>119</v>
      </c>
      <c r="B72" s="2" t="s">
        <v>120</v>
      </c>
      <c r="C72" s="5" t="s">
        <v>9</v>
      </c>
      <c r="D72" s="3">
        <v>468.33</v>
      </c>
      <c r="E72" s="123"/>
      <c r="F72" s="47">
        <f t="shared" si="4"/>
        <v>0</v>
      </c>
    </row>
    <row r="73" spans="1:6" ht="24.75" customHeight="1" x14ac:dyDescent="0.3">
      <c r="A73" s="18" t="s">
        <v>121</v>
      </c>
      <c r="B73" s="2" t="s">
        <v>122</v>
      </c>
      <c r="C73" s="5" t="s">
        <v>33</v>
      </c>
      <c r="D73" s="3">
        <v>547.42999999999995</v>
      </c>
      <c r="E73" s="123"/>
      <c r="F73" s="47">
        <f t="shared" si="4"/>
        <v>0</v>
      </c>
    </row>
    <row r="74" spans="1:6" ht="28.5" customHeight="1" x14ac:dyDescent="0.3">
      <c r="A74" s="18" t="s">
        <v>123</v>
      </c>
      <c r="B74" s="2" t="s">
        <v>124</v>
      </c>
      <c r="C74" s="5" t="s">
        <v>9</v>
      </c>
      <c r="D74" s="3">
        <v>187.36</v>
      </c>
      <c r="E74" s="123"/>
      <c r="F74" s="47">
        <f t="shared" si="4"/>
        <v>0</v>
      </c>
    </row>
    <row r="75" spans="1:6" ht="27" customHeight="1" x14ac:dyDescent="0.3">
      <c r="A75" s="18" t="s">
        <v>125</v>
      </c>
      <c r="B75" s="2" t="s">
        <v>126</v>
      </c>
      <c r="C75" s="5" t="s">
        <v>33</v>
      </c>
      <c r="D75" s="3">
        <v>90.35</v>
      </c>
      <c r="E75" s="123"/>
      <c r="F75" s="47">
        <f t="shared" si="4"/>
        <v>0</v>
      </c>
    </row>
    <row r="76" spans="1:6" ht="18" x14ac:dyDescent="0.3">
      <c r="A76" s="18" t="s">
        <v>127</v>
      </c>
      <c r="B76" s="2" t="s">
        <v>128</v>
      </c>
      <c r="C76" s="5" t="s">
        <v>9</v>
      </c>
      <c r="D76" s="3">
        <v>38.29</v>
      </c>
      <c r="E76" s="123"/>
      <c r="F76" s="47">
        <f t="shared" si="4"/>
        <v>0</v>
      </c>
    </row>
    <row r="77" spans="1:6" ht="18" x14ac:dyDescent="0.3">
      <c r="A77" s="18" t="s">
        <v>129</v>
      </c>
      <c r="B77" s="2" t="s">
        <v>130</v>
      </c>
      <c r="C77" s="5" t="s">
        <v>9</v>
      </c>
      <c r="D77" s="3">
        <v>49.45</v>
      </c>
      <c r="E77" s="123"/>
      <c r="F77" s="47">
        <f t="shared" si="4"/>
        <v>0</v>
      </c>
    </row>
    <row r="78" spans="1:6" ht="33" customHeight="1" x14ac:dyDescent="0.3">
      <c r="A78" s="18" t="s">
        <v>131</v>
      </c>
      <c r="B78" s="2" t="s">
        <v>132</v>
      </c>
      <c r="C78" s="5" t="s">
        <v>33</v>
      </c>
      <c r="D78" s="3">
        <v>6.24</v>
      </c>
      <c r="E78" s="123"/>
      <c r="F78" s="47">
        <f t="shared" si="4"/>
        <v>0</v>
      </c>
    </row>
    <row r="79" spans="1:6" ht="45.75" customHeight="1" x14ac:dyDescent="0.3">
      <c r="A79" s="18" t="s">
        <v>133</v>
      </c>
      <c r="B79" s="2" t="s">
        <v>134</v>
      </c>
      <c r="C79" s="5" t="s">
        <v>33</v>
      </c>
      <c r="D79" s="3">
        <v>24.88</v>
      </c>
      <c r="E79" s="123"/>
      <c r="F79" s="47">
        <f t="shared" si="4"/>
        <v>0</v>
      </c>
    </row>
    <row r="80" spans="1:6" ht="27" customHeight="1" x14ac:dyDescent="0.3">
      <c r="A80" s="18" t="s">
        <v>135</v>
      </c>
      <c r="B80" s="2" t="s">
        <v>136</v>
      </c>
      <c r="C80" s="5" t="s">
        <v>33</v>
      </c>
      <c r="D80" s="3">
        <v>29.06</v>
      </c>
      <c r="E80" s="123"/>
      <c r="F80" s="47">
        <f t="shared" si="4"/>
        <v>0</v>
      </c>
    </row>
    <row r="81" spans="1:6" ht="48.75" customHeight="1" x14ac:dyDescent="0.3">
      <c r="A81" s="18" t="s">
        <v>137</v>
      </c>
      <c r="B81" s="2" t="s">
        <v>138</v>
      </c>
      <c r="C81" s="5" t="s">
        <v>33</v>
      </c>
      <c r="D81" s="3">
        <v>31.38</v>
      </c>
      <c r="E81" s="123"/>
      <c r="F81" s="47">
        <f t="shared" si="4"/>
        <v>0</v>
      </c>
    </row>
    <row r="82" spans="1:6" ht="66" customHeight="1" x14ac:dyDescent="0.3">
      <c r="A82" s="18" t="s">
        <v>139</v>
      </c>
      <c r="B82" s="2" t="s">
        <v>140</v>
      </c>
      <c r="C82" s="5" t="s">
        <v>33</v>
      </c>
      <c r="D82" s="3">
        <v>27.34</v>
      </c>
      <c r="E82" s="123"/>
      <c r="F82" s="47">
        <f t="shared" si="4"/>
        <v>0</v>
      </c>
    </row>
    <row r="83" spans="1:6" ht="47.25" customHeight="1" x14ac:dyDescent="0.3">
      <c r="A83" s="18" t="s">
        <v>141</v>
      </c>
      <c r="B83" s="2" t="s">
        <v>142</v>
      </c>
      <c r="C83" s="5" t="s">
        <v>33</v>
      </c>
      <c r="D83" s="3">
        <v>37.51</v>
      </c>
      <c r="E83" s="123"/>
      <c r="F83" s="47">
        <f t="shared" si="4"/>
        <v>0</v>
      </c>
    </row>
    <row r="84" spans="1:6" ht="34.5" customHeight="1" x14ac:dyDescent="0.3">
      <c r="A84" s="18" t="s">
        <v>143</v>
      </c>
      <c r="B84" s="2" t="s">
        <v>144</v>
      </c>
      <c r="C84" s="5" t="s">
        <v>33</v>
      </c>
      <c r="D84" s="3">
        <v>48.27</v>
      </c>
      <c r="E84" s="123"/>
      <c r="F84" s="47">
        <f t="shared" si="4"/>
        <v>0</v>
      </c>
    </row>
    <row r="85" spans="1:6" ht="75.75" customHeight="1" x14ac:dyDescent="0.3">
      <c r="A85" s="18" t="s">
        <v>145</v>
      </c>
      <c r="B85" s="2" t="s">
        <v>146</v>
      </c>
      <c r="C85" s="5" t="s">
        <v>9</v>
      </c>
      <c r="D85" s="3">
        <v>743.43</v>
      </c>
      <c r="E85" s="123"/>
      <c r="F85" s="47">
        <f t="shared" si="4"/>
        <v>0</v>
      </c>
    </row>
    <row r="86" spans="1:6" ht="31.5" customHeight="1" x14ac:dyDescent="0.3">
      <c r="A86" s="18" t="s">
        <v>147</v>
      </c>
      <c r="B86" s="2" t="s">
        <v>148</v>
      </c>
      <c r="C86" s="5" t="s">
        <v>9</v>
      </c>
      <c r="D86" s="3">
        <v>67.83</v>
      </c>
      <c r="E86" s="123"/>
      <c r="F86" s="47">
        <f t="shared" si="4"/>
        <v>0</v>
      </c>
    </row>
    <row r="87" spans="1:6" ht="35.25" customHeight="1" x14ac:dyDescent="0.3">
      <c r="A87" s="18" t="s">
        <v>149</v>
      </c>
      <c r="B87" s="2" t="s">
        <v>150</v>
      </c>
      <c r="C87" s="5" t="s">
        <v>33</v>
      </c>
      <c r="D87" s="3">
        <v>29.3</v>
      </c>
      <c r="E87" s="123"/>
      <c r="F87" s="47">
        <f t="shared" si="4"/>
        <v>0</v>
      </c>
    </row>
    <row r="88" spans="1:6" ht="31.5" customHeight="1" x14ac:dyDescent="0.3">
      <c r="A88" s="18" t="s">
        <v>151</v>
      </c>
      <c r="B88" s="2" t="s">
        <v>152</v>
      </c>
      <c r="C88" s="5" t="s">
        <v>33</v>
      </c>
      <c r="D88" s="3">
        <v>90.35</v>
      </c>
      <c r="E88" s="123"/>
      <c r="F88" s="47">
        <f t="shared" si="4"/>
        <v>0</v>
      </c>
    </row>
    <row r="89" spans="1:6" x14ac:dyDescent="0.3">
      <c r="A89" s="6"/>
      <c r="B89" s="7"/>
      <c r="C89" s="143" t="s">
        <v>24</v>
      </c>
      <c r="D89" s="143"/>
      <c r="E89" s="143"/>
      <c r="F89" s="53">
        <f>SUM(F69:F88)</f>
        <v>0</v>
      </c>
    </row>
    <row r="91" spans="1:6" ht="18" x14ac:dyDescent="0.3">
      <c r="A91" s="19" t="s">
        <v>153</v>
      </c>
      <c r="B91" s="17" t="s">
        <v>154</v>
      </c>
      <c r="C91" s="20" t="s">
        <v>4</v>
      </c>
      <c r="D91" s="48" t="s">
        <v>5</v>
      </c>
      <c r="E91" s="46" t="s">
        <v>626</v>
      </c>
      <c r="F91" s="48" t="s">
        <v>6</v>
      </c>
    </row>
    <row r="92" spans="1:6" x14ac:dyDescent="0.3">
      <c r="A92" s="18" t="s">
        <v>155</v>
      </c>
      <c r="B92" s="2" t="s">
        <v>156</v>
      </c>
      <c r="C92" s="1" t="s">
        <v>9</v>
      </c>
      <c r="D92" s="54">
        <v>621</v>
      </c>
      <c r="E92" s="122"/>
      <c r="F92" s="47">
        <f>+ROUND(D92*E92,0)</f>
        <v>0</v>
      </c>
    </row>
    <row r="93" spans="1:6" ht="42" customHeight="1" x14ac:dyDescent="0.3">
      <c r="A93" s="18" t="s">
        <v>157</v>
      </c>
      <c r="B93" s="2" t="s">
        <v>158</v>
      </c>
      <c r="C93" s="1" t="s">
        <v>33</v>
      </c>
      <c r="D93" s="54">
        <v>43.8</v>
      </c>
      <c r="E93" s="122"/>
      <c r="F93" s="47">
        <f t="shared" ref="F93:F104" si="5">+ROUND(D93*E93,0)</f>
        <v>0</v>
      </c>
    </row>
    <row r="94" spans="1:6" x14ac:dyDescent="0.3">
      <c r="A94" s="18" t="s">
        <v>159</v>
      </c>
      <c r="B94" s="2" t="s">
        <v>160</v>
      </c>
      <c r="C94" s="1" t="s">
        <v>12</v>
      </c>
      <c r="D94" s="54">
        <v>7</v>
      </c>
      <c r="E94" s="122"/>
      <c r="F94" s="47">
        <f t="shared" si="5"/>
        <v>0</v>
      </c>
    </row>
    <row r="95" spans="1:6" ht="18" x14ac:dyDescent="0.3">
      <c r="A95" s="18" t="s">
        <v>161</v>
      </c>
      <c r="B95" s="2" t="s">
        <v>162</v>
      </c>
      <c r="C95" s="1" t="s">
        <v>12</v>
      </c>
      <c r="D95" s="54">
        <v>1</v>
      </c>
      <c r="E95" s="122"/>
      <c r="F95" s="47">
        <f t="shared" si="5"/>
        <v>0</v>
      </c>
    </row>
    <row r="96" spans="1:6" ht="18" x14ac:dyDescent="0.3">
      <c r="A96" s="18" t="s">
        <v>163</v>
      </c>
      <c r="B96" s="2" t="s">
        <v>164</v>
      </c>
      <c r="C96" s="1" t="s">
        <v>9</v>
      </c>
      <c r="D96" s="54">
        <v>21.39</v>
      </c>
      <c r="E96" s="122"/>
      <c r="F96" s="47">
        <f t="shared" si="5"/>
        <v>0</v>
      </c>
    </row>
    <row r="97" spans="1:6" x14ac:dyDescent="0.3">
      <c r="A97" s="18" t="s">
        <v>165</v>
      </c>
      <c r="B97" s="8" t="s">
        <v>166</v>
      </c>
      <c r="C97" s="9" t="s">
        <v>167</v>
      </c>
      <c r="D97" s="55">
        <v>1</v>
      </c>
      <c r="E97" s="122"/>
      <c r="F97" s="47">
        <f t="shared" si="5"/>
        <v>0</v>
      </c>
    </row>
    <row r="98" spans="1:6" ht="18" x14ac:dyDescent="0.3">
      <c r="A98" s="18" t="s">
        <v>168</v>
      </c>
      <c r="B98" s="8" t="s">
        <v>169</v>
      </c>
      <c r="C98" s="9" t="s">
        <v>167</v>
      </c>
      <c r="D98" s="56">
        <v>1</v>
      </c>
      <c r="E98" s="122"/>
      <c r="F98" s="47">
        <f t="shared" si="5"/>
        <v>0</v>
      </c>
    </row>
    <row r="99" spans="1:6" ht="18" x14ac:dyDescent="0.3">
      <c r="A99" s="18" t="s">
        <v>170</v>
      </c>
      <c r="B99" s="8" t="s">
        <v>171</v>
      </c>
      <c r="C99" s="9" t="s">
        <v>167</v>
      </c>
      <c r="D99" s="56">
        <v>2</v>
      </c>
      <c r="E99" s="122"/>
      <c r="F99" s="47">
        <f t="shared" si="5"/>
        <v>0</v>
      </c>
    </row>
    <row r="100" spans="1:6" x14ac:dyDescent="0.3">
      <c r="A100" s="18" t="s">
        <v>172</v>
      </c>
      <c r="B100" s="8" t="s">
        <v>173</v>
      </c>
      <c r="C100" s="10" t="s">
        <v>167</v>
      </c>
      <c r="D100" s="56">
        <v>1</v>
      </c>
      <c r="E100" s="122"/>
      <c r="F100" s="47">
        <f t="shared" si="5"/>
        <v>0</v>
      </c>
    </row>
    <row r="101" spans="1:6" x14ac:dyDescent="0.3">
      <c r="A101" s="18" t="s">
        <v>174</v>
      </c>
      <c r="B101" s="8" t="s">
        <v>175</v>
      </c>
      <c r="C101" s="10" t="s">
        <v>167</v>
      </c>
      <c r="D101" s="56">
        <v>4</v>
      </c>
      <c r="E101" s="122"/>
      <c r="F101" s="47">
        <f t="shared" si="5"/>
        <v>0</v>
      </c>
    </row>
    <row r="102" spans="1:6" ht="24" customHeight="1" x14ac:dyDescent="0.3">
      <c r="A102" s="18" t="s">
        <v>176</v>
      </c>
      <c r="B102" s="8" t="s">
        <v>177</v>
      </c>
      <c r="C102" s="10" t="s">
        <v>178</v>
      </c>
      <c r="D102" s="56">
        <v>3.5</v>
      </c>
      <c r="E102" s="122"/>
      <c r="F102" s="47">
        <f t="shared" si="5"/>
        <v>0</v>
      </c>
    </row>
    <row r="103" spans="1:6" ht="24" customHeight="1" x14ac:dyDescent="0.3">
      <c r="A103" s="18" t="s">
        <v>179</v>
      </c>
      <c r="B103" s="8" t="s">
        <v>180</v>
      </c>
      <c r="C103" s="10" t="s">
        <v>58</v>
      </c>
      <c r="D103" s="56">
        <v>14</v>
      </c>
      <c r="E103" s="122"/>
      <c r="F103" s="47">
        <f t="shared" si="5"/>
        <v>0</v>
      </c>
    </row>
    <row r="104" spans="1:6" x14ac:dyDescent="0.3">
      <c r="A104" s="18" t="s">
        <v>181</v>
      </c>
      <c r="B104" s="8" t="s">
        <v>182</v>
      </c>
      <c r="C104" s="10" t="s">
        <v>58</v>
      </c>
      <c r="D104" s="56">
        <v>28</v>
      </c>
      <c r="E104" s="122"/>
      <c r="F104" s="47">
        <f t="shared" si="5"/>
        <v>0</v>
      </c>
    </row>
    <row r="105" spans="1:6" x14ac:dyDescent="0.3">
      <c r="C105" s="143" t="s">
        <v>24</v>
      </c>
      <c r="D105" s="143"/>
      <c r="E105" s="143"/>
      <c r="F105" s="57">
        <f>SUM(F92:F104)</f>
        <v>0</v>
      </c>
    </row>
    <row r="107" spans="1:6" x14ac:dyDescent="0.3">
      <c r="A107" s="58"/>
      <c r="B107" s="151" t="s">
        <v>183</v>
      </c>
      <c r="C107" s="151"/>
      <c r="D107" s="152"/>
      <c r="E107" s="59"/>
      <c r="F107" s="60">
        <f>+F18+F33+F46+F66+F89+F105</f>
        <v>0</v>
      </c>
    </row>
    <row r="109" spans="1:6" ht="17.25" thickBot="1" x14ac:dyDescent="0.35"/>
    <row r="110" spans="1:6" ht="17.25" thickBot="1" x14ac:dyDescent="0.35">
      <c r="A110" s="153" t="s">
        <v>184</v>
      </c>
      <c r="B110" s="154"/>
      <c r="C110" s="154"/>
      <c r="D110" s="154"/>
      <c r="E110" s="154"/>
      <c r="F110" s="154"/>
    </row>
    <row r="112" spans="1:6" ht="18" x14ac:dyDescent="0.3">
      <c r="A112" s="61" t="s">
        <v>185</v>
      </c>
      <c r="B112" s="62" t="s">
        <v>186</v>
      </c>
      <c r="C112" s="62" t="s">
        <v>187</v>
      </c>
      <c r="D112" s="63" t="s">
        <v>5</v>
      </c>
      <c r="E112" s="46" t="s">
        <v>626</v>
      </c>
      <c r="F112" s="48" t="s">
        <v>6</v>
      </c>
    </row>
    <row r="113" spans="1:6" ht="31.5" customHeight="1" x14ac:dyDescent="0.3">
      <c r="A113" s="64" t="s">
        <v>188</v>
      </c>
      <c r="B113" s="65" t="s">
        <v>189</v>
      </c>
      <c r="C113" s="66" t="s">
        <v>167</v>
      </c>
      <c r="D113" s="67">
        <v>1</v>
      </c>
      <c r="E113" s="122"/>
      <c r="F113" s="47">
        <f t="shared" ref="F113:F118" si="6">+ROUND(E113*D113,0)</f>
        <v>0</v>
      </c>
    </row>
    <row r="114" spans="1:6" ht="21.75" customHeight="1" x14ac:dyDescent="0.3">
      <c r="A114" s="64" t="s">
        <v>190</v>
      </c>
      <c r="B114" s="65" t="s">
        <v>191</v>
      </c>
      <c r="C114" s="66" t="s">
        <v>178</v>
      </c>
      <c r="D114" s="67">
        <v>30.002194320728197</v>
      </c>
      <c r="E114" s="122"/>
      <c r="F114" s="47">
        <f t="shared" si="6"/>
        <v>0</v>
      </c>
    </row>
    <row r="115" spans="1:6" x14ac:dyDescent="0.3">
      <c r="A115" s="64" t="s">
        <v>192</v>
      </c>
      <c r="B115" s="65" t="s">
        <v>193</v>
      </c>
      <c r="C115" s="66" t="s">
        <v>194</v>
      </c>
      <c r="D115" s="68">
        <v>5</v>
      </c>
      <c r="E115" s="122"/>
      <c r="F115" s="47">
        <f t="shared" si="6"/>
        <v>0</v>
      </c>
    </row>
    <row r="116" spans="1:6" ht="23.25" customHeight="1" x14ac:dyDescent="0.3">
      <c r="A116" s="64" t="s">
        <v>195</v>
      </c>
      <c r="B116" s="65" t="s">
        <v>196</v>
      </c>
      <c r="C116" s="66" t="s">
        <v>197</v>
      </c>
      <c r="D116" s="67">
        <v>1</v>
      </c>
      <c r="E116" s="122"/>
      <c r="F116" s="47">
        <f t="shared" si="6"/>
        <v>0</v>
      </c>
    </row>
    <row r="117" spans="1:6" ht="18" x14ac:dyDescent="0.3">
      <c r="A117" s="64" t="s">
        <v>198</v>
      </c>
      <c r="B117" s="65" t="s">
        <v>199</v>
      </c>
      <c r="C117" s="66" t="s">
        <v>197</v>
      </c>
      <c r="D117" s="67">
        <v>1</v>
      </c>
      <c r="E117" s="122"/>
      <c r="F117" s="47">
        <f t="shared" si="6"/>
        <v>0</v>
      </c>
    </row>
    <row r="118" spans="1:6" x14ac:dyDescent="0.3">
      <c r="A118" s="64" t="s">
        <v>200</v>
      </c>
      <c r="B118" s="65" t="s">
        <v>201</v>
      </c>
      <c r="C118" s="66" t="s">
        <v>202</v>
      </c>
      <c r="D118" s="67">
        <v>115</v>
      </c>
      <c r="E118" s="122"/>
      <c r="F118" s="47">
        <f t="shared" si="6"/>
        <v>0</v>
      </c>
    </row>
    <row r="119" spans="1:6" x14ac:dyDescent="0.3">
      <c r="C119" s="143" t="s">
        <v>24</v>
      </c>
      <c r="D119" s="143"/>
      <c r="E119" s="143"/>
      <c r="F119" s="47">
        <f>SUM(F113:F118)</f>
        <v>0</v>
      </c>
    </row>
    <row r="121" spans="1:6" ht="18" x14ac:dyDescent="0.3">
      <c r="A121" s="61" t="s">
        <v>203</v>
      </c>
      <c r="B121" s="62" t="s">
        <v>204</v>
      </c>
      <c r="C121" s="62" t="s">
        <v>187</v>
      </c>
      <c r="D121" s="63" t="s">
        <v>5</v>
      </c>
      <c r="E121" s="46" t="s">
        <v>626</v>
      </c>
      <c r="F121" s="48" t="s">
        <v>6</v>
      </c>
    </row>
    <row r="122" spans="1:6" x14ac:dyDescent="0.3">
      <c r="A122" s="69" t="s">
        <v>205</v>
      </c>
      <c r="B122" s="65" t="s">
        <v>206</v>
      </c>
      <c r="C122" s="66" t="s">
        <v>58</v>
      </c>
      <c r="D122" s="67">
        <v>468.69</v>
      </c>
      <c r="E122" s="122"/>
      <c r="F122" s="47">
        <f t="shared" ref="F122" si="7">+ROUND(E122*D122,0)</f>
        <v>0</v>
      </c>
    </row>
    <row r="123" spans="1:6" ht="35.25" customHeight="1" x14ac:dyDescent="0.3">
      <c r="A123" s="69" t="s">
        <v>207</v>
      </c>
      <c r="B123" s="65" t="s">
        <v>208</v>
      </c>
      <c r="C123" s="66" t="s">
        <v>58</v>
      </c>
      <c r="D123" s="67">
        <v>100</v>
      </c>
      <c r="E123" s="122"/>
      <c r="F123" s="47">
        <f t="shared" ref="F123:F138" si="8">+ROUND(E123*D123,0)</f>
        <v>0</v>
      </c>
    </row>
    <row r="124" spans="1:6" ht="25.5" customHeight="1" x14ac:dyDescent="0.3">
      <c r="A124" s="69" t="s">
        <v>209</v>
      </c>
      <c r="B124" s="65" t="s">
        <v>210</v>
      </c>
      <c r="C124" s="66" t="s">
        <v>58</v>
      </c>
      <c r="D124" s="67">
        <v>20</v>
      </c>
      <c r="E124" s="122"/>
      <c r="F124" s="47">
        <f t="shared" si="8"/>
        <v>0</v>
      </c>
    </row>
    <row r="125" spans="1:6" ht="18" x14ac:dyDescent="0.3">
      <c r="A125" s="69" t="s">
        <v>211</v>
      </c>
      <c r="B125" s="65" t="s">
        <v>212</v>
      </c>
      <c r="C125" s="66" t="s">
        <v>58</v>
      </c>
      <c r="D125" s="67">
        <v>2</v>
      </c>
      <c r="E125" s="122"/>
      <c r="F125" s="47">
        <f t="shared" si="8"/>
        <v>0</v>
      </c>
    </row>
    <row r="126" spans="1:6" ht="18" x14ac:dyDescent="0.3">
      <c r="A126" s="69" t="s">
        <v>213</v>
      </c>
      <c r="B126" s="65" t="s">
        <v>214</v>
      </c>
      <c r="C126" s="66" t="s">
        <v>167</v>
      </c>
      <c r="D126" s="67">
        <v>1</v>
      </c>
      <c r="E126" s="122"/>
      <c r="F126" s="47">
        <f t="shared" si="8"/>
        <v>0</v>
      </c>
    </row>
    <row r="127" spans="1:6" ht="18" x14ac:dyDescent="0.3">
      <c r="A127" s="69" t="s">
        <v>215</v>
      </c>
      <c r="B127" s="65" t="s">
        <v>216</v>
      </c>
      <c r="C127" s="66" t="s">
        <v>167</v>
      </c>
      <c r="D127" s="67">
        <v>3</v>
      </c>
      <c r="E127" s="122"/>
      <c r="F127" s="47">
        <f t="shared" si="8"/>
        <v>0</v>
      </c>
    </row>
    <row r="128" spans="1:6" ht="27" customHeight="1" x14ac:dyDescent="0.3">
      <c r="A128" s="69" t="s">
        <v>217</v>
      </c>
      <c r="B128" s="65" t="s">
        <v>218</v>
      </c>
      <c r="C128" s="66" t="s">
        <v>178</v>
      </c>
      <c r="D128" s="67">
        <v>50</v>
      </c>
      <c r="E128" s="122"/>
      <c r="F128" s="47">
        <f t="shared" si="8"/>
        <v>0</v>
      </c>
    </row>
    <row r="129" spans="1:6" ht="40.5" customHeight="1" x14ac:dyDescent="0.3">
      <c r="A129" s="69" t="s">
        <v>219</v>
      </c>
      <c r="B129" s="65" t="s">
        <v>220</v>
      </c>
      <c r="C129" s="66" t="s">
        <v>178</v>
      </c>
      <c r="D129" s="67">
        <v>5</v>
      </c>
      <c r="E129" s="122"/>
      <c r="F129" s="47">
        <f t="shared" si="8"/>
        <v>0</v>
      </c>
    </row>
    <row r="130" spans="1:6" ht="27" customHeight="1" x14ac:dyDescent="0.3">
      <c r="A130" s="69" t="s">
        <v>221</v>
      </c>
      <c r="B130" s="65" t="s">
        <v>222</v>
      </c>
      <c r="C130" s="66" t="s">
        <v>167</v>
      </c>
      <c r="D130" s="67">
        <v>1</v>
      </c>
      <c r="E130" s="122"/>
      <c r="F130" s="47">
        <f t="shared" si="8"/>
        <v>0</v>
      </c>
    </row>
    <row r="131" spans="1:6" ht="25.5" customHeight="1" x14ac:dyDescent="0.3">
      <c r="A131" s="69" t="s">
        <v>223</v>
      </c>
      <c r="B131" s="65" t="s">
        <v>224</v>
      </c>
      <c r="C131" s="66" t="s">
        <v>225</v>
      </c>
      <c r="D131" s="67">
        <v>1</v>
      </c>
      <c r="E131" s="122"/>
      <c r="F131" s="47">
        <f t="shared" si="8"/>
        <v>0</v>
      </c>
    </row>
    <row r="132" spans="1:6" ht="39.75" customHeight="1" x14ac:dyDescent="0.3">
      <c r="A132" s="69" t="s">
        <v>226</v>
      </c>
      <c r="B132" s="65" t="s">
        <v>227</v>
      </c>
      <c r="C132" s="66" t="s">
        <v>58</v>
      </c>
      <c r="D132" s="67">
        <v>249</v>
      </c>
      <c r="E132" s="122"/>
      <c r="F132" s="47">
        <f t="shared" si="8"/>
        <v>0</v>
      </c>
    </row>
    <row r="133" spans="1:6" x14ac:dyDescent="0.3">
      <c r="A133" s="69" t="s">
        <v>228</v>
      </c>
      <c r="B133" s="65" t="s">
        <v>229</v>
      </c>
      <c r="C133" s="66" t="s">
        <v>178</v>
      </c>
      <c r="D133" s="67">
        <v>100</v>
      </c>
      <c r="E133" s="122"/>
      <c r="F133" s="47">
        <f t="shared" si="8"/>
        <v>0</v>
      </c>
    </row>
    <row r="134" spans="1:6" ht="21" customHeight="1" x14ac:dyDescent="0.3">
      <c r="A134" s="69" t="s">
        <v>230</v>
      </c>
      <c r="B134" s="65" t="s">
        <v>231</v>
      </c>
      <c r="C134" s="66" t="s">
        <v>167</v>
      </c>
      <c r="D134" s="67">
        <v>30</v>
      </c>
      <c r="E134" s="122"/>
      <c r="F134" s="47">
        <f t="shared" si="8"/>
        <v>0</v>
      </c>
    </row>
    <row r="135" spans="1:6" x14ac:dyDescent="0.3">
      <c r="A135" s="69" t="s">
        <v>232</v>
      </c>
      <c r="B135" s="65" t="s">
        <v>233</v>
      </c>
      <c r="C135" s="66" t="s">
        <v>167</v>
      </c>
      <c r="D135" s="67">
        <v>30</v>
      </c>
      <c r="E135" s="122"/>
      <c r="F135" s="47">
        <f t="shared" si="8"/>
        <v>0</v>
      </c>
    </row>
    <row r="136" spans="1:6" x14ac:dyDescent="0.3">
      <c r="A136" s="69" t="s">
        <v>234</v>
      </c>
      <c r="B136" s="65" t="s">
        <v>235</v>
      </c>
      <c r="C136" s="66" t="s">
        <v>167</v>
      </c>
      <c r="D136" s="67">
        <v>12</v>
      </c>
      <c r="E136" s="122"/>
      <c r="F136" s="47">
        <f t="shared" si="8"/>
        <v>0</v>
      </c>
    </row>
    <row r="137" spans="1:6" x14ac:dyDescent="0.3">
      <c r="A137" s="69" t="s">
        <v>236</v>
      </c>
      <c r="B137" s="65" t="s">
        <v>237</v>
      </c>
      <c r="C137" s="66" t="s">
        <v>167</v>
      </c>
      <c r="D137" s="67">
        <v>30</v>
      </c>
      <c r="E137" s="122"/>
      <c r="F137" s="47">
        <f t="shared" si="8"/>
        <v>0</v>
      </c>
    </row>
    <row r="138" spans="1:6" ht="42.75" customHeight="1" x14ac:dyDescent="0.3">
      <c r="A138" s="69" t="s">
        <v>238</v>
      </c>
      <c r="B138" s="65" t="s">
        <v>239</v>
      </c>
      <c r="C138" s="66" t="s">
        <v>240</v>
      </c>
      <c r="D138" s="67">
        <v>196</v>
      </c>
      <c r="E138" s="122"/>
      <c r="F138" s="47">
        <f t="shared" si="8"/>
        <v>0</v>
      </c>
    </row>
    <row r="139" spans="1:6" x14ac:dyDescent="0.3">
      <c r="C139" s="143" t="s">
        <v>24</v>
      </c>
      <c r="D139" s="143"/>
      <c r="E139" s="143"/>
      <c r="F139" s="47">
        <f>SUM(F122:F138)</f>
        <v>0</v>
      </c>
    </row>
    <row r="141" spans="1:6" ht="18" x14ac:dyDescent="0.3">
      <c r="A141" s="61">
        <v>2.2999999999999998</v>
      </c>
      <c r="B141" s="62" t="s">
        <v>241</v>
      </c>
      <c r="C141" s="62" t="s">
        <v>187</v>
      </c>
      <c r="D141" s="63" t="s">
        <v>5</v>
      </c>
      <c r="E141" s="46" t="s">
        <v>626</v>
      </c>
      <c r="F141" s="48" t="s">
        <v>6</v>
      </c>
    </row>
    <row r="142" spans="1:6" ht="33" customHeight="1" x14ac:dyDescent="0.3">
      <c r="A142" s="64" t="s">
        <v>242</v>
      </c>
      <c r="B142" s="65" t="s">
        <v>243</v>
      </c>
      <c r="C142" s="66" t="s">
        <v>202</v>
      </c>
      <c r="D142" s="67">
        <v>315</v>
      </c>
      <c r="E142" s="122"/>
      <c r="F142" s="47">
        <f t="shared" ref="F142:F160" si="9">+ROUND(E142*D142,0)</f>
        <v>0</v>
      </c>
    </row>
    <row r="143" spans="1:6" x14ac:dyDescent="0.3">
      <c r="A143" s="64" t="s">
        <v>244</v>
      </c>
      <c r="B143" s="65" t="s">
        <v>245</v>
      </c>
      <c r="C143" s="66" t="s">
        <v>202</v>
      </c>
      <c r="D143" s="67">
        <v>132.30000000000001</v>
      </c>
      <c r="E143" s="122"/>
      <c r="F143" s="47">
        <f t="shared" si="9"/>
        <v>0</v>
      </c>
    </row>
    <row r="144" spans="1:6" x14ac:dyDescent="0.3">
      <c r="A144" s="64" t="s">
        <v>246</v>
      </c>
      <c r="B144" s="65" t="s">
        <v>247</v>
      </c>
      <c r="C144" s="66" t="s">
        <v>202</v>
      </c>
      <c r="D144" s="67">
        <v>39.200000000000003</v>
      </c>
      <c r="E144" s="122"/>
      <c r="F144" s="47">
        <f t="shared" si="9"/>
        <v>0</v>
      </c>
    </row>
    <row r="145" spans="1:6" ht="33" customHeight="1" x14ac:dyDescent="0.3">
      <c r="A145" s="64" t="s">
        <v>248</v>
      </c>
      <c r="B145" s="65" t="s">
        <v>249</v>
      </c>
      <c r="C145" s="66" t="s">
        <v>202</v>
      </c>
      <c r="D145" s="68">
        <v>47</v>
      </c>
      <c r="E145" s="122"/>
      <c r="F145" s="47">
        <f t="shared" si="9"/>
        <v>0</v>
      </c>
    </row>
    <row r="146" spans="1:6" ht="18" x14ac:dyDescent="0.3">
      <c r="A146" s="64" t="s">
        <v>250</v>
      </c>
      <c r="B146" s="65" t="s">
        <v>251</v>
      </c>
      <c r="C146" s="66" t="s">
        <v>252</v>
      </c>
      <c r="D146" s="67">
        <v>432</v>
      </c>
      <c r="E146" s="122"/>
      <c r="F146" s="47">
        <f t="shared" si="9"/>
        <v>0</v>
      </c>
    </row>
    <row r="147" spans="1:6" ht="44.25" customHeight="1" x14ac:dyDescent="0.3">
      <c r="A147" s="64" t="s">
        <v>253</v>
      </c>
      <c r="B147" s="65" t="s">
        <v>254</v>
      </c>
      <c r="C147" s="66" t="s">
        <v>252</v>
      </c>
      <c r="D147" s="67">
        <v>235.5</v>
      </c>
      <c r="E147" s="122"/>
      <c r="F147" s="47">
        <f t="shared" si="9"/>
        <v>0</v>
      </c>
    </row>
    <row r="148" spans="1:6" ht="74.25" customHeight="1" x14ac:dyDescent="0.3">
      <c r="A148" s="64" t="s">
        <v>255</v>
      </c>
      <c r="B148" s="65" t="s">
        <v>256</v>
      </c>
      <c r="C148" s="66" t="s">
        <v>202</v>
      </c>
      <c r="D148" s="67">
        <v>441</v>
      </c>
      <c r="E148" s="122"/>
      <c r="F148" s="47">
        <f t="shared" si="9"/>
        <v>0</v>
      </c>
    </row>
    <row r="149" spans="1:6" ht="24.75" customHeight="1" x14ac:dyDescent="0.3">
      <c r="A149" s="64" t="s">
        <v>257</v>
      </c>
      <c r="B149" s="65" t="s">
        <v>258</v>
      </c>
      <c r="C149" s="66" t="s">
        <v>58</v>
      </c>
      <c r="D149" s="67">
        <v>154</v>
      </c>
      <c r="E149" s="122"/>
      <c r="F149" s="47">
        <f t="shared" si="9"/>
        <v>0</v>
      </c>
    </row>
    <row r="150" spans="1:6" ht="42.75" customHeight="1" x14ac:dyDescent="0.3">
      <c r="A150" s="64" t="s">
        <v>259</v>
      </c>
      <c r="B150" s="65" t="s">
        <v>260</v>
      </c>
      <c r="C150" s="66" t="s">
        <v>178</v>
      </c>
      <c r="D150" s="67">
        <v>2045.59</v>
      </c>
      <c r="E150" s="122"/>
      <c r="F150" s="47">
        <f t="shared" si="9"/>
        <v>0</v>
      </c>
    </row>
    <row r="151" spans="1:6" ht="36" x14ac:dyDescent="0.3">
      <c r="A151" s="64" t="s">
        <v>261</v>
      </c>
      <c r="B151" s="65" t="s">
        <v>262</v>
      </c>
      <c r="C151" s="66" t="s">
        <v>178</v>
      </c>
      <c r="D151" s="67">
        <v>4523.59</v>
      </c>
      <c r="E151" s="122"/>
      <c r="F151" s="47">
        <f t="shared" si="9"/>
        <v>0</v>
      </c>
    </row>
    <row r="152" spans="1:6" ht="45" x14ac:dyDescent="0.3">
      <c r="A152" s="64" t="s">
        <v>263</v>
      </c>
      <c r="B152" s="65" t="s">
        <v>264</v>
      </c>
      <c r="C152" s="66" t="s">
        <v>178</v>
      </c>
      <c r="D152" s="67">
        <v>2739.45</v>
      </c>
      <c r="E152" s="122"/>
      <c r="F152" s="47">
        <f t="shared" si="9"/>
        <v>0</v>
      </c>
    </row>
    <row r="153" spans="1:6" ht="36.75" customHeight="1" x14ac:dyDescent="0.3">
      <c r="A153" s="64" t="s">
        <v>265</v>
      </c>
      <c r="B153" s="65" t="s">
        <v>266</v>
      </c>
      <c r="C153" s="66" t="s">
        <v>178</v>
      </c>
      <c r="D153" s="67">
        <v>1660</v>
      </c>
      <c r="E153" s="122"/>
      <c r="F153" s="47">
        <f t="shared" si="9"/>
        <v>0</v>
      </c>
    </row>
    <row r="154" spans="1:6" ht="33.75" customHeight="1" x14ac:dyDescent="0.3">
      <c r="A154" s="64" t="s">
        <v>267</v>
      </c>
      <c r="B154" s="65" t="s">
        <v>268</v>
      </c>
      <c r="C154" s="66" t="s">
        <v>202</v>
      </c>
      <c r="D154" s="67">
        <v>72.3</v>
      </c>
      <c r="E154" s="122"/>
      <c r="F154" s="47">
        <f t="shared" si="9"/>
        <v>0</v>
      </c>
    </row>
    <row r="155" spans="1:6" ht="18" x14ac:dyDescent="0.3">
      <c r="A155" s="64" t="s">
        <v>269</v>
      </c>
      <c r="B155" s="65" t="s">
        <v>270</v>
      </c>
      <c r="C155" s="66" t="s">
        <v>202</v>
      </c>
      <c r="D155" s="67">
        <v>69.5</v>
      </c>
      <c r="E155" s="122"/>
      <c r="F155" s="47">
        <f t="shared" si="9"/>
        <v>0</v>
      </c>
    </row>
    <row r="156" spans="1:6" ht="27" x14ac:dyDescent="0.3">
      <c r="A156" s="64" t="s">
        <v>271</v>
      </c>
      <c r="B156" s="65" t="s">
        <v>272</v>
      </c>
      <c r="C156" s="66" t="s">
        <v>167</v>
      </c>
      <c r="D156" s="67">
        <v>162</v>
      </c>
      <c r="E156" s="122"/>
      <c r="F156" s="47">
        <f t="shared" si="9"/>
        <v>0</v>
      </c>
    </row>
    <row r="157" spans="1:6" ht="18" x14ac:dyDescent="0.3">
      <c r="A157" s="64" t="s">
        <v>273</v>
      </c>
      <c r="B157" s="65" t="s">
        <v>274</v>
      </c>
      <c r="C157" s="66" t="s">
        <v>202</v>
      </c>
      <c r="D157" s="67">
        <v>2</v>
      </c>
      <c r="E157" s="122"/>
      <c r="F157" s="47">
        <f t="shared" si="9"/>
        <v>0</v>
      </c>
    </row>
    <row r="158" spans="1:6" ht="45" x14ac:dyDescent="0.3">
      <c r="A158" s="64" t="s">
        <v>275</v>
      </c>
      <c r="B158" s="65" t="s">
        <v>276</v>
      </c>
      <c r="C158" s="66" t="s">
        <v>58</v>
      </c>
      <c r="D158" s="67">
        <v>12</v>
      </c>
      <c r="E158" s="122"/>
      <c r="F158" s="47">
        <f t="shared" si="9"/>
        <v>0</v>
      </c>
    </row>
    <row r="159" spans="1:6" x14ac:dyDescent="0.3">
      <c r="A159" s="64" t="s">
        <v>277</v>
      </c>
      <c r="B159" s="65" t="s">
        <v>278</v>
      </c>
      <c r="C159" s="66" t="s">
        <v>167</v>
      </c>
      <c r="D159" s="67">
        <v>3</v>
      </c>
      <c r="E159" s="122"/>
      <c r="F159" s="47">
        <f t="shared" si="9"/>
        <v>0</v>
      </c>
    </row>
    <row r="160" spans="1:6" ht="18" x14ac:dyDescent="0.3">
      <c r="A160" s="64" t="s">
        <v>279</v>
      </c>
      <c r="B160" s="65" t="s">
        <v>280</v>
      </c>
      <c r="C160" s="66" t="s">
        <v>202</v>
      </c>
      <c r="D160" s="67">
        <v>315</v>
      </c>
      <c r="E160" s="122"/>
      <c r="F160" s="47">
        <f t="shared" si="9"/>
        <v>0</v>
      </c>
    </row>
    <row r="161" spans="1:6" x14ac:dyDescent="0.3">
      <c r="C161" s="143" t="s">
        <v>24</v>
      </c>
      <c r="D161" s="143"/>
      <c r="E161" s="143"/>
      <c r="F161" s="47">
        <f>SUM(F142:F160)</f>
        <v>0</v>
      </c>
    </row>
    <row r="163" spans="1:6" ht="18" x14ac:dyDescent="0.3">
      <c r="A163" s="61" t="s">
        <v>281</v>
      </c>
      <c r="B163" s="62" t="s">
        <v>282</v>
      </c>
      <c r="C163" s="62" t="s">
        <v>187</v>
      </c>
      <c r="D163" s="63" t="s">
        <v>5</v>
      </c>
      <c r="E163" s="46" t="s">
        <v>626</v>
      </c>
      <c r="F163" s="48" t="s">
        <v>6</v>
      </c>
    </row>
    <row r="164" spans="1:6" ht="18" x14ac:dyDescent="0.3">
      <c r="A164" s="64" t="s">
        <v>283</v>
      </c>
      <c r="B164" s="65" t="s">
        <v>284</v>
      </c>
      <c r="C164" s="66" t="s">
        <v>178</v>
      </c>
      <c r="D164" s="67">
        <v>372.54</v>
      </c>
      <c r="E164" s="122"/>
      <c r="F164" s="47">
        <f>+ROUND(E164*D164,0)</f>
        <v>0</v>
      </c>
    </row>
    <row r="165" spans="1:6" x14ac:dyDescent="0.3">
      <c r="A165" s="64" t="s">
        <v>285</v>
      </c>
      <c r="B165" s="65" t="s">
        <v>286</v>
      </c>
      <c r="C165" s="66" t="s">
        <v>58</v>
      </c>
      <c r="D165" s="67">
        <v>641.54</v>
      </c>
      <c r="E165" s="122"/>
      <c r="F165" s="47">
        <f t="shared" ref="F165:F179" si="10">+ROUND(E165*D165,0)</f>
        <v>0</v>
      </c>
    </row>
    <row r="166" spans="1:6" ht="21.75" customHeight="1" x14ac:dyDescent="0.3">
      <c r="A166" s="64" t="s">
        <v>287</v>
      </c>
      <c r="B166" s="65" t="s">
        <v>288</v>
      </c>
      <c r="C166" s="66" t="s">
        <v>58</v>
      </c>
      <c r="D166" s="68">
        <v>43</v>
      </c>
      <c r="E166" s="122"/>
      <c r="F166" s="47">
        <f t="shared" si="10"/>
        <v>0</v>
      </c>
    </row>
    <row r="167" spans="1:6" ht="25.5" customHeight="1" x14ac:dyDescent="0.3">
      <c r="A167" s="64" t="s">
        <v>289</v>
      </c>
      <c r="B167" s="65" t="s">
        <v>290</v>
      </c>
      <c r="C167" s="66" t="s">
        <v>58</v>
      </c>
      <c r="D167" s="67">
        <v>641.54</v>
      </c>
      <c r="E167" s="122"/>
      <c r="F167" s="47">
        <f t="shared" si="10"/>
        <v>0</v>
      </c>
    </row>
    <row r="168" spans="1:6" ht="18" x14ac:dyDescent="0.3">
      <c r="A168" s="64" t="s">
        <v>291</v>
      </c>
      <c r="B168" s="65" t="s">
        <v>292</v>
      </c>
      <c r="C168" s="70" t="s">
        <v>58</v>
      </c>
      <c r="D168" s="67">
        <v>641.54</v>
      </c>
      <c r="E168" s="122"/>
      <c r="F168" s="47">
        <f t="shared" si="10"/>
        <v>0</v>
      </c>
    </row>
    <row r="169" spans="1:6" x14ac:dyDescent="0.3">
      <c r="A169" s="64" t="s">
        <v>293</v>
      </c>
      <c r="B169" s="65" t="s">
        <v>294</v>
      </c>
      <c r="C169" s="66" t="s">
        <v>178</v>
      </c>
      <c r="D169" s="67">
        <v>19.53</v>
      </c>
      <c r="E169" s="122"/>
      <c r="F169" s="47">
        <f t="shared" si="10"/>
        <v>0</v>
      </c>
    </row>
    <row r="170" spans="1:6" ht="18" x14ac:dyDescent="0.3">
      <c r="A170" s="64" t="s">
        <v>295</v>
      </c>
      <c r="B170" s="65" t="s">
        <v>296</v>
      </c>
      <c r="C170" s="66" t="s">
        <v>178</v>
      </c>
      <c r="D170" s="67">
        <v>66</v>
      </c>
      <c r="E170" s="122"/>
      <c r="F170" s="47">
        <f t="shared" si="10"/>
        <v>0</v>
      </c>
    </row>
    <row r="171" spans="1:6" x14ac:dyDescent="0.3">
      <c r="A171" s="64" t="s">
        <v>297</v>
      </c>
      <c r="B171" s="65" t="s">
        <v>298</v>
      </c>
      <c r="C171" s="66" t="s">
        <v>178</v>
      </c>
      <c r="D171" s="67">
        <v>9.6</v>
      </c>
      <c r="E171" s="122"/>
      <c r="F171" s="47">
        <f t="shared" si="10"/>
        <v>0</v>
      </c>
    </row>
    <row r="172" spans="1:6" x14ac:dyDescent="0.3">
      <c r="A172" s="64" t="s">
        <v>299</v>
      </c>
      <c r="B172" s="65" t="s">
        <v>300</v>
      </c>
      <c r="C172" s="66" t="s">
        <v>178</v>
      </c>
      <c r="D172" s="67">
        <v>140.27000000000001</v>
      </c>
      <c r="E172" s="122"/>
      <c r="F172" s="47">
        <f t="shared" si="10"/>
        <v>0</v>
      </c>
    </row>
    <row r="173" spans="1:6" x14ac:dyDescent="0.3">
      <c r="A173" s="64" t="s">
        <v>301</v>
      </c>
      <c r="B173" s="65" t="s">
        <v>302</v>
      </c>
      <c r="C173" s="66" t="s">
        <v>58</v>
      </c>
      <c r="D173" s="67">
        <v>641.54</v>
      </c>
      <c r="E173" s="122"/>
      <c r="F173" s="47">
        <f t="shared" si="10"/>
        <v>0</v>
      </c>
    </row>
    <row r="174" spans="1:6" x14ac:dyDescent="0.3">
      <c r="A174" s="64" t="s">
        <v>303</v>
      </c>
      <c r="B174" s="65" t="s">
        <v>304</v>
      </c>
      <c r="C174" s="66" t="s">
        <v>178</v>
      </c>
      <c r="D174" s="67">
        <v>106.97</v>
      </c>
      <c r="E174" s="122"/>
      <c r="F174" s="47">
        <f t="shared" si="10"/>
        <v>0</v>
      </c>
    </row>
    <row r="175" spans="1:6" x14ac:dyDescent="0.3">
      <c r="A175" s="64" t="s">
        <v>305</v>
      </c>
      <c r="B175" s="65" t="s">
        <v>306</v>
      </c>
      <c r="C175" s="66" t="s">
        <v>178</v>
      </c>
      <c r="D175" s="67">
        <v>86.58</v>
      </c>
      <c r="E175" s="122"/>
      <c r="F175" s="47">
        <f t="shared" si="10"/>
        <v>0</v>
      </c>
    </row>
    <row r="176" spans="1:6" x14ac:dyDescent="0.3">
      <c r="A176" s="64" t="s">
        <v>307</v>
      </c>
      <c r="B176" s="65" t="s">
        <v>308</v>
      </c>
      <c r="C176" s="66" t="s">
        <v>178</v>
      </c>
      <c r="D176" s="67">
        <v>77</v>
      </c>
      <c r="E176" s="122"/>
      <c r="F176" s="47">
        <f t="shared" si="10"/>
        <v>0</v>
      </c>
    </row>
    <row r="177" spans="1:6" ht="21" customHeight="1" x14ac:dyDescent="0.3">
      <c r="A177" s="64" t="s">
        <v>309</v>
      </c>
      <c r="B177" s="65" t="s">
        <v>310</v>
      </c>
      <c r="C177" s="66" t="s">
        <v>178</v>
      </c>
      <c r="D177" s="67">
        <v>9.5500000000000007</v>
      </c>
      <c r="E177" s="122"/>
      <c r="F177" s="47">
        <f t="shared" si="10"/>
        <v>0</v>
      </c>
    </row>
    <row r="178" spans="1:6" ht="18" x14ac:dyDescent="0.3">
      <c r="A178" s="64" t="s">
        <v>311</v>
      </c>
      <c r="B178" s="65" t="s">
        <v>312</v>
      </c>
      <c r="C178" s="66" t="s">
        <v>178</v>
      </c>
      <c r="D178" s="67">
        <v>16.97</v>
      </c>
      <c r="E178" s="122"/>
      <c r="F178" s="47">
        <f t="shared" si="10"/>
        <v>0</v>
      </c>
    </row>
    <row r="179" spans="1:6" ht="22.5" customHeight="1" x14ac:dyDescent="0.3">
      <c r="A179" s="64" t="s">
        <v>313</v>
      </c>
      <c r="B179" s="71" t="s">
        <v>314</v>
      </c>
      <c r="C179" s="66" t="s">
        <v>178</v>
      </c>
      <c r="D179" s="67">
        <v>93</v>
      </c>
      <c r="E179" s="122"/>
      <c r="F179" s="47">
        <f t="shared" si="10"/>
        <v>0</v>
      </c>
    </row>
    <row r="180" spans="1:6" x14ac:dyDescent="0.3">
      <c r="C180" s="143" t="s">
        <v>24</v>
      </c>
      <c r="D180" s="143"/>
      <c r="E180" s="143"/>
      <c r="F180" s="47">
        <f>SUM(F164:F179)</f>
        <v>0</v>
      </c>
    </row>
    <row r="182" spans="1:6" ht="18" x14ac:dyDescent="0.3">
      <c r="A182" s="61">
        <v>2.5</v>
      </c>
      <c r="B182" s="62" t="s">
        <v>315</v>
      </c>
      <c r="C182" s="62" t="s">
        <v>187</v>
      </c>
      <c r="D182" s="63" t="s">
        <v>5</v>
      </c>
      <c r="E182" s="46" t="s">
        <v>626</v>
      </c>
      <c r="F182" s="48" t="s">
        <v>6</v>
      </c>
    </row>
    <row r="183" spans="1:6" x14ac:dyDescent="0.3">
      <c r="A183" s="64" t="s">
        <v>316</v>
      </c>
      <c r="B183" s="65" t="s">
        <v>317</v>
      </c>
      <c r="C183" s="66" t="s">
        <v>58</v>
      </c>
      <c r="D183" s="67">
        <v>390.42</v>
      </c>
      <c r="E183" s="122"/>
      <c r="F183" s="47">
        <f t="shared" ref="F183:F191" si="11">+ROUND(E183*D183,0)</f>
        <v>0</v>
      </c>
    </row>
    <row r="184" spans="1:6" ht="18" x14ac:dyDescent="0.3">
      <c r="A184" s="64" t="s">
        <v>318</v>
      </c>
      <c r="B184" s="65" t="s">
        <v>319</v>
      </c>
      <c r="C184" s="66" t="s">
        <v>58</v>
      </c>
      <c r="D184" s="67">
        <v>55.07</v>
      </c>
      <c r="E184" s="122"/>
      <c r="F184" s="47">
        <f t="shared" si="11"/>
        <v>0</v>
      </c>
    </row>
    <row r="185" spans="1:6" ht="18" x14ac:dyDescent="0.3">
      <c r="A185" s="64" t="s">
        <v>320</v>
      </c>
      <c r="B185" s="65" t="s">
        <v>321</v>
      </c>
      <c r="C185" s="66" t="s">
        <v>58</v>
      </c>
      <c r="D185" s="67">
        <v>183.13</v>
      </c>
      <c r="E185" s="122"/>
      <c r="F185" s="47">
        <f t="shared" si="11"/>
        <v>0</v>
      </c>
    </row>
    <row r="186" spans="1:6" ht="24" customHeight="1" x14ac:dyDescent="0.3">
      <c r="A186" s="64" t="s">
        <v>322</v>
      </c>
      <c r="B186" s="65" t="s">
        <v>323</v>
      </c>
      <c r="C186" s="66" t="s">
        <v>178</v>
      </c>
      <c r="D186" s="67">
        <v>13.1</v>
      </c>
      <c r="E186" s="122"/>
      <c r="F186" s="47">
        <f t="shared" si="11"/>
        <v>0</v>
      </c>
    </row>
    <row r="187" spans="1:6" ht="25.5" customHeight="1" x14ac:dyDescent="0.3">
      <c r="A187" s="64" t="s">
        <v>324</v>
      </c>
      <c r="B187" s="65" t="s">
        <v>325</v>
      </c>
      <c r="C187" s="66" t="s">
        <v>58</v>
      </c>
      <c r="D187" s="67">
        <v>91.56</v>
      </c>
      <c r="E187" s="122"/>
      <c r="F187" s="47">
        <f t="shared" si="11"/>
        <v>0</v>
      </c>
    </row>
    <row r="188" spans="1:6" ht="19.5" customHeight="1" x14ac:dyDescent="0.3">
      <c r="A188" s="64" t="s">
        <v>326</v>
      </c>
      <c r="B188" s="65" t="s">
        <v>327</v>
      </c>
      <c r="C188" s="66" t="s">
        <v>58</v>
      </c>
      <c r="D188" s="67">
        <v>38.770000000000003</v>
      </c>
      <c r="E188" s="122"/>
      <c r="F188" s="47">
        <f t="shared" si="11"/>
        <v>0</v>
      </c>
    </row>
    <row r="189" spans="1:6" ht="21.75" customHeight="1" x14ac:dyDescent="0.3">
      <c r="A189" s="64" t="s">
        <v>328</v>
      </c>
      <c r="B189" s="65" t="s">
        <v>329</v>
      </c>
      <c r="C189" s="66" t="s">
        <v>58</v>
      </c>
      <c r="D189" s="67">
        <v>55.59</v>
      </c>
      <c r="E189" s="122"/>
      <c r="F189" s="47">
        <f t="shared" si="11"/>
        <v>0</v>
      </c>
    </row>
    <row r="190" spans="1:6" ht="18" x14ac:dyDescent="0.3">
      <c r="A190" s="64" t="s">
        <v>330</v>
      </c>
      <c r="B190" s="65" t="s">
        <v>331</v>
      </c>
      <c r="C190" s="66" t="s">
        <v>178</v>
      </c>
      <c r="D190" s="67">
        <v>13.1</v>
      </c>
      <c r="E190" s="122"/>
      <c r="F190" s="47">
        <f t="shared" si="11"/>
        <v>0</v>
      </c>
    </row>
    <row r="191" spans="1:6" ht="18" x14ac:dyDescent="0.3">
      <c r="A191" s="64" t="s">
        <v>332</v>
      </c>
      <c r="B191" s="65" t="s">
        <v>333</v>
      </c>
      <c r="C191" s="66" t="s">
        <v>58</v>
      </c>
      <c r="D191" s="67">
        <v>94.49</v>
      </c>
      <c r="E191" s="122"/>
      <c r="F191" s="47">
        <f t="shared" si="11"/>
        <v>0</v>
      </c>
    </row>
    <row r="192" spans="1:6" x14ac:dyDescent="0.3">
      <c r="C192" s="143" t="s">
        <v>24</v>
      </c>
      <c r="D192" s="143"/>
      <c r="E192" s="143"/>
      <c r="F192" s="47">
        <f>SUM(F183:F191)</f>
        <v>0</v>
      </c>
    </row>
    <row r="195" spans="1:6" ht="18" x14ac:dyDescent="0.3">
      <c r="A195" s="61" t="s">
        <v>334</v>
      </c>
      <c r="B195" s="62" t="s">
        <v>335</v>
      </c>
      <c r="C195" s="62" t="s">
        <v>187</v>
      </c>
      <c r="D195" s="63" t="s">
        <v>5</v>
      </c>
      <c r="E195" s="46" t="s">
        <v>626</v>
      </c>
      <c r="F195" s="48" t="s">
        <v>6</v>
      </c>
    </row>
    <row r="196" spans="1:6" x14ac:dyDescent="0.3">
      <c r="A196" s="64" t="s">
        <v>336</v>
      </c>
      <c r="B196" s="65" t="s">
        <v>337</v>
      </c>
      <c r="C196" s="66" t="s">
        <v>58</v>
      </c>
      <c r="D196" s="67">
        <v>309.39</v>
      </c>
      <c r="E196" s="122"/>
      <c r="F196" s="47">
        <f t="shared" ref="F196:F202" si="12">+ROUND(E196*D196,0)</f>
        <v>0</v>
      </c>
    </row>
    <row r="197" spans="1:6" x14ac:dyDescent="0.3">
      <c r="A197" s="64" t="s">
        <v>338</v>
      </c>
      <c r="B197" s="65" t="s">
        <v>339</v>
      </c>
      <c r="C197" s="66" t="s">
        <v>58</v>
      </c>
      <c r="D197" s="67">
        <v>1037</v>
      </c>
      <c r="E197" s="122"/>
      <c r="F197" s="47">
        <f t="shared" si="12"/>
        <v>0</v>
      </c>
    </row>
    <row r="198" spans="1:6" x14ac:dyDescent="0.3">
      <c r="A198" s="64" t="s">
        <v>340</v>
      </c>
      <c r="B198" s="65" t="s">
        <v>341</v>
      </c>
      <c r="C198" s="66" t="s">
        <v>58</v>
      </c>
      <c r="D198" s="67">
        <v>1037</v>
      </c>
      <c r="E198" s="122"/>
      <c r="F198" s="47">
        <f t="shared" si="12"/>
        <v>0</v>
      </c>
    </row>
    <row r="199" spans="1:6" x14ac:dyDescent="0.3">
      <c r="A199" s="64" t="s">
        <v>342</v>
      </c>
      <c r="B199" s="65" t="s">
        <v>343</v>
      </c>
      <c r="C199" s="66" t="s">
        <v>178</v>
      </c>
      <c r="D199" s="67">
        <v>285.3</v>
      </c>
      <c r="E199" s="122"/>
      <c r="F199" s="47">
        <f t="shared" si="12"/>
        <v>0</v>
      </c>
    </row>
    <row r="200" spans="1:6" x14ac:dyDescent="0.3">
      <c r="A200" s="64" t="s">
        <v>344</v>
      </c>
      <c r="B200" s="65" t="s">
        <v>345</v>
      </c>
      <c r="C200" s="66" t="s">
        <v>58</v>
      </c>
      <c r="D200" s="67">
        <v>641.54</v>
      </c>
      <c r="E200" s="122"/>
      <c r="F200" s="47">
        <f t="shared" si="12"/>
        <v>0</v>
      </c>
    </row>
    <row r="201" spans="1:6" x14ac:dyDescent="0.3">
      <c r="A201" s="64" t="s">
        <v>346</v>
      </c>
      <c r="B201" s="65" t="s">
        <v>347</v>
      </c>
      <c r="C201" s="66" t="s">
        <v>178</v>
      </c>
      <c r="D201" s="67">
        <v>1693.83</v>
      </c>
      <c r="E201" s="122"/>
      <c r="F201" s="47">
        <f t="shared" si="12"/>
        <v>0</v>
      </c>
    </row>
    <row r="202" spans="1:6" ht="24" customHeight="1" x14ac:dyDescent="0.3">
      <c r="A202" s="64" t="s">
        <v>348</v>
      </c>
      <c r="B202" s="71" t="s">
        <v>349</v>
      </c>
      <c r="C202" s="66" t="s">
        <v>178</v>
      </c>
      <c r="D202" s="67">
        <v>30</v>
      </c>
      <c r="E202" s="122"/>
      <c r="F202" s="47">
        <f t="shared" si="12"/>
        <v>0</v>
      </c>
    </row>
    <row r="203" spans="1:6" x14ac:dyDescent="0.3">
      <c r="C203" s="143" t="s">
        <v>24</v>
      </c>
      <c r="D203" s="143"/>
      <c r="E203" s="143"/>
      <c r="F203" s="47">
        <f>SUM(F196:F202)</f>
        <v>0</v>
      </c>
    </row>
    <row r="205" spans="1:6" ht="18" x14ac:dyDescent="0.3">
      <c r="A205" s="61" t="s">
        <v>350</v>
      </c>
      <c r="B205" s="62" t="s">
        <v>351</v>
      </c>
      <c r="C205" s="62" t="s">
        <v>187</v>
      </c>
      <c r="D205" s="63" t="s">
        <v>5</v>
      </c>
      <c r="E205" s="46" t="s">
        <v>626</v>
      </c>
      <c r="F205" s="48" t="s">
        <v>6</v>
      </c>
    </row>
    <row r="206" spans="1:6" x14ac:dyDescent="0.3">
      <c r="A206" s="64" t="s">
        <v>352</v>
      </c>
      <c r="B206" s="65" t="s">
        <v>353</v>
      </c>
      <c r="C206" s="66" t="s">
        <v>58</v>
      </c>
      <c r="D206" s="67">
        <v>1.26</v>
      </c>
      <c r="E206" s="122"/>
      <c r="F206" s="47">
        <f t="shared" ref="F206:F213" si="13">+ROUND(E206*D206,0)</f>
        <v>0</v>
      </c>
    </row>
    <row r="207" spans="1:6" x14ac:dyDescent="0.3">
      <c r="A207" s="64" t="s">
        <v>354</v>
      </c>
      <c r="B207" s="65" t="s">
        <v>355</v>
      </c>
      <c r="C207" s="66" t="s">
        <v>58</v>
      </c>
      <c r="D207" s="67">
        <v>10.79</v>
      </c>
      <c r="E207" s="122"/>
      <c r="F207" s="47">
        <f t="shared" si="13"/>
        <v>0</v>
      </c>
    </row>
    <row r="208" spans="1:6" ht="18" x14ac:dyDescent="0.3">
      <c r="A208" s="64" t="s">
        <v>356</v>
      </c>
      <c r="B208" s="72" t="s">
        <v>357</v>
      </c>
      <c r="C208" s="66" t="s">
        <v>58</v>
      </c>
      <c r="D208" s="67">
        <v>12.48</v>
      </c>
      <c r="E208" s="122"/>
      <c r="F208" s="47">
        <f t="shared" si="13"/>
        <v>0</v>
      </c>
    </row>
    <row r="209" spans="1:6" x14ac:dyDescent="0.3">
      <c r="A209" s="64" t="s">
        <v>358</v>
      </c>
      <c r="B209" s="72" t="s">
        <v>359</v>
      </c>
      <c r="C209" s="66" t="s">
        <v>58</v>
      </c>
      <c r="D209" s="67">
        <v>13.66</v>
      </c>
      <c r="E209" s="122"/>
      <c r="F209" s="47">
        <f t="shared" si="13"/>
        <v>0</v>
      </c>
    </row>
    <row r="210" spans="1:6" x14ac:dyDescent="0.3">
      <c r="A210" s="64" t="s">
        <v>360</v>
      </c>
      <c r="B210" s="65" t="s">
        <v>361</v>
      </c>
      <c r="C210" s="66" t="s">
        <v>167</v>
      </c>
      <c r="D210" s="67">
        <v>6</v>
      </c>
      <c r="E210" s="122"/>
      <c r="F210" s="47">
        <f t="shared" si="13"/>
        <v>0</v>
      </c>
    </row>
    <row r="211" spans="1:6" ht="20.25" customHeight="1" x14ac:dyDescent="0.3">
      <c r="A211" s="64" t="s">
        <v>362</v>
      </c>
      <c r="B211" s="65" t="s">
        <v>363</v>
      </c>
      <c r="C211" s="66" t="s">
        <v>167</v>
      </c>
      <c r="D211" s="67">
        <v>6</v>
      </c>
      <c r="E211" s="122"/>
      <c r="F211" s="47">
        <f t="shared" si="13"/>
        <v>0</v>
      </c>
    </row>
    <row r="212" spans="1:6" ht="22.5" customHeight="1" x14ac:dyDescent="0.3">
      <c r="A212" s="64" t="s">
        <v>364</v>
      </c>
      <c r="B212" s="65" t="s">
        <v>365</v>
      </c>
      <c r="C212" s="66" t="s">
        <v>167</v>
      </c>
      <c r="D212" s="67">
        <v>7</v>
      </c>
      <c r="E212" s="122"/>
      <c r="F212" s="47">
        <f t="shared" si="13"/>
        <v>0</v>
      </c>
    </row>
    <row r="213" spans="1:6" ht="18" x14ac:dyDescent="0.3">
      <c r="A213" s="64" t="s">
        <v>366</v>
      </c>
      <c r="B213" s="65" t="s">
        <v>367</v>
      </c>
      <c r="C213" s="66" t="s">
        <v>167</v>
      </c>
      <c r="D213" s="67">
        <v>13</v>
      </c>
      <c r="E213" s="122"/>
      <c r="F213" s="47">
        <f t="shared" si="13"/>
        <v>0</v>
      </c>
    </row>
    <row r="214" spans="1:6" ht="15.75" customHeight="1" x14ac:dyDescent="0.3">
      <c r="C214" s="143" t="s">
        <v>24</v>
      </c>
      <c r="D214" s="143"/>
      <c r="E214" s="143"/>
      <c r="F214" s="53">
        <f>SUM(F206:F213)</f>
        <v>0</v>
      </c>
    </row>
    <row r="216" spans="1:6" ht="18" x14ac:dyDescent="0.3">
      <c r="A216" s="61" t="s">
        <v>368</v>
      </c>
      <c r="B216" s="62" t="s">
        <v>369</v>
      </c>
      <c r="C216" s="62" t="s">
        <v>187</v>
      </c>
      <c r="D216" s="63" t="s">
        <v>5</v>
      </c>
      <c r="E216" s="46" t="s">
        <v>626</v>
      </c>
      <c r="F216" s="48" t="s">
        <v>6</v>
      </c>
    </row>
    <row r="217" spans="1:6" x14ac:dyDescent="0.3">
      <c r="A217" s="64" t="s">
        <v>370</v>
      </c>
      <c r="B217" s="65" t="s">
        <v>371</v>
      </c>
      <c r="C217" s="66" t="s">
        <v>372</v>
      </c>
      <c r="D217" s="67">
        <v>6</v>
      </c>
      <c r="E217" s="122"/>
      <c r="F217" s="47">
        <f t="shared" ref="F217:F219" si="14">+ROUND(E217*D217,0)</f>
        <v>0</v>
      </c>
    </row>
    <row r="218" spans="1:6" x14ac:dyDescent="0.3">
      <c r="A218" s="64" t="s">
        <v>373</v>
      </c>
      <c r="B218" s="65" t="s">
        <v>374</v>
      </c>
      <c r="C218" s="66" t="s">
        <v>225</v>
      </c>
      <c r="D218" s="67">
        <v>1</v>
      </c>
      <c r="E218" s="122"/>
      <c r="F218" s="47">
        <f t="shared" si="14"/>
        <v>0</v>
      </c>
    </row>
    <row r="219" spans="1:6" x14ac:dyDescent="0.3">
      <c r="A219" s="64" t="s">
        <v>375</v>
      </c>
      <c r="B219" s="65" t="s">
        <v>376</v>
      </c>
      <c r="C219" s="66" t="s">
        <v>58</v>
      </c>
      <c r="D219" s="67">
        <v>12.4</v>
      </c>
      <c r="E219" s="122"/>
      <c r="F219" s="47">
        <f t="shared" si="14"/>
        <v>0</v>
      </c>
    </row>
    <row r="220" spans="1:6" x14ac:dyDescent="0.3">
      <c r="C220" s="143" t="s">
        <v>24</v>
      </c>
      <c r="D220" s="143"/>
      <c r="E220" s="143"/>
      <c r="F220" s="47">
        <f>SUM(F217:F219)</f>
        <v>0</v>
      </c>
    </row>
    <row r="221" spans="1:6" ht="17.25" thickBot="1" x14ac:dyDescent="0.35"/>
    <row r="222" spans="1:6" ht="13.5" customHeight="1" thickBot="1" x14ac:dyDescent="0.35">
      <c r="A222" s="148" t="s">
        <v>377</v>
      </c>
      <c r="B222" s="149"/>
      <c r="C222" s="149"/>
      <c r="D222" s="149"/>
      <c r="E222" s="150"/>
      <c r="F222" s="73">
        <f>+F220+F214+F203+F192+F180+F161+F139+F119</f>
        <v>0</v>
      </c>
    </row>
    <row r="224" spans="1:6" ht="17.25" thickBot="1" x14ac:dyDescent="0.35"/>
    <row r="225" spans="1:6" ht="17.25" thickBot="1" x14ac:dyDescent="0.35">
      <c r="A225" s="146" t="s">
        <v>378</v>
      </c>
      <c r="B225" s="147"/>
      <c r="C225" s="147"/>
      <c r="D225" s="147"/>
      <c r="E225" s="147"/>
      <c r="F225" s="147"/>
    </row>
    <row r="227" spans="1:6" ht="18" x14ac:dyDescent="0.3">
      <c r="A227" s="74" t="s">
        <v>379</v>
      </c>
      <c r="B227" s="75" t="s">
        <v>380</v>
      </c>
      <c r="C227" s="62" t="s">
        <v>187</v>
      </c>
      <c r="D227" s="63" t="s">
        <v>5</v>
      </c>
      <c r="E227" s="46" t="s">
        <v>626</v>
      </c>
      <c r="F227" s="48" t="s">
        <v>6</v>
      </c>
    </row>
    <row r="228" spans="1:6" ht="18" x14ac:dyDescent="0.3">
      <c r="A228" s="76" t="s">
        <v>381</v>
      </c>
      <c r="B228" s="2" t="s">
        <v>382</v>
      </c>
      <c r="C228" s="4" t="s">
        <v>383</v>
      </c>
      <c r="D228" s="77">
        <v>25.3</v>
      </c>
      <c r="E228" s="122"/>
      <c r="F228" s="47">
        <f>+ROUND(E228*D228,0)</f>
        <v>0</v>
      </c>
    </row>
    <row r="229" spans="1:6" ht="18" x14ac:dyDescent="0.3">
      <c r="A229" s="76" t="s">
        <v>384</v>
      </c>
      <c r="B229" s="2" t="s">
        <v>385</v>
      </c>
      <c r="C229" s="4" t="s">
        <v>383</v>
      </c>
      <c r="D229" s="77">
        <v>2</v>
      </c>
      <c r="E229" s="122"/>
      <c r="F229" s="47">
        <f t="shared" ref="F229:F239" si="15">+ROUND(E229*D229,0)</f>
        <v>0</v>
      </c>
    </row>
    <row r="230" spans="1:6" ht="18" x14ac:dyDescent="0.3">
      <c r="A230" s="76" t="s">
        <v>386</v>
      </c>
      <c r="B230" s="2" t="s">
        <v>387</v>
      </c>
      <c r="C230" s="4" t="s">
        <v>383</v>
      </c>
      <c r="D230" s="77">
        <v>24</v>
      </c>
      <c r="E230" s="122"/>
      <c r="F230" s="47">
        <f t="shared" si="15"/>
        <v>0</v>
      </c>
    </row>
    <row r="231" spans="1:6" ht="18" x14ac:dyDescent="0.3">
      <c r="A231" s="76" t="s">
        <v>388</v>
      </c>
      <c r="B231" s="2" t="s">
        <v>389</v>
      </c>
      <c r="C231" s="4" t="s">
        <v>383</v>
      </c>
      <c r="D231" s="77">
        <v>8.4</v>
      </c>
      <c r="E231" s="122"/>
      <c r="F231" s="47">
        <f t="shared" si="15"/>
        <v>0</v>
      </c>
    </row>
    <row r="232" spans="1:6" ht="18" x14ac:dyDescent="0.3">
      <c r="A232" s="76" t="s">
        <v>390</v>
      </c>
      <c r="B232" s="2" t="s">
        <v>391</v>
      </c>
      <c r="C232" s="4" t="s">
        <v>383</v>
      </c>
      <c r="D232" s="77">
        <v>65.5</v>
      </c>
      <c r="E232" s="122"/>
      <c r="F232" s="47">
        <f t="shared" si="15"/>
        <v>0</v>
      </c>
    </row>
    <row r="233" spans="1:6" ht="18" x14ac:dyDescent="0.3">
      <c r="A233" s="76" t="s">
        <v>392</v>
      </c>
      <c r="B233" s="2" t="s">
        <v>393</v>
      </c>
      <c r="C233" s="4" t="s">
        <v>383</v>
      </c>
      <c r="D233" s="77">
        <v>77</v>
      </c>
      <c r="E233" s="122"/>
      <c r="F233" s="47">
        <f t="shared" si="15"/>
        <v>0</v>
      </c>
    </row>
    <row r="234" spans="1:6" x14ac:dyDescent="0.3">
      <c r="A234" s="76" t="s">
        <v>394</v>
      </c>
      <c r="B234" s="78" t="s">
        <v>395</v>
      </c>
      <c r="C234" s="4" t="s">
        <v>621</v>
      </c>
      <c r="D234" s="77">
        <v>3</v>
      </c>
      <c r="E234" s="122"/>
      <c r="F234" s="47">
        <f t="shared" si="15"/>
        <v>0</v>
      </c>
    </row>
    <row r="235" spans="1:6" x14ac:dyDescent="0.3">
      <c r="A235" s="76" t="s">
        <v>396</v>
      </c>
      <c r="B235" s="78" t="s">
        <v>397</v>
      </c>
      <c r="C235" s="4" t="s">
        <v>621</v>
      </c>
      <c r="D235" s="77">
        <v>2</v>
      </c>
      <c r="E235" s="122"/>
      <c r="F235" s="47">
        <f t="shared" si="15"/>
        <v>0</v>
      </c>
    </row>
    <row r="236" spans="1:6" x14ac:dyDescent="0.3">
      <c r="A236" s="76" t="s">
        <v>398</v>
      </c>
      <c r="B236" s="78" t="s">
        <v>399</v>
      </c>
      <c r="C236" s="4" t="s">
        <v>621</v>
      </c>
      <c r="D236" s="77">
        <v>4</v>
      </c>
      <c r="E236" s="122"/>
      <c r="F236" s="47">
        <f t="shared" si="15"/>
        <v>0</v>
      </c>
    </row>
    <row r="237" spans="1:6" x14ac:dyDescent="0.3">
      <c r="A237" s="76" t="s">
        <v>400</v>
      </c>
      <c r="B237" s="78" t="s">
        <v>401</v>
      </c>
      <c r="C237" s="4" t="s">
        <v>621</v>
      </c>
      <c r="D237" s="77">
        <v>11</v>
      </c>
      <c r="E237" s="122"/>
      <c r="F237" s="47">
        <f t="shared" si="15"/>
        <v>0</v>
      </c>
    </row>
    <row r="238" spans="1:6" x14ac:dyDescent="0.3">
      <c r="A238" s="76" t="s">
        <v>402</v>
      </c>
      <c r="B238" s="78" t="s">
        <v>403</v>
      </c>
      <c r="C238" s="4" t="s">
        <v>621</v>
      </c>
      <c r="D238" s="77">
        <v>4</v>
      </c>
      <c r="E238" s="122"/>
      <c r="F238" s="47">
        <f t="shared" si="15"/>
        <v>0</v>
      </c>
    </row>
    <row r="239" spans="1:6" x14ac:dyDescent="0.3">
      <c r="A239" s="76" t="s">
        <v>404</v>
      </c>
      <c r="B239" s="78" t="s">
        <v>405</v>
      </c>
      <c r="C239" s="4" t="s">
        <v>621</v>
      </c>
      <c r="D239" s="77">
        <v>7</v>
      </c>
      <c r="E239" s="122"/>
      <c r="F239" s="47">
        <f t="shared" si="15"/>
        <v>0</v>
      </c>
    </row>
    <row r="240" spans="1:6" x14ac:dyDescent="0.3">
      <c r="C240" s="143" t="s">
        <v>24</v>
      </c>
      <c r="D240" s="143"/>
      <c r="E240" s="143"/>
      <c r="F240" s="79">
        <f>SUM(F228:F239)</f>
        <v>0</v>
      </c>
    </row>
    <row r="242" spans="1:6" ht="18" x14ac:dyDescent="0.3">
      <c r="A242" s="80" t="s">
        <v>406</v>
      </c>
      <c r="B242" s="81" t="s">
        <v>407</v>
      </c>
      <c r="C242" s="62" t="s">
        <v>187</v>
      </c>
      <c r="D242" s="63" t="s">
        <v>5</v>
      </c>
      <c r="E242" s="46" t="s">
        <v>626</v>
      </c>
      <c r="F242" s="48" t="s">
        <v>6</v>
      </c>
    </row>
    <row r="243" spans="1:6" ht="18" x14ac:dyDescent="0.3">
      <c r="A243" s="76" t="s">
        <v>408</v>
      </c>
      <c r="B243" s="2" t="s">
        <v>409</v>
      </c>
      <c r="C243" s="4" t="s">
        <v>383</v>
      </c>
      <c r="D243" s="77">
        <v>6.55</v>
      </c>
      <c r="E243" s="122"/>
      <c r="F243" s="47">
        <f t="shared" ref="F243:F251" si="16">+ROUND(E243*D243,0)</f>
        <v>0</v>
      </c>
    </row>
    <row r="244" spans="1:6" ht="18" x14ac:dyDescent="0.3">
      <c r="A244" s="76" t="s">
        <v>410</v>
      </c>
      <c r="B244" s="2" t="s">
        <v>411</v>
      </c>
      <c r="C244" s="4" t="s">
        <v>383</v>
      </c>
      <c r="D244" s="77">
        <v>12.2</v>
      </c>
      <c r="E244" s="122"/>
      <c r="F244" s="47">
        <f t="shared" si="16"/>
        <v>0</v>
      </c>
    </row>
    <row r="245" spans="1:6" ht="18" x14ac:dyDescent="0.3">
      <c r="A245" s="76" t="s">
        <v>412</v>
      </c>
      <c r="B245" s="2" t="s">
        <v>413</v>
      </c>
      <c r="C245" s="4" t="s">
        <v>383</v>
      </c>
      <c r="D245" s="77">
        <v>68.8</v>
      </c>
      <c r="E245" s="122"/>
      <c r="F245" s="47">
        <f t="shared" si="16"/>
        <v>0</v>
      </c>
    </row>
    <row r="246" spans="1:6" ht="18" x14ac:dyDescent="0.3">
      <c r="A246" s="76" t="s">
        <v>414</v>
      </c>
      <c r="B246" s="2" t="s">
        <v>415</v>
      </c>
      <c r="C246" s="4" t="s">
        <v>383</v>
      </c>
      <c r="D246" s="77">
        <v>73</v>
      </c>
      <c r="E246" s="122"/>
      <c r="F246" s="47">
        <f t="shared" si="16"/>
        <v>0</v>
      </c>
    </row>
    <row r="247" spans="1:6" ht="18" x14ac:dyDescent="0.3">
      <c r="A247" s="76" t="s">
        <v>416</v>
      </c>
      <c r="B247" s="2" t="s">
        <v>417</v>
      </c>
      <c r="C247" s="4" t="s">
        <v>383</v>
      </c>
      <c r="D247" s="77">
        <v>12</v>
      </c>
      <c r="E247" s="122"/>
      <c r="F247" s="47">
        <f t="shared" si="16"/>
        <v>0</v>
      </c>
    </row>
    <row r="248" spans="1:6" ht="18" x14ac:dyDescent="0.3">
      <c r="A248" s="76" t="s">
        <v>418</v>
      </c>
      <c r="B248" s="2" t="s">
        <v>419</v>
      </c>
      <c r="C248" s="4" t="s">
        <v>383</v>
      </c>
      <c r="D248" s="77">
        <v>5</v>
      </c>
      <c r="E248" s="122"/>
      <c r="F248" s="47">
        <f t="shared" si="16"/>
        <v>0</v>
      </c>
    </row>
    <row r="249" spans="1:6" ht="18" x14ac:dyDescent="0.3">
      <c r="A249" s="76" t="s">
        <v>420</v>
      </c>
      <c r="B249" s="2" t="s">
        <v>421</v>
      </c>
      <c r="C249" s="4" t="s">
        <v>621</v>
      </c>
      <c r="D249" s="77">
        <v>6</v>
      </c>
      <c r="E249" s="122"/>
      <c r="F249" s="47">
        <f t="shared" si="16"/>
        <v>0</v>
      </c>
    </row>
    <row r="250" spans="1:6" ht="18" x14ac:dyDescent="0.3">
      <c r="A250" s="76" t="s">
        <v>422</v>
      </c>
      <c r="B250" s="2" t="s">
        <v>423</v>
      </c>
      <c r="C250" s="4" t="s">
        <v>383</v>
      </c>
      <c r="D250" s="77">
        <v>53</v>
      </c>
      <c r="E250" s="122"/>
      <c r="F250" s="47">
        <f t="shared" si="16"/>
        <v>0</v>
      </c>
    </row>
    <row r="251" spans="1:6" ht="18" x14ac:dyDescent="0.3">
      <c r="A251" s="76" t="s">
        <v>424</v>
      </c>
      <c r="B251" s="82" t="s">
        <v>425</v>
      </c>
      <c r="C251" s="4" t="s">
        <v>621</v>
      </c>
      <c r="D251" s="77">
        <v>2</v>
      </c>
      <c r="E251" s="122"/>
      <c r="F251" s="47">
        <f t="shared" si="16"/>
        <v>0</v>
      </c>
    </row>
    <row r="252" spans="1:6" x14ac:dyDescent="0.3">
      <c r="C252" s="143" t="s">
        <v>24</v>
      </c>
      <c r="D252" s="143"/>
      <c r="E252" s="143"/>
      <c r="F252" s="47">
        <f>SUM(F243:F251)</f>
        <v>0</v>
      </c>
    </row>
    <row r="254" spans="1:6" ht="18" x14ac:dyDescent="0.3">
      <c r="A254" s="80" t="s">
        <v>426</v>
      </c>
      <c r="B254" s="83" t="s">
        <v>427</v>
      </c>
      <c r="C254" s="62" t="s">
        <v>187</v>
      </c>
      <c r="D254" s="63" t="s">
        <v>5</v>
      </c>
      <c r="E254" s="46" t="s">
        <v>626</v>
      </c>
      <c r="F254" s="48" t="s">
        <v>6</v>
      </c>
    </row>
    <row r="255" spans="1:6" x14ac:dyDescent="0.3">
      <c r="A255" s="76" t="s">
        <v>428</v>
      </c>
      <c r="B255" s="2" t="s">
        <v>429</v>
      </c>
      <c r="C255" s="4" t="s">
        <v>621</v>
      </c>
      <c r="D255" s="77">
        <v>8</v>
      </c>
      <c r="E255" s="122"/>
      <c r="F255" s="47">
        <f t="shared" ref="F255:F259" si="17">+ROUND(E255*D255,0)</f>
        <v>0</v>
      </c>
    </row>
    <row r="256" spans="1:6" x14ac:dyDescent="0.3">
      <c r="A256" s="76" t="s">
        <v>430</v>
      </c>
      <c r="B256" s="2" t="s">
        <v>431</v>
      </c>
      <c r="C256" s="4" t="s">
        <v>621</v>
      </c>
      <c r="D256" s="77">
        <v>4</v>
      </c>
      <c r="E256" s="122"/>
      <c r="F256" s="47">
        <f t="shared" si="17"/>
        <v>0</v>
      </c>
    </row>
    <row r="257" spans="1:6" ht="18" x14ac:dyDescent="0.3">
      <c r="A257" s="76" t="s">
        <v>432</v>
      </c>
      <c r="B257" s="2" t="s">
        <v>433</v>
      </c>
      <c r="C257" s="4" t="s">
        <v>621</v>
      </c>
      <c r="D257" s="77">
        <v>1</v>
      </c>
      <c r="E257" s="122"/>
      <c r="F257" s="47">
        <f t="shared" si="17"/>
        <v>0</v>
      </c>
    </row>
    <row r="258" spans="1:6" ht="18" x14ac:dyDescent="0.3">
      <c r="A258" s="76" t="s">
        <v>434</v>
      </c>
      <c r="B258" s="2" t="s">
        <v>435</v>
      </c>
      <c r="C258" s="4" t="s">
        <v>621</v>
      </c>
      <c r="D258" s="77">
        <v>6</v>
      </c>
      <c r="E258" s="122"/>
      <c r="F258" s="47">
        <f t="shared" si="17"/>
        <v>0</v>
      </c>
    </row>
    <row r="259" spans="1:6" x14ac:dyDescent="0.3">
      <c r="A259" s="76" t="s">
        <v>436</v>
      </c>
      <c r="B259" s="2" t="s">
        <v>437</v>
      </c>
      <c r="C259" s="4" t="s">
        <v>621</v>
      </c>
      <c r="D259" s="77">
        <v>7</v>
      </c>
      <c r="E259" s="122"/>
      <c r="F259" s="47">
        <f t="shared" si="17"/>
        <v>0</v>
      </c>
    </row>
    <row r="260" spans="1:6" x14ac:dyDescent="0.3">
      <c r="C260" s="143" t="s">
        <v>24</v>
      </c>
      <c r="D260" s="143"/>
      <c r="E260" s="143"/>
      <c r="F260" s="47">
        <f>SUM(F255:F259)</f>
        <v>0</v>
      </c>
    </row>
    <row r="262" spans="1:6" ht="18" x14ac:dyDescent="0.3">
      <c r="A262" s="80" t="s">
        <v>438</v>
      </c>
      <c r="B262" s="83" t="s">
        <v>439</v>
      </c>
      <c r="C262" s="62" t="s">
        <v>187</v>
      </c>
      <c r="D262" s="63" t="s">
        <v>5</v>
      </c>
      <c r="E262" s="46" t="s">
        <v>626</v>
      </c>
      <c r="F262" s="48" t="s">
        <v>6</v>
      </c>
    </row>
    <row r="263" spans="1:6" ht="27" x14ac:dyDescent="0.3">
      <c r="A263" s="76" t="s">
        <v>440</v>
      </c>
      <c r="B263" s="2" t="s">
        <v>441</v>
      </c>
      <c r="C263" s="77" t="s">
        <v>442</v>
      </c>
      <c r="D263" s="77">
        <v>1</v>
      </c>
      <c r="E263" s="122"/>
      <c r="F263" s="47">
        <f t="shared" ref="F263:F268" si="18">+ROUND(E263*D263,0)</f>
        <v>0</v>
      </c>
    </row>
    <row r="264" spans="1:6" ht="21" customHeight="1" x14ac:dyDescent="0.3">
      <c r="A264" s="76" t="s">
        <v>443</v>
      </c>
      <c r="B264" s="2" t="s">
        <v>444</v>
      </c>
      <c r="C264" s="77" t="s">
        <v>442</v>
      </c>
      <c r="D264" s="77">
        <v>1</v>
      </c>
      <c r="E264" s="122"/>
      <c r="F264" s="47">
        <f t="shared" si="18"/>
        <v>0</v>
      </c>
    </row>
    <row r="265" spans="1:6" ht="18" x14ac:dyDescent="0.3">
      <c r="A265" s="76" t="s">
        <v>445</v>
      </c>
      <c r="B265" s="2" t="s">
        <v>446</v>
      </c>
      <c r="C265" s="4" t="s">
        <v>621</v>
      </c>
      <c r="D265" s="77">
        <v>1</v>
      </c>
      <c r="E265" s="122"/>
      <c r="F265" s="47">
        <f t="shared" si="18"/>
        <v>0</v>
      </c>
    </row>
    <row r="266" spans="1:6" x14ac:dyDescent="0.3">
      <c r="A266" s="76" t="s">
        <v>447</v>
      </c>
      <c r="B266" s="2" t="s">
        <v>448</v>
      </c>
      <c r="C266" s="77" t="s">
        <v>442</v>
      </c>
      <c r="D266" s="77">
        <v>1</v>
      </c>
      <c r="E266" s="122"/>
      <c r="F266" s="47">
        <f t="shared" si="18"/>
        <v>0</v>
      </c>
    </row>
    <row r="267" spans="1:6" ht="18" x14ac:dyDescent="0.3">
      <c r="A267" s="76" t="s">
        <v>449</v>
      </c>
      <c r="B267" s="2" t="s">
        <v>450</v>
      </c>
      <c r="C267" s="77" t="s">
        <v>442</v>
      </c>
      <c r="D267" s="77">
        <v>1</v>
      </c>
      <c r="E267" s="122"/>
      <c r="F267" s="47">
        <f t="shared" si="18"/>
        <v>0</v>
      </c>
    </row>
    <row r="268" spans="1:6" ht="18" x14ac:dyDescent="0.3">
      <c r="A268" s="76" t="s">
        <v>451</v>
      </c>
      <c r="B268" s="82" t="s">
        <v>452</v>
      </c>
      <c r="C268" s="77" t="s">
        <v>442</v>
      </c>
      <c r="D268" s="77">
        <v>1</v>
      </c>
      <c r="E268" s="122"/>
      <c r="F268" s="47">
        <f t="shared" si="18"/>
        <v>0</v>
      </c>
    </row>
    <row r="269" spans="1:6" ht="15.75" customHeight="1" x14ac:dyDescent="0.3">
      <c r="A269" s="84"/>
      <c r="B269" s="85"/>
      <c r="C269" s="143" t="s">
        <v>24</v>
      </c>
      <c r="D269" s="143"/>
      <c r="E269" s="143"/>
      <c r="F269" s="47">
        <f>SUM(F263:F268)</f>
        <v>0</v>
      </c>
    </row>
    <row r="271" spans="1:6" ht="18" x14ac:dyDescent="0.3">
      <c r="A271" s="80" t="s">
        <v>453</v>
      </c>
      <c r="B271" s="83" t="s">
        <v>454</v>
      </c>
      <c r="C271" s="62" t="s">
        <v>187</v>
      </c>
      <c r="D271" s="63" t="s">
        <v>5</v>
      </c>
      <c r="E271" s="46" t="s">
        <v>626</v>
      </c>
      <c r="F271" s="48" t="s">
        <v>6</v>
      </c>
    </row>
    <row r="272" spans="1:6" x14ac:dyDescent="0.3">
      <c r="A272" s="76" t="s">
        <v>455</v>
      </c>
      <c r="B272" s="78" t="s">
        <v>456</v>
      </c>
      <c r="C272" s="4" t="s">
        <v>621</v>
      </c>
      <c r="D272" s="77">
        <v>7</v>
      </c>
      <c r="E272" s="122"/>
      <c r="F272" s="47">
        <f t="shared" ref="F272:F277" si="19">+ROUND(E272*D272,0)</f>
        <v>0</v>
      </c>
    </row>
    <row r="273" spans="1:6" x14ac:dyDescent="0.3">
      <c r="A273" s="76" t="s">
        <v>457</v>
      </c>
      <c r="B273" s="78" t="s">
        <v>458</v>
      </c>
      <c r="C273" s="4" t="s">
        <v>621</v>
      </c>
      <c r="D273" s="77">
        <v>4</v>
      </c>
      <c r="E273" s="122"/>
      <c r="F273" s="47">
        <f t="shared" si="19"/>
        <v>0</v>
      </c>
    </row>
    <row r="274" spans="1:6" x14ac:dyDescent="0.3">
      <c r="A274" s="76" t="s">
        <v>459</v>
      </c>
      <c r="B274" s="78" t="s">
        <v>460</v>
      </c>
      <c r="C274" s="4" t="s">
        <v>621</v>
      </c>
      <c r="D274" s="77">
        <v>8</v>
      </c>
      <c r="E274" s="122"/>
      <c r="F274" s="47">
        <f t="shared" si="19"/>
        <v>0</v>
      </c>
    </row>
    <row r="275" spans="1:6" x14ac:dyDescent="0.3">
      <c r="A275" s="76" t="s">
        <v>461</v>
      </c>
      <c r="B275" s="78" t="s">
        <v>462</v>
      </c>
      <c r="C275" s="4" t="s">
        <v>621</v>
      </c>
      <c r="D275" s="77">
        <v>2</v>
      </c>
      <c r="E275" s="122"/>
      <c r="F275" s="47">
        <f t="shared" si="19"/>
        <v>0</v>
      </c>
    </row>
    <row r="276" spans="1:6" x14ac:dyDescent="0.3">
      <c r="A276" s="76" t="s">
        <v>463</v>
      </c>
      <c r="B276" s="78" t="s">
        <v>464</v>
      </c>
      <c r="C276" s="4" t="s">
        <v>621</v>
      </c>
      <c r="D276" s="77">
        <v>1</v>
      </c>
      <c r="E276" s="122"/>
      <c r="F276" s="47">
        <f t="shared" si="19"/>
        <v>0</v>
      </c>
    </row>
    <row r="277" spans="1:6" x14ac:dyDescent="0.3">
      <c r="A277" s="76" t="s">
        <v>465</v>
      </c>
      <c r="B277" s="86" t="s">
        <v>466</v>
      </c>
      <c r="C277" s="4" t="s">
        <v>621</v>
      </c>
      <c r="D277" s="77">
        <v>14</v>
      </c>
      <c r="E277" s="122"/>
      <c r="F277" s="47">
        <f t="shared" si="19"/>
        <v>0</v>
      </c>
    </row>
    <row r="278" spans="1:6" ht="15.75" customHeight="1" x14ac:dyDescent="0.3">
      <c r="A278" s="84"/>
      <c r="B278" s="87"/>
      <c r="C278" s="143" t="s">
        <v>24</v>
      </c>
      <c r="D278" s="143"/>
      <c r="E278" s="143"/>
      <c r="F278" s="47">
        <f>SUM(F272:F277)</f>
        <v>0</v>
      </c>
    </row>
    <row r="280" spans="1:6" ht="18" x14ac:dyDescent="0.3">
      <c r="A280" s="80" t="s">
        <v>467</v>
      </c>
      <c r="B280" s="83" t="s">
        <v>468</v>
      </c>
      <c r="C280" s="62" t="s">
        <v>187</v>
      </c>
      <c r="D280" s="63" t="s">
        <v>5</v>
      </c>
      <c r="E280" s="46" t="s">
        <v>626</v>
      </c>
      <c r="F280" s="48" t="s">
        <v>6</v>
      </c>
    </row>
    <row r="281" spans="1:6" ht="22.5" customHeight="1" x14ac:dyDescent="0.3">
      <c r="A281" s="76" t="s">
        <v>469</v>
      </c>
      <c r="B281" s="2" t="s">
        <v>470</v>
      </c>
      <c r="C281" s="77" t="s">
        <v>471</v>
      </c>
      <c r="D281" s="77">
        <v>18</v>
      </c>
      <c r="E281" s="122"/>
      <c r="F281" s="47">
        <f t="shared" ref="F281:F286" si="20">+ROUND(E281*D281,0)</f>
        <v>0</v>
      </c>
    </row>
    <row r="282" spans="1:6" ht="18" x14ac:dyDescent="0.3">
      <c r="A282" s="88" t="s">
        <v>472</v>
      </c>
      <c r="B282" s="2" t="s">
        <v>473</v>
      </c>
      <c r="C282" s="77" t="s">
        <v>471</v>
      </c>
      <c r="D282" s="77">
        <v>63.67</v>
      </c>
      <c r="E282" s="122"/>
      <c r="F282" s="47">
        <f t="shared" si="20"/>
        <v>0</v>
      </c>
    </row>
    <row r="283" spans="1:6" ht="18" x14ac:dyDescent="0.3">
      <c r="A283" s="76" t="s">
        <v>474</v>
      </c>
      <c r="B283" s="2" t="s">
        <v>475</v>
      </c>
      <c r="C283" s="77" t="s">
        <v>471</v>
      </c>
      <c r="D283" s="77">
        <v>14.23</v>
      </c>
      <c r="E283" s="122"/>
      <c r="F283" s="47">
        <f t="shared" si="20"/>
        <v>0</v>
      </c>
    </row>
    <row r="284" spans="1:6" ht="18" x14ac:dyDescent="0.3">
      <c r="A284" s="76" t="s">
        <v>476</v>
      </c>
      <c r="B284" s="2" t="s">
        <v>477</v>
      </c>
      <c r="C284" s="77" t="s">
        <v>471</v>
      </c>
      <c r="D284" s="77">
        <v>6.83</v>
      </c>
      <c r="E284" s="122"/>
      <c r="F284" s="47">
        <f t="shared" si="20"/>
        <v>0</v>
      </c>
    </row>
    <row r="285" spans="1:6" x14ac:dyDescent="0.3">
      <c r="A285" s="76" t="s">
        <v>478</v>
      </c>
      <c r="B285" s="2" t="s">
        <v>479</v>
      </c>
      <c r="C285" s="77" t="s">
        <v>471</v>
      </c>
      <c r="D285" s="77">
        <v>4.55</v>
      </c>
      <c r="E285" s="122"/>
      <c r="F285" s="47">
        <f t="shared" si="20"/>
        <v>0</v>
      </c>
    </row>
    <row r="286" spans="1:6" ht="18" x14ac:dyDescent="0.3">
      <c r="A286" s="76" t="s">
        <v>480</v>
      </c>
      <c r="B286" s="2" t="s">
        <v>481</v>
      </c>
      <c r="C286" s="4" t="s">
        <v>621</v>
      </c>
      <c r="D286" s="77">
        <v>2</v>
      </c>
      <c r="E286" s="122"/>
      <c r="F286" s="47">
        <f t="shared" si="20"/>
        <v>0</v>
      </c>
    </row>
    <row r="287" spans="1:6" x14ac:dyDescent="0.3">
      <c r="C287" s="143" t="s">
        <v>24</v>
      </c>
      <c r="D287" s="143"/>
      <c r="E287" s="143"/>
      <c r="F287" s="47">
        <f>SUM(F281:F286)</f>
        <v>0</v>
      </c>
    </row>
    <row r="288" spans="1:6" ht="17.25" thickBot="1" x14ac:dyDescent="0.35"/>
    <row r="289" spans="1:6" ht="17.25" thickBot="1" x14ac:dyDescent="0.35">
      <c r="A289" s="140" t="s">
        <v>482</v>
      </c>
      <c r="B289" s="141"/>
      <c r="C289" s="141"/>
      <c r="D289" s="141"/>
      <c r="E289" s="142"/>
      <c r="F289" s="89">
        <f>+F287+F278+F269+F260+F252+F240</f>
        <v>0</v>
      </c>
    </row>
    <row r="291" spans="1:6" ht="17.25" thickBot="1" x14ac:dyDescent="0.35"/>
    <row r="292" spans="1:6" ht="17.25" thickBot="1" x14ac:dyDescent="0.35">
      <c r="A292" s="144" t="s">
        <v>483</v>
      </c>
      <c r="B292" s="145"/>
      <c r="C292" s="145"/>
      <c r="D292" s="145"/>
      <c r="E292" s="145"/>
      <c r="F292" s="145"/>
    </row>
    <row r="293" spans="1:6" x14ac:dyDescent="0.3">
      <c r="A293" s="6"/>
      <c r="B293" s="7"/>
      <c r="C293" s="7"/>
      <c r="D293" s="11"/>
      <c r="E293" s="7"/>
      <c r="F293" s="11"/>
    </row>
    <row r="294" spans="1:6" ht="18" x14ac:dyDescent="0.3">
      <c r="A294" s="23" t="s">
        <v>484</v>
      </c>
      <c r="B294" s="24" t="s">
        <v>485</v>
      </c>
      <c r="C294" s="25" t="s">
        <v>4</v>
      </c>
      <c r="D294" s="26" t="s">
        <v>486</v>
      </c>
      <c r="E294" s="46" t="s">
        <v>626</v>
      </c>
      <c r="F294" s="48" t="s">
        <v>6</v>
      </c>
    </row>
    <row r="295" spans="1:6" ht="22.5" customHeight="1" x14ac:dyDescent="0.3">
      <c r="A295" s="27" t="s">
        <v>487</v>
      </c>
      <c r="B295" s="2" t="s">
        <v>488</v>
      </c>
      <c r="C295" s="4" t="s">
        <v>33</v>
      </c>
      <c r="D295" s="12">
        <v>268</v>
      </c>
      <c r="E295" s="122"/>
      <c r="F295" s="47">
        <f t="shared" ref="F295:F297" si="21">+ROUND(E295*D295,0)</f>
        <v>0</v>
      </c>
    </row>
    <row r="296" spans="1:6" ht="29.25" customHeight="1" x14ac:dyDescent="0.3">
      <c r="A296" s="27" t="s">
        <v>489</v>
      </c>
      <c r="B296" s="65" t="s">
        <v>490</v>
      </c>
      <c r="C296" s="90" t="s">
        <v>12</v>
      </c>
      <c r="D296" s="50">
        <v>1</v>
      </c>
      <c r="E296" s="122"/>
      <c r="F296" s="47">
        <f t="shared" si="21"/>
        <v>0</v>
      </c>
    </row>
    <row r="297" spans="1:6" ht="27" x14ac:dyDescent="0.3">
      <c r="A297" s="27" t="s">
        <v>491</v>
      </c>
      <c r="B297" s="65" t="s">
        <v>492</v>
      </c>
      <c r="C297" s="90" t="s">
        <v>12</v>
      </c>
      <c r="D297" s="50">
        <v>1</v>
      </c>
      <c r="E297" s="122"/>
      <c r="F297" s="47">
        <f t="shared" si="21"/>
        <v>0</v>
      </c>
    </row>
    <row r="298" spans="1:6" ht="15.75" customHeight="1" x14ac:dyDescent="0.3">
      <c r="C298" s="143" t="s">
        <v>24</v>
      </c>
      <c r="D298" s="143"/>
      <c r="E298" s="143"/>
      <c r="F298" s="47">
        <f>SUM(F295:F297)</f>
        <v>0</v>
      </c>
    </row>
    <row r="300" spans="1:6" ht="18" x14ac:dyDescent="0.3">
      <c r="A300" s="74" t="s">
        <v>493</v>
      </c>
      <c r="B300" s="91" t="s">
        <v>494</v>
      </c>
      <c r="C300" s="92" t="s">
        <v>4</v>
      </c>
      <c r="D300" s="93" t="s">
        <v>486</v>
      </c>
      <c r="E300" s="46" t="s">
        <v>626</v>
      </c>
      <c r="F300" s="48" t="s">
        <v>6</v>
      </c>
    </row>
    <row r="301" spans="1:6" ht="48.75" customHeight="1" x14ac:dyDescent="0.3">
      <c r="A301" s="76" t="s">
        <v>495</v>
      </c>
      <c r="B301" s="65" t="s">
        <v>496</v>
      </c>
      <c r="C301" s="90" t="s">
        <v>33</v>
      </c>
      <c r="D301" s="50">
        <v>5</v>
      </c>
      <c r="E301" s="122"/>
      <c r="F301" s="47">
        <f t="shared" ref="F301:F304" si="22">+ROUND(E301*D301,0)</f>
        <v>0</v>
      </c>
    </row>
    <row r="302" spans="1:6" ht="51.75" customHeight="1" x14ac:dyDescent="0.3">
      <c r="A302" s="76" t="s">
        <v>497</v>
      </c>
      <c r="B302" s="65" t="s">
        <v>498</v>
      </c>
      <c r="C302" s="90" t="s">
        <v>33</v>
      </c>
      <c r="D302" s="50">
        <v>46</v>
      </c>
      <c r="E302" s="122"/>
      <c r="F302" s="47">
        <f t="shared" si="22"/>
        <v>0</v>
      </c>
    </row>
    <row r="303" spans="1:6" ht="39.75" customHeight="1" x14ac:dyDescent="0.3">
      <c r="A303" s="76" t="s">
        <v>499</v>
      </c>
      <c r="B303" s="65" t="s">
        <v>500</v>
      </c>
      <c r="C303" s="90" t="s">
        <v>33</v>
      </c>
      <c r="D303" s="50">
        <v>44</v>
      </c>
      <c r="E303" s="122"/>
      <c r="F303" s="47">
        <f t="shared" si="22"/>
        <v>0</v>
      </c>
    </row>
    <row r="304" spans="1:6" ht="45" customHeight="1" x14ac:dyDescent="0.3">
      <c r="A304" s="76" t="s">
        <v>501</v>
      </c>
      <c r="B304" s="65" t="s">
        <v>502</v>
      </c>
      <c r="C304" s="90" t="s">
        <v>33</v>
      </c>
      <c r="D304" s="50">
        <v>120</v>
      </c>
      <c r="E304" s="122"/>
      <c r="F304" s="47">
        <f t="shared" si="22"/>
        <v>0</v>
      </c>
    </row>
    <row r="305" spans="1:6" x14ac:dyDescent="0.3">
      <c r="C305" s="143" t="s">
        <v>24</v>
      </c>
      <c r="D305" s="143"/>
      <c r="E305" s="143"/>
      <c r="F305" s="47">
        <f>SUM(F301:F304)</f>
        <v>0</v>
      </c>
    </row>
    <row r="307" spans="1:6" ht="18" x14ac:dyDescent="0.3">
      <c r="A307" s="74" t="s">
        <v>503</v>
      </c>
      <c r="B307" s="94" t="s">
        <v>504</v>
      </c>
      <c r="C307" s="92" t="s">
        <v>4</v>
      </c>
      <c r="D307" s="93" t="s">
        <v>486</v>
      </c>
      <c r="E307" s="46" t="s">
        <v>626</v>
      </c>
      <c r="F307" s="48" t="s">
        <v>6</v>
      </c>
    </row>
    <row r="308" spans="1:6" ht="63" customHeight="1" x14ac:dyDescent="0.3">
      <c r="A308" s="76" t="s">
        <v>505</v>
      </c>
      <c r="B308" s="95" t="s">
        <v>506</v>
      </c>
      <c r="C308" s="96" t="s">
        <v>12</v>
      </c>
      <c r="D308" s="56">
        <v>1</v>
      </c>
      <c r="E308" s="122"/>
      <c r="F308" s="47">
        <f t="shared" ref="F308:F312" si="23">+ROUND(E308*D308,0)</f>
        <v>0</v>
      </c>
    </row>
    <row r="309" spans="1:6" ht="60.75" customHeight="1" x14ac:dyDescent="0.3">
      <c r="A309" s="76" t="s">
        <v>507</v>
      </c>
      <c r="B309" s="65" t="s">
        <v>508</v>
      </c>
      <c r="C309" s="90" t="s">
        <v>12</v>
      </c>
      <c r="D309" s="50">
        <v>1</v>
      </c>
      <c r="E309" s="122"/>
      <c r="F309" s="47">
        <f t="shared" si="23"/>
        <v>0</v>
      </c>
    </row>
    <row r="310" spans="1:6" ht="75" customHeight="1" x14ac:dyDescent="0.3">
      <c r="A310" s="76" t="s">
        <v>509</v>
      </c>
      <c r="B310" s="65" t="s">
        <v>510</v>
      </c>
      <c r="C310" s="90" t="s">
        <v>12</v>
      </c>
      <c r="D310" s="50">
        <v>1</v>
      </c>
      <c r="E310" s="122"/>
      <c r="F310" s="47">
        <f t="shared" si="23"/>
        <v>0</v>
      </c>
    </row>
    <row r="311" spans="1:6" ht="27" x14ac:dyDescent="0.3">
      <c r="A311" s="76" t="s">
        <v>511</v>
      </c>
      <c r="B311" s="65" t="s">
        <v>512</v>
      </c>
      <c r="C311" s="90" t="s">
        <v>12</v>
      </c>
      <c r="D311" s="50">
        <v>1</v>
      </c>
      <c r="E311" s="122"/>
      <c r="F311" s="47">
        <f t="shared" si="23"/>
        <v>0</v>
      </c>
    </row>
    <row r="312" spans="1:6" ht="42" customHeight="1" x14ac:dyDescent="0.3">
      <c r="A312" s="76" t="s">
        <v>513</v>
      </c>
      <c r="B312" s="65" t="s">
        <v>514</v>
      </c>
      <c r="C312" s="90" t="s">
        <v>12</v>
      </c>
      <c r="D312" s="50">
        <v>2</v>
      </c>
      <c r="E312" s="122"/>
      <c r="F312" s="47">
        <f t="shared" si="23"/>
        <v>0</v>
      </c>
    </row>
    <row r="313" spans="1:6" x14ac:dyDescent="0.3">
      <c r="C313" s="143" t="s">
        <v>24</v>
      </c>
      <c r="D313" s="143"/>
      <c r="E313" s="143"/>
      <c r="F313" s="47">
        <f>SUM(F308:F312)</f>
        <v>0</v>
      </c>
    </row>
    <row r="315" spans="1:6" ht="18" x14ac:dyDescent="0.3">
      <c r="A315" s="97" t="s">
        <v>515</v>
      </c>
      <c r="B315" s="98" t="s">
        <v>516</v>
      </c>
      <c r="C315" s="99" t="s">
        <v>4</v>
      </c>
      <c r="D315" s="100" t="s">
        <v>486</v>
      </c>
      <c r="E315" s="46" t="s">
        <v>626</v>
      </c>
      <c r="F315" s="48" t="s">
        <v>6</v>
      </c>
    </row>
    <row r="316" spans="1:6" ht="18" x14ac:dyDescent="0.3">
      <c r="A316" s="76" t="s">
        <v>517</v>
      </c>
      <c r="B316" s="65" t="s">
        <v>518</v>
      </c>
      <c r="C316" s="90" t="s">
        <v>12</v>
      </c>
      <c r="D316" s="50">
        <v>278</v>
      </c>
      <c r="E316" s="122"/>
      <c r="F316" s="47">
        <f t="shared" ref="F316:F322" si="24">+ROUND(E316*D316,0)</f>
        <v>0</v>
      </c>
    </row>
    <row r="317" spans="1:6" ht="27" x14ac:dyDescent="0.3">
      <c r="A317" s="76" t="s">
        <v>519</v>
      </c>
      <c r="B317" s="65" t="s">
        <v>520</v>
      </c>
      <c r="C317" s="90" t="s">
        <v>12</v>
      </c>
      <c r="D317" s="50">
        <v>2</v>
      </c>
      <c r="E317" s="122"/>
      <c r="F317" s="47">
        <f t="shared" si="24"/>
        <v>0</v>
      </c>
    </row>
    <row r="318" spans="1:6" ht="18" x14ac:dyDescent="0.3">
      <c r="A318" s="76" t="s">
        <v>521</v>
      </c>
      <c r="B318" s="65" t="s">
        <v>522</v>
      </c>
      <c r="C318" s="90" t="s">
        <v>12</v>
      </c>
      <c r="D318" s="50">
        <v>1</v>
      </c>
      <c r="E318" s="122"/>
      <c r="F318" s="47">
        <f t="shared" si="24"/>
        <v>0</v>
      </c>
    </row>
    <row r="319" spans="1:6" ht="18" x14ac:dyDescent="0.3">
      <c r="A319" s="76" t="s">
        <v>523</v>
      </c>
      <c r="B319" s="65" t="s">
        <v>524</v>
      </c>
      <c r="C319" s="90" t="s">
        <v>12</v>
      </c>
      <c r="D319" s="50">
        <v>25</v>
      </c>
      <c r="E319" s="122"/>
      <c r="F319" s="47">
        <f t="shared" si="24"/>
        <v>0</v>
      </c>
    </row>
    <row r="320" spans="1:6" ht="27.75" customHeight="1" x14ac:dyDescent="0.3">
      <c r="A320" s="76" t="s">
        <v>525</v>
      </c>
      <c r="B320" s="65" t="s">
        <v>526</v>
      </c>
      <c r="C320" s="90" t="s">
        <v>12</v>
      </c>
      <c r="D320" s="50">
        <v>39</v>
      </c>
      <c r="E320" s="122"/>
      <c r="F320" s="47">
        <f t="shared" si="24"/>
        <v>0</v>
      </c>
    </row>
    <row r="321" spans="1:6" ht="27" x14ac:dyDescent="0.3">
      <c r="A321" s="76" t="s">
        <v>527</v>
      </c>
      <c r="B321" s="65" t="s">
        <v>528</v>
      </c>
      <c r="C321" s="90" t="s">
        <v>12</v>
      </c>
      <c r="D321" s="50">
        <v>1</v>
      </c>
      <c r="E321" s="122"/>
      <c r="F321" s="47">
        <f t="shared" si="24"/>
        <v>0</v>
      </c>
    </row>
    <row r="322" spans="1:6" ht="18" x14ac:dyDescent="0.3">
      <c r="A322" s="76" t="s">
        <v>529</v>
      </c>
      <c r="B322" s="28" t="s">
        <v>530</v>
      </c>
      <c r="C322" s="90" t="s">
        <v>12</v>
      </c>
      <c r="D322" s="50">
        <v>1</v>
      </c>
      <c r="E322" s="122"/>
      <c r="F322" s="47">
        <f t="shared" si="24"/>
        <v>0</v>
      </c>
    </row>
    <row r="323" spans="1:6" x14ac:dyDescent="0.3">
      <c r="C323" s="143" t="s">
        <v>24</v>
      </c>
      <c r="D323" s="143"/>
      <c r="E323" s="143"/>
      <c r="F323" s="47">
        <f>SUM(F316:F322)</f>
        <v>0</v>
      </c>
    </row>
    <row r="325" spans="1:6" ht="27" x14ac:dyDescent="0.3">
      <c r="A325" s="101" t="s">
        <v>531</v>
      </c>
      <c r="B325" s="102" t="s">
        <v>532</v>
      </c>
      <c r="C325" s="99" t="s">
        <v>4</v>
      </c>
      <c r="D325" s="100" t="s">
        <v>486</v>
      </c>
      <c r="E325" s="46" t="s">
        <v>626</v>
      </c>
      <c r="F325" s="48" t="s">
        <v>6</v>
      </c>
    </row>
    <row r="326" spans="1:6" ht="91.5" customHeight="1" x14ac:dyDescent="0.3">
      <c r="A326" s="76" t="s">
        <v>533</v>
      </c>
      <c r="B326" s="65" t="s">
        <v>534</v>
      </c>
      <c r="C326" s="90" t="s">
        <v>12</v>
      </c>
      <c r="D326" s="50">
        <v>1</v>
      </c>
      <c r="E326" s="122"/>
      <c r="F326" s="47">
        <f t="shared" ref="F326:F329" si="25">+ROUND(E326*D326,0)</f>
        <v>0</v>
      </c>
    </row>
    <row r="327" spans="1:6" ht="84.75" customHeight="1" x14ac:dyDescent="0.3">
      <c r="A327" s="76" t="s">
        <v>535</v>
      </c>
      <c r="B327" s="65" t="s">
        <v>536</v>
      </c>
      <c r="C327" s="90" t="s">
        <v>12</v>
      </c>
      <c r="D327" s="50">
        <v>1</v>
      </c>
      <c r="E327" s="122"/>
      <c r="F327" s="47">
        <f t="shared" si="25"/>
        <v>0</v>
      </c>
    </row>
    <row r="328" spans="1:6" ht="28.5" customHeight="1" x14ac:dyDescent="0.3">
      <c r="A328" s="76" t="s">
        <v>537</v>
      </c>
      <c r="B328" s="65" t="s">
        <v>538</v>
      </c>
      <c r="C328" s="90" t="s">
        <v>33</v>
      </c>
      <c r="D328" s="50">
        <v>8</v>
      </c>
      <c r="E328" s="122"/>
      <c r="F328" s="47">
        <f t="shared" si="25"/>
        <v>0</v>
      </c>
    </row>
    <row r="329" spans="1:6" ht="18" x14ac:dyDescent="0.3">
      <c r="A329" s="76" t="s">
        <v>539</v>
      </c>
      <c r="B329" s="65" t="s">
        <v>540</v>
      </c>
      <c r="C329" s="90" t="s">
        <v>33</v>
      </c>
      <c r="D329" s="50">
        <v>8</v>
      </c>
      <c r="E329" s="122"/>
      <c r="F329" s="47">
        <f t="shared" si="25"/>
        <v>0</v>
      </c>
    </row>
    <row r="330" spans="1:6" x14ac:dyDescent="0.3">
      <c r="C330" s="143" t="s">
        <v>24</v>
      </c>
      <c r="D330" s="143"/>
      <c r="E330" s="143"/>
      <c r="F330" s="47">
        <f>SUM(F326:F329)</f>
        <v>0</v>
      </c>
    </row>
    <row r="332" spans="1:6" ht="18" x14ac:dyDescent="0.3">
      <c r="A332" s="74" t="s">
        <v>541</v>
      </c>
      <c r="B332" s="98" t="s">
        <v>542</v>
      </c>
      <c r="C332" s="99" t="s">
        <v>4</v>
      </c>
      <c r="D332" s="100" t="s">
        <v>486</v>
      </c>
      <c r="E332" s="46" t="s">
        <v>626</v>
      </c>
      <c r="F332" s="48" t="s">
        <v>6</v>
      </c>
    </row>
    <row r="333" spans="1:6" ht="63" customHeight="1" x14ac:dyDescent="0.3">
      <c r="A333" s="76" t="s">
        <v>543</v>
      </c>
      <c r="B333" s="65" t="s">
        <v>544</v>
      </c>
      <c r="C333" s="90" t="s">
        <v>12</v>
      </c>
      <c r="D333" s="50">
        <v>1</v>
      </c>
      <c r="E333" s="122"/>
      <c r="F333" s="47">
        <f t="shared" ref="F333:F334" si="26">+ROUND(E333*D333,0)</f>
        <v>0</v>
      </c>
    </row>
    <row r="334" spans="1:6" ht="26.25" customHeight="1" x14ac:dyDescent="0.3">
      <c r="A334" s="76" t="s">
        <v>545</v>
      </c>
      <c r="B334" s="65" t="s">
        <v>546</v>
      </c>
      <c r="C334" s="90" t="s">
        <v>12</v>
      </c>
      <c r="D334" s="49">
        <v>1</v>
      </c>
      <c r="E334" s="122"/>
      <c r="F334" s="47">
        <f t="shared" si="26"/>
        <v>0</v>
      </c>
    </row>
    <row r="335" spans="1:6" x14ac:dyDescent="0.3">
      <c r="C335" s="143" t="s">
        <v>24</v>
      </c>
      <c r="D335" s="143"/>
      <c r="E335" s="143"/>
      <c r="F335" s="47">
        <f>SUM(F333:F334)</f>
        <v>0</v>
      </c>
    </row>
    <row r="336" spans="1:6" x14ac:dyDescent="0.3">
      <c r="F336" s="51"/>
    </row>
    <row r="337" spans="1:6" ht="18" x14ac:dyDescent="0.3">
      <c r="A337" s="74" t="s">
        <v>547</v>
      </c>
      <c r="B337" s="98" t="s">
        <v>548</v>
      </c>
      <c r="C337" s="99" t="s">
        <v>4</v>
      </c>
      <c r="D337" s="100" t="s">
        <v>486</v>
      </c>
      <c r="E337" s="46" t="s">
        <v>626</v>
      </c>
      <c r="F337" s="48" t="s">
        <v>6</v>
      </c>
    </row>
    <row r="338" spans="1:6" ht="18" x14ac:dyDescent="0.3">
      <c r="A338" s="76" t="s">
        <v>549</v>
      </c>
      <c r="B338" s="65" t="s">
        <v>550</v>
      </c>
      <c r="C338" s="90" t="s">
        <v>12</v>
      </c>
      <c r="D338" s="50">
        <v>1</v>
      </c>
      <c r="E338" s="122"/>
      <c r="F338" s="47">
        <f t="shared" ref="F338:F342" si="27">+ROUND(E338*D338,0)</f>
        <v>0</v>
      </c>
    </row>
    <row r="339" spans="1:6" ht="27" x14ac:dyDescent="0.3">
      <c r="A339" s="76" t="s">
        <v>551</v>
      </c>
      <c r="B339" s="65" t="s">
        <v>552</v>
      </c>
      <c r="C339" s="90" t="s">
        <v>12</v>
      </c>
      <c r="D339" s="50">
        <v>7</v>
      </c>
      <c r="E339" s="122"/>
      <c r="F339" s="47">
        <f t="shared" si="27"/>
        <v>0</v>
      </c>
    </row>
    <row r="340" spans="1:6" ht="18" x14ac:dyDescent="0.3">
      <c r="A340" s="76" t="s">
        <v>553</v>
      </c>
      <c r="B340" s="65" t="s">
        <v>554</v>
      </c>
      <c r="C340" s="90" t="s">
        <v>12</v>
      </c>
      <c r="D340" s="50">
        <v>8</v>
      </c>
      <c r="E340" s="122"/>
      <c r="F340" s="47">
        <f t="shared" si="27"/>
        <v>0</v>
      </c>
    </row>
    <row r="341" spans="1:6" ht="27" x14ac:dyDescent="0.3">
      <c r="A341" s="76" t="s">
        <v>555</v>
      </c>
      <c r="B341" s="65" t="s">
        <v>556</v>
      </c>
      <c r="C341" s="90" t="s">
        <v>12</v>
      </c>
      <c r="D341" s="50">
        <v>2</v>
      </c>
      <c r="E341" s="122"/>
      <c r="F341" s="47">
        <f t="shared" si="27"/>
        <v>0</v>
      </c>
    </row>
    <row r="342" spans="1:6" ht="18" x14ac:dyDescent="0.3">
      <c r="A342" s="76" t="s">
        <v>557</v>
      </c>
      <c r="B342" s="65" t="s">
        <v>558</v>
      </c>
      <c r="C342" s="90" t="s">
        <v>33</v>
      </c>
      <c r="D342" s="50">
        <v>120.01</v>
      </c>
      <c r="E342" s="122"/>
      <c r="F342" s="47">
        <f t="shared" si="27"/>
        <v>0</v>
      </c>
    </row>
    <row r="343" spans="1:6" ht="15.75" customHeight="1" x14ac:dyDescent="0.3">
      <c r="C343" s="143" t="s">
        <v>24</v>
      </c>
      <c r="D343" s="143"/>
      <c r="E343" s="143"/>
      <c r="F343" s="47">
        <f>SUM(F338:F342)</f>
        <v>0</v>
      </c>
    </row>
    <row r="344" spans="1:6" x14ac:dyDescent="0.3">
      <c r="F344" s="51"/>
    </row>
    <row r="345" spans="1:6" ht="18" x14ac:dyDescent="0.3">
      <c r="A345" s="74" t="s">
        <v>559</v>
      </c>
      <c r="B345" s="98" t="s">
        <v>560</v>
      </c>
      <c r="C345" s="99" t="s">
        <v>4</v>
      </c>
      <c r="D345" s="100" t="s">
        <v>486</v>
      </c>
      <c r="E345" s="46" t="s">
        <v>626</v>
      </c>
      <c r="F345" s="48" t="s">
        <v>6</v>
      </c>
    </row>
    <row r="346" spans="1:6" x14ac:dyDescent="0.3">
      <c r="A346" s="76" t="s">
        <v>561</v>
      </c>
      <c r="B346" s="103" t="s">
        <v>562</v>
      </c>
      <c r="C346" s="90" t="s">
        <v>12</v>
      </c>
      <c r="D346" s="50">
        <v>1</v>
      </c>
      <c r="E346" s="122"/>
      <c r="F346" s="47">
        <f t="shared" ref="F346:F348" si="28">+ROUND(E346*D346,0)</f>
        <v>0</v>
      </c>
    </row>
    <row r="347" spans="1:6" x14ac:dyDescent="0.3">
      <c r="A347" s="76" t="s">
        <v>563</v>
      </c>
      <c r="B347" s="103" t="s">
        <v>564</v>
      </c>
      <c r="C347" s="90" t="s">
        <v>12</v>
      </c>
      <c r="D347" s="50">
        <v>1</v>
      </c>
      <c r="E347" s="122"/>
      <c r="F347" s="47">
        <f t="shared" si="28"/>
        <v>0</v>
      </c>
    </row>
    <row r="348" spans="1:6" x14ac:dyDescent="0.3">
      <c r="A348" s="76" t="s">
        <v>565</v>
      </c>
      <c r="B348" s="103" t="s">
        <v>566</v>
      </c>
      <c r="C348" s="90" t="s">
        <v>12</v>
      </c>
      <c r="D348" s="50">
        <v>1</v>
      </c>
      <c r="E348" s="122"/>
      <c r="F348" s="47">
        <f t="shared" si="28"/>
        <v>0</v>
      </c>
    </row>
    <row r="349" spans="1:6" x14ac:dyDescent="0.3">
      <c r="C349" s="143" t="s">
        <v>24</v>
      </c>
      <c r="D349" s="143"/>
      <c r="E349" s="143"/>
      <c r="F349" s="47">
        <f>SUM(F346:F348)</f>
        <v>0</v>
      </c>
    </row>
    <row r="350" spans="1:6" x14ac:dyDescent="0.3">
      <c r="C350" s="104"/>
      <c r="D350" s="104"/>
      <c r="E350" s="104"/>
      <c r="F350" s="105"/>
    </row>
    <row r="352" spans="1:6" x14ac:dyDescent="0.3">
      <c r="A352" s="106"/>
      <c r="B352" s="107" t="s">
        <v>567</v>
      </c>
      <c r="C352" s="108"/>
      <c r="D352" s="109"/>
      <c r="E352" s="108"/>
      <c r="F352" s="110">
        <f>+F349+F343+F335+F330+F323+F313+F305+F298</f>
        <v>0</v>
      </c>
    </row>
    <row r="354" spans="1:6" ht="17.25" thickBot="1" x14ac:dyDescent="0.35"/>
    <row r="355" spans="1:6" ht="17.25" thickBot="1" x14ac:dyDescent="0.35">
      <c r="A355" s="160" t="s">
        <v>568</v>
      </c>
      <c r="B355" s="161"/>
      <c r="C355" s="161"/>
      <c r="D355" s="161"/>
      <c r="E355" s="161"/>
      <c r="F355" s="161"/>
    </row>
    <row r="357" spans="1:6" ht="18" x14ac:dyDescent="0.3">
      <c r="A357" s="13" t="s">
        <v>569</v>
      </c>
      <c r="B357" s="29" t="s">
        <v>570</v>
      </c>
      <c r="C357" s="29" t="s">
        <v>4</v>
      </c>
      <c r="D357" s="30" t="s">
        <v>486</v>
      </c>
      <c r="E357" s="46" t="s">
        <v>626</v>
      </c>
      <c r="F357" s="48" t="s">
        <v>6</v>
      </c>
    </row>
    <row r="358" spans="1:6" ht="33" customHeight="1" x14ac:dyDescent="0.3">
      <c r="A358" s="14" t="s">
        <v>571</v>
      </c>
      <c r="B358" s="28" t="s">
        <v>572</v>
      </c>
      <c r="C358" s="4" t="s">
        <v>621</v>
      </c>
      <c r="D358" s="31">
        <v>1</v>
      </c>
      <c r="E358" s="122"/>
      <c r="F358" s="47">
        <f t="shared" ref="F358:F365" si="29">+ROUND(E358*D358,0)</f>
        <v>0</v>
      </c>
    </row>
    <row r="359" spans="1:6" ht="27.75" customHeight="1" x14ac:dyDescent="0.3">
      <c r="A359" s="14" t="s">
        <v>573</v>
      </c>
      <c r="B359" s="28" t="s">
        <v>574</v>
      </c>
      <c r="C359" s="4" t="s">
        <v>621</v>
      </c>
      <c r="D359" s="32">
        <v>40</v>
      </c>
      <c r="E359" s="122"/>
      <c r="F359" s="47">
        <f t="shared" si="29"/>
        <v>0</v>
      </c>
    </row>
    <row r="360" spans="1:6" ht="18" x14ac:dyDescent="0.3">
      <c r="A360" s="14" t="s">
        <v>575</v>
      </c>
      <c r="B360" s="28" t="s">
        <v>576</v>
      </c>
      <c r="C360" s="4" t="s">
        <v>621</v>
      </c>
      <c r="D360" s="33">
        <v>33</v>
      </c>
      <c r="E360" s="122"/>
      <c r="F360" s="47">
        <f t="shared" si="29"/>
        <v>0</v>
      </c>
    </row>
    <row r="361" spans="1:6" x14ac:dyDescent="0.3">
      <c r="A361" s="14" t="s">
        <v>577</v>
      </c>
      <c r="B361" s="28" t="s">
        <v>578</v>
      </c>
      <c r="C361" s="4" t="s">
        <v>621</v>
      </c>
      <c r="D361" s="33">
        <v>0</v>
      </c>
      <c r="E361" s="122"/>
      <c r="F361" s="47">
        <f t="shared" si="29"/>
        <v>0</v>
      </c>
    </row>
    <row r="362" spans="1:6" ht="24" customHeight="1" x14ac:dyDescent="0.3">
      <c r="A362" s="14" t="s">
        <v>579</v>
      </c>
      <c r="B362" s="34" t="s">
        <v>580</v>
      </c>
      <c r="C362" s="4" t="s">
        <v>621</v>
      </c>
      <c r="D362" s="33">
        <v>5</v>
      </c>
      <c r="E362" s="122"/>
      <c r="F362" s="47">
        <f t="shared" si="29"/>
        <v>0</v>
      </c>
    </row>
    <row r="363" spans="1:6" ht="18" x14ac:dyDescent="0.3">
      <c r="A363" s="14" t="s">
        <v>581</v>
      </c>
      <c r="B363" s="28" t="s">
        <v>582</v>
      </c>
      <c r="C363" s="4" t="s">
        <v>621</v>
      </c>
      <c r="D363" s="33">
        <v>6</v>
      </c>
      <c r="E363" s="122"/>
      <c r="F363" s="47">
        <f t="shared" si="29"/>
        <v>0</v>
      </c>
    </row>
    <row r="364" spans="1:6" x14ac:dyDescent="0.3">
      <c r="A364" s="14" t="s">
        <v>583</v>
      </c>
      <c r="B364" s="28" t="s">
        <v>584</v>
      </c>
      <c r="C364" s="4" t="s">
        <v>621</v>
      </c>
      <c r="D364" s="33">
        <v>15</v>
      </c>
      <c r="E364" s="122"/>
      <c r="F364" s="47">
        <f t="shared" si="29"/>
        <v>0</v>
      </c>
    </row>
    <row r="365" spans="1:6" x14ac:dyDescent="0.3">
      <c r="A365" s="14" t="s">
        <v>585</v>
      </c>
      <c r="B365" s="28" t="s">
        <v>586</v>
      </c>
      <c r="C365" s="4" t="s">
        <v>621</v>
      </c>
      <c r="D365" s="31">
        <v>3</v>
      </c>
      <c r="E365" s="122"/>
      <c r="F365" s="47">
        <f t="shared" si="29"/>
        <v>0</v>
      </c>
    </row>
    <row r="366" spans="1:6" x14ac:dyDescent="0.3">
      <c r="C366" s="143" t="s">
        <v>24</v>
      </c>
      <c r="D366" s="143"/>
      <c r="E366" s="143"/>
      <c r="F366" s="47">
        <f>SUM(F358:F365)</f>
        <v>0</v>
      </c>
    </row>
    <row r="367" spans="1:6" x14ac:dyDescent="0.3">
      <c r="F367" s="51"/>
    </row>
    <row r="368" spans="1:6" ht="18" x14ac:dyDescent="0.3">
      <c r="A368" s="13" t="s">
        <v>587</v>
      </c>
      <c r="B368" s="29" t="s">
        <v>588</v>
      </c>
      <c r="C368" s="29" t="s">
        <v>4</v>
      </c>
      <c r="D368" s="30" t="s">
        <v>486</v>
      </c>
      <c r="E368" s="46" t="s">
        <v>626</v>
      </c>
      <c r="F368" s="48" t="s">
        <v>6</v>
      </c>
    </row>
    <row r="369" spans="1:6" ht="30.75" customHeight="1" x14ac:dyDescent="0.3">
      <c r="A369" s="14" t="s">
        <v>589</v>
      </c>
      <c r="B369" s="28" t="s">
        <v>590</v>
      </c>
      <c r="C369" s="4" t="s">
        <v>621</v>
      </c>
      <c r="D369" s="31">
        <v>1</v>
      </c>
      <c r="E369" s="122"/>
      <c r="F369" s="47">
        <f t="shared" ref="F369:F383" si="30">+ROUND(E369*D369,0)</f>
        <v>0</v>
      </c>
    </row>
    <row r="370" spans="1:6" ht="24.75" customHeight="1" x14ac:dyDescent="0.3">
      <c r="A370" s="14" t="s">
        <v>591</v>
      </c>
      <c r="B370" s="28" t="s">
        <v>592</v>
      </c>
      <c r="C370" s="4" t="s">
        <v>621</v>
      </c>
      <c r="D370" s="35">
        <v>4</v>
      </c>
      <c r="E370" s="122"/>
      <c r="F370" s="47">
        <f t="shared" si="30"/>
        <v>0</v>
      </c>
    </row>
    <row r="371" spans="1:6" ht="18" x14ac:dyDescent="0.3">
      <c r="A371" s="14" t="s">
        <v>593</v>
      </c>
      <c r="B371" s="28" t="s">
        <v>594</v>
      </c>
      <c r="C371" s="4" t="s">
        <v>621</v>
      </c>
      <c r="D371" s="35">
        <v>4</v>
      </c>
      <c r="E371" s="122"/>
      <c r="F371" s="47">
        <f t="shared" si="30"/>
        <v>0</v>
      </c>
    </row>
    <row r="372" spans="1:6" x14ac:dyDescent="0.3">
      <c r="A372" s="14" t="s">
        <v>595</v>
      </c>
      <c r="B372" s="28" t="s">
        <v>578</v>
      </c>
      <c r="C372" s="4" t="s">
        <v>621</v>
      </c>
      <c r="D372" s="35">
        <v>38</v>
      </c>
      <c r="E372" s="122"/>
      <c r="F372" s="47">
        <f t="shared" si="30"/>
        <v>0</v>
      </c>
    </row>
    <row r="373" spans="1:6" x14ac:dyDescent="0.3">
      <c r="A373" s="14" t="s">
        <v>596</v>
      </c>
      <c r="B373" s="28" t="s">
        <v>597</v>
      </c>
      <c r="C373" s="4" t="s">
        <v>621</v>
      </c>
      <c r="D373" s="35">
        <v>29</v>
      </c>
      <c r="E373" s="122"/>
      <c r="F373" s="47">
        <f t="shared" si="30"/>
        <v>0</v>
      </c>
    </row>
    <row r="374" spans="1:6" x14ac:dyDescent="0.3">
      <c r="A374" s="14" t="s">
        <v>598</v>
      </c>
      <c r="B374" s="28" t="s">
        <v>599</v>
      </c>
      <c r="C374" s="4" t="s">
        <v>621</v>
      </c>
      <c r="D374" s="35">
        <v>34</v>
      </c>
      <c r="E374" s="122"/>
      <c r="F374" s="47">
        <f t="shared" si="30"/>
        <v>0</v>
      </c>
    </row>
    <row r="375" spans="1:6" ht="18" x14ac:dyDescent="0.3">
      <c r="A375" s="14" t="s">
        <v>600</v>
      </c>
      <c r="B375" s="28" t="s">
        <v>601</v>
      </c>
      <c r="C375" s="4" t="s">
        <v>621</v>
      </c>
      <c r="D375" s="35">
        <v>3</v>
      </c>
      <c r="E375" s="122"/>
      <c r="F375" s="47">
        <f t="shared" si="30"/>
        <v>0</v>
      </c>
    </row>
    <row r="376" spans="1:6" ht="18" x14ac:dyDescent="0.3">
      <c r="A376" s="14" t="s">
        <v>602</v>
      </c>
      <c r="B376" s="28" t="s">
        <v>603</v>
      </c>
      <c r="C376" s="4" t="s">
        <v>621</v>
      </c>
      <c r="D376" s="35">
        <v>4</v>
      </c>
      <c r="E376" s="122"/>
      <c r="F376" s="47">
        <f t="shared" si="30"/>
        <v>0</v>
      </c>
    </row>
    <row r="377" spans="1:6" ht="18" x14ac:dyDescent="0.3">
      <c r="A377" s="36" t="s">
        <v>604</v>
      </c>
      <c r="B377" s="28" t="s">
        <v>605</v>
      </c>
      <c r="C377" s="36" t="s">
        <v>33</v>
      </c>
      <c r="D377" s="35">
        <v>26.15</v>
      </c>
      <c r="E377" s="122"/>
      <c r="F377" s="47">
        <f t="shared" si="30"/>
        <v>0</v>
      </c>
    </row>
    <row r="378" spans="1:6" ht="18" x14ac:dyDescent="0.3">
      <c r="A378" s="36" t="s">
        <v>606</v>
      </c>
      <c r="B378" s="28" t="s">
        <v>607</v>
      </c>
      <c r="C378" s="4" t="s">
        <v>621</v>
      </c>
      <c r="D378" s="35">
        <v>2</v>
      </c>
      <c r="E378" s="122"/>
      <c r="F378" s="47">
        <f t="shared" si="30"/>
        <v>0</v>
      </c>
    </row>
    <row r="379" spans="1:6" ht="18" x14ac:dyDescent="0.3">
      <c r="A379" s="36" t="s">
        <v>608</v>
      </c>
      <c r="B379" s="28" t="s">
        <v>609</v>
      </c>
      <c r="C379" s="4" t="s">
        <v>621</v>
      </c>
      <c r="D379" s="35">
        <v>1</v>
      </c>
      <c r="E379" s="122"/>
      <c r="F379" s="47">
        <f t="shared" si="30"/>
        <v>0</v>
      </c>
    </row>
    <row r="380" spans="1:6" ht="18" x14ac:dyDescent="0.3">
      <c r="A380" s="36" t="s">
        <v>610</v>
      </c>
      <c r="B380" s="28" t="s">
        <v>611</v>
      </c>
      <c r="C380" s="4" t="s">
        <v>621</v>
      </c>
      <c r="D380" s="35">
        <v>3</v>
      </c>
      <c r="E380" s="122"/>
      <c r="F380" s="47">
        <f t="shared" si="30"/>
        <v>0</v>
      </c>
    </row>
    <row r="381" spans="1:6" x14ac:dyDescent="0.3">
      <c r="A381" s="36" t="s">
        <v>612</v>
      </c>
      <c r="B381" s="28" t="s">
        <v>584</v>
      </c>
      <c r="C381" s="4" t="s">
        <v>621</v>
      </c>
      <c r="D381" s="35">
        <v>10</v>
      </c>
      <c r="E381" s="122"/>
      <c r="F381" s="47">
        <f t="shared" si="30"/>
        <v>0</v>
      </c>
    </row>
    <row r="382" spans="1:6" x14ac:dyDescent="0.3">
      <c r="A382" s="36" t="s">
        <v>613</v>
      </c>
      <c r="B382" s="28" t="s">
        <v>586</v>
      </c>
      <c r="C382" s="4" t="s">
        <v>621</v>
      </c>
      <c r="D382" s="35">
        <v>10</v>
      </c>
      <c r="E382" s="122"/>
      <c r="F382" s="47">
        <f t="shared" si="30"/>
        <v>0</v>
      </c>
    </row>
    <row r="383" spans="1:6" x14ac:dyDescent="0.3">
      <c r="A383" s="36" t="s">
        <v>614</v>
      </c>
      <c r="B383" s="28" t="s">
        <v>615</v>
      </c>
      <c r="C383" s="4" t="s">
        <v>621</v>
      </c>
      <c r="D383" s="37">
        <v>1</v>
      </c>
      <c r="E383" s="122"/>
      <c r="F383" s="47">
        <f t="shared" si="30"/>
        <v>0</v>
      </c>
    </row>
    <row r="384" spans="1:6" x14ac:dyDescent="0.3">
      <c r="C384" s="143" t="s">
        <v>24</v>
      </c>
      <c r="D384" s="143"/>
      <c r="E384" s="143"/>
      <c r="F384" s="47">
        <f>SUM(F369:F383)</f>
        <v>0</v>
      </c>
    </row>
    <row r="386" spans="1:6" x14ac:dyDescent="0.3">
      <c r="A386" s="128" t="s">
        <v>616</v>
      </c>
      <c r="B386" s="128"/>
      <c r="C386" s="128"/>
      <c r="D386" s="128"/>
      <c r="E386" s="128"/>
      <c r="F386" s="38">
        <f>+F366+F384</f>
        <v>0</v>
      </c>
    </row>
    <row r="387" spans="1:6" ht="17.25" thickBot="1" x14ac:dyDescent="0.35"/>
    <row r="388" spans="1:6" ht="17.25" thickBot="1" x14ac:dyDescent="0.35">
      <c r="A388" s="111" t="s">
        <v>617</v>
      </c>
      <c r="B388" s="112"/>
      <c r="C388" s="113"/>
      <c r="D388" s="112"/>
      <c r="E388" s="114"/>
      <c r="F388" s="15">
        <f>+F386+F352+F289+F222+F107</f>
        <v>0</v>
      </c>
    </row>
    <row r="390" spans="1:6" x14ac:dyDescent="0.3">
      <c r="B390" s="115" t="s">
        <v>618</v>
      </c>
      <c r="C390" s="115"/>
      <c r="D390" s="125"/>
      <c r="E390" s="117"/>
      <c r="F390" s="116">
        <f>+ROUND(F388*D390,0)</f>
        <v>0</v>
      </c>
    </row>
    <row r="391" spans="1:6" x14ac:dyDescent="0.3">
      <c r="B391" s="103" t="s">
        <v>627</v>
      </c>
      <c r="C391" s="103"/>
      <c r="D391" s="126"/>
      <c r="E391" s="117"/>
      <c r="F391" s="117">
        <f>+ROUND(F388*0.03,0)</f>
        <v>0</v>
      </c>
    </row>
    <row r="392" spans="1:6" x14ac:dyDescent="0.3">
      <c r="B392" s="103" t="s">
        <v>628</v>
      </c>
      <c r="C392" s="103"/>
      <c r="D392" s="126"/>
      <c r="E392" s="117"/>
      <c r="F392" s="117">
        <f>+ROUND(0.05*F388,0)</f>
        <v>0</v>
      </c>
    </row>
    <row r="393" spans="1:6" x14ac:dyDescent="0.3">
      <c r="B393" s="103" t="s">
        <v>620</v>
      </c>
      <c r="C393" s="103"/>
      <c r="D393" s="124">
        <v>0.19</v>
      </c>
      <c r="E393" s="117"/>
      <c r="F393" s="117">
        <f>+ROUND(F392*D393,0)</f>
        <v>0</v>
      </c>
    </row>
    <row r="394" spans="1:6" x14ac:dyDescent="0.3">
      <c r="B394" s="118" t="s">
        <v>629</v>
      </c>
      <c r="C394" s="118"/>
      <c r="D394" s="127">
        <f>SUM(D390:D392)</f>
        <v>0</v>
      </c>
      <c r="E394" s="119"/>
      <c r="F394" s="120">
        <f>+F390+F391+F392+F393</f>
        <v>0</v>
      </c>
    </row>
    <row r="395" spans="1:6" x14ac:dyDescent="0.3">
      <c r="B395" s="118" t="s">
        <v>619</v>
      </c>
      <c r="C395" s="118"/>
      <c r="D395" s="119"/>
      <c r="E395" s="119"/>
      <c r="F395" s="120">
        <f>+F388+F394</f>
        <v>0</v>
      </c>
    </row>
    <row r="400" spans="1:6" x14ac:dyDescent="0.3">
      <c r="F400" s="121"/>
    </row>
  </sheetData>
  <sheetProtection algorithmName="SHA-512" hashValue="d5MOypEWI1Cdcf0YO3KxR1PgOUsK+/fRZdweXEku5aIa5Wo3nDiX41nO1LMHQ67HXdYow8RedAmAcrMFnTeVCg==" saltValue="3vKMmeEj1Yf7CoE7YQvj2A==" spinCount="100000" sheet="1" objects="1" scenarios="1"/>
  <mergeCells count="43">
    <mergeCell ref="C366:E366"/>
    <mergeCell ref="C384:E384"/>
    <mergeCell ref="C330:E330"/>
    <mergeCell ref="C335:E335"/>
    <mergeCell ref="C343:E343"/>
    <mergeCell ref="C349:E349"/>
    <mergeCell ref="A355:F355"/>
    <mergeCell ref="A6:F6"/>
    <mergeCell ref="C298:E298"/>
    <mergeCell ref="C305:E305"/>
    <mergeCell ref="C313:E313"/>
    <mergeCell ref="C323:E323"/>
    <mergeCell ref="A8:F8"/>
    <mergeCell ref="C18:E18"/>
    <mergeCell ref="C33:E33"/>
    <mergeCell ref="C46:E46"/>
    <mergeCell ref="C66:E66"/>
    <mergeCell ref="C89:E89"/>
    <mergeCell ref="C180:E180"/>
    <mergeCell ref="C192:E192"/>
    <mergeCell ref="C203:E203"/>
    <mergeCell ref="C214:E214"/>
    <mergeCell ref="C105:E105"/>
    <mergeCell ref="B107:D107"/>
    <mergeCell ref="A110:F110"/>
    <mergeCell ref="C119:E119"/>
    <mergeCell ref="C139:E139"/>
    <mergeCell ref="A386:E386"/>
    <mergeCell ref="B3:F4"/>
    <mergeCell ref="A3:A4"/>
    <mergeCell ref="B2:F2"/>
    <mergeCell ref="A289:E289"/>
    <mergeCell ref="C220:E220"/>
    <mergeCell ref="C287:E287"/>
    <mergeCell ref="A292:F292"/>
    <mergeCell ref="A225:F225"/>
    <mergeCell ref="C240:E240"/>
    <mergeCell ref="C252:E252"/>
    <mergeCell ref="C260:E260"/>
    <mergeCell ref="C278:E278"/>
    <mergeCell ref="C269:E269"/>
    <mergeCell ref="A222:E222"/>
    <mergeCell ref="C161:E161"/>
  </mergeCells>
  <pageMargins left="0.7" right="0.7" top="0.75" bottom="0.75" header="0.3" footer="0.3"/>
  <pageSetup scale="62" orientation="portrait" r:id="rId1"/>
  <rowBreaks count="9" manualBreakCount="9">
    <brk id="34" max="5" man="1"/>
    <brk id="66" max="5" man="1"/>
    <brk id="107" max="5" man="1"/>
    <brk id="140" max="5" man="1"/>
    <brk id="181" max="5" man="1"/>
    <brk id="241" max="5" man="1"/>
    <brk id="299" max="5" man="1"/>
    <brk id="331" max="5" man="1"/>
    <brk id="389" max="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 CAÑAS GORDAS</vt:lpstr>
      <vt:lpstr>'PRESUPUESTO CAÑAS GORDAS'!Área_de_impresión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mmcarbonell</dc:creator>
  <cp:lastModifiedBy>ANDREA MEGLAN RODRIGUEZ</cp:lastModifiedBy>
  <cp:lastPrinted>2017-02-01T19:16:07Z</cp:lastPrinted>
  <dcterms:created xsi:type="dcterms:W3CDTF">2017-01-25T23:36:00Z</dcterms:created>
  <dcterms:modified xsi:type="dcterms:W3CDTF">2017-02-02T19:56:28Z</dcterms:modified>
</cp:coreProperties>
</file>