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3475" windowHeight="8985" activeTab="1"/>
  </bookViews>
  <sheets>
    <sheet name="COYAIMA - TOLIMA" sheetId="2" r:id="rId1"/>
    <sheet name="PTO TEJADA - CAUCA" sheetId="1" r:id="rId2"/>
  </sheets>
  <externalReferences>
    <externalReference r:id="rId3"/>
  </externalReferences>
  <definedNames>
    <definedName name="_xlnm.Print_Area" localSheetId="0">'COYAIMA - TOLIMA'!$B$3:$L$38</definedName>
    <definedName name="_xlnm.Print_Area" localSheetId="1">'PTO TEJADA - CAUCA'!$B$3:$L$38</definedName>
  </definedNames>
  <calcPr calcId="145621"/>
</workbook>
</file>

<file path=xl/calcChain.xml><?xml version="1.0" encoding="utf-8"?>
<calcChain xmlns="http://schemas.openxmlformats.org/spreadsheetml/2006/main">
  <c r="J25" i="2" l="1"/>
  <c r="G22" i="2"/>
  <c r="J22" i="2" s="1"/>
  <c r="G19" i="2"/>
  <c r="J19" i="2" s="1"/>
  <c r="G16" i="2"/>
  <c r="J16" i="2" s="1"/>
  <c r="J10" i="2"/>
  <c r="J11" i="2" s="1"/>
  <c r="J8" i="2"/>
  <c r="J25" i="1"/>
  <c r="G22" i="1"/>
  <c r="J22" i="1" s="1"/>
  <c r="G19" i="1"/>
  <c r="J19" i="1" s="1"/>
  <c r="G16" i="1"/>
  <c r="J16" i="1" s="1"/>
  <c r="J10" i="1"/>
  <c r="J11" i="1" s="1"/>
  <c r="J8" i="1"/>
  <c r="J30" i="1" l="1"/>
  <c r="J30" i="2"/>
  <c r="J32" i="2" l="1"/>
  <c r="J31" i="2"/>
  <c r="J33" i="2"/>
  <c r="J34" i="2" s="1"/>
  <c r="J33" i="1"/>
  <c r="J34" i="1" s="1"/>
  <c r="J31" i="1"/>
  <c r="J35" i="1" s="1"/>
  <c r="E36" i="1" s="1"/>
  <c r="J38" i="1" s="1"/>
  <c r="J32" i="1"/>
  <c r="J35" i="2" l="1"/>
  <c r="E36" i="2" s="1"/>
  <c r="J38" i="2" s="1"/>
</calcChain>
</file>

<file path=xl/sharedStrings.xml><?xml version="1.0" encoding="utf-8"?>
<sst xmlns="http://schemas.openxmlformats.org/spreadsheetml/2006/main" count="70" uniqueCount="29">
  <si>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 xml:space="preserve">ETAPA 1,  EJECUCIÓN DE ESTUDIOS Y DISEÑOS </t>
    </r>
  </si>
  <si>
    <t>DESCRIPCIÓN</t>
  </si>
  <si>
    <t>VALOR TOTAL</t>
  </si>
  <si>
    <t>Ajuste a Estudios y Diseños en el Municipio de Puerto Tejada, Departamento del Cauca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</si>
  <si>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</si>
  <si>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</si>
  <si>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</si>
  <si>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rgb="FF000000"/>
        <rFont val="Calibri"/>
        <family val="2"/>
      </rPr>
      <t> </t>
    </r>
  </si>
  <si>
    <t>ÍTEM</t>
  </si>
  <si>
    <t>UNIDAD</t>
  </si>
  <si>
    <t>CANTIDAD</t>
  </si>
  <si>
    <t>PRECIOS UNITARIOS</t>
  </si>
  <si>
    <t xml:space="preserve"> Baterías sanitarias y biblioteca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</si>
  <si>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</si>
  <si>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Circulación cubierta abierta, rampas cubiertas, escaleras cubiertas, plazoleta de entreda cubierta/salida cubierta.</t>
  </si>
  <si>
    <t>Área libre: zonas duras (Circulaciones abiertas)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</si>
  <si>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</si>
  <si>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</si>
  <si>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</si>
  <si>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</si>
  <si>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</si>
  <si>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</si>
  <si>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</si>
  <si>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</si>
  <si>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</si>
  <si>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</si>
  <si>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</si>
  <si>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</si>
  <si>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Ajuste a Estudios y Diseños en el Municipio de Coyaima, Departamento del Tolima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</si>
</sst>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&quot;$&quot;&quot; &quot;#,##0.00&quot; &quot;;&quot; &quot;&quot;$&quot;&quot; (&quot;#,##0.00&quot;)&quot;;&quot; &quot;&quot;$&quot;&quot; -&quot;00&quot; &quot;;&quot; &quot;@&quot; &quot;"/>
    <numFmt numFmtId="165" formatCode="#,##0.0"/>
    <numFmt numFmtId="166" formatCode="&quot; &quot;#,##0.00&quot; &quot;;&quot; (&quot;#,##0.00&quot;)&quot;;&quot; -&quot;00&quot; &quot;;&quot; &quot;@&quot; &quot;"/>
    <numFmt numFmtId="167" formatCode="&quot; &quot;#,##0.00&quot;   &quot;;&quot;-&quot;#,##0.00&quot;   &quot;;&quot; -&quot;00&quot;   &quot;;&quot; &quot;@&quot; &quot;"/>
    <numFmt numFmtId="168" formatCode="&quot; &quot;#,##0.00&quot; € &quot;;&quot;-&quot;#,##0.00&quot; € &quot;;&quot; -&quot;00&quot; € &quot;;&quot; &quot;@&quot; &quot;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80008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164" fontId="1" fillId="0" borderId="0" xfId="1"/>
    <xf numFmtId="165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0" fillId="0" borderId="0" xfId="0" applyNumberFormat="1"/>
    <xf numFmtId="166" fontId="1" fillId="0" borderId="0" xfId="2"/>
    <xf numFmtId="0" fontId="8" fillId="0" borderId="0" xfId="0" applyFont="1" applyAlignment="1">
      <alignment horizontal="justify" vertical="center"/>
    </xf>
    <xf numFmtId="166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0" fillId="0" borderId="2" xfId="0" applyFill="1" applyBorder="1"/>
    <xf numFmtId="0" fontId="0" fillId="0" borderId="3" xfId="0" applyFill="1" applyBorder="1"/>
    <xf numFmtId="0" fontId="5" fillId="2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7">
    <cellStyle name="Hipervínculo" xfId="3"/>
    <cellStyle name="Hipervínculo visitado" xfId="4"/>
    <cellStyle name="Millares 2" xfId="5"/>
    <cellStyle name="Millares 3" xfId="2"/>
    <cellStyle name="Moneda" xfId="1" builtinId="4"/>
    <cellStyle name="Moneda 2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-%20BIBLIOTECAS%20NUEVA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POR_GRUPOSopcion1"/>
      <sheetName val="RESUMEN_POR_GRUPOSopcion2"/>
      <sheetName val="RESUMEN_POR_GRUPOSopcion3"/>
      <sheetName val="Hoja1"/>
      <sheetName val="Bicentenario_-_Cartagena"/>
      <sheetName val="PTO_TEJADA"/>
      <sheetName val="COYAIMA"/>
      <sheetName val="HACARI_"/>
      <sheetName val="COSTEO_CONSULTORIA"/>
      <sheetName val="COSTEO_INTERVENTORÍA"/>
    </sheetNames>
    <sheetDataSet>
      <sheetData sheetId="0" refreshError="1"/>
      <sheetData sheetId="1" refreshError="1"/>
      <sheetData sheetId="2" refreshError="1"/>
      <sheetData sheetId="3">
        <row r="6">
          <cell r="F6">
            <v>192.78</v>
          </cell>
          <cell r="H6">
            <v>104.04</v>
          </cell>
          <cell r="J6">
            <v>101.59799999999998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8">
          <cell r="G28">
            <v>47877400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view="pageBreakPreview" topLeftCell="A19" zoomScaleNormal="100" zoomScaleSheetLayoutView="100" workbookViewId="0">
      <selection activeCell="H19" sqref="H19:I20"/>
    </sheetView>
  </sheetViews>
  <sheetFormatPr baseColWidth="10" defaultRowHeight="15" x14ac:dyDescent="0.25"/>
  <cols>
    <col min="1" max="3" width="11.42578125" customWidth="1"/>
    <col min="4" max="4" width="21" customWidth="1"/>
    <col min="5" max="6" width="4.140625" customWidth="1"/>
    <col min="7" max="7" width="15.85546875" bestFit="1" customWidth="1"/>
    <col min="8" max="9" width="11.42578125" customWidth="1"/>
    <col min="10" max="12" width="7.85546875" customWidth="1"/>
    <col min="13" max="13" width="16.42578125" bestFit="1" customWidth="1"/>
    <col min="14" max="14" width="11.42578125" customWidth="1"/>
    <col min="15" max="15" width="16.7109375" bestFit="1" customWidth="1"/>
    <col min="16" max="16" width="11.42578125" customWidth="1"/>
  </cols>
  <sheetData>
    <row r="2" spans="2:15" ht="15.75" thickBot="1" x14ac:dyDescent="0.3"/>
    <row r="3" spans="2:15" ht="15" customHeight="1" thickBot="1" x14ac:dyDescent="0.3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2:15" ht="13.5" customHeight="1" thickBot="1" x14ac:dyDescent="0.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2:15" ht="23.25" customHeight="1" thickBot="1" x14ac:dyDescent="0.3">
      <c r="B5" s="27" t="s">
        <v>1</v>
      </c>
      <c r="C5" s="27"/>
      <c r="D5" s="27"/>
      <c r="E5" s="27"/>
      <c r="F5" s="27"/>
      <c r="G5" s="27"/>
      <c r="H5" s="27"/>
      <c r="I5" s="27"/>
      <c r="J5" s="16" t="s">
        <v>2</v>
      </c>
      <c r="K5" s="16"/>
      <c r="L5" s="16"/>
      <c r="O5" s="1"/>
    </row>
    <row r="6" spans="2:15" ht="30" customHeight="1" thickBot="1" x14ac:dyDescent="0.3">
      <c r="B6" s="27" t="s">
        <v>28</v>
      </c>
      <c r="C6" s="27"/>
      <c r="D6" s="27"/>
      <c r="E6" s="27"/>
      <c r="F6" s="27"/>
      <c r="G6" s="27"/>
      <c r="H6" s="27"/>
      <c r="I6" s="27"/>
      <c r="J6" s="19">
        <v>12625000</v>
      </c>
      <c r="K6" s="19"/>
      <c r="L6" s="19"/>
      <c r="O6" s="2"/>
    </row>
    <row r="7" spans="2:15" ht="15.75" thickBot="1" x14ac:dyDescent="0.3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5" ht="15" customHeight="1" thickBot="1" x14ac:dyDescent="0.3">
      <c r="B8" s="27" t="s">
        <v>4</v>
      </c>
      <c r="C8" s="27"/>
      <c r="D8" s="27"/>
      <c r="E8" s="27"/>
      <c r="F8" s="27"/>
      <c r="G8" s="27"/>
      <c r="H8" s="27"/>
      <c r="I8" s="27"/>
      <c r="J8" s="19">
        <f>+J6</f>
        <v>12625000</v>
      </c>
      <c r="K8" s="19"/>
      <c r="L8" s="19"/>
      <c r="O8" s="1"/>
    </row>
    <row r="9" spans="2:15" ht="15.75" customHeight="1" thickBot="1" x14ac:dyDescent="0.3">
      <c r="B9" s="27"/>
      <c r="C9" s="27"/>
      <c r="D9" s="27"/>
      <c r="E9" s="27"/>
      <c r="F9" s="27"/>
      <c r="G9" s="27"/>
      <c r="H9" s="27"/>
      <c r="I9" s="27"/>
      <c r="J9" s="19"/>
      <c r="K9" s="19"/>
      <c r="L9" s="19"/>
    </row>
    <row r="10" spans="2:15" ht="30" customHeight="1" thickBot="1" x14ac:dyDescent="0.3">
      <c r="B10" s="27" t="s">
        <v>5</v>
      </c>
      <c r="C10" s="27"/>
      <c r="D10" s="27"/>
      <c r="E10" s="27"/>
      <c r="F10" s="27"/>
      <c r="G10" s="27"/>
      <c r="H10" s="27"/>
      <c r="I10" s="27"/>
      <c r="J10" s="19">
        <f>ROUND(+J8*0.16,0)</f>
        <v>2020000</v>
      </c>
      <c r="K10" s="19"/>
      <c r="L10" s="19"/>
      <c r="O10" s="3"/>
    </row>
    <row r="11" spans="2:15" ht="15" customHeight="1" thickBot="1" x14ac:dyDescent="0.3">
      <c r="B11" s="27" t="s">
        <v>6</v>
      </c>
      <c r="C11" s="27"/>
      <c r="D11" s="27"/>
      <c r="E11" s="27"/>
      <c r="F11" s="27"/>
      <c r="G11" s="27"/>
      <c r="H11" s="27"/>
      <c r="I11" s="27"/>
      <c r="J11" s="13">
        <f>+J10+J6</f>
        <v>14645000</v>
      </c>
      <c r="K11" s="13"/>
      <c r="L11" s="13"/>
      <c r="O11" s="1"/>
    </row>
    <row r="12" spans="2:15" ht="15.75" customHeight="1" thickBot="1" x14ac:dyDescent="0.3">
      <c r="B12" s="27"/>
      <c r="C12" s="27"/>
      <c r="D12" s="27"/>
      <c r="E12" s="27"/>
      <c r="F12" s="27"/>
      <c r="G12" s="27"/>
      <c r="H12" s="27"/>
      <c r="I12" s="27"/>
      <c r="J12" s="13"/>
      <c r="K12" s="13"/>
      <c r="L12" s="13"/>
    </row>
    <row r="13" spans="2:15" ht="10.5" customHeight="1" thickBot="1" x14ac:dyDescent="0.3">
      <c r="B13" s="24"/>
      <c r="C13" s="24"/>
      <c r="D13" s="24"/>
      <c r="E13" s="24"/>
      <c r="F13" s="24"/>
      <c r="G13" s="24"/>
      <c r="H13" s="24"/>
      <c r="I13" s="24"/>
      <c r="J13" s="25"/>
      <c r="K13" s="25"/>
      <c r="L13" s="25"/>
    </row>
    <row r="14" spans="2:15" ht="26.25" customHeight="1" thickBot="1" x14ac:dyDescent="0.3">
      <c r="B14" s="26" t="s">
        <v>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2:15" ht="17.25" customHeight="1" thickBot="1" x14ac:dyDescent="0.3">
      <c r="B15" s="4" t="s">
        <v>8</v>
      </c>
      <c r="C15" s="12" t="s">
        <v>1</v>
      </c>
      <c r="D15" s="12"/>
      <c r="E15" s="12" t="s">
        <v>9</v>
      </c>
      <c r="F15" s="12"/>
      <c r="G15" s="5" t="s">
        <v>10</v>
      </c>
      <c r="H15" s="12" t="s">
        <v>11</v>
      </c>
      <c r="I15" s="12"/>
      <c r="J15" s="12" t="s">
        <v>2</v>
      </c>
      <c r="K15" s="12"/>
      <c r="L15" s="12"/>
    </row>
    <row r="16" spans="2:15" ht="17.25" customHeight="1" thickBot="1" x14ac:dyDescent="0.3">
      <c r="B16" s="16">
        <v>1</v>
      </c>
      <c r="C16" s="16" t="s">
        <v>12</v>
      </c>
      <c r="D16" s="16"/>
      <c r="E16" s="16" t="s">
        <v>13</v>
      </c>
      <c r="F16" s="16"/>
      <c r="G16" s="21">
        <f>+[1]Hoja1!F6</f>
        <v>192.78</v>
      </c>
      <c r="H16" s="21">
        <v>1300000</v>
      </c>
      <c r="I16" s="21"/>
      <c r="J16" s="23">
        <f>+G16*H16</f>
        <v>250614000</v>
      </c>
      <c r="K16" s="23"/>
      <c r="L16" s="23"/>
      <c r="O16" s="1"/>
    </row>
    <row r="17" spans="2:15" ht="15.75" customHeight="1" thickBot="1" x14ac:dyDescent="0.3">
      <c r="B17" s="16"/>
      <c r="C17" s="16"/>
      <c r="D17" s="16"/>
      <c r="E17" s="16"/>
      <c r="F17" s="16"/>
      <c r="G17" s="21"/>
      <c r="H17" s="21"/>
      <c r="I17" s="21"/>
      <c r="J17" s="23"/>
      <c r="K17" s="23"/>
      <c r="L17" s="23"/>
    </row>
    <row r="18" spans="2:15" ht="17.25" thickBot="1" x14ac:dyDescent="0.3">
      <c r="B18" s="6"/>
      <c r="C18" s="18"/>
      <c r="D18" s="18"/>
      <c r="E18" s="18"/>
      <c r="F18" s="18"/>
      <c r="G18" s="7"/>
      <c r="H18" s="20"/>
      <c r="I18" s="20"/>
      <c r="J18" s="18"/>
      <c r="K18" s="18"/>
      <c r="L18" s="18"/>
    </row>
    <row r="19" spans="2:15" ht="33.75" customHeight="1" thickBot="1" x14ac:dyDescent="0.3">
      <c r="B19" s="16">
        <v>2</v>
      </c>
      <c r="C19" s="16" t="s">
        <v>14</v>
      </c>
      <c r="D19" s="16"/>
      <c r="E19" s="16" t="s">
        <v>13</v>
      </c>
      <c r="F19" s="16"/>
      <c r="G19" s="21">
        <f>+[1]Hoja1!H6</f>
        <v>104.04</v>
      </c>
      <c r="H19" s="22">
        <v>450000</v>
      </c>
      <c r="I19" s="22"/>
      <c r="J19" s="23">
        <f>+H19*G19</f>
        <v>46818000</v>
      </c>
      <c r="K19" s="23"/>
      <c r="L19" s="23"/>
      <c r="O19" s="8"/>
    </row>
    <row r="20" spans="2:15" ht="33.75" customHeight="1" thickBot="1" x14ac:dyDescent="0.3">
      <c r="B20" s="16"/>
      <c r="C20" s="16"/>
      <c r="D20" s="16"/>
      <c r="E20" s="16"/>
      <c r="F20" s="16"/>
      <c r="G20" s="21"/>
      <c r="H20" s="22"/>
      <c r="I20" s="22"/>
      <c r="J20" s="23"/>
      <c r="K20" s="23"/>
      <c r="L20" s="23"/>
      <c r="O20" s="9"/>
    </row>
    <row r="21" spans="2:15" ht="17.25" thickBot="1" x14ac:dyDescent="0.3">
      <c r="B21" s="6"/>
      <c r="C21" s="18"/>
      <c r="D21" s="18"/>
      <c r="E21" s="18"/>
      <c r="F21" s="18"/>
      <c r="G21" s="7"/>
      <c r="H21" s="20"/>
      <c r="I21" s="20"/>
      <c r="J21" s="18"/>
      <c r="K21" s="18"/>
      <c r="L21" s="18"/>
    </row>
    <row r="22" spans="2:15" ht="18.75" customHeight="1" thickBot="1" x14ac:dyDescent="0.3">
      <c r="B22" s="16">
        <v>3</v>
      </c>
      <c r="C22" s="16" t="s">
        <v>15</v>
      </c>
      <c r="D22" s="16"/>
      <c r="E22" s="16" t="s">
        <v>13</v>
      </c>
      <c r="F22" s="16"/>
      <c r="G22" s="21">
        <f>+[1]Hoja1!J6</f>
        <v>101.59799999999998</v>
      </c>
      <c r="H22" s="22">
        <v>200000</v>
      </c>
      <c r="I22" s="22"/>
      <c r="J22" s="23">
        <f>+H22*G22</f>
        <v>20319599.999999996</v>
      </c>
      <c r="K22" s="23"/>
      <c r="L22" s="23"/>
      <c r="O22" s="8"/>
    </row>
    <row r="23" spans="2:15" ht="18.75" customHeight="1" thickBot="1" x14ac:dyDescent="0.3">
      <c r="B23" s="16"/>
      <c r="C23" s="16"/>
      <c r="D23" s="16"/>
      <c r="E23" s="16"/>
      <c r="F23" s="16"/>
      <c r="G23" s="21"/>
      <c r="H23" s="22"/>
      <c r="I23" s="22"/>
      <c r="J23" s="23"/>
      <c r="K23" s="23"/>
      <c r="L23" s="23"/>
    </row>
    <row r="24" spans="2:15" ht="17.25" thickBot="1" x14ac:dyDescent="0.3">
      <c r="B24" s="6"/>
      <c r="C24" s="18"/>
      <c r="D24" s="18"/>
      <c r="E24" s="18"/>
      <c r="F24" s="18"/>
      <c r="G24" s="7"/>
      <c r="H24" s="20"/>
      <c r="I24" s="20"/>
      <c r="J24" s="18"/>
      <c r="K24" s="18"/>
      <c r="L24" s="18"/>
    </row>
    <row r="25" spans="2:15" ht="17.25" customHeight="1" thickBot="1" x14ac:dyDescent="0.3">
      <c r="B25" s="16">
        <v>4</v>
      </c>
      <c r="C25" s="16" t="s">
        <v>16</v>
      </c>
      <c r="D25" s="16"/>
      <c r="E25" s="16" t="s">
        <v>13</v>
      </c>
      <c r="F25" s="16"/>
      <c r="G25" s="21">
        <v>150</v>
      </c>
      <c r="H25" s="22">
        <v>75000</v>
      </c>
      <c r="I25" s="22"/>
      <c r="J25" s="23">
        <f>+H25*G25</f>
        <v>11250000</v>
      </c>
      <c r="K25" s="23"/>
      <c r="L25" s="23"/>
      <c r="O25" s="8"/>
    </row>
    <row r="26" spans="2:15" ht="15.75" customHeight="1" thickBot="1" x14ac:dyDescent="0.3">
      <c r="B26" s="16"/>
      <c r="C26" s="16"/>
      <c r="D26" s="16"/>
      <c r="E26" s="16"/>
      <c r="F26" s="16"/>
      <c r="G26" s="21"/>
      <c r="H26" s="22"/>
      <c r="I26" s="22"/>
      <c r="J26" s="23"/>
      <c r="K26" s="23"/>
      <c r="L26" s="23"/>
    </row>
    <row r="27" spans="2:15" ht="17.25" thickBot="1" x14ac:dyDescent="0.3">
      <c r="B27" s="6"/>
      <c r="C27" s="18"/>
      <c r="D27" s="18"/>
      <c r="E27" s="18"/>
      <c r="F27" s="18"/>
      <c r="G27" s="7"/>
      <c r="H27" s="18"/>
      <c r="I27" s="18"/>
      <c r="J27" s="18"/>
      <c r="K27" s="18"/>
      <c r="L27" s="18"/>
    </row>
    <row r="28" spans="2:15" ht="17.25" customHeight="1" thickBot="1" x14ac:dyDescent="0.3">
      <c r="B28" s="4" t="s">
        <v>17</v>
      </c>
      <c r="C28" s="12" t="s">
        <v>18</v>
      </c>
      <c r="D28" s="12"/>
      <c r="E28" s="18"/>
      <c r="F28" s="18"/>
      <c r="G28" s="5"/>
      <c r="H28" s="18"/>
      <c r="I28" s="18"/>
      <c r="J28" s="18"/>
      <c r="K28" s="18"/>
      <c r="L28" s="18"/>
    </row>
    <row r="29" spans="2:15" ht="15.75" thickBot="1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2:15" ht="33" customHeight="1" thickBot="1" x14ac:dyDescent="0.3">
      <c r="B30" s="4" t="s">
        <v>19</v>
      </c>
      <c r="C30" s="12" t="s">
        <v>20</v>
      </c>
      <c r="D30" s="12"/>
      <c r="E30" s="18"/>
      <c r="F30" s="18"/>
      <c r="G30" s="5"/>
      <c r="H30" s="18"/>
      <c r="I30" s="18"/>
      <c r="J30" s="13">
        <f>+J25+J22+J19+J16</f>
        <v>329001600</v>
      </c>
      <c r="K30" s="13"/>
      <c r="L30" s="13"/>
    </row>
    <row r="31" spans="2:15" ht="17.25" customHeight="1" thickBot="1" x14ac:dyDescent="0.3">
      <c r="B31" s="6"/>
      <c r="C31" s="16" t="s">
        <v>21</v>
      </c>
      <c r="D31" s="16"/>
      <c r="E31" s="16" t="s">
        <v>22</v>
      </c>
      <c r="F31" s="16"/>
      <c r="G31" s="7">
        <v>17</v>
      </c>
      <c r="H31" s="18"/>
      <c r="I31" s="18"/>
      <c r="J31" s="19">
        <f>ROUND(+J30*G31/100,0)</f>
        <v>55930272</v>
      </c>
      <c r="K31" s="19"/>
      <c r="L31" s="19"/>
      <c r="M31" s="1"/>
    </row>
    <row r="32" spans="2:15" ht="17.25" thickBot="1" x14ac:dyDescent="0.3">
      <c r="B32" s="6"/>
      <c r="C32" s="16" t="s">
        <v>23</v>
      </c>
      <c r="D32" s="16"/>
      <c r="E32" s="16" t="s">
        <v>22</v>
      </c>
      <c r="F32" s="16"/>
      <c r="G32" s="7">
        <v>4</v>
      </c>
      <c r="H32" s="18"/>
      <c r="I32" s="18"/>
      <c r="J32" s="19">
        <f>ROUND(+J30*G32/100,0)</f>
        <v>13160064</v>
      </c>
      <c r="K32" s="19"/>
      <c r="L32" s="19"/>
      <c r="M32" s="1"/>
    </row>
    <row r="33" spans="2:15" ht="17.25" thickBot="1" x14ac:dyDescent="0.3">
      <c r="B33" s="6"/>
      <c r="C33" s="16" t="s">
        <v>24</v>
      </c>
      <c r="D33" s="16"/>
      <c r="E33" s="16" t="s">
        <v>22</v>
      </c>
      <c r="F33" s="16"/>
      <c r="G33" s="7">
        <v>4</v>
      </c>
      <c r="H33" s="18"/>
      <c r="I33" s="18"/>
      <c r="J33" s="19">
        <f>ROUND(+G33*J30/100,0)</f>
        <v>13160064</v>
      </c>
      <c r="K33" s="19"/>
      <c r="L33" s="19"/>
      <c r="M33" s="1"/>
    </row>
    <row r="34" spans="2:15" ht="17.25" customHeight="1" thickBot="1" x14ac:dyDescent="0.3">
      <c r="B34" s="6"/>
      <c r="C34" s="16" t="s">
        <v>25</v>
      </c>
      <c r="D34" s="16"/>
      <c r="E34" s="17">
        <v>0.16</v>
      </c>
      <c r="F34" s="17"/>
      <c r="G34" s="7"/>
      <c r="H34" s="18"/>
      <c r="I34" s="18"/>
      <c r="J34" s="19">
        <f>ROUND(+J33*E34,0)</f>
        <v>2105610</v>
      </c>
      <c r="K34" s="19"/>
      <c r="L34" s="19"/>
      <c r="M34" s="1"/>
    </row>
    <row r="35" spans="2:15" ht="17.25" thickBot="1" x14ac:dyDescent="0.3">
      <c r="B35" s="6"/>
      <c r="C35" s="18"/>
      <c r="D35" s="18"/>
      <c r="E35" s="18"/>
      <c r="F35" s="18"/>
      <c r="G35" s="7"/>
      <c r="H35" s="18"/>
      <c r="I35" s="18"/>
      <c r="J35" s="13">
        <f>+J31+J32+J33+J34</f>
        <v>84356010</v>
      </c>
      <c r="K35" s="13"/>
      <c r="L35" s="13"/>
      <c r="M35" s="1"/>
    </row>
    <row r="36" spans="2:15" ht="33" customHeight="1" thickBot="1" x14ac:dyDescent="0.3">
      <c r="B36" s="4"/>
      <c r="C36" s="12" t="s">
        <v>26</v>
      </c>
      <c r="D36" s="12"/>
      <c r="E36" s="13">
        <f>+J35+J30</f>
        <v>413357610</v>
      </c>
      <c r="F36" s="13"/>
      <c r="G36" s="13"/>
      <c r="H36" s="13"/>
      <c r="I36" s="13"/>
      <c r="J36" s="13"/>
      <c r="K36" s="13"/>
      <c r="L36" s="13"/>
      <c r="M36" s="1"/>
    </row>
    <row r="37" spans="2:15" ht="15.75" thickBot="1" x14ac:dyDescent="0.3">
      <c r="B37" s="10"/>
    </row>
    <row r="38" spans="2:15" ht="33" customHeight="1" thickBot="1" x14ac:dyDescent="0.3">
      <c r="B38" s="14" t="s">
        <v>27</v>
      </c>
      <c r="C38" s="14"/>
      <c r="D38" s="14"/>
      <c r="E38" s="14"/>
      <c r="F38" s="14"/>
      <c r="G38" s="14"/>
      <c r="H38" s="14"/>
      <c r="I38" s="14"/>
      <c r="J38" s="15">
        <f>+E36+J11</f>
        <v>428002610</v>
      </c>
      <c r="K38" s="15"/>
      <c r="L38" s="15"/>
      <c r="O38" s="1"/>
    </row>
    <row r="40" spans="2:15" x14ac:dyDescent="0.25">
      <c r="O40" s="9"/>
    </row>
    <row r="42" spans="2:15" x14ac:dyDescent="0.25">
      <c r="O42" s="11"/>
    </row>
  </sheetData>
  <mergeCells count="92">
    <mergeCell ref="B7:L7"/>
    <mergeCell ref="B3:L4"/>
    <mergeCell ref="B5:I5"/>
    <mergeCell ref="J5:L5"/>
    <mergeCell ref="B6:I6"/>
    <mergeCell ref="J6:L6"/>
    <mergeCell ref="B8:I9"/>
    <mergeCell ref="J8:L9"/>
    <mergeCell ref="B10:I10"/>
    <mergeCell ref="J10:L10"/>
    <mergeCell ref="B11:I12"/>
    <mergeCell ref="J11:L12"/>
    <mergeCell ref="J16:L17"/>
    <mergeCell ref="B13:I13"/>
    <mergeCell ref="J13:L13"/>
    <mergeCell ref="B14:L14"/>
    <mergeCell ref="C15:D15"/>
    <mergeCell ref="E15:F15"/>
    <mergeCell ref="H15:I15"/>
    <mergeCell ref="J15:L15"/>
    <mergeCell ref="B16:B17"/>
    <mergeCell ref="C16:D17"/>
    <mergeCell ref="E16:F17"/>
    <mergeCell ref="G16:G17"/>
    <mergeCell ref="H16:I17"/>
    <mergeCell ref="C18:D18"/>
    <mergeCell ref="E18:F18"/>
    <mergeCell ref="H18:I18"/>
    <mergeCell ref="J18:L18"/>
    <mergeCell ref="B19:B20"/>
    <mergeCell ref="C19:D20"/>
    <mergeCell ref="E19:F20"/>
    <mergeCell ref="G19:G20"/>
    <mergeCell ref="H19:I20"/>
    <mergeCell ref="J19:L20"/>
    <mergeCell ref="C21:D21"/>
    <mergeCell ref="E21:F21"/>
    <mergeCell ref="H21:I21"/>
    <mergeCell ref="J21:L21"/>
    <mergeCell ref="B22:B23"/>
    <mergeCell ref="C22:D23"/>
    <mergeCell ref="E22:F23"/>
    <mergeCell ref="G22:G23"/>
    <mergeCell ref="H22:I23"/>
    <mergeCell ref="J22:L23"/>
    <mergeCell ref="C24:D24"/>
    <mergeCell ref="E24:F24"/>
    <mergeCell ref="H24:I24"/>
    <mergeCell ref="J24:L24"/>
    <mergeCell ref="B25:B26"/>
    <mergeCell ref="C25:D26"/>
    <mergeCell ref="E25:F26"/>
    <mergeCell ref="G25:G26"/>
    <mergeCell ref="H25:I26"/>
    <mergeCell ref="J25:L26"/>
    <mergeCell ref="C31:D31"/>
    <mergeCell ref="E31:F31"/>
    <mergeCell ref="H31:I31"/>
    <mergeCell ref="J31:L31"/>
    <mergeCell ref="C27:D27"/>
    <mergeCell ref="E27:F27"/>
    <mergeCell ref="H27:I27"/>
    <mergeCell ref="J27:L27"/>
    <mergeCell ref="C28:D28"/>
    <mergeCell ref="E28:F28"/>
    <mergeCell ref="H28:I28"/>
    <mergeCell ref="J28:L28"/>
    <mergeCell ref="B29:L29"/>
    <mergeCell ref="C30:D30"/>
    <mergeCell ref="E30:F30"/>
    <mergeCell ref="H30:I30"/>
    <mergeCell ref="J30:L30"/>
    <mergeCell ref="C32:D32"/>
    <mergeCell ref="E32:F32"/>
    <mergeCell ref="H32:I32"/>
    <mergeCell ref="J32:L32"/>
    <mergeCell ref="C33:D33"/>
    <mergeCell ref="E33:F33"/>
    <mergeCell ref="H33:I33"/>
    <mergeCell ref="J33:L33"/>
    <mergeCell ref="C36:D36"/>
    <mergeCell ref="E36:L36"/>
    <mergeCell ref="B38:I38"/>
    <mergeCell ref="J38:L38"/>
    <mergeCell ref="C34:D34"/>
    <mergeCell ref="E34:F34"/>
    <mergeCell ref="H34:I34"/>
    <mergeCell ref="J34:L34"/>
    <mergeCell ref="C35:D35"/>
    <mergeCell ref="E35:F35"/>
    <mergeCell ref="H35:I35"/>
    <mergeCell ref="J35:L35"/>
  </mergeCells>
  <pageMargins left="0.70000000000000007" right="0.70000000000000007" top="0.75" bottom="0.75" header="0.30000000000000004" footer="0.30000000000000004"/>
  <pageSetup scale="74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tabSelected="1" view="pageBreakPreview" topLeftCell="A25" zoomScaleNormal="100" zoomScaleSheetLayoutView="100" workbookViewId="0">
      <selection activeCell="P31" sqref="P31"/>
    </sheetView>
  </sheetViews>
  <sheetFormatPr baseColWidth="10" defaultRowHeight="15" x14ac:dyDescent="0.25"/>
  <cols>
    <col min="1" max="3" width="11.42578125" customWidth="1"/>
    <col min="4" max="4" width="21" customWidth="1"/>
    <col min="5" max="6" width="4.140625" customWidth="1"/>
    <col min="7" max="7" width="15.85546875" bestFit="1" customWidth="1"/>
    <col min="8" max="9" width="11.42578125" customWidth="1"/>
    <col min="10" max="12" width="7.85546875" customWidth="1"/>
    <col min="13" max="13" width="16.42578125" bestFit="1" customWidth="1"/>
    <col min="14" max="14" width="11.42578125" customWidth="1"/>
    <col min="15" max="15" width="16.7109375" bestFit="1" customWidth="1"/>
    <col min="16" max="16" width="11.42578125" customWidth="1"/>
  </cols>
  <sheetData>
    <row r="2" spans="2:15" ht="15.75" thickBot="1" x14ac:dyDescent="0.3"/>
    <row r="3" spans="2:15" ht="15" customHeight="1" thickBot="1" x14ac:dyDescent="0.3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2:15" ht="13.5" customHeight="1" thickBot="1" x14ac:dyDescent="0.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2:15" ht="23.25" customHeight="1" thickBot="1" x14ac:dyDescent="0.3">
      <c r="B5" s="27" t="s">
        <v>1</v>
      </c>
      <c r="C5" s="27"/>
      <c r="D5" s="27"/>
      <c r="E5" s="27"/>
      <c r="F5" s="27"/>
      <c r="G5" s="27"/>
      <c r="H5" s="27"/>
      <c r="I5" s="27"/>
      <c r="J5" s="16" t="s">
        <v>2</v>
      </c>
      <c r="K5" s="16"/>
      <c r="L5" s="16"/>
      <c r="O5" s="1"/>
    </row>
    <row r="6" spans="2:15" ht="30" customHeight="1" thickBot="1" x14ac:dyDescent="0.3">
      <c r="B6" s="27" t="s">
        <v>3</v>
      </c>
      <c r="C6" s="27"/>
      <c r="D6" s="27"/>
      <c r="E6" s="27"/>
      <c r="F6" s="27"/>
      <c r="G6" s="27"/>
      <c r="H6" s="27"/>
      <c r="I6" s="27"/>
      <c r="J6" s="19">
        <v>12625000</v>
      </c>
      <c r="K6" s="19"/>
      <c r="L6" s="19"/>
      <c r="O6" s="2"/>
    </row>
    <row r="7" spans="2:15" ht="15.75" thickBot="1" x14ac:dyDescent="0.3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5" ht="15" customHeight="1" thickBot="1" x14ac:dyDescent="0.3">
      <c r="B8" s="27" t="s">
        <v>4</v>
      </c>
      <c r="C8" s="27"/>
      <c r="D8" s="27"/>
      <c r="E8" s="27"/>
      <c r="F8" s="27"/>
      <c r="G8" s="27"/>
      <c r="H8" s="27"/>
      <c r="I8" s="27"/>
      <c r="J8" s="19">
        <f>+J6</f>
        <v>12625000</v>
      </c>
      <c r="K8" s="19"/>
      <c r="L8" s="19"/>
      <c r="O8" s="1"/>
    </row>
    <row r="9" spans="2:15" ht="15.75" customHeight="1" thickBot="1" x14ac:dyDescent="0.3">
      <c r="B9" s="27"/>
      <c r="C9" s="27"/>
      <c r="D9" s="27"/>
      <c r="E9" s="27"/>
      <c r="F9" s="27"/>
      <c r="G9" s="27"/>
      <c r="H9" s="27"/>
      <c r="I9" s="27"/>
      <c r="J9" s="19"/>
      <c r="K9" s="19"/>
      <c r="L9" s="19"/>
    </row>
    <row r="10" spans="2:15" ht="30" customHeight="1" thickBot="1" x14ac:dyDescent="0.3">
      <c r="B10" s="27" t="s">
        <v>5</v>
      </c>
      <c r="C10" s="27"/>
      <c r="D10" s="27"/>
      <c r="E10" s="27"/>
      <c r="F10" s="27"/>
      <c r="G10" s="27"/>
      <c r="H10" s="27"/>
      <c r="I10" s="27"/>
      <c r="J10" s="19">
        <f>ROUND(+J8*0.16,0)</f>
        <v>2020000</v>
      </c>
      <c r="K10" s="19"/>
      <c r="L10" s="19"/>
      <c r="O10" s="3"/>
    </row>
    <row r="11" spans="2:15" ht="15" customHeight="1" thickBot="1" x14ac:dyDescent="0.3">
      <c r="B11" s="27" t="s">
        <v>6</v>
      </c>
      <c r="C11" s="27"/>
      <c r="D11" s="27"/>
      <c r="E11" s="27"/>
      <c r="F11" s="27"/>
      <c r="G11" s="27"/>
      <c r="H11" s="27"/>
      <c r="I11" s="27"/>
      <c r="J11" s="13">
        <f>+J10+J6</f>
        <v>14645000</v>
      </c>
      <c r="K11" s="13"/>
      <c r="L11" s="13"/>
      <c r="O11" s="1"/>
    </row>
    <row r="12" spans="2:15" ht="15.75" customHeight="1" thickBot="1" x14ac:dyDescent="0.3">
      <c r="B12" s="27"/>
      <c r="C12" s="27"/>
      <c r="D12" s="27"/>
      <c r="E12" s="27"/>
      <c r="F12" s="27"/>
      <c r="G12" s="27"/>
      <c r="H12" s="27"/>
      <c r="I12" s="27"/>
      <c r="J12" s="13"/>
      <c r="K12" s="13"/>
      <c r="L12" s="13"/>
    </row>
    <row r="13" spans="2:15" ht="10.5" customHeight="1" thickBot="1" x14ac:dyDescent="0.3">
      <c r="B13" s="24"/>
      <c r="C13" s="24"/>
      <c r="D13" s="24"/>
      <c r="E13" s="24"/>
      <c r="F13" s="24"/>
      <c r="G13" s="24"/>
      <c r="H13" s="24"/>
      <c r="I13" s="24"/>
      <c r="J13" s="25"/>
      <c r="K13" s="25"/>
      <c r="L13" s="25"/>
    </row>
    <row r="14" spans="2:15" ht="26.25" customHeight="1" thickBot="1" x14ac:dyDescent="0.3">
      <c r="B14" s="26" t="s">
        <v>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2:15" ht="17.25" customHeight="1" thickBot="1" x14ac:dyDescent="0.3">
      <c r="B15" s="4" t="s">
        <v>8</v>
      </c>
      <c r="C15" s="12" t="s">
        <v>1</v>
      </c>
      <c r="D15" s="12"/>
      <c r="E15" s="12" t="s">
        <v>9</v>
      </c>
      <c r="F15" s="12"/>
      <c r="G15" s="5" t="s">
        <v>10</v>
      </c>
      <c r="H15" s="12" t="s">
        <v>11</v>
      </c>
      <c r="I15" s="12"/>
      <c r="J15" s="12" t="s">
        <v>2</v>
      </c>
      <c r="K15" s="12"/>
      <c r="L15" s="12"/>
    </row>
    <row r="16" spans="2:15" ht="17.25" customHeight="1" thickBot="1" x14ac:dyDescent="0.3">
      <c r="B16" s="16">
        <v>1</v>
      </c>
      <c r="C16" s="16" t="s">
        <v>12</v>
      </c>
      <c r="D16" s="16"/>
      <c r="E16" s="16" t="s">
        <v>13</v>
      </c>
      <c r="F16" s="16"/>
      <c r="G16" s="21">
        <f>+[1]Hoja1!F6</f>
        <v>192.78</v>
      </c>
      <c r="H16" s="21">
        <v>1280000</v>
      </c>
      <c r="I16" s="21"/>
      <c r="J16" s="23">
        <f>+G16*H16</f>
        <v>246758400</v>
      </c>
      <c r="K16" s="23"/>
      <c r="L16" s="23"/>
      <c r="O16" s="1"/>
    </row>
    <row r="17" spans="2:15" ht="15.75" customHeight="1" thickBot="1" x14ac:dyDescent="0.3">
      <c r="B17" s="16"/>
      <c r="C17" s="16"/>
      <c r="D17" s="16"/>
      <c r="E17" s="16"/>
      <c r="F17" s="16"/>
      <c r="G17" s="21"/>
      <c r="H17" s="21"/>
      <c r="I17" s="21"/>
      <c r="J17" s="23"/>
      <c r="K17" s="23"/>
      <c r="L17" s="23"/>
    </row>
    <row r="18" spans="2:15" ht="17.25" thickBot="1" x14ac:dyDescent="0.3">
      <c r="B18" s="6"/>
      <c r="C18" s="18"/>
      <c r="D18" s="18"/>
      <c r="E18" s="18"/>
      <c r="F18" s="18"/>
      <c r="G18" s="7"/>
      <c r="H18" s="20"/>
      <c r="I18" s="20"/>
      <c r="J18" s="18"/>
      <c r="K18" s="18"/>
      <c r="L18" s="18"/>
    </row>
    <row r="19" spans="2:15" ht="33.75" customHeight="1" thickBot="1" x14ac:dyDescent="0.3">
      <c r="B19" s="16">
        <v>2</v>
      </c>
      <c r="C19" s="16" t="s">
        <v>14</v>
      </c>
      <c r="D19" s="16"/>
      <c r="E19" s="16" t="s">
        <v>13</v>
      </c>
      <c r="F19" s="16"/>
      <c r="G19" s="21">
        <f>+[1]Hoja1!H6</f>
        <v>104.04</v>
      </c>
      <c r="H19" s="22">
        <v>420000</v>
      </c>
      <c r="I19" s="22"/>
      <c r="J19" s="23">
        <f>+H19*G19</f>
        <v>43696800</v>
      </c>
      <c r="K19" s="23"/>
      <c r="L19" s="23"/>
      <c r="O19" s="8"/>
    </row>
    <row r="20" spans="2:15" ht="33.75" customHeight="1" thickBot="1" x14ac:dyDescent="0.3">
      <c r="B20" s="16"/>
      <c r="C20" s="16"/>
      <c r="D20" s="16"/>
      <c r="E20" s="16"/>
      <c r="F20" s="16"/>
      <c r="G20" s="21"/>
      <c r="H20" s="22"/>
      <c r="I20" s="22"/>
      <c r="J20" s="23"/>
      <c r="K20" s="23"/>
      <c r="L20" s="23"/>
      <c r="O20" s="9"/>
    </row>
    <row r="21" spans="2:15" ht="17.25" thickBot="1" x14ac:dyDescent="0.3">
      <c r="B21" s="6"/>
      <c r="C21" s="18"/>
      <c r="D21" s="18"/>
      <c r="E21" s="18"/>
      <c r="F21" s="18"/>
      <c r="G21" s="7"/>
      <c r="H21" s="20"/>
      <c r="I21" s="20"/>
      <c r="J21" s="18"/>
      <c r="K21" s="18"/>
      <c r="L21" s="18"/>
    </row>
    <row r="22" spans="2:15" ht="18.75" customHeight="1" thickBot="1" x14ac:dyDescent="0.3">
      <c r="B22" s="16">
        <v>3</v>
      </c>
      <c r="C22" s="16" t="s">
        <v>15</v>
      </c>
      <c r="D22" s="16"/>
      <c r="E22" s="16" t="s">
        <v>13</v>
      </c>
      <c r="F22" s="16"/>
      <c r="G22" s="21">
        <f>+[1]Hoja1!J6</f>
        <v>101.59799999999998</v>
      </c>
      <c r="H22" s="22">
        <v>180000</v>
      </c>
      <c r="I22" s="22"/>
      <c r="J22" s="23">
        <f>+H22*G22</f>
        <v>18287639.999999996</v>
      </c>
      <c r="K22" s="23"/>
      <c r="L22" s="23"/>
      <c r="O22" s="8"/>
    </row>
    <row r="23" spans="2:15" ht="18.75" customHeight="1" thickBot="1" x14ac:dyDescent="0.3">
      <c r="B23" s="16"/>
      <c r="C23" s="16"/>
      <c r="D23" s="16"/>
      <c r="E23" s="16"/>
      <c r="F23" s="16"/>
      <c r="G23" s="21"/>
      <c r="H23" s="22"/>
      <c r="I23" s="22"/>
      <c r="J23" s="23"/>
      <c r="K23" s="23"/>
      <c r="L23" s="23"/>
    </row>
    <row r="24" spans="2:15" ht="17.25" thickBot="1" x14ac:dyDescent="0.3">
      <c r="B24" s="6"/>
      <c r="C24" s="18"/>
      <c r="D24" s="18"/>
      <c r="E24" s="18"/>
      <c r="F24" s="18"/>
      <c r="G24" s="7"/>
      <c r="H24" s="20"/>
      <c r="I24" s="20"/>
      <c r="J24" s="18"/>
      <c r="K24" s="18"/>
      <c r="L24" s="18"/>
    </row>
    <row r="25" spans="2:15" ht="17.25" customHeight="1" thickBot="1" x14ac:dyDescent="0.3">
      <c r="B25" s="16">
        <v>4</v>
      </c>
      <c r="C25" s="16" t="s">
        <v>16</v>
      </c>
      <c r="D25" s="16"/>
      <c r="E25" s="16" t="s">
        <v>13</v>
      </c>
      <c r="F25" s="16"/>
      <c r="G25" s="21">
        <v>125</v>
      </c>
      <c r="H25" s="22">
        <v>70000</v>
      </c>
      <c r="I25" s="22"/>
      <c r="J25" s="23">
        <f>+H25*G25</f>
        <v>8750000</v>
      </c>
      <c r="K25" s="23"/>
      <c r="L25" s="23"/>
      <c r="O25" s="8"/>
    </row>
    <row r="26" spans="2:15" ht="15.75" customHeight="1" thickBot="1" x14ac:dyDescent="0.3">
      <c r="B26" s="16"/>
      <c r="C26" s="16"/>
      <c r="D26" s="16"/>
      <c r="E26" s="16"/>
      <c r="F26" s="16"/>
      <c r="G26" s="21"/>
      <c r="H26" s="22"/>
      <c r="I26" s="22"/>
      <c r="J26" s="23"/>
      <c r="K26" s="23"/>
      <c r="L26" s="23"/>
    </row>
    <row r="27" spans="2:15" ht="17.25" thickBot="1" x14ac:dyDescent="0.3">
      <c r="B27" s="6"/>
      <c r="C27" s="18"/>
      <c r="D27" s="18"/>
      <c r="E27" s="18"/>
      <c r="F27" s="18"/>
      <c r="G27" s="7"/>
      <c r="H27" s="18"/>
      <c r="I27" s="18"/>
      <c r="J27" s="18"/>
      <c r="K27" s="18"/>
      <c r="L27" s="18"/>
    </row>
    <row r="28" spans="2:15" ht="17.25" customHeight="1" thickBot="1" x14ac:dyDescent="0.3">
      <c r="B28" s="4" t="s">
        <v>17</v>
      </c>
      <c r="C28" s="12" t="s">
        <v>18</v>
      </c>
      <c r="D28" s="12"/>
      <c r="E28" s="18"/>
      <c r="F28" s="18"/>
      <c r="G28" s="5"/>
      <c r="H28" s="18"/>
      <c r="I28" s="18"/>
      <c r="J28" s="18"/>
      <c r="K28" s="18"/>
      <c r="L28" s="18"/>
    </row>
    <row r="29" spans="2:15" ht="15.75" thickBot="1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2:15" ht="33" customHeight="1" thickBot="1" x14ac:dyDescent="0.3">
      <c r="B30" s="4" t="s">
        <v>19</v>
      </c>
      <c r="C30" s="12" t="s">
        <v>20</v>
      </c>
      <c r="D30" s="12"/>
      <c r="E30" s="18"/>
      <c r="F30" s="18"/>
      <c r="G30" s="5"/>
      <c r="H30" s="18"/>
      <c r="I30" s="18"/>
      <c r="J30" s="13">
        <f>+J25+J22+J19+J16</f>
        <v>317492840</v>
      </c>
      <c r="K30" s="13"/>
      <c r="L30" s="13"/>
    </row>
    <row r="31" spans="2:15" ht="17.25" customHeight="1" thickBot="1" x14ac:dyDescent="0.3">
      <c r="B31" s="6"/>
      <c r="C31" s="16" t="s">
        <v>21</v>
      </c>
      <c r="D31" s="16"/>
      <c r="E31" s="16" t="s">
        <v>22</v>
      </c>
      <c r="F31" s="16"/>
      <c r="G31" s="7">
        <v>17</v>
      </c>
      <c r="H31" s="18"/>
      <c r="I31" s="18"/>
      <c r="J31" s="19">
        <f>ROUND(+J30*G31/100,0)</f>
        <v>53973783</v>
      </c>
      <c r="K31" s="19"/>
      <c r="L31" s="19"/>
      <c r="M31" s="1"/>
    </row>
    <row r="32" spans="2:15" ht="17.25" thickBot="1" x14ac:dyDescent="0.3">
      <c r="B32" s="6"/>
      <c r="C32" s="16" t="s">
        <v>23</v>
      </c>
      <c r="D32" s="16"/>
      <c r="E32" s="16" t="s">
        <v>22</v>
      </c>
      <c r="F32" s="16"/>
      <c r="G32" s="7">
        <v>4</v>
      </c>
      <c r="H32" s="18"/>
      <c r="I32" s="18"/>
      <c r="J32" s="19">
        <f>ROUND(+J30*G32/100,0)</f>
        <v>12699714</v>
      </c>
      <c r="K32" s="19"/>
      <c r="L32" s="19"/>
      <c r="M32" s="1"/>
    </row>
    <row r="33" spans="2:15" ht="17.25" thickBot="1" x14ac:dyDescent="0.3">
      <c r="B33" s="6"/>
      <c r="C33" s="16" t="s">
        <v>24</v>
      </c>
      <c r="D33" s="16"/>
      <c r="E33" s="16" t="s">
        <v>22</v>
      </c>
      <c r="F33" s="16"/>
      <c r="G33" s="7">
        <v>4</v>
      </c>
      <c r="H33" s="18"/>
      <c r="I33" s="18"/>
      <c r="J33" s="19">
        <f>ROUND(+G33*J30/100,0)</f>
        <v>12699714</v>
      </c>
      <c r="K33" s="19"/>
      <c r="L33" s="19"/>
      <c r="M33" s="1"/>
    </row>
    <row r="34" spans="2:15" ht="17.25" customHeight="1" thickBot="1" x14ac:dyDescent="0.3">
      <c r="B34" s="6"/>
      <c r="C34" s="16" t="s">
        <v>25</v>
      </c>
      <c r="D34" s="16"/>
      <c r="E34" s="17">
        <v>0.16</v>
      </c>
      <c r="F34" s="17"/>
      <c r="G34" s="7"/>
      <c r="H34" s="18"/>
      <c r="I34" s="18"/>
      <c r="J34" s="19">
        <f>ROUND(+J33*E34,0)</f>
        <v>2031954</v>
      </c>
      <c r="K34" s="19"/>
      <c r="L34" s="19"/>
      <c r="M34" s="1"/>
    </row>
    <row r="35" spans="2:15" ht="17.25" thickBot="1" x14ac:dyDescent="0.3">
      <c r="B35" s="6"/>
      <c r="C35" s="18"/>
      <c r="D35" s="18"/>
      <c r="E35" s="18"/>
      <c r="F35" s="18"/>
      <c r="G35" s="7"/>
      <c r="H35" s="18"/>
      <c r="I35" s="18"/>
      <c r="J35" s="13">
        <f>+J31+J32+J33+J34</f>
        <v>81405165</v>
      </c>
      <c r="K35" s="13"/>
      <c r="L35" s="13"/>
      <c r="M35" s="1"/>
    </row>
    <row r="36" spans="2:15" ht="33" customHeight="1" thickBot="1" x14ac:dyDescent="0.3">
      <c r="B36" s="4"/>
      <c r="C36" s="12" t="s">
        <v>26</v>
      </c>
      <c r="D36" s="12"/>
      <c r="E36" s="13">
        <f>+J35+J30</f>
        <v>398898005</v>
      </c>
      <c r="F36" s="13"/>
      <c r="G36" s="13"/>
      <c r="H36" s="13"/>
      <c r="I36" s="13"/>
      <c r="J36" s="13"/>
      <c r="K36" s="13"/>
      <c r="L36" s="13"/>
      <c r="M36" s="1"/>
      <c r="O36" s="1"/>
    </row>
    <row r="37" spans="2:15" ht="15.75" thickBot="1" x14ac:dyDescent="0.3">
      <c r="B37" s="10"/>
    </row>
    <row r="38" spans="2:15" ht="33" customHeight="1" thickBot="1" x14ac:dyDescent="0.3">
      <c r="B38" s="14" t="s">
        <v>27</v>
      </c>
      <c r="C38" s="14"/>
      <c r="D38" s="14"/>
      <c r="E38" s="14"/>
      <c r="F38" s="14"/>
      <c r="G38" s="14"/>
      <c r="H38" s="14"/>
      <c r="I38" s="14"/>
      <c r="J38" s="15">
        <f>+E36+J11</f>
        <v>413543005</v>
      </c>
      <c r="K38" s="15"/>
      <c r="L38" s="15"/>
      <c r="O38" s="11"/>
    </row>
    <row r="40" spans="2:15" x14ac:dyDescent="0.25">
      <c r="O40" s="9"/>
    </row>
    <row r="42" spans="2:15" x14ac:dyDescent="0.25">
      <c r="O42" s="11"/>
    </row>
  </sheetData>
  <mergeCells count="92">
    <mergeCell ref="B7:L7"/>
    <mergeCell ref="B3:L4"/>
    <mergeCell ref="B5:I5"/>
    <mergeCell ref="J5:L5"/>
    <mergeCell ref="B6:I6"/>
    <mergeCell ref="J6:L6"/>
    <mergeCell ref="B8:I9"/>
    <mergeCell ref="J8:L9"/>
    <mergeCell ref="B10:I10"/>
    <mergeCell ref="J10:L10"/>
    <mergeCell ref="B11:I12"/>
    <mergeCell ref="J11:L12"/>
    <mergeCell ref="J16:L17"/>
    <mergeCell ref="B13:I13"/>
    <mergeCell ref="J13:L13"/>
    <mergeCell ref="B14:L14"/>
    <mergeCell ref="C15:D15"/>
    <mergeCell ref="E15:F15"/>
    <mergeCell ref="H15:I15"/>
    <mergeCell ref="J15:L15"/>
    <mergeCell ref="B16:B17"/>
    <mergeCell ref="C16:D17"/>
    <mergeCell ref="E16:F17"/>
    <mergeCell ref="G16:G17"/>
    <mergeCell ref="H16:I17"/>
    <mergeCell ref="C18:D18"/>
    <mergeCell ref="E18:F18"/>
    <mergeCell ref="H18:I18"/>
    <mergeCell ref="J18:L18"/>
    <mergeCell ref="B19:B20"/>
    <mergeCell ref="C19:D20"/>
    <mergeCell ref="E19:F20"/>
    <mergeCell ref="G19:G20"/>
    <mergeCell ref="H19:I20"/>
    <mergeCell ref="J19:L20"/>
    <mergeCell ref="C21:D21"/>
    <mergeCell ref="E21:F21"/>
    <mergeCell ref="H21:I21"/>
    <mergeCell ref="J21:L21"/>
    <mergeCell ref="B22:B23"/>
    <mergeCell ref="C22:D23"/>
    <mergeCell ref="E22:F23"/>
    <mergeCell ref="G22:G23"/>
    <mergeCell ref="H22:I23"/>
    <mergeCell ref="J22:L23"/>
    <mergeCell ref="C24:D24"/>
    <mergeCell ref="E24:F24"/>
    <mergeCell ref="H24:I24"/>
    <mergeCell ref="J24:L24"/>
    <mergeCell ref="B25:B26"/>
    <mergeCell ref="C25:D26"/>
    <mergeCell ref="E25:F26"/>
    <mergeCell ref="G25:G26"/>
    <mergeCell ref="H25:I26"/>
    <mergeCell ref="J25:L26"/>
    <mergeCell ref="C31:D31"/>
    <mergeCell ref="E31:F31"/>
    <mergeCell ref="H31:I31"/>
    <mergeCell ref="J31:L31"/>
    <mergeCell ref="C27:D27"/>
    <mergeCell ref="E27:F27"/>
    <mergeCell ref="H27:I27"/>
    <mergeCell ref="J27:L27"/>
    <mergeCell ref="C28:D28"/>
    <mergeCell ref="E28:F28"/>
    <mergeCell ref="H28:I28"/>
    <mergeCell ref="J28:L28"/>
    <mergeCell ref="B29:L29"/>
    <mergeCell ref="C30:D30"/>
    <mergeCell ref="E30:F30"/>
    <mergeCell ref="H30:I30"/>
    <mergeCell ref="J30:L30"/>
    <mergeCell ref="C32:D32"/>
    <mergeCell ref="E32:F32"/>
    <mergeCell ref="H32:I32"/>
    <mergeCell ref="J32:L32"/>
    <mergeCell ref="C33:D33"/>
    <mergeCell ref="E33:F33"/>
    <mergeCell ref="H33:I33"/>
    <mergeCell ref="J33:L33"/>
    <mergeCell ref="C36:D36"/>
    <mergeCell ref="E36:L36"/>
    <mergeCell ref="B38:I38"/>
    <mergeCell ref="J38:L38"/>
    <mergeCell ref="C34:D34"/>
    <mergeCell ref="E34:F34"/>
    <mergeCell ref="H34:I34"/>
    <mergeCell ref="J34:L34"/>
    <mergeCell ref="C35:D35"/>
    <mergeCell ref="E35:F35"/>
    <mergeCell ref="H35:I35"/>
    <mergeCell ref="J35:L35"/>
  </mergeCells>
  <pageMargins left="0.70000000000000007" right="0.70000000000000007" top="0.75" bottom="0.75" header="0.30000000000000004" footer="0.30000000000000004"/>
  <pageSetup scale="74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COYAIMA - TOLIMA</vt:lpstr>
      <vt:lpstr>PTO TEJADA - CAUCA</vt:lpstr>
      <vt:lpstr>'COYAIMA - TOLIMA'!Área_de_impresión</vt:lpstr>
      <vt:lpstr>'PTO TEJADA - CAUCA'!Área_de_impresión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ARDILA TORRES</dc:creator>
  <cp:lastModifiedBy>LINA MARCELA ARDILA TORRES</cp:lastModifiedBy>
  <dcterms:created xsi:type="dcterms:W3CDTF">2015-11-18T15:23:20Z</dcterms:created>
  <dcterms:modified xsi:type="dcterms:W3CDTF">2015-11-18T15:36:18Z</dcterms:modified>
</cp:coreProperties>
</file>