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amarevalo\Documents\FINDETER\SENA\CALI\DOCUMENTOS ALLEGADOS\"/>
    </mc:Choice>
  </mc:AlternateContent>
  <xr:revisionPtr revIDLastSave="0" documentId="8_{8E21058B-23A8-413B-A87B-BB43A3F7CADD}" xr6:coauthVersionLast="47" xr6:coauthVersionMax="47" xr10:uidLastSave="{00000000-0000-0000-0000-000000000000}"/>
  <bookViews>
    <workbookView xWindow="-120" yWindow="-120" windowWidth="20730" windowHeight="11160" firstSheet="2"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Matriz'!$B$6:$U$42</definedName>
    <definedName name="_xlnm.Print_Area" localSheetId="2">'Formato Matriz'!$B$1:$Q$51</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3" i="7" l="1"/>
  <c r="N23" i="7"/>
  <c r="P23" i="7" s="1"/>
  <c r="M23" i="7"/>
  <c r="O25" i="7"/>
  <c r="N25" i="7"/>
  <c r="P25" i="7" s="1"/>
  <c r="M25" i="7"/>
  <c r="P24" i="7"/>
  <c r="O24" i="7"/>
  <c r="N24" i="7"/>
  <c r="M24" i="7"/>
  <c r="O20" i="7"/>
  <c r="N20" i="7"/>
  <c r="P20" i="7" s="1"/>
  <c r="M20" i="7"/>
  <c r="M22" i="7" l="1"/>
  <c r="N22" i="7"/>
  <c r="P22" i="7" s="1"/>
  <c r="O22" i="7"/>
  <c r="O17" i="7" l="1"/>
  <c r="N17" i="7"/>
  <c r="P17" i="7" s="1"/>
  <c r="M17" i="7"/>
  <c r="N27" i="7" l="1"/>
  <c r="U5" i="7" l="1"/>
  <c r="M13" i="7"/>
  <c r="N13" i="7"/>
  <c r="P13" i="7" s="1"/>
  <c r="O13" i="7"/>
  <c r="M14" i="7"/>
  <c r="N14" i="7"/>
  <c r="P14" i="7" s="1"/>
  <c r="O14" i="7"/>
  <c r="M15" i="7"/>
  <c r="N15" i="7"/>
  <c r="P15" i="7" s="1"/>
  <c r="O15" i="7"/>
  <c r="M16" i="7"/>
  <c r="N16" i="7"/>
  <c r="P16" i="7" s="1"/>
  <c r="O16" i="7"/>
  <c r="M18" i="7"/>
  <c r="N18" i="7"/>
  <c r="P18" i="7" s="1"/>
  <c r="O18" i="7"/>
  <c r="M19" i="7"/>
  <c r="N19" i="7"/>
  <c r="P19" i="7" s="1"/>
  <c r="O19" i="7"/>
  <c r="M21" i="7"/>
  <c r="N21" i="7"/>
  <c r="P21" i="7" s="1"/>
  <c r="O21" i="7"/>
  <c r="M26" i="7"/>
  <c r="N26" i="7"/>
  <c r="P26" i="7" s="1"/>
  <c r="O26" i="7"/>
  <c r="M27" i="7"/>
  <c r="P27" i="7"/>
  <c r="O27" i="7"/>
  <c r="M29" i="7"/>
  <c r="N29" i="7"/>
  <c r="P29" i="7" s="1"/>
  <c r="O29" i="7"/>
  <c r="M30" i="7"/>
  <c r="N30" i="7"/>
  <c r="P30" i="7" s="1"/>
  <c r="O30"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N11" i="7"/>
  <c r="P11" i="7" s="1"/>
  <c r="O11" i="7"/>
  <c r="M11" i="7"/>
  <c r="M12" i="7"/>
  <c r="M8" i="7"/>
  <c r="M9" i="7"/>
  <c r="M10" i="7"/>
  <c r="M7" i="7"/>
  <c r="N7" i="7"/>
  <c r="P7" i="7" s="1"/>
  <c r="O7" i="7"/>
  <c r="U3" i="7" l="1"/>
  <c r="U12" i="7"/>
  <c r="U6" i="7" l="1"/>
  <c r="N8" i="7"/>
  <c r="O8" i="7"/>
  <c r="O9" i="7"/>
  <c r="O10" i="7"/>
  <c r="O12" i="7"/>
  <c r="U4" i="7" l="1"/>
  <c r="P8" i="7"/>
  <c r="N12" i="7"/>
  <c r="N10" i="7"/>
  <c r="N9" i="7"/>
  <c r="P9" i="7" l="1"/>
  <c r="P10" i="7"/>
  <c r="P12"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<sst xmlns="http://schemas.openxmlformats.org/spreadsheetml/2006/main" count="329" uniqueCount="224">
  <si>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</si>
  <si>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</si>
  <si>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</si>
  <si>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</si>
  <si>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</si>
  <si>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</si>
  <si>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</si>
  <si>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</si>
  <si>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</si>
  <si>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</si>
  <si>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</si>
  <si>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</si>
  <si>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</si>
  <si>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</si>
  <si>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</si>
  <si>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</si>
  <si>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</si>
  <si>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</si>
  <si>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</si>
  <si>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</si>
  <si>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</si>
  <si>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</si>
  <si>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</si>
  <si>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</si>
  <si>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</si>
  <si>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</si>
  <si>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</si>
  <si>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</si>
  <si>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</si>
  <si>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</si>
  <si>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</si>
  <si>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</si>
  <si>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</si>
  <si>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</si>
  <si>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</si>
  <si>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</si>
  <si>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</si>
  <si>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</si>
  <si>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</si>
  <si>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</si>
  <si>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</si>
  <si>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</si>
  <si>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</si>
  <si>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</si>
  <si>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</si>
  <si>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</si>
  <si>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</si>
  <si>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</si>
  <si>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</si>
  <si>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</si>
  <si>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</si>
  <si>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</si>
  <si>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</si>
  <si>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</si>
  <si>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</si>
  <si>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</si>
  <si>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</si>
  <si>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</si>
  <si>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</si>
  <si>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</si>
  <si>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</si>
  <si>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</si>
  <si>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</si>
  <si>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</si>
  <si>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</si>
  <si>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</si>
  <si>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</si>
  <si>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</si>
  <si>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</si>
  <si>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</si>
  <si>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</si>
  <si>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</si>
  <si>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</si>
  <si>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</si>
  <si>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</si>
  <si>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</si>
  <si>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</si>
  <si>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</si>
  <si>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</si>
  <si>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</si>
  <si>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</si>
  <si>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</si>
  <si>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</si>
  <si>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</si>
  <si>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</si>
  <si>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</si>
  <si>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</si>
  <si>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</si>
  <si>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</si>
  <si>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</si>
  <si>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</si>
  <si>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</si>
  <si>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</si>
  <si>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</si>
  <si>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</si>
  <si>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</si>
  <si>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</si>
  <si>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</si>
  <si>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</si>
  <si>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</si>
  <si>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</si>
  <si>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</si>
  <si>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</si>
  <si>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</si>
  <si>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</si>
  <si>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</si>
  <si>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</si>
  <si>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</si>
  <si>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</si>
  <si>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</si>
  <si>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</si>
  <si>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</si>
  <si>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</si>
  <si>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</si>
  <si>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</si>
  <si>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</si>
  <si>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</si>
  <si>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</si>
  <si>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</si>
  <si>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</si>
  <si>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</si>
  <si>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</si>
  <si>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</si>
  <si>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</si>
  <si>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</si>
  <si>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</si>
  <si>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</si>
  <si>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</si>
  <si>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</si>
  <si>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</si>
  <si>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</si>
  <si>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</si>
  <si>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</si>
  <si>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</si>
  <si>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</si>
  <si>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</si>
  <si>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</si>
  <si>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</si>
  <si>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</si>
  <si>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</si>
  <si>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</si>
  <si>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</si>
  <si>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</si>
  <si>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</si>
  <si>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</si>
  <si>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</si>
  <si>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</si>
  <si>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</si>
  <si>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</si>
  <si>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</si>
  <si>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</si>
  <si>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</si>
  <si>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</si>
  <si>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</si>
  <si>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</si>
  <si>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</si>
  <si>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</si>
  <si>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</si>
  <si>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</si>
  <si>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</si>
  <si>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</si>
  <si>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</si>
  <si>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</si>
  <si>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</si>
  <si>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</si>
  <si>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</si>
  <si>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</si>
  <si>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</si>
  <si>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</si>
  <si>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</si>
  <si>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</si>
  <si>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</si>
  <si>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</si>
  <si>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</si>
  <si>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</si>
  <si>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</si>
  <si>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</si>
  <si>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</si>
  <si>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</si>
  <si>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</si>
  <si>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</si>
  <si>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</si>
  <si>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</si>
  <si>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</si>
  <si>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</si>
  <si>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</si>
  <si>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</si>
  <si>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</si>
  <si>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</si>
  <si>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</si>
  <si>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</si>
  <si>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</si>
  <si>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</si>
  <si>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</si>
  <si>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</si>
  <si>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</si>
  <si>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</si>
  <si>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</si>
  <si>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</si>
  <si>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</si>
  <si>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a la ejecución del contrato debido a declaratorias de estado de emergencia de cualquier indole en el territorio nacional. </t>
  </si>
  <si>
    <t>Deberá asumir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</si>
  <si>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</si>
  <si>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</si>
  <si>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</si>
  <si>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</si>
  <si>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</si>
  <si>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</si>
  <si>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</si>
  <si>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</si>
  <si>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</si>
  <si>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 xml:space="preserve">El contratista deberá contemplar dentro de su modelo de negocio y cronograma de ejecución contractual situaciones relacionadas con este riesgo. </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</si>
  <si>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</si>
  <si>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Ausencia de permisos, licencias y/o autorizaciones requeridas o que surjan dentro de la ejecución del contrato.</t>
  </si>
  <si>
    <t>Afectación a la ejecución del contrato debido a escasez de los equipos requeridos.</t>
  </si>
  <si>
    <t>Solicitud de pago de prebendas para permitir el desarrollo del contrato debido a presencia de grupos al margen de la ley en la zona.</t>
  </si>
  <si>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</si>
  <si>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</si>
  <si>
    <t>Afectación a la ejecución del contrato debido a alteraciones o factores de orden público</t>
  </si>
  <si>
    <t>Retrasos en  la ejecución del contrato  con ocasión a demoras en la entrega de información y/o documentos del proyecto</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</si>
  <si>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</si>
  <si>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</si>
  <si>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Afectación en el inicio del contrato debido a la demora de trámites y expedición de permisos y licencias ante las entidades competentes. </t>
  </si>
  <si>
    <t>Anexo No. 1 Matriz de Riesgo
Objeto: “ELABORACIÓN DE ESTUDIOS TÉCNICOS, DISEÑOS, TRÁMITES Y OBTENCIÓN DE LICENCIAS Y PERMISOS NECESARIOS PARA EL PROYECTO SENA SMART CAMPUS CALI – VALLE DEL CAUCA”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</si>
</sst>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4" fillId="0" borderId="0" xfId="0" applyFont="1" applyFill="1" applyAlignment="1">
      <alignment vertical="center"/>
    </xf>
    <xf numFmtId="0" fontId="4" fillId="0" borderId="1" xfId="0" applyFont="1" applyFill="1" applyBorder="1" applyAlignment="1">
      <alignment horizontal="center" vertical="center" wrapText="1"/>
    </xf>
    <xf numFmtId="0" fontId="15" fillId="0" borderId="25" xfId="0" applyFont="1" applyFill="1" applyBorder="1" applyAlignment="1">
      <alignment vertical="center"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6"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4" fillId="13" borderId="1" xfId="0" applyFont="1" applyFill="1" applyBorder="1" applyAlignment="1">
      <alignment horizontal="justify"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4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117</v>
      </c>
      <c r="C1" s="37"/>
    </row>
    <row r="2" spans="1:17" x14ac:dyDescent="0.25">
      <c r="A2" s="37"/>
      <c r="B2" s="53" t="s">
        <v>88</v>
      </c>
      <c r="C2" s="37"/>
    </row>
    <row r="3" spans="1:17" x14ac:dyDescent="0.25">
      <c r="A3" s="37"/>
      <c r="B3" s="55" t="s">
        <v>87</v>
      </c>
      <c r="C3" s="37"/>
    </row>
    <row r="4" spans="1:17" x14ac:dyDescent="0.25">
      <c r="A4" s="37"/>
      <c r="B4" s="55" t="s">
        <v>89</v>
      </c>
      <c r="C4" s="37"/>
    </row>
    <row r="5" spans="1:17" x14ac:dyDescent="0.25">
      <c r="A5" s="37"/>
      <c r="B5" s="55" t="s">
        <v>118</v>
      </c>
      <c r="C5" s="37"/>
    </row>
    <row r="6" spans="1:17" ht="15.75" thickBot="1" x14ac:dyDescent="0.3">
      <c r="B6" s="54" t="s">
        <v>119</v>
      </c>
    </row>
    <row r="7" spans="1:17" ht="15.75" thickBot="1" x14ac:dyDescent="0.3">
      <c r="B7" s="55" t="s">
        <v>154</v>
      </c>
    </row>
    <row r="8" spans="1:17" ht="15" customHeight="1" x14ac:dyDescent="0.25">
      <c r="B8" s="91" t="s">
        <v>188</v>
      </c>
      <c r="C8" s="45"/>
      <c r="D8" s="45"/>
      <c r="E8" s="45"/>
      <c r="F8" s="45"/>
      <c r="G8" s="45"/>
      <c r="H8" s="45"/>
      <c r="I8" s="45"/>
      <c r="J8" s="45"/>
      <c r="K8" s="45"/>
      <c r="L8" s="45"/>
      <c r="M8" s="45"/>
      <c r="N8" s="45"/>
      <c r="O8" s="45"/>
      <c r="P8" s="45"/>
      <c r="Q8" s="45"/>
    </row>
    <row r="9" spans="1:17" x14ac:dyDescent="0.25">
      <c r="B9" s="92"/>
    </row>
    <row r="10" spans="1:17" x14ac:dyDescent="0.25">
      <c r="B10" s="92"/>
    </row>
    <row r="11" spans="1:17" x14ac:dyDescent="0.25">
      <c r="B11" s="92"/>
    </row>
    <row r="12" spans="1:17" x14ac:dyDescent="0.25">
      <c r="B12" s="92"/>
    </row>
    <row r="13" spans="1:17" x14ac:dyDescent="0.25">
      <c r="B13" s="92"/>
    </row>
    <row r="14" spans="1:17" x14ac:dyDescent="0.25">
      <c r="B14" s="92"/>
    </row>
    <row r="15" spans="1:17" x14ac:dyDescent="0.25">
      <c r="B15" s="92"/>
    </row>
    <row r="16" spans="1:17" x14ac:dyDescent="0.25">
      <c r="B16" s="92"/>
    </row>
    <row r="17" spans="2:2" x14ac:dyDescent="0.25">
      <c r="B17" s="92"/>
    </row>
    <row r="18" spans="2:2" x14ac:dyDescent="0.25">
      <c r="B18" s="92"/>
    </row>
    <row r="19" spans="2:2" x14ac:dyDescent="0.25">
      <c r="B19" s="92"/>
    </row>
    <row r="20" spans="2:2" x14ac:dyDescent="0.25">
      <c r="B20" s="92"/>
    </row>
    <row r="21" spans="2:2" x14ac:dyDescent="0.25">
      <c r="B21" s="92"/>
    </row>
    <row r="22" spans="2:2" x14ac:dyDescent="0.25">
      <c r="B22" s="92"/>
    </row>
    <row r="23" spans="2:2" x14ac:dyDescent="0.25">
      <c r="B23" s="92"/>
    </row>
    <row r="24" spans="2:2" x14ac:dyDescent="0.25">
      <c r="B24" s="92"/>
    </row>
    <row r="25" spans="2:2" ht="15.75" thickBot="1" x14ac:dyDescent="0.3">
      <c r="B25" s="9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127</v>
      </c>
      <c r="B1" s="56" t="s">
        <v>125</v>
      </c>
      <c r="C1" s="56" t="s">
        <v>126</v>
      </c>
    </row>
    <row r="2" spans="1:8" x14ac:dyDescent="0.25">
      <c r="A2" s="57">
        <v>1</v>
      </c>
      <c r="B2" s="62" t="s">
        <v>131</v>
      </c>
      <c r="C2" s="60" t="s">
        <v>129</v>
      </c>
      <c r="E2" s="94" t="s">
        <v>130</v>
      </c>
      <c r="F2" s="95"/>
      <c r="G2" s="95"/>
      <c r="H2" s="96"/>
    </row>
    <row r="3" spans="1:8" x14ac:dyDescent="0.25">
      <c r="A3" s="57">
        <v>2</v>
      </c>
      <c r="B3" s="62" t="s">
        <v>132</v>
      </c>
      <c r="C3" s="60" t="s">
        <v>129</v>
      </c>
      <c r="E3" s="97"/>
      <c r="F3" s="98"/>
      <c r="G3" s="98"/>
      <c r="H3" s="99"/>
    </row>
    <row r="4" spans="1:8" x14ac:dyDescent="0.25">
      <c r="A4" s="57">
        <v>3</v>
      </c>
      <c r="B4" s="62" t="s">
        <v>133</v>
      </c>
      <c r="C4" s="60" t="s">
        <v>129</v>
      </c>
      <c r="E4" s="97"/>
      <c r="F4" s="98"/>
      <c r="G4" s="98"/>
      <c r="H4" s="99"/>
    </row>
    <row r="5" spans="1:8" x14ac:dyDescent="0.25">
      <c r="A5" s="57">
        <v>4</v>
      </c>
      <c r="B5" s="62" t="s">
        <v>134</v>
      </c>
      <c r="C5" s="60" t="s">
        <v>129</v>
      </c>
      <c r="E5" s="97"/>
      <c r="F5" s="98"/>
      <c r="G5" s="98"/>
      <c r="H5" s="99"/>
    </row>
    <row r="6" spans="1:8" x14ac:dyDescent="0.25">
      <c r="A6" s="57">
        <v>5</v>
      </c>
      <c r="B6" s="62" t="s">
        <v>135</v>
      </c>
      <c r="C6" s="60" t="s">
        <v>129</v>
      </c>
      <c r="E6" s="97"/>
      <c r="F6" s="98"/>
      <c r="G6" s="98"/>
      <c r="H6" s="99"/>
    </row>
    <row r="7" spans="1:8" ht="15.75" thickBot="1" x14ac:dyDescent="0.3">
      <c r="A7" s="57">
        <v>6</v>
      </c>
      <c r="B7" s="62" t="s">
        <v>136</v>
      </c>
      <c r="C7" s="60" t="s">
        <v>129</v>
      </c>
      <c r="E7" s="100"/>
      <c r="F7" s="101"/>
      <c r="G7" s="101"/>
      <c r="H7" s="102"/>
    </row>
    <row r="8" spans="1:8" x14ac:dyDescent="0.25">
      <c r="A8" s="57">
        <v>7</v>
      </c>
      <c r="B8" s="62" t="s">
        <v>137</v>
      </c>
      <c r="C8" s="60" t="s">
        <v>129</v>
      </c>
    </row>
    <row r="9" spans="1:8" x14ac:dyDescent="0.25">
      <c r="A9" s="57">
        <v>8</v>
      </c>
      <c r="B9" s="62" t="s">
        <v>138</v>
      </c>
      <c r="C9" s="60" t="s">
        <v>128</v>
      </c>
    </row>
    <row r="10" spans="1:8" x14ac:dyDescent="0.25">
      <c r="A10" s="57">
        <v>9</v>
      </c>
      <c r="B10" s="62" t="s">
        <v>139</v>
      </c>
      <c r="C10" s="60" t="s">
        <v>128</v>
      </c>
    </row>
    <row r="11" spans="1:8" x14ac:dyDescent="0.25">
      <c r="A11" s="57">
        <v>10</v>
      </c>
      <c r="B11" s="62" t="s">
        <v>140</v>
      </c>
      <c r="C11" s="60" t="s">
        <v>128</v>
      </c>
    </row>
    <row r="12" spans="1:8" x14ac:dyDescent="0.25">
      <c r="A12" s="57">
        <v>11</v>
      </c>
      <c r="B12" s="62" t="s">
        <v>141</v>
      </c>
      <c r="C12" s="60" t="s">
        <v>128</v>
      </c>
    </row>
    <row r="13" spans="1:8" x14ac:dyDescent="0.25">
      <c r="A13" s="57">
        <v>12</v>
      </c>
      <c r="B13" s="62" t="s">
        <v>142</v>
      </c>
      <c r="C13" s="60" t="s">
        <v>128</v>
      </c>
    </row>
    <row r="14" spans="1:8" x14ac:dyDescent="0.25">
      <c r="A14" s="57">
        <v>13</v>
      </c>
      <c r="B14" s="62" t="s">
        <v>143</v>
      </c>
      <c r="C14" s="60" t="s">
        <v>128</v>
      </c>
    </row>
    <row r="15" spans="1:8" x14ac:dyDescent="0.25">
      <c r="A15" s="57">
        <v>14</v>
      </c>
      <c r="B15" s="62" t="s">
        <v>144</v>
      </c>
      <c r="C15" s="60" t="s">
        <v>129</v>
      </c>
    </row>
    <row r="16" spans="1:8" x14ac:dyDescent="0.25">
      <c r="A16" s="57">
        <v>15</v>
      </c>
      <c r="B16" s="62" t="s">
        <v>145</v>
      </c>
      <c r="C16" s="60" t="s">
        <v>129</v>
      </c>
    </row>
    <row r="17" spans="1:3" x14ac:dyDescent="0.25">
      <c r="A17" s="57">
        <v>16</v>
      </c>
      <c r="B17" s="62" t="s">
        <v>146</v>
      </c>
      <c r="C17" s="60" t="s">
        <v>128</v>
      </c>
    </row>
    <row r="18" spans="1:3" x14ac:dyDescent="0.25">
      <c r="A18" s="57">
        <v>17</v>
      </c>
      <c r="B18" s="62" t="s">
        <v>147</v>
      </c>
      <c r="C18" s="60" t="s">
        <v>129</v>
      </c>
    </row>
    <row r="19" spans="1:3" x14ac:dyDescent="0.25">
      <c r="A19" s="57">
        <v>18</v>
      </c>
      <c r="B19" s="62" t="s">
        <v>148</v>
      </c>
      <c r="C19" s="60" t="s">
        <v>129</v>
      </c>
    </row>
    <row r="20" spans="1:3" x14ac:dyDescent="0.25">
      <c r="A20" s="57">
        <v>19</v>
      </c>
      <c r="B20" s="62" t="s">
        <v>149</v>
      </c>
      <c r="C20" s="60" t="s">
        <v>129</v>
      </c>
    </row>
    <row r="21" spans="1:3" x14ac:dyDescent="0.25">
      <c r="A21" s="57">
        <v>20</v>
      </c>
      <c r="B21" s="62" t="s">
        <v>150</v>
      </c>
      <c r="C21" s="60" t="s">
        <v>129</v>
      </c>
    </row>
    <row r="22" spans="1:3" x14ac:dyDescent="0.25">
      <c r="A22" s="57">
        <v>21</v>
      </c>
      <c r="B22" s="62" t="s">
        <v>151</v>
      </c>
      <c r="C22" s="60" t="s">
        <v>129</v>
      </c>
    </row>
    <row r="23" spans="1:3" x14ac:dyDescent="0.25">
      <c r="A23" s="61">
        <v>22</v>
      </c>
      <c r="B23" s="62" t="s">
        <v>152</v>
      </c>
      <c r="C23" s="60" t="s">
        <v>129</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1"/>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D2" sqref="D2:P4"/>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12"/>
      <c r="C2" s="113"/>
      <c r="D2" s="103" t="s">
        <v>223</v>
      </c>
      <c r="E2" s="103"/>
      <c r="F2" s="103"/>
      <c r="G2" s="103"/>
      <c r="H2" s="103"/>
      <c r="I2" s="103"/>
      <c r="J2" s="103"/>
      <c r="K2" s="103"/>
      <c r="L2" s="103"/>
      <c r="M2" s="103"/>
      <c r="N2" s="103"/>
      <c r="O2" s="103"/>
      <c r="P2" s="103"/>
      <c r="Q2" s="64"/>
      <c r="R2" s="64"/>
    </row>
    <row r="3" spans="2:21" ht="15.75" customHeight="1" x14ac:dyDescent="0.25">
      <c r="B3" s="114"/>
      <c r="C3" s="115"/>
      <c r="D3" s="103"/>
      <c r="E3" s="103"/>
      <c r="F3" s="103"/>
      <c r="G3" s="103"/>
      <c r="H3" s="103"/>
      <c r="I3" s="103"/>
      <c r="J3" s="103"/>
      <c r="K3" s="103"/>
      <c r="L3" s="103"/>
      <c r="M3" s="103"/>
      <c r="N3" s="103"/>
      <c r="O3" s="103"/>
      <c r="P3" s="103"/>
      <c r="Q3" s="64"/>
      <c r="R3" s="64"/>
      <c r="T3" s="52" t="s">
        <v>183</v>
      </c>
      <c r="U3" s="4">
        <f>INT(AVERAGE(M7:M105))</f>
        <v>2</v>
      </c>
    </row>
    <row r="4" spans="2:21" ht="52.5" customHeight="1" x14ac:dyDescent="0.25">
      <c r="B4" s="116"/>
      <c r="C4" s="117"/>
      <c r="D4" s="103"/>
      <c r="E4" s="103"/>
      <c r="F4" s="103"/>
      <c r="G4" s="103"/>
      <c r="H4" s="103"/>
      <c r="I4" s="103"/>
      <c r="J4" s="103"/>
      <c r="K4" s="103"/>
      <c r="L4" s="103"/>
      <c r="M4" s="103"/>
      <c r="N4" s="103"/>
      <c r="O4" s="103"/>
      <c r="P4" s="103"/>
      <c r="Q4" s="125"/>
      <c r="R4" s="125"/>
      <c r="T4" s="52" t="s">
        <v>184</v>
      </c>
      <c r="U4" s="4">
        <f>INT(AVERAGE(O7:O105))</f>
        <v>2</v>
      </c>
    </row>
    <row r="5" spans="2:21" ht="12.75" customHeight="1" x14ac:dyDescent="0.25">
      <c r="B5" s="105" t="s">
        <v>3</v>
      </c>
      <c r="C5" s="118" t="s">
        <v>85</v>
      </c>
      <c r="D5" s="119"/>
      <c r="E5" s="105" t="s">
        <v>63</v>
      </c>
      <c r="F5" s="107" t="s">
        <v>2</v>
      </c>
      <c r="G5" s="108"/>
      <c r="H5" s="108"/>
      <c r="I5" s="108"/>
      <c r="J5" s="108"/>
      <c r="K5" s="109"/>
      <c r="L5" s="110" t="s">
        <v>103</v>
      </c>
      <c r="M5" s="110" t="s">
        <v>105</v>
      </c>
      <c r="N5" s="110" t="s">
        <v>2</v>
      </c>
      <c r="O5" s="110" t="s">
        <v>106</v>
      </c>
      <c r="P5" s="110" t="s">
        <v>64</v>
      </c>
      <c r="Q5" s="128" t="s">
        <v>160</v>
      </c>
      <c r="R5" s="122" t="s">
        <v>182</v>
      </c>
      <c r="T5" s="52" t="s">
        <v>185</v>
      </c>
      <c r="U5" s="4" t="e">
        <f>+INT(AVERAGE(#REF!))</f>
        <v>#REF!</v>
      </c>
    </row>
    <row r="6" spans="2:21" ht="25.5" x14ac:dyDescent="0.25">
      <c r="B6" s="106"/>
      <c r="C6" s="120"/>
      <c r="D6" s="121"/>
      <c r="E6" s="106"/>
      <c r="F6" s="38" t="s">
        <v>72</v>
      </c>
      <c r="G6" s="38" t="s">
        <v>73</v>
      </c>
      <c r="H6" s="38" t="s">
        <v>65</v>
      </c>
      <c r="I6" s="38" t="s">
        <v>66</v>
      </c>
      <c r="J6" s="38" t="s">
        <v>67</v>
      </c>
      <c r="K6" s="38" t="s">
        <v>68</v>
      </c>
      <c r="L6" s="111"/>
      <c r="M6" s="122"/>
      <c r="N6" s="111"/>
      <c r="O6" s="122"/>
      <c r="P6" s="111"/>
      <c r="Q6" s="128"/>
      <c r="R6" s="125"/>
      <c r="T6" s="52" t="s">
        <v>186</v>
      </c>
      <c r="U6" s="4" t="e">
        <f>+INT(AVERAGE(#REF!))</f>
        <v>#REF!</v>
      </c>
    </row>
    <row r="7" spans="2:21" ht="51" x14ac:dyDescent="0.25">
      <c r="B7" s="79">
        <v>1</v>
      </c>
      <c r="C7" s="126" t="s">
        <v>98</v>
      </c>
      <c r="D7" s="80" t="s">
        <v>86</v>
      </c>
      <c r="E7" s="67" t="s">
        <v>0</v>
      </c>
      <c r="F7" s="59">
        <v>1</v>
      </c>
      <c r="G7" s="59">
        <v>2</v>
      </c>
      <c r="H7" s="59">
        <v>1</v>
      </c>
      <c r="I7" s="59">
        <v>2</v>
      </c>
      <c r="J7" s="59">
        <v>2</v>
      </c>
      <c r="K7" s="59">
        <v>1</v>
      </c>
      <c r="L7" s="59" t="s">
        <v>122</v>
      </c>
      <c r="M7" s="39">
        <f t="shared" ref="M7:M12"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181</v>
      </c>
      <c r="R7" s="3"/>
      <c r="T7" s="65"/>
      <c r="U7" s="65"/>
    </row>
    <row r="8" spans="2:21" ht="27.75" customHeight="1" x14ac:dyDescent="0.25">
      <c r="B8" s="79">
        <v>2</v>
      </c>
      <c r="C8" s="126"/>
      <c r="D8" s="80" t="s">
        <v>108</v>
      </c>
      <c r="E8" s="67" t="s">
        <v>159</v>
      </c>
      <c r="F8" s="59">
        <v>1</v>
      </c>
      <c r="G8" s="59">
        <v>2</v>
      </c>
      <c r="H8" s="59">
        <v>1</v>
      </c>
      <c r="I8" s="59">
        <v>1</v>
      </c>
      <c r="J8" s="59">
        <v>2</v>
      </c>
      <c r="K8" s="59">
        <v>1</v>
      </c>
      <c r="L8" s="59" t="s">
        <v>122</v>
      </c>
      <c r="M8" s="39">
        <f t="shared" si="0"/>
        <v>3</v>
      </c>
      <c r="N8" s="39" t="str">
        <f t="shared" ref="N8:N12"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162</v>
      </c>
      <c r="R8" s="3"/>
      <c r="T8" s="65">
        <v>3</v>
      </c>
      <c r="U8" s="65" t="s">
        <v>122</v>
      </c>
    </row>
    <row r="9" spans="2:21" ht="111.75" customHeight="1" x14ac:dyDescent="0.25">
      <c r="B9" s="79">
        <v>3</v>
      </c>
      <c r="C9" s="127"/>
      <c r="D9" s="80" t="s">
        <v>69</v>
      </c>
      <c r="E9" s="67" t="s">
        <v>100</v>
      </c>
      <c r="F9" s="59">
        <v>1</v>
      </c>
      <c r="G9" s="59">
        <v>2</v>
      </c>
      <c r="H9" s="59">
        <v>1</v>
      </c>
      <c r="I9" s="59">
        <v>1</v>
      </c>
      <c r="J9" s="59">
        <v>2</v>
      </c>
      <c r="K9" s="59">
        <v>2</v>
      </c>
      <c r="L9" s="59" t="s">
        <v>122</v>
      </c>
      <c r="M9" s="39">
        <f t="shared" si="0"/>
        <v>3</v>
      </c>
      <c r="N9" s="39" t="str">
        <f t="shared" si="1"/>
        <v>Menor</v>
      </c>
      <c r="O9" s="39">
        <f t="shared" ref="O9:O12" si="2">MAX(F9:K9)</f>
        <v>2</v>
      </c>
      <c r="P9" s="63" t="str">
        <f t="shared" ref="P9:P12"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202</v>
      </c>
      <c r="R9" s="66"/>
      <c r="T9" s="65">
        <v>4</v>
      </c>
      <c r="U9" s="65" t="s">
        <v>123</v>
      </c>
    </row>
    <row r="10" spans="2:21" ht="57.75" customHeight="1" x14ac:dyDescent="0.25">
      <c r="B10" s="79">
        <v>4</v>
      </c>
      <c r="C10" s="104" t="s">
        <v>99</v>
      </c>
      <c r="D10" s="80" t="s">
        <v>116</v>
      </c>
      <c r="E10" s="67" t="s">
        <v>0</v>
      </c>
      <c r="F10" s="59">
        <v>4</v>
      </c>
      <c r="G10" s="59">
        <v>3</v>
      </c>
      <c r="H10" s="59">
        <v>3</v>
      </c>
      <c r="I10" s="59">
        <v>3</v>
      </c>
      <c r="J10" s="59">
        <v>3</v>
      </c>
      <c r="K10" s="59">
        <v>3</v>
      </c>
      <c r="L10" s="59" t="s">
        <v>122</v>
      </c>
      <c r="M10" s="39">
        <f t="shared" si="0"/>
        <v>3</v>
      </c>
      <c r="N10" s="39" t="str">
        <f t="shared" si="1"/>
        <v>Mayor</v>
      </c>
      <c r="O10" s="39">
        <f t="shared" si="2"/>
        <v>4</v>
      </c>
      <c r="P10" s="63" t="str">
        <f t="shared" si="3"/>
        <v>Alto</v>
      </c>
      <c r="Q10" s="3" t="s">
        <v>187</v>
      </c>
      <c r="R10" s="3"/>
      <c r="T10" s="65">
        <v>5</v>
      </c>
      <c r="U10" s="65" t="s">
        <v>124</v>
      </c>
    </row>
    <row r="11" spans="2:21" ht="38.25" x14ac:dyDescent="0.25">
      <c r="B11" s="79">
        <v>5</v>
      </c>
      <c r="C11" s="104"/>
      <c r="D11" s="80" t="s">
        <v>157</v>
      </c>
      <c r="E11" s="67" t="s">
        <v>0</v>
      </c>
      <c r="F11" s="59">
        <v>2</v>
      </c>
      <c r="G11" s="59">
        <v>2</v>
      </c>
      <c r="H11" s="59">
        <v>1</v>
      </c>
      <c r="I11" s="59">
        <v>2</v>
      </c>
      <c r="J11" s="59">
        <v>1</v>
      </c>
      <c r="K11" s="59">
        <v>2</v>
      </c>
      <c r="L11" s="59" t="s">
        <v>121</v>
      </c>
      <c r="M11" s="39">
        <f t="shared" si="0"/>
        <v>2</v>
      </c>
      <c r="N11" s="39" t="str">
        <f t="shared" si="1"/>
        <v>Menor</v>
      </c>
      <c r="O11" s="39">
        <f t="shared" si="2"/>
        <v>2</v>
      </c>
      <c r="P11" s="63" t="str">
        <f t="shared" si="3"/>
        <v>Bajo</v>
      </c>
      <c r="Q11" s="3" t="s">
        <v>167</v>
      </c>
      <c r="R11" s="3"/>
      <c r="T11" s="65"/>
      <c r="U11" s="65"/>
    </row>
    <row r="12" spans="2:21" ht="51" x14ac:dyDescent="0.25">
      <c r="B12" s="79">
        <v>6</v>
      </c>
      <c r="C12" s="104"/>
      <c r="D12" s="80" t="s">
        <v>114</v>
      </c>
      <c r="E12" s="67" t="s">
        <v>0</v>
      </c>
      <c r="F12" s="59">
        <v>3</v>
      </c>
      <c r="G12" s="59">
        <v>3</v>
      </c>
      <c r="H12" s="59">
        <v>3</v>
      </c>
      <c r="I12" s="59">
        <v>3</v>
      </c>
      <c r="J12" s="59">
        <v>3</v>
      </c>
      <c r="K12" s="59">
        <v>3</v>
      </c>
      <c r="L12" s="59" t="s">
        <v>122</v>
      </c>
      <c r="M12" s="39">
        <f t="shared" si="0"/>
        <v>3</v>
      </c>
      <c r="N12" s="39" t="str">
        <f t="shared" si="1"/>
        <v>Moderado</v>
      </c>
      <c r="O12" s="39">
        <f t="shared" si="2"/>
        <v>3</v>
      </c>
      <c r="P12" s="63" t="str">
        <f t="shared" si="3"/>
        <v>Medio</v>
      </c>
      <c r="Q12" s="3" t="s">
        <v>168</v>
      </c>
      <c r="R12" s="3"/>
      <c r="T12" s="65"/>
      <c r="U12" s="65" t="str">
        <f ca="1">VLOOKUP(RANDBETWEEN(1,5),$T$7:$U$10,2,FALSE)</f>
        <v>Probable</v>
      </c>
    </row>
    <row r="13" spans="2:21" ht="51" x14ac:dyDescent="0.25">
      <c r="B13" s="79">
        <v>7</v>
      </c>
      <c r="C13" s="136" t="s">
        <v>91</v>
      </c>
      <c r="D13" s="80" t="s">
        <v>115</v>
      </c>
      <c r="E13" s="67" t="s">
        <v>0</v>
      </c>
      <c r="F13" s="59">
        <v>1</v>
      </c>
      <c r="G13" s="59">
        <v>2</v>
      </c>
      <c r="H13" s="59">
        <v>2</v>
      </c>
      <c r="I13" s="59">
        <v>1</v>
      </c>
      <c r="J13" s="59">
        <v>1</v>
      </c>
      <c r="K13" s="59">
        <v>1</v>
      </c>
      <c r="L13" s="59" t="s">
        <v>121</v>
      </c>
      <c r="M13" s="39">
        <f t="shared" ref="M13:M42" si="4">IF(L13="Raro",1,IF(L13="Improbable",2,IF(L13="Posible",3,IF(L13="Probable",4,IF(L13="Certeza","5")))))</f>
        <v>2</v>
      </c>
      <c r="N13" s="39" t="str">
        <f t="shared" ref="N13:N42" si="5">IF(MAX(F13:K13)=1,"Insignificante",IF(MAX(F13:K13)=2,"Menor",IF(MAX(F13:K13)=3,"Moderado",IF(MAX(F13:K13)=4,"Mayor",IF(MAX(F13:K13)=5,"Catastrofico","0")))))</f>
        <v>Menor</v>
      </c>
      <c r="O13" s="39">
        <f t="shared" ref="O13:O42" si="6">MAX(F13:K13)</f>
        <v>2</v>
      </c>
      <c r="P13" s="63" t="str">
        <f t="shared" ref="P13:P42" si="7">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Bajo</v>
      </c>
      <c r="Q13" s="3" t="s">
        <v>180</v>
      </c>
      <c r="R13" s="66"/>
    </row>
    <row r="14" spans="2:21" ht="56.25" customHeight="1" x14ac:dyDescent="0.25">
      <c r="B14" s="79">
        <v>8</v>
      </c>
      <c r="C14" s="137"/>
      <c r="D14" s="80" t="s">
        <v>84</v>
      </c>
      <c r="E14" s="67" t="s">
        <v>0</v>
      </c>
      <c r="F14" s="59">
        <v>1</v>
      </c>
      <c r="G14" s="59">
        <v>2</v>
      </c>
      <c r="H14" s="59">
        <v>1</v>
      </c>
      <c r="I14" s="59">
        <v>2</v>
      </c>
      <c r="J14" s="59">
        <v>2</v>
      </c>
      <c r="K14" s="59">
        <v>1</v>
      </c>
      <c r="L14" s="59" t="s">
        <v>122</v>
      </c>
      <c r="M14" s="39">
        <f t="shared" si="4"/>
        <v>3</v>
      </c>
      <c r="N14" s="39" t="str">
        <f t="shared" si="5"/>
        <v>Menor</v>
      </c>
      <c r="O14" s="39">
        <f t="shared" si="6"/>
        <v>2</v>
      </c>
      <c r="P14" s="63" t="str">
        <f t="shared" si="7"/>
        <v>Bajo</v>
      </c>
      <c r="Q14" s="3" t="s">
        <v>177</v>
      </c>
      <c r="R14" s="3"/>
    </row>
    <row r="15" spans="2:21" ht="47.25" customHeight="1" x14ac:dyDescent="0.25">
      <c r="B15" s="79">
        <v>9</v>
      </c>
      <c r="C15" s="137"/>
      <c r="D15" s="80" t="s">
        <v>164</v>
      </c>
      <c r="E15" s="67" t="s">
        <v>0</v>
      </c>
      <c r="F15" s="59">
        <v>1</v>
      </c>
      <c r="G15" s="59">
        <v>1</v>
      </c>
      <c r="H15" s="59">
        <v>1</v>
      </c>
      <c r="I15" s="59">
        <v>1</v>
      </c>
      <c r="J15" s="59">
        <v>3</v>
      </c>
      <c r="K15" s="59">
        <v>3</v>
      </c>
      <c r="L15" s="59" t="s">
        <v>122</v>
      </c>
      <c r="M15" s="39">
        <f t="shared" si="4"/>
        <v>3</v>
      </c>
      <c r="N15" s="39" t="str">
        <f t="shared" si="5"/>
        <v>Moderado</v>
      </c>
      <c r="O15" s="39">
        <f t="shared" si="6"/>
        <v>3</v>
      </c>
      <c r="P15" s="63" t="str">
        <f t="shared" si="7"/>
        <v>Medio</v>
      </c>
      <c r="Q15" s="3" t="s">
        <v>179</v>
      </c>
      <c r="R15" s="3"/>
    </row>
    <row r="16" spans="2:21" ht="39" customHeight="1" x14ac:dyDescent="0.25">
      <c r="B16" s="79">
        <v>10</v>
      </c>
      <c r="C16" s="132" t="s">
        <v>93</v>
      </c>
      <c r="D16" s="80" t="s">
        <v>192</v>
      </c>
      <c r="E16" s="82" t="s">
        <v>0</v>
      </c>
      <c r="F16" s="76">
        <v>3</v>
      </c>
      <c r="G16" s="76">
        <v>3</v>
      </c>
      <c r="H16" s="76">
        <v>1</v>
      </c>
      <c r="I16" s="76">
        <v>1</v>
      </c>
      <c r="J16" s="76">
        <v>1</v>
      </c>
      <c r="K16" s="76">
        <v>1</v>
      </c>
      <c r="L16" s="76" t="s">
        <v>123</v>
      </c>
      <c r="M16" s="82">
        <f t="shared" si="4"/>
        <v>4</v>
      </c>
      <c r="N16" s="82" t="str">
        <f t="shared" si="5"/>
        <v>Moderado</v>
      </c>
      <c r="O16" s="82">
        <f t="shared" si="6"/>
        <v>3</v>
      </c>
      <c r="P16" s="85" t="str">
        <f t="shared" si="7"/>
        <v>Alto</v>
      </c>
      <c r="Q16" s="3" t="s">
        <v>189</v>
      </c>
      <c r="R16" s="66"/>
    </row>
    <row r="17" spans="2:18" ht="51" x14ac:dyDescent="0.25">
      <c r="B17" s="79">
        <v>11</v>
      </c>
      <c r="C17" s="126"/>
      <c r="D17" s="80" t="s">
        <v>191</v>
      </c>
      <c r="E17" s="67" t="s">
        <v>100</v>
      </c>
      <c r="F17" s="59">
        <v>3</v>
      </c>
      <c r="G17" s="59">
        <v>3</v>
      </c>
      <c r="H17" s="59">
        <v>1</v>
      </c>
      <c r="I17" s="59">
        <v>1</v>
      </c>
      <c r="J17" s="59">
        <v>1</v>
      </c>
      <c r="K17" s="59">
        <v>1</v>
      </c>
      <c r="L17" s="59" t="s">
        <v>123</v>
      </c>
      <c r="M17" s="39">
        <f t="shared" ref="M17" si="8">IF(L17="Raro",1,IF(L17="Improbable",2,IF(L17="Posible",3,IF(L17="Probable",4,IF(L17="Certeza","5")))))</f>
        <v>4</v>
      </c>
      <c r="N17" s="39" t="str">
        <f t="shared" ref="N17" si="9">IF(MAX(F17:K17)=1,"Insignificante",IF(MAX(F17:K17)=2,"Menor",IF(MAX(F17:K17)=3,"Moderado",IF(MAX(F17:K17)=4,"Mayor",IF(MAX(F17:K17)=5,"Catastrofico","0")))))</f>
        <v>Moderado</v>
      </c>
      <c r="O17" s="39">
        <f t="shared" ref="O17" si="10">MAX(F17:K17)</f>
        <v>3</v>
      </c>
      <c r="P17" s="63" t="str">
        <f t="shared" ref="P17" si="11">IF(AND(L17="Raro",N17="Insignificante"),"Inusual",IF(AND(L17="Raro",N17="Menor"),"Bajo",IF(AND(L17="Raro",N17="Moderado"),"Medio",IF(AND(L17="Raro",N17="Mayor"),"Medio",IF(AND(L17="Raro",N17="Catastrofico"),"Alto",IF(AND(L17="Improbable",N17="Insignificante"),"Bajo",IF(AND(L17="Improbable",N17="Menor"),"Bajo",IF(AND(L17="Improbable",N17="Moderado"),"Medio",IF(AND(L17="Improbable",N17="Mayor"),"Alto",IF(AND(L17="Improbable",N17="Catastrofico"),"Alto",IF(AND(L17="Posible",N17="Insignificante"),"Bajo",IF(AND(L17="Posible",N17="Menor"),"Bajo",IF(AND(L17="Posible",N17="Moderado"),"Medio",IF(AND(L17="Posible",N17="Mayor"),"Alto",IF(AND(L17="Posible",N17="Catastrofico"),"Extremo",IF(AND(L17="Probable",N17="Insignificante"),"Medio",IF(AND(L17="Probable",N17="Menor"),"Medio",IF(AND(L17="Probable",N17="Moderado"),"Alto",IF(AND(L17="Probable",N17="Mayor"),"Extremo",IF(AND(L17="Probable",N17="Catastrofico"),"Extremo",IF(AND(L17="Certeza",N17="Insignificante"),"Medio",IF(AND(L17="Certeza",N17="Menor"),"Alto",IF(AND(L17="Certeza",N17="Moderado"),"Alto",IF(AND(L17="Certeza",N17="Mayor"),"Extremo",IF(AND(L17="Certeza",N17="Catastrofico"),"Extremo",0)))))))))))))))))))))))))</f>
        <v>Alto</v>
      </c>
      <c r="Q17" s="3" t="s">
        <v>190</v>
      </c>
      <c r="R17" s="66"/>
    </row>
    <row r="18" spans="2:18" ht="51" x14ac:dyDescent="0.25">
      <c r="B18" s="79">
        <v>12</v>
      </c>
      <c r="C18" s="127"/>
      <c r="D18" s="80" t="s">
        <v>83</v>
      </c>
      <c r="E18" s="82" t="s">
        <v>0</v>
      </c>
      <c r="F18" s="59">
        <v>3</v>
      </c>
      <c r="G18" s="59">
        <v>4</v>
      </c>
      <c r="H18" s="59">
        <v>3</v>
      </c>
      <c r="I18" s="59">
        <v>2</v>
      </c>
      <c r="J18" s="59">
        <v>1</v>
      </c>
      <c r="K18" s="59">
        <v>1</v>
      </c>
      <c r="L18" s="59" t="s">
        <v>122</v>
      </c>
      <c r="M18" s="39">
        <f t="shared" si="4"/>
        <v>3</v>
      </c>
      <c r="N18" s="39" t="str">
        <f t="shared" si="5"/>
        <v>Mayor</v>
      </c>
      <c r="O18" s="39">
        <f t="shared" si="6"/>
        <v>4</v>
      </c>
      <c r="P18" s="63" t="str">
        <f t="shared" si="7"/>
        <v>Alto</v>
      </c>
      <c r="Q18" s="3" t="s">
        <v>201</v>
      </c>
      <c r="R18" s="3"/>
    </row>
    <row r="19" spans="2:18" ht="51" x14ac:dyDescent="0.25">
      <c r="B19" s="79">
        <v>13</v>
      </c>
      <c r="C19" s="138" t="s">
        <v>199</v>
      </c>
      <c r="D19" s="80" t="s">
        <v>218</v>
      </c>
      <c r="E19" s="67" t="s">
        <v>0</v>
      </c>
      <c r="F19" s="59">
        <v>4</v>
      </c>
      <c r="G19" s="59">
        <v>4</v>
      </c>
      <c r="H19" s="59">
        <v>1</v>
      </c>
      <c r="I19" s="59">
        <v>1</v>
      </c>
      <c r="J19" s="59">
        <v>1</v>
      </c>
      <c r="K19" s="59">
        <v>1</v>
      </c>
      <c r="L19" s="59" t="s">
        <v>122</v>
      </c>
      <c r="M19" s="39">
        <f t="shared" si="4"/>
        <v>3</v>
      </c>
      <c r="N19" s="39" t="str">
        <f t="shared" si="5"/>
        <v>Mayor</v>
      </c>
      <c r="O19" s="39">
        <f t="shared" si="6"/>
        <v>4</v>
      </c>
      <c r="P19" s="63" t="str">
        <f t="shared" si="7"/>
        <v>Alto</v>
      </c>
      <c r="Q19" s="3" t="s">
        <v>161</v>
      </c>
      <c r="R19" s="66"/>
    </row>
    <row r="20" spans="2:18" s="74" customFormat="1" ht="50.25" customHeight="1" x14ac:dyDescent="0.25">
      <c r="B20" s="79">
        <v>14</v>
      </c>
      <c r="C20" s="139"/>
      <c r="D20" s="80" t="s">
        <v>213</v>
      </c>
      <c r="E20" s="79" t="s">
        <v>0</v>
      </c>
      <c r="F20" s="76">
        <v>3</v>
      </c>
      <c r="G20" s="76">
        <v>4</v>
      </c>
      <c r="H20" s="76">
        <v>3</v>
      </c>
      <c r="I20" s="76">
        <v>2</v>
      </c>
      <c r="J20" s="76">
        <v>1</v>
      </c>
      <c r="K20" s="76">
        <v>1</v>
      </c>
      <c r="L20" s="76" t="s">
        <v>122</v>
      </c>
      <c r="M20" s="75">
        <f t="shared" si="4"/>
        <v>3</v>
      </c>
      <c r="N20" s="75" t="str">
        <f t="shared" si="5"/>
        <v>Mayor</v>
      </c>
      <c r="O20" s="75">
        <f t="shared" si="6"/>
        <v>4</v>
      </c>
      <c r="P20" s="77" t="str">
        <f t="shared" si="7"/>
        <v>Alto</v>
      </c>
      <c r="Q20" s="3" t="s">
        <v>201</v>
      </c>
    </row>
    <row r="21" spans="2:18" ht="46.5" customHeight="1" x14ac:dyDescent="0.25">
      <c r="B21" s="79">
        <v>15</v>
      </c>
      <c r="C21" s="139"/>
      <c r="D21" s="3" t="s">
        <v>109</v>
      </c>
      <c r="E21" s="67" t="s">
        <v>0</v>
      </c>
      <c r="F21" s="59">
        <v>3</v>
      </c>
      <c r="G21" s="59">
        <v>3</v>
      </c>
      <c r="H21" s="59">
        <v>1</v>
      </c>
      <c r="I21" s="59">
        <v>1</v>
      </c>
      <c r="J21" s="59">
        <v>1</v>
      </c>
      <c r="K21" s="59">
        <v>1</v>
      </c>
      <c r="L21" s="59" t="s">
        <v>122</v>
      </c>
      <c r="M21" s="39">
        <f t="shared" si="4"/>
        <v>3</v>
      </c>
      <c r="N21" s="39" t="str">
        <f t="shared" si="5"/>
        <v>Moderado</v>
      </c>
      <c r="O21" s="39">
        <f t="shared" si="6"/>
        <v>3</v>
      </c>
      <c r="P21" s="63" t="str">
        <f t="shared" si="7"/>
        <v>Medio</v>
      </c>
      <c r="Q21" s="3" t="s">
        <v>201</v>
      </c>
      <c r="R21" s="3"/>
    </row>
    <row r="22" spans="2:18" s="81" customFormat="1" ht="97.5" customHeight="1" x14ac:dyDescent="0.25">
      <c r="B22" s="79">
        <v>16</v>
      </c>
      <c r="C22" s="139"/>
      <c r="D22" s="3" t="s">
        <v>219</v>
      </c>
      <c r="E22" s="82" t="s">
        <v>0</v>
      </c>
      <c r="F22" s="76">
        <v>3</v>
      </c>
      <c r="G22" s="76">
        <v>3</v>
      </c>
      <c r="H22" s="76">
        <v>2</v>
      </c>
      <c r="I22" s="76">
        <v>1</v>
      </c>
      <c r="J22" s="76">
        <v>1</v>
      </c>
      <c r="K22" s="76">
        <v>2</v>
      </c>
      <c r="L22" s="76" t="s">
        <v>122</v>
      </c>
      <c r="M22" s="82">
        <f t="shared" ref="M22:M23" si="12">IF(L22="Raro",1,IF(L22="Improbable",2,IF(L22="Posible",3,IF(L22="Probable",4,IF(L22="Certeza","5")))))</f>
        <v>3</v>
      </c>
      <c r="N22" s="82" t="str">
        <f t="shared" ref="N22:N23" si="13">IF(MAX(F22:K22)=1,"Insignificante",IF(MAX(F22:K22)=2,"Menor",IF(MAX(F22:K22)=3,"Moderado",IF(MAX(F22:K22)=4,"Mayor",IF(MAX(F22:K22)=5,"Catastrofico","0")))))</f>
        <v>Moderado</v>
      </c>
      <c r="O22" s="82">
        <f t="shared" ref="O22:O23" si="14">MAX(F22:K22)</f>
        <v>3</v>
      </c>
      <c r="P22" s="85" t="str">
        <f t="shared" ref="P22:P23" si="15">IF(AND(L22="Raro",N22="Insignificante"),"Inusual",IF(AND(L22="Raro",N22="Menor"),"Bajo",IF(AND(L22="Raro",N22="Moderado"),"Medio",IF(AND(L22="Raro",N22="Mayor"),"Medio",IF(AND(L22="Raro",N22="Catastrofico"),"Alto",IF(AND(L22="Improbable",N22="Insignificante"),"Bajo",IF(AND(L22="Improbable",N22="Menor"),"Bajo",IF(AND(L22="Improbable",N22="Moderado"),"Medio",IF(AND(L22="Improbable",N22="Mayor"),"Alto",IF(AND(L22="Improbable",N22="Catastrofico"),"Alto",IF(AND(L22="Posible",N22="Insignificante"),"Bajo",IF(AND(L22="Posible",N22="Menor"),"Bajo",IF(AND(L22="Posible",N22="Moderado"),"Medio",IF(AND(L22="Posible",N22="Mayor"),"Alto",IF(AND(L22="Posible",N22="Catastrofico"),"Extremo",IF(AND(L22="Probable",N22="Insignificante"),"Medio",IF(AND(L22="Probable",N22="Menor"),"Medio",IF(AND(L22="Probable",N22="Moderado"),"Alto",IF(AND(L22="Probable",N22="Mayor"),"Extremo",IF(AND(L22="Probable",N22="Catastrofico"),"Extremo",IF(AND(L22="Certeza",N22="Insignificante"),"Medio",IF(AND(L22="Certeza",N22="Menor"),"Alto",IF(AND(L22="Certeza",N22="Moderado"),"Alto",IF(AND(L22="Certeza",N22="Mayor"),"Extremo",IF(AND(L22="Certeza",N22="Catastrofico"),"Extremo",0)))))))))))))))))))))))))</f>
        <v>Medio</v>
      </c>
      <c r="Q22" s="3" t="s">
        <v>212</v>
      </c>
      <c r="R22" s="3"/>
    </row>
    <row r="23" spans="2:18" s="74" customFormat="1" ht="112.5" customHeight="1" x14ac:dyDescent="0.25">
      <c r="B23" s="79">
        <v>21</v>
      </c>
      <c r="C23" s="139"/>
      <c r="D23" s="88" t="s">
        <v>215</v>
      </c>
      <c r="E23" s="67" t="s">
        <v>0</v>
      </c>
      <c r="F23" s="76">
        <v>2</v>
      </c>
      <c r="G23" s="76">
        <v>3</v>
      </c>
      <c r="H23" s="76">
        <v>1</v>
      </c>
      <c r="I23" s="76">
        <v>1</v>
      </c>
      <c r="J23" s="76">
        <v>1</v>
      </c>
      <c r="K23" s="76">
        <v>1</v>
      </c>
      <c r="L23" s="76" t="s">
        <v>121</v>
      </c>
      <c r="M23" s="75">
        <f t="shared" si="12"/>
        <v>2</v>
      </c>
      <c r="N23" s="75" t="str">
        <f t="shared" si="13"/>
        <v>Moderado</v>
      </c>
      <c r="O23" s="75">
        <f t="shared" si="14"/>
        <v>3</v>
      </c>
      <c r="P23" s="77" t="str">
        <f t="shared" si="15"/>
        <v>Medio</v>
      </c>
      <c r="Q23" s="88" t="s">
        <v>203</v>
      </c>
      <c r="R23" s="66"/>
    </row>
    <row r="24" spans="2:18" s="74" customFormat="1" ht="58.5" customHeight="1" x14ac:dyDescent="0.25">
      <c r="B24" s="79">
        <v>18</v>
      </c>
      <c r="C24" s="139"/>
      <c r="D24" s="88" t="s">
        <v>220</v>
      </c>
      <c r="E24" s="67" t="s">
        <v>0</v>
      </c>
      <c r="F24" s="76">
        <v>2</v>
      </c>
      <c r="G24" s="76">
        <v>1</v>
      </c>
      <c r="H24" s="76">
        <v>1</v>
      </c>
      <c r="I24" s="76">
        <v>1</v>
      </c>
      <c r="J24" s="76">
        <v>2</v>
      </c>
      <c r="K24" s="76">
        <v>3</v>
      </c>
      <c r="L24" s="76" t="s">
        <v>121</v>
      </c>
      <c r="M24" s="75">
        <f t="shared" si="4"/>
        <v>2</v>
      </c>
      <c r="N24" s="75" t="str">
        <f t="shared" si="5"/>
        <v>Moderado</v>
      </c>
      <c r="O24" s="75">
        <f t="shared" si="6"/>
        <v>3</v>
      </c>
      <c r="P24" s="77" t="str">
        <f t="shared" si="7"/>
        <v>Medio</v>
      </c>
      <c r="Q24" s="88" t="s">
        <v>221</v>
      </c>
      <c r="R24" s="87"/>
    </row>
    <row r="25" spans="2:18" s="74" customFormat="1" ht="39" customHeight="1" x14ac:dyDescent="0.25">
      <c r="B25" s="79">
        <v>19</v>
      </c>
      <c r="C25" s="133" t="s">
        <v>92</v>
      </c>
      <c r="D25" s="89" t="s">
        <v>222</v>
      </c>
      <c r="E25" s="67" t="s">
        <v>0</v>
      </c>
      <c r="F25" s="76">
        <v>3</v>
      </c>
      <c r="G25" s="76">
        <v>3</v>
      </c>
      <c r="H25" s="76">
        <v>1</v>
      </c>
      <c r="I25" s="76">
        <v>1</v>
      </c>
      <c r="J25" s="76">
        <v>1</v>
      </c>
      <c r="K25" s="76">
        <v>1</v>
      </c>
      <c r="L25" s="76" t="s">
        <v>122</v>
      </c>
      <c r="M25" s="75">
        <f t="shared" si="4"/>
        <v>3</v>
      </c>
      <c r="N25" s="75" t="str">
        <f t="shared" si="5"/>
        <v>Moderado</v>
      </c>
      <c r="O25" s="75">
        <f t="shared" si="6"/>
        <v>3</v>
      </c>
      <c r="P25" s="77" t="str">
        <f t="shared" si="7"/>
        <v>Medio</v>
      </c>
      <c r="Q25" s="90" t="s">
        <v>201</v>
      </c>
      <c r="R25" s="87"/>
    </row>
    <row r="26" spans="2:18" ht="51" x14ac:dyDescent="0.25">
      <c r="B26" s="79">
        <v>20</v>
      </c>
      <c r="C26" s="135"/>
      <c r="D26" s="3" t="s">
        <v>158</v>
      </c>
      <c r="E26" s="67" t="s">
        <v>0</v>
      </c>
      <c r="F26" s="59">
        <v>4</v>
      </c>
      <c r="G26" s="59">
        <v>4</v>
      </c>
      <c r="H26" s="59">
        <v>2</v>
      </c>
      <c r="I26" s="59">
        <v>1</v>
      </c>
      <c r="J26" s="59">
        <v>2</v>
      </c>
      <c r="K26" s="59">
        <v>4</v>
      </c>
      <c r="L26" s="59" t="s">
        <v>120</v>
      </c>
      <c r="M26" s="39">
        <f t="shared" si="4"/>
        <v>1</v>
      </c>
      <c r="N26" s="39" t="str">
        <f t="shared" si="5"/>
        <v>Mayor</v>
      </c>
      <c r="O26" s="39">
        <f t="shared" si="6"/>
        <v>4</v>
      </c>
      <c r="P26" s="63" t="str">
        <f t="shared" si="7"/>
        <v>Medio</v>
      </c>
      <c r="Q26" s="3" t="s">
        <v>175</v>
      </c>
      <c r="R26" s="3"/>
    </row>
    <row r="27" spans="2:18" ht="77.25" thickBot="1" x14ac:dyDescent="0.3">
      <c r="B27" s="79">
        <v>21</v>
      </c>
      <c r="C27" s="133" t="s">
        <v>104</v>
      </c>
      <c r="D27" s="3" t="s">
        <v>216</v>
      </c>
      <c r="E27" s="67" t="s">
        <v>0</v>
      </c>
      <c r="F27" s="59">
        <v>1</v>
      </c>
      <c r="G27" s="59">
        <v>1</v>
      </c>
      <c r="H27" s="59">
        <v>1</v>
      </c>
      <c r="I27" s="59">
        <v>1</v>
      </c>
      <c r="J27" s="59">
        <v>1</v>
      </c>
      <c r="K27" s="59">
        <v>1</v>
      </c>
      <c r="L27" s="59" t="s">
        <v>120</v>
      </c>
      <c r="M27" s="39">
        <f t="shared" si="4"/>
        <v>1</v>
      </c>
      <c r="N27" s="39" t="str">
        <f>IF(MAX(F27:K27)=1,"Insignificante",IF(MAX(F27:K27)=2,"Menor",IF(MAX(F27:K27)=3,"Moderado",IF(MAX(F27:K27)=4,"Mayor",IF(MAX(F27:K27)=5,"Catastrofico","0")))))</f>
        <v>Insignificante</v>
      </c>
      <c r="O27" s="39">
        <f t="shared" si="6"/>
        <v>1</v>
      </c>
      <c r="P27" s="63" t="str">
        <f t="shared" si="7"/>
        <v>Inusual</v>
      </c>
      <c r="Q27" s="3" t="s">
        <v>217</v>
      </c>
      <c r="R27" s="66"/>
    </row>
    <row r="28" spans="2:18" ht="64.5" thickBot="1" x14ac:dyDescent="0.3">
      <c r="B28" s="79">
        <v>22</v>
      </c>
      <c r="C28" s="134"/>
      <c r="D28" s="86" t="s">
        <v>200</v>
      </c>
      <c r="E28" s="67" t="s">
        <v>100</v>
      </c>
      <c r="F28" s="59">
        <v>3</v>
      </c>
      <c r="G28" s="59">
        <v>3</v>
      </c>
      <c r="H28" s="59">
        <v>3</v>
      </c>
      <c r="I28" s="59">
        <v>1</v>
      </c>
      <c r="J28" s="59">
        <v>1</v>
      </c>
      <c r="K28" s="59">
        <v>2</v>
      </c>
      <c r="L28" s="59" t="s">
        <v>123</v>
      </c>
      <c r="M28" s="39">
        <v>4</v>
      </c>
      <c r="N28" s="39" t="s">
        <v>166</v>
      </c>
      <c r="O28" s="39">
        <v>3</v>
      </c>
      <c r="P28" s="63" t="s">
        <v>58</v>
      </c>
      <c r="Q28" s="83" t="s">
        <v>193</v>
      </c>
      <c r="R28" s="3"/>
    </row>
    <row r="29" spans="2:18" ht="51" x14ac:dyDescent="0.25">
      <c r="B29" s="79">
        <v>23</v>
      </c>
      <c r="C29" s="134"/>
      <c r="D29" s="3" t="s">
        <v>153</v>
      </c>
      <c r="E29" s="67" t="s">
        <v>0</v>
      </c>
      <c r="F29" s="59">
        <v>1</v>
      </c>
      <c r="G29" s="59">
        <v>3</v>
      </c>
      <c r="H29" s="59">
        <v>2</v>
      </c>
      <c r="I29" s="59">
        <v>1</v>
      </c>
      <c r="J29" s="59">
        <v>1</v>
      </c>
      <c r="K29" s="59">
        <v>1</v>
      </c>
      <c r="L29" s="59" t="s">
        <v>122</v>
      </c>
      <c r="M29" s="39">
        <f t="shared" si="4"/>
        <v>3</v>
      </c>
      <c r="N29" s="39" t="str">
        <f t="shared" si="5"/>
        <v>Moderado</v>
      </c>
      <c r="O29" s="39">
        <f t="shared" si="6"/>
        <v>3</v>
      </c>
      <c r="P29" s="63" t="str">
        <f t="shared" si="7"/>
        <v>Medio</v>
      </c>
      <c r="Q29" s="3" t="s">
        <v>211</v>
      </c>
      <c r="R29" s="3"/>
    </row>
    <row r="30" spans="2:18" ht="38.25" x14ac:dyDescent="0.25">
      <c r="B30" s="79">
        <v>24</v>
      </c>
      <c r="C30" s="135"/>
      <c r="D30" s="3" t="s">
        <v>110</v>
      </c>
      <c r="E30" s="67" t="s">
        <v>100</v>
      </c>
      <c r="F30" s="59">
        <v>1</v>
      </c>
      <c r="G30" s="59">
        <v>3</v>
      </c>
      <c r="H30" s="59">
        <v>2</v>
      </c>
      <c r="I30" s="59">
        <v>1</v>
      </c>
      <c r="J30" s="59">
        <v>1</v>
      </c>
      <c r="K30" s="59">
        <v>1</v>
      </c>
      <c r="L30" s="59" t="s">
        <v>122</v>
      </c>
      <c r="M30" s="39">
        <f t="shared" si="4"/>
        <v>3</v>
      </c>
      <c r="N30" s="39" t="str">
        <f t="shared" si="5"/>
        <v>Moderado</v>
      </c>
      <c r="O30" s="39">
        <f t="shared" si="6"/>
        <v>3</v>
      </c>
      <c r="P30" s="63" t="str">
        <f t="shared" si="7"/>
        <v>Medio</v>
      </c>
      <c r="Q30" s="3" t="s">
        <v>176</v>
      </c>
      <c r="R30" s="66"/>
    </row>
    <row r="31" spans="2:18" ht="39.75" customHeight="1" x14ac:dyDescent="0.25">
      <c r="B31" s="79">
        <v>25</v>
      </c>
      <c r="C31" s="133" t="s">
        <v>97</v>
      </c>
      <c r="D31" s="3" t="s">
        <v>111</v>
      </c>
      <c r="E31" s="67" t="s">
        <v>0</v>
      </c>
      <c r="F31" s="59">
        <v>2</v>
      </c>
      <c r="G31" s="59">
        <v>2</v>
      </c>
      <c r="H31" s="59">
        <v>1</v>
      </c>
      <c r="I31" s="59">
        <v>2</v>
      </c>
      <c r="J31" s="59">
        <v>1</v>
      </c>
      <c r="K31" s="59">
        <v>1</v>
      </c>
      <c r="L31" s="59" t="s">
        <v>122</v>
      </c>
      <c r="M31" s="39">
        <f t="shared" si="4"/>
        <v>3</v>
      </c>
      <c r="N31" s="39" t="str">
        <f t="shared" si="5"/>
        <v>Menor</v>
      </c>
      <c r="O31" s="39">
        <f t="shared" si="6"/>
        <v>2</v>
      </c>
      <c r="P31" s="63" t="str">
        <f t="shared" si="7"/>
        <v>Bajo</v>
      </c>
      <c r="Q31" s="3" t="s">
        <v>165</v>
      </c>
      <c r="R31" s="3"/>
    </row>
    <row r="32" spans="2:18" ht="38.25" x14ac:dyDescent="0.25">
      <c r="B32" s="79">
        <v>26</v>
      </c>
      <c r="C32" s="134"/>
      <c r="D32" s="3" t="s">
        <v>163</v>
      </c>
      <c r="E32" s="67" t="s">
        <v>0</v>
      </c>
      <c r="F32" s="59">
        <v>1</v>
      </c>
      <c r="G32" s="59">
        <v>1</v>
      </c>
      <c r="H32" s="59">
        <v>1</v>
      </c>
      <c r="I32" s="59">
        <v>1</v>
      </c>
      <c r="J32" s="59">
        <v>1</v>
      </c>
      <c r="K32" s="59">
        <v>1</v>
      </c>
      <c r="L32" s="59" t="s">
        <v>120</v>
      </c>
      <c r="M32" s="39">
        <f t="shared" si="4"/>
        <v>1</v>
      </c>
      <c r="N32" s="39" t="str">
        <f t="shared" si="5"/>
        <v>Insignificante</v>
      </c>
      <c r="O32" s="39">
        <f t="shared" si="6"/>
        <v>1</v>
      </c>
      <c r="P32" s="63" t="str">
        <f t="shared" si="7"/>
        <v>Inusual</v>
      </c>
      <c r="Q32" s="3" t="s">
        <v>165</v>
      </c>
      <c r="R32" s="3"/>
    </row>
    <row r="33" spans="1:21" ht="39.75" customHeight="1" x14ac:dyDescent="0.25">
      <c r="B33" s="79">
        <v>27</v>
      </c>
      <c r="C33" s="134"/>
      <c r="D33" s="3" t="s">
        <v>155</v>
      </c>
      <c r="E33" s="67" t="s">
        <v>0</v>
      </c>
      <c r="F33" s="59">
        <v>1</v>
      </c>
      <c r="G33" s="59">
        <v>2</v>
      </c>
      <c r="H33" s="59">
        <v>1</v>
      </c>
      <c r="I33" s="59">
        <v>1</v>
      </c>
      <c r="J33" s="59">
        <v>1</v>
      </c>
      <c r="K33" s="59">
        <v>1</v>
      </c>
      <c r="L33" s="59" t="s">
        <v>120</v>
      </c>
      <c r="M33" s="39">
        <f t="shared" si="4"/>
        <v>1</v>
      </c>
      <c r="N33" s="39" t="str">
        <f t="shared" si="5"/>
        <v>Menor</v>
      </c>
      <c r="O33" s="39">
        <f t="shared" si="6"/>
        <v>2</v>
      </c>
      <c r="P33" s="63" t="str">
        <f t="shared" si="7"/>
        <v>Bajo</v>
      </c>
      <c r="Q33" s="3" t="s">
        <v>165</v>
      </c>
      <c r="R33" s="3"/>
    </row>
    <row r="34" spans="1:21" ht="38.25" customHeight="1" x14ac:dyDescent="0.25">
      <c r="B34" s="79">
        <v>28</v>
      </c>
      <c r="C34" s="134"/>
      <c r="D34" s="3" t="s">
        <v>156</v>
      </c>
      <c r="E34" s="67" t="s">
        <v>0</v>
      </c>
      <c r="F34" s="59">
        <v>1</v>
      </c>
      <c r="G34" s="59">
        <v>2</v>
      </c>
      <c r="H34" s="59">
        <v>1</v>
      </c>
      <c r="I34" s="59">
        <v>2</v>
      </c>
      <c r="J34" s="59">
        <v>1</v>
      </c>
      <c r="K34" s="59">
        <v>1</v>
      </c>
      <c r="L34" s="59" t="s">
        <v>122</v>
      </c>
      <c r="M34" s="39">
        <f t="shared" si="4"/>
        <v>3</v>
      </c>
      <c r="N34" s="39" t="str">
        <f t="shared" si="5"/>
        <v>Menor</v>
      </c>
      <c r="O34" s="39">
        <f t="shared" si="6"/>
        <v>2</v>
      </c>
      <c r="P34" s="63" t="str">
        <f t="shared" si="7"/>
        <v>Bajo</v>
      </c>
      <c r="Q34" s="3" t="s">
        <v>165</v>
      </c>
      <c r="R34" s="3"/>
    </row>
    <row r="35" spans="1:21" ht="28.5" customHeight="1" x14ac:dyDescent="0.25">
      <c r="B35" s="79">
        <v>29</v>
      </c>
      <c r="C35" s="134"/>
      <c r="D35" s="3" t="s">
        <v>214</v>
      </c>
      <c r="E35" s="67" t="s">
        <v>0</v>
      </c>
      <c r="F35" s="59">
        <v>3</v>
      </c>
      <c r="G35" s="59">
        <v>3</v>
      </c>
      <c r="H35" s="59">
        <v>2</v>
      </c>
      <c r="I35" s="59">
        <v>1</v>
      </c>
      <c r="J35" s="59">
        <v>1</v>
      </c>
      <c r="K35" s="59">
        <v>1</v>
      </c>
      <c r="L35" s="59" t="s">
        <v>122</v>
      </c>
      <c r="M35" s="39">
        <f t="shared" si="4"/>
        <v>3</v>
      </c>
      <c r="N35" s="39" t="str">
        <f t="shared" si="5"/>
        <v>Moderado</v>
      </c>
      <c r="O35" s="39">
        <f t="shared" si="6"/>
        <v>3</v>
      </c>
      <c r="P35" s="63" t="str">
        <f t="shared" si="7"/>
        <v>Medio</v>
      </c>
      <c r="Q35" s="3" t="s">
        <v>165</v>
      </c>
      <c r="R35" s="3"/>
    </row>
    <row r="36" spans="1:21" ht="76.5" x14ac:dyDescent="0.25">
      <c r="B36" s="79">
        <v>30</v>
      </c>
      <c r="C36" s="129" t="s">
        <v>94</v>
      </c>
      <c r="D36" s="3" t="s">
        <v>90</v>
      </c>
      <c r="E36" s="67" t="s">
        <v>0</v>
      </c>
      <c r="F36" s="59">
        <v>1</v>
      </c>
      <c r="G36" s="59">
        <v>1</v>
      </c>
      <c r="H36" s="59">
        <v>1</v>
      </c>
      <c r="I36" s="59">
        <v>1</v>
      </c>
      <c r="J36" s="59">
        <v>1</v>
      </c>
      <c r="K36" s="59">
        <v>2</v>
      </c>
      <c r="L36" s="59" t="s">
        <v>121</v>
      </c>
      <c r="M36" s="39">
        <f t="shared" si="4"/>
        <v>2</v>
      </c>
      <c r="N36" s="39" t="str">
        <f t="shared" si="5"/>
        <v>Menor</v>
      </c>
      <c r="O36" s="39">
        <f t="shared" si="6"/>
        <v>2</v>
      </c>
      <c r="P36" s="63" t="str">
        <f t="shared" si="7"/>
        <v>Bajo</v>
      </c>
      <c r="Q36" s="3" t="s">
        <v>178</v>
      </c>
      <c r="R36" s="3"/>
    </row>
    <row r="37" spans="1:21" ht="51" x14ac:dyDescent="0.25">
      <c r="B37" s="79">
        <v>31</v>
      </c>
      <c r="C37" s="131"/>
      <c r="D37" s="3" t="s">
        <v>101</v>
      </c>
      <c r="E37" s="67" t="s">
        <v>0</v>
      </c>
      <c r="F37" s="59">
        <v>1</v>
      </c>
      <c r="G37" s="59">
        <v>1</v>
      </c>
      <c r="H37" s="59">
        <v>1</v>
      </c>
      <c r="I37" s="59">
        <v>1</v>
      </c>
      <c r="J37" s="59">
        <v>1</v>
      </c>
      <c r="K37" s="59">
        <v>2</v>
      </c>
      <c r="L37" s="59" t="s">
        <v>121</v>
      </c>
      <c r="M37" s="39">
        <f t="shared" si="4"/>
        <v>2</v>
      </c>
      <c r="N37" s="39" t="str">
        <f t="shared" si="5"/>
        <v>Menor</v>
      </c>
      <c r="O37" s="39">
        <f t="shared" si="6"/>
        <v>2</v>
      </c>
      <c r="P37" s="63" t="str">
        <f t="shared" si="7"/>
        <v>Bajo</v>
      </c>
      <c r="Q37" s="3" t="s">
        <v>173</v>
      </c>
      <c r="R37" s="3"/>
    </row>
    <row r="38" spans="1:21" ht="39.75" customHeight="1" x14ac:dyDescent="0.25">
      <c r="B38" s="79">
        <v>32</v>
      </c>
      <c r="C38" s="129" t="s">
        <v>95</v>
      </c>
      <c r="D38" s="3" t="s">
        <v>96</v>
      </c>
      <c r="E38" s="67" t="s">
        <v>0</v>
      </c>
      <c r="F38" s="59">
        <v>3</v>
      </c>
      <c r="G38" s="59">
        <v>3</v>
      </c>
      <c r="H38" s="59">
        <v>3</v>
      </c>
      <c r="I38" s="59">
        <v>1</v>
      </c>
      <c r="J38" s="59">
        <v>2</v>
      </c>
      <c r="K38" s="59">
        <v>2</v>
      </c>
      <c r="L38" s="59" t="s">
        <v>122</v>
      </c>
      <c r="M38" s="39">
        <f t="shared" si="4"/>
        <v>3</v>
      </c>
      <c r="N38" s="39" t="str">
        <f t="shared" si="5"/>
        <v>Moderado</v>
      </c>
      <c r="O38" s="39">
        <f t="shared" si="6"/>
        <v>3</v>
      </c>
      <c r="P38" s="63" t="str">
        <f t="shared" si="7"/>
        <v>Medio</v>
      </c>
      <c r="Q38" s="3" t="s">
        <v>169</v>
      </c>
      <c r="R38" s="3"/>
    </row>
    <row r="39" spans="1:21" ht="38.25" x14ac:dyDescent="0.25">
      <c r="B39" s="79">
        <v>33</v>
      </c>
      <c r="C39" s="130"/>
      <c r="D39" s="3" t="s">
        <v>82</v>
      </c>
      <c r="E39" s="67" t="s">
        <v>0</v>
      </c>
      <c r="F39" s="59">
        <v>3</v>
      </c>
      <c r="G39" s="59">
        <v>1</v>
      </c>
      <c r="H39" s="59">
        <v>1</v>
      </c>
      <c r="I39" s="59">
        <v>1</v>
      </c>
      <c r="J39" s="59">
        <v>1</v>
      </c>
      <c r="K39" s="59">
        <v>2</v>
      </c>
      <c r="L39" s="59" t="s">
        <v>122</v>
      </c>
      <c r="M39" s="39">
        <f t="shared" si="4"/>
        <v>3</v>
      </c>
      <c r="N39" s="39" t="str">
        <f t="shared" si="5"/>
        <v>Moderado</v>
      </c>
      <c r="O39" s="39">
        <f t="shared" si="6"/>
        <v>3</v>
      </c>
      <c r="P39" s="63" t="str">
        <f t="shared" si="7"/>
        <v>Medio</v>
      </c>
      <c r="Q39" s="3" t="s">
        <v>172</v>
      </c>
      <c r="R39" s="66"/>
    </row>
    <row r="40" spans="1:21" ht="38.25" x14ac:dyDescent="0.25">
      <c r="B40" s="79">
        <v>34</v>
      </c>
      <c r="C40" s="130"/>
      <c r="D40" s="3" t="s">
        <v>102</v>
      </c>
      <c r="E40" s="67" t="s">
        <v>0</v>
      </c>
      <c r="F40" s="59">
        <v>1</v>
      </c>
      <c r="G40" s="59">
        <v>1</v>
      </c>
      <c r="H40" s="59">
        <v>1</v>
      </c>
      <c r="I40" s="59">
        <v>1</v>
      </c>
      <c r="J40" s="59">
        <v>1</v>
      </c>
      <c r="K40" s="59">
        <v>1</v>
      </c>
      <c r="L40" s="59" t="s">
        <v>122</v>
      </c>
      <c r="M40" s="39">
        <f t="shared" si="4"/>
        <v>3</v>
      </c>
      <c r="N40" s="39" t="str">
        <f t="shared" si="5"/>
        <v>Insignificante</v>
      </c>
      <c r="O40" s="39">
        <f t="shared" si="6"/>
        <v>1</v>
      </c>
      <c r="P40" s="63" t="str">
        <f t="shared" si="7"/>
        <v>Bajo</v>
      </c>
      <c r="Q40" s="3" t="s">
        <v>170</v>
      </c>
      <c r="R40" s="3"/>
    </row>
    <row r="41" spans="1:21" ht="76.5" x14ac:dyDescent="0.25">
      <c r="B41" s="79">
        <v>35</v>
      </c>
      <c r="C41" s="130"/>
      <c r="D41" s="3" t="s">
        <v>112</v>
      </c>
      <c r="E41" s="67" t="s">
        <v>0</v>
      </c>
      <c r="F41" s="59">
        <v>4</v>
      </c>
      <c r="G41" s="59">
        <v>4</v>
      </c>
      <c r="H41" s="59">
        <v>2</v>
      </c>
      <c r="I41" s="59">
        <v>2</v>
      </c>
      <c r="J41" s="59">
        <v>2</v>
      </c>
      <c r="K41" s="59">
        <v>3</v>
      </c>
      <c r="L41" s="59" t="s">
        <v>122</v>
      </c>
      <c r="M41" s="39">
        <f t="shared" si="4"/>
        <v>3</v>
      </c>
      <c r="N41" s="39" t="str">
        <f t="shared" si="5"/>
        <v>Mayor</v>
      </c>
      <c r="O41" s="39">
        <f t="shared" si="6"/>
        <v>4</v>
      </c>
      <c r="P41" s="63" t="str">
        <f t="shared" si="7"/>
        <v>Alto</v>
      </c>
      <c r="Q41" s="3" t="s">
        <v>171</v>
      </c>
      <c r="R41" s="3"/>
    </row>
    <row r="42" spans="1:21" ht="51" x14ac:dyDescent="0.25">
      <c r="B42" s="79">
        <v>36</v>
      </c>
      <c r="C42" s="131"/>
      <c r="D42" s="3" t="s">
        <v>113</v>
      </c>
      <c r="E42" s="67" t="s">
        <v>159</v>
      </c>
      <c r="F42" s="59">
        <v>1</v>
      </c>
      <c r="G42" s="59">
        <v>1</v>
      </c>
      <c r="H42" s="59">
        <v>1</v>
      </c>
      <c r="I42" s="59">
        <v>1</v>
      </c>
      <c r="J42" s="59">
        <v>2</v>
      </c>
      <c r="K42" s="59">
        <v>1</v>
      </c>
      <c r="L42" s="59" t="s">
        <v>122</v>
      </c>
      <c r="M42" s="39">
        <f t="shared" si="4"/>
        <v>3</v>
      </c>
      <c r="N42" s="39" t="str">
        <f t="shared" si="5"/>
        <v>Menor</v>
      </c>
      <c r="O42" s="39">
        <f t="shared" si="6"/>
        <v>2</v>
      </c>
      <c r="P42" s="63" t="str">
        <f t="shared" si="7"/>
        <v>Bajo</v>
      </c>
      <c r="Q42" s="3" t="s">
        <v>174</v>
      </c>
      <c r="R42" s="3"/>
    </row>
    <row r="43" spans="1:21" ht="38.25" x14ac:dyDescent="0.25">
      <c r="A43" s="68"/>
      <c r="B43" s="79">
        <v>37</v>
      </c>
      <c r="C43" s="123" t="s">
        <v>194</v>
      </c>
      <c r="D43" s="73" t="s">
        <v>195</v>
      </c>
      <c r="E43" s="73" t="s">
        <v>0</v>
      </c>
      <c r="F43" s="71">
        <v>3</v>
      </c>
      <c r="G43" s="71">
        <v>3</v>
      </c>
      <c r="H43" s="71">
        <v>1</v>
      </c>
      <c r="I43" s="71">
        <v>1</v>
      </c>
      <c r="J43" s="71">
        <v>2</v>
      </c>
      <c r="K43" s="71">
        <v>3</v>
      </c>
      <c r="L43" s="71" t="s">
        <v>123</v>
      </c>
      <c r="M43" s="70">
        <v>4</v>
      </c>
      <c r="N43" s="70" t="s">
        <v>166</v>
      </c>
      <c r="O43" s="70">
        <v>3</v>
      </c>
      <c r="P43" s="72" t="s">
        <v>58</v>
      </c>
      <c r="Q43" s="84" t="s">
        <v>196</v>
      </c>
      <c r="R43" s="69"/>
      <c r="S43" s="68"/>
      <c r="T43" s="68"/>
      <c r="U43" s="68"/>
    </row>
    <row r="44" spans="1:21" ht="36" customHeight="1" x14ac:dyDescent="0.25">
      <c r="A44" s="74"/>
      <c r="B44" s="79">
        <v>38</v>
      </c>
      <c r="C44" s="124"/>
      <c r="D44" s="78" t="s">
        <v>197</v>
      </c>
      <c r="E44" s="78" t="s">
        <v>198</v>
      </c>
      <c r="F44" s="76">
        <v>1</v>
      </c>
      <c r="G44" s="76">
        <v>2</v>
      </c>
      <c r="H44" s="76">
        <v>3</v>
      </c>
      <c r="I44" s="76">
        <v>1</v>
      </c>
      <c r="J44" s="76">
        <v>3</v>
      </c>
      <c r="K44" s="76">
        <v>3</v>
      </c>
      <c r="L44" s="76" t="s">
        <v>122</v>
      </c>
      <c r="M44" s="75">
        <v>3</v>
      </c>
      <c r="N44" s="75" t="s">
        <v>166</v>
      </c>
      <c r="O44" s="75">
        <v>3</v>
      </c>
      <c r="P44" s="77" t="s">
        <v>56</v>
      </c>
      <c r="Q44" s="84" t="s">
        <v>196</v>
      </c>
      <c r="R44" s="40"/>
      <c r="S44" s="74"/>
      <c r="T44" s="74"/>
      <c r="U44" s="74"/>
    </row>
    <row r="45" spans="1:21" s="81" customFormat="1" x14ac:dyDescent="0.25">
      <c r="B45" s="142" t="s">
        <v>204</v>
      </c>
      <c r="C45" s="142"/>
      <c r="D45" s="142"/>
      <c r="E45" s="142"/>
      <c r="F45" s="142"/>
      <c r="G45" s="142"/>
      <c r="H45" s="142"/>
      <c r="I45" s="142"/>
      <c r="J45" s="142"/>
      <c r="K45" s="142"/>
      <c r="L45" s="142"/>
      <c r="M45" s="142"/>
      <c r="N45" s="142"/>
      <c r="O45" s="142"/>
      <c r="P45" s="142"/>
      <c r="Q45" s="142"/>
    </row>
    <row r="46" spans="1:21" s="81" customFormat="1" x14ac:dyDescent="0.25">
      <c r="B46" s="142" t="s">
        <v>205</v>
      </c>
      <c r="C46" s="142"/>
      <c r="D46" s="142"/>
      <c r="E46" s="142"/>
      <c r="F46" s="142"/>
      <c r="G46" s="142"/>
      <c r="H46" s="142"/>
      <c r="I46" s="142"/>
      <c r="J46" s="142"/>
      <c r="K46" s="142"/>
      <c r="L46" s="142"/>
      <c r="M46" s="142"/>
      <c r="N46" s="142"/>
      <c r="O46" s="142"/>
      <c r="P46" s="142"/>
      <c r="Q46" s="142"/>
    </row>
    <row r="47" spans="1:21" s="81" customFormat="1" x14ac:dyDescent="0.25">
      <c r="B47" s="142" t="s">
        <v>206</v>
      </c>
      <c r="C47" s="142"/>
      <c r="D47" s="142"/>
      <c r="E47" s="142"/>
      <c r="F47" s="142"/>
      <c r="G47" s="142"/>
      <c r="H47" s="142"/>
      <c r="I47" s="142"/>
      <c r="J47" s="142"/>
      <c r="K47" s="142"/>
      <c r="L47" s="142"/>
      <c r="M47" s="142"/>
      <c r="N47" s="142"/>
      <c r="O47" s="142"/>
      <c r="P47" s="142"/>
      <c r="Q47" s="142"/>
    </row>
    <row r="48" spans="1:21" s="81" customFormat="1" x14ac:dyDescent="0.25">
      <c r="B48" s="142" t="s">
        <v>207</v>
      </c>
      <c r="C48" s="142"/>
      <c r="D48" s="142"/>
      <c r="E48" s="142"/>
      <c r="F48" s="142"/>
      <c r="G48" s="142"/>
      <c r="H48" s="142"/>
      <c r="I48" s="142"/>
      <c r="J48" s="142"/>
      <c r="K48" s="142"/>
      <c r="L48" s="142"/>
      <c r="M48" s="142"/>
      <c r="N48" s="142"/>
      <c r="O48" s="142"/>
      <c r="P48" s="142"/>
      <c r="Q48" s="142"/>
    </row>
    <row r="49" spans="2:17" s="81" customFormat="1" ht="21" customHeight="1" x14ac:dyDescent="0.25">
      <c r="B49" s="142" t="s">
        <v>208</v>
      </c>
      <c r="C49" s="142"/>
      <c r="D49" s="142"/>
      <c r="E49" s="142"/>
      <c r="F49" s="142"/>
      <c r="G49" s="142"/>
      <c r="H49" s="142"/>
      <c r="I49" s="142"/>
      <c r="J49" s="142"/>
      <c r="K49" s="142"/>
      <c r="L49" s="142"/>
      <c r="M49" s="142"/>
      <c r="N49" s="142"/>
      <c r="O49" s="142"/>
      <c r="P49" s="142"/>
      <c r="Q49" s="142"/>
    </row>
    <row r="50" spans="2:17" s="81" customFormat="1" x14ac:dyDescent="0.25">
      <c r="B50" s="140" t="s">
        <v>209</v>
      </c>
      <c r="C50" s="140"/>
      <c r="D50" s="140"/>
      <c r="E50" s="140"/>
      <c r="F50" s="140"/>
      <c r="G50" s="140"/>
      <c r="H50" s="140"/>
      <c r="I50" s="140"/>
      <c r="J50" s="140"/>
      <c r="K50" s="140"/>
      <c r="L50" s="140"/>
      <c r="M50" s="140"/>
      <c r="N50" s="140"/>
      <c r="O50" s="140"/>
      <c r="P50" s="140"/>
      <c r="Q50" s="140"/>
    </row>
    <row r="51" spans="2:17" s="81" customFormat="1" ht="94.5" customHeight="1" x14ac:dyDescent="0.25">
      <c r="B51" s="141" t="s">
        <v>210</v>
      </c>
      <c r="C51" s="141"/>
      <c r="D51" s="141"/>
      <c r="E51" s="141"/>
      <c r="F51" s="141"/>
      <c r="G51" s="141"/>
      <c r="H51" s="141"/>
      <c r="I51" s="141"/>
      <c r="J51" s="141"/>
      <c r="K51" s="141"/>
      <c r="L51" s="141"/>
      <c r="M51" s="141"/>
      <c r="N51" s="141"/>
      <c r="O51" s="141"/>
      <c r="P51" s="141"/>
      <c r="Q51" s="141"/>
    </row>
  </sheetData>
  <autoFilter ref="B6:U42" xr:uid="{00000000-0009-0000-0000-000002000000}">
    <filterColumn colId="1" showButton="0"/>
  </autoFilter>
  <mergeCells count="32">
    <mergeCell ref="B50:Q50"/>
    <mergeCell ref="B51:Q51"/>
    <mergeCell ref="B45:Q45"/>
    <mergeCell ref="B46:Q46"/>
    <mergeCell ref="B47:Q47"/>
    <mergeCell ref="B48:Q48"/>
    <mergeCell ref="B49:Q49"/>
    <mergeCell ref="C43:C44"/>
    <mergeCell ref="R5:R6"/>
    <mergeCell ref="Q4:R4"/>
    <mergeCell ref="O5:O6"/>
    <mergeCell ref="C7:C9"/>
    <mergeCell ref="Q5:Q6"/>
    <mergeCell ref="N5:N6"/>
    <mergeCell ref="C38:C42"/>
    <mergeCell ref="C16:C18"/>
    <mergeCell ref="C27:C30"/>
    <mergeCell ref="C31:C35"/>
    <mergeCell ref="C36:C37"/>
    <mergeCell ref="C25:C26"/>
    <mergeCell ref="C13:C15"/>
    <mergeCell ref="C19:C24"/>
    <mergeCell ref="P5:P6"/>
    <mergeCell ref="D2:P4"/>
    <mergeCell ref="C10:C12"/>
    <mergeCell ref="E5:E6"/>
    <mergeCell ref="F5:K5"/>
    <mergeCell ref="L5:L6"/>
    <mergeCell ref="B2:C4"/>
    <mergeCell ref="B5:B6"/>
    <mergeCell ref="C5:D6"/>
    <mergeCell ref="M5:M6"/>
  </mergeCells>
  <conditionalFormatting sqref="O7:P16 M7:M16 O18:P19 M18:M19 M21:M22 O21:P22 O29:P44 M29:M44 O26:P27 M26:M27">
    <cfRule type="containsText" dxfId="39" priority="165" operator="containsText" text="Inusual">
      <formula>NOT(ISERROR(SEARCH("Inusual",M7)))</formula>
    </cfRule>
  </conditionalFormatting>
  <conditionalFormatting sqref="O7:P16 M7:M16 O18:P19 M18:M19 M21:M22 O21:P22 O29:P44 M29:M44 O26:P27 M26:M27">
    <cfRule type="containsText" dxfId="38" priority="164" operator="containsText" text="Bajo">
      <formula>NOT(ISERROR(SEARCH("Bajo",M7)))</formula>
    </cfRule>
  </conditionalFormatting>
  <conditionalFormatting sqref="O7:P16 M7:M16 O18:P19 M18:M19 M21:M22 O21:P22 O29:P44 M29:M44 O26:P27 M26:M27">
    <cfRule type="containsText" dxfId="37" priority="163" operator="containsText" text="Medio">
      <formula>NOT(ISERROR(SEARCH("Medio",M7)))</formula>
    </cfRule>
  </conditionalFormatting>
  <conditionalFormatting sqref="O7:P16 M7:M16 O18:P19 M18:M19 M21:M22 O21:P22 O29:P44 M29:M44 O26:P27 M26:M27">
    <cfRule type="containsText" dxfId="36" priority="162" operator="containsText" text="Alto">
      <formula>NOT(ISERROR(SEARCH("Alto",M7)))</formula>
    </cfRule>
  </conditionalFormatting>
  <conditionalFormatting sqref="O7:P16 M7:M16 O18:P19 M18:M19 M21:M22 O21:P22 O29:P44 M29:M44 O26:P27 M26:M27">
    <cfRule type="containsText" dxfId="35" priority="161" operator="containsText" text="Extremo">
      <formula>NOT(ISERROR(SEARCH("Extremo",M7)))</formula>
    </cfRule>
  </conditionalFormatting>
  <conditionalFormatting sqref="O17:P17 M17">
    <cfRule type="containsText" dxfId="34" priority="80" operator="containsText" text="Inusual">
      <formula>NOT(ISERROR(SEARCH("Inusual",M17)))</formula>
    </cfRule>
  </conditionalFormatting>
  <conditionalFormatting sqref="O17:P17 M17">
    <cfRule type="containsText" dxfId="33" priority="79" operator="containsText" text="Bajo">
      <formula>NOT(ISERROR(SEARCH("Bajo",M17)))</formula>
    </cfRule>
  </conditionalFormatting>
  <conditionalFormatting sqref="O17:P17 M17">
    <cfRule type="containsText" dxfId="32" priority="78" operator="containsText" text="Medio">
      <formula>NOT(ISERROR(SEARCH("Medio",M17)))</formula>
    </cfRule>
  </conditionalFormatting>
  <conditionalFormatting sqref="O17:P17 M17">
    <cfRule type="containsText" dxfId="31" priority="77" operator="containsText" text="Alto">
      <formula>NOT(ISERROR(SEARCH("Alto",M17)))</formula>
    </cfRule>
  </conditionalFormatting>
  <conditionalFormatting sqref="O17:P17 M17">
    <cfRule type="containsText" dxfId="30" priority="76" operator="containsText" text="Extremo">
      <formula>NOT(ISERROR(SEARCH("Extremo",M17)))</formula>
    </cfRule>
  </conditionalFormatting>
  <conditionalFormatting sqref="M28:O28">
    <cfRule type="containsText" dxfId="29" priority="60" operator="containsText" text="Inusual">
      <formula>NOT(ISERROR(SEARCH("Inusual",M28)))</formula>
    </cfRule>
  </conditionalFormatting>
  <conditionalFormatting sqref="M28:O28">
    <cfRule type="containsText" dxfId="28" priority="59" operator="containsText" text="Bajo">
      <formula>NOT(ISERROR(SEARCH("Bajo",M28)))</formula>
    </cfRule>
  </conditionalFormatting>
  <conditionalFormatting sqref="M28:O28">
    <cfRule type="containsText" dxfId="27" priority="58" operator="containsText" text="Medio">
      <formula>NOT(ISERROR(SEARCH("Medio",M28)))</formula>
    </cfRule>
  </conditionalFormatting>
  <conditionalFormatting sqref="M28:O28">
    <cfRule type="containsText" dxfId="26" priority="57" operator="containsText" text="Alto">
      <formula>NOT(ISERROR(SEARCH("Alto",M28)))</formula>
    </cfRule>
  </conditionalFormatting>
  <conditionalFormatting sqref="M28:O28">
    <cfRule type="containsText" dxfId="25" priority="56" operator="containsText" text="Extremo">
      <formula>NOT(ISERROR(SEARCH("Extremo",M28)))</formula>
    </cfRule>
  </conditionalFormatting>
  <conditionalFormatting sqref="P28">
    <cfRule type="containsText" dxfId="24" priority="55" operator="containsText" text="Inusual">
      <formula>NOT(ISERROR(SEARCH("Inusual",P28)))</formula>
    </cfRule>
  </conditionalFormatting>
  <conditionalFormatting sqref="P28">
    <cfRule type="containsText" dxfId="23" priority="54" operator="containsText" text="Bajo">
      <formula>NOT(ISERROR(SEARCH("Bajo",P28)))</formula>
    </cfRule>
  </conditionalFormatting>
  <conditionalFormatting sqref="P28">
    <cfRule type="containsText" dxfId="22" priority="53" operator="containsText" text="Medio">
      <formula>NOT(ISERROR(SEARCH("Medio",P28)))</formula>
    </cfRule>
  </conditionalFormatting>
  <conditionalFormatting sqref="P28">
    <cfRule type="containsText" dxfId="21" priority="52" operator="containsText" text="Alto">
      <formula>NOT(ISERROR(SEARCH("Alto",P28)))</formula>
    </cfRule>
  </conditionalFormatting>
  <conditionalFormatting sqref="P28">
    <cfRule type="containsText" dxfId="20" priority="51" operator="containsText" text="Extremo">
      <formula>NOT(ISERROR(SEARCH("Extremo",P28)))</formula>
    </cfRule>
  </conditionalFormatting>
  <conditionalFormatting sqref="M20 O20:P20">
    <cfRule type="containsText" dxfId="19" priority="20" operator="containsText" text="Inusual">
      <formula>NOT(ISERROR(SEARCH("Inusual",M20)))</formula>
    </cfRule>
  </conditionalFormatting>
  <conditionalFormatting sqref="M20 O20:P20">
    <cfRule type="containsText" dxfId="18" priority="19" operator="containsText" text="Bajo">
      <formula>NOT(ISERROR(SEARCH("Bajo",M20)))</formula>
    </cfRule>
  </conditionalFormatting>
  <conditionalFormatting sqref="M20 O20:P20">
    <cfRule type="containsText" dxfId="17" priority="18" operator="containsText" text="Medio">
      <formula>NOT(ISERROR(SEARCH("Medio",M20)))</formula>
    </cfRule>
  </conditionalFormatting>
  <conditionalFormatting sqref="M20 O20:P20">
    <cfRule type="containsText" dxfId="16" priority="17" operator="containsText" text="Alto">
      <formula>NOT(ISERROR(SEARCH("Alto",M20)))</formula>
    </cfRule>
  </conditionalFormatting>
  <conditionalFormatting sqref="M20 O20:P20">
    <cfRule type="containsText" dxfId="15" priority="16" operator="containsText" text="Extremo">
      <formula>NOT(ISERROR(SEARCH("Extremo",M20)))</formula>
    </cfRule>
  </conditionalFormatting>
  <conditionalFormatting sqref="O24:P24 M24">
    <cfRule type="containsText" dxfId="14" priority="15" operator="containsText" text="Inusual">
      <formula>NOT(ISERROR(SEARCH("Inusual",M24)))</formula>
    </cfRule>
  </conditionalFormatting>
  <conditionalFormatting sqref="O24:P24 M24">
    <cfRule type="containsText" dxfId="13" priority="14" operator="containsText" text="Bajo">
      <formula>NOT(ISERROR(SEARCH("Bajo",M24)))</formula>
    </cfRule>
  </conditionalFormatting>
  <conditionalFormatting sqref="O24:P24 M24">
    <cfRule type="containsText" dxfId="12" priority="13" operator="containsText" text="Medio">
      <formula>NOT(ISERROR(SEARCH("Medio",M24)))</formula>
    </cfRule>
  </conditionalFormatting>
  <conditionalFormatting sqref="O24:P24 M24">
    <cfRule type="containsText" dxfId="11" priority="12" operator="containsText" text="Alto">
      <formula>NOT(ISERROR(SEARCH("Alto",M24)))</formula>
    </cfRule>
  </conditionalFormatting>
  <conditionalFormatting sqref="O24:P24 M24">
    <cfRule type="containsText" dxfId="10" priority="11" operator="containsText" text="Extremo">
      <formula>NOT(ISERROR(SEARCH("Extremo",M24)))</formula>
    </cfRule>
  </conditionalFormatting>
  <conditionalFormatting sqref="M25 O25:P25">
    <cfRule type="containsText" dxfId="9" priority="10" operator="containsText" text="Inusual">
      <formula>NOT(ISERROR(SEARCH("Inusual",M25)))</formula>
    </cfRule>
  </conditionalFormatting>
  <conditionalFormatting sqref="M25 O25:P25">
    <cfRule type="containsText" dxfId="8" priority="9" operator="containsText" text="Bajo">
      <formula>NOT(ISERROR(SEARCH("Bajo",M25)))</formula>
    </cfRule>
  </conditionalFormatting>
  <conditionalFormatting sqref="M25 O25:P25">
    <cfRule type="containsText" dxfId="7" priority="8" operator="containsText" text="Medio">
      <formula>NOT(ISERROR(SEARCH("Medio",M25)))</formula>
    </cfRule>
  </conditionalFormatting>
  <conditionalFormatting sqref="M25 O25:P25">
    <cfRule type="containsText" dxfId="6" priority="7" operator="containsText" text="Alto">
      <formula>NOT(ISERROR(SEARCH("Alto",M25)))</formula>
    </cfRule>
  </conditionalFormatting>
  <conditionalFormatting sqref="M25 O25:P25">
    <cfRule type="containsText" dxfId="5" priority="6" operator="containsText" text="Extremo">
      <formula>NOT(ISERROR(SEARCH("Extremo",M25)))</formula>
    </cfRule>
  </conditionalFormatting>
  <conditionalFormatting sqref="M23 O23:P23">
    <cfRule type="containsText" dxfId="4" priority="5" operator="containsText" text="Inusual">
      <formula>NOT(ISERROR(SEARCH("Inusual",M23)))</formula>
    </cfRule>
  </conditionalFormatting>
  <conditionalFormatting sqref="M23 O23:P23">
    <cfRule type="containsText" dxfId="3" priority="4" operator="containsText" text="Bajo">
      <formula>NOT(ISERROR(SEARCH("Bajo",M23)))</formula>
    </cfRule>
  </conditionalFormatting>
  <conditionalFormatting sqref="M23 O23:P23">
    <cfRule type="containsText" dxfId="2" priority="3" operator="containsText" text="Medio">
      <formula>NOT(ISERROR(SEARCH("Medio",M23)))</formula>
    </cfRule>
  </conditionalFormatting>
  <conditionalFormatting sqref="M23 O23:P23">
    <cfRule type="containsText" dxfId="1" priority="2" operator="containsText" text="Alto">
      <formula>NOT(ISERROR(SEARCH("Alto",M23)))</formula>
    </cfRule>
  </conditionalFormatting>
  <conditionalFormatting sqref="M23 O23:P23">
    <cfRule type="containsText" dxfId="0" priority="1" operator="containsText" text="Extremo">
      <formula>NOT(ISERROR(SEARCH("Extremo",M23)))</formula>
    </cfRule>
  </conditionalFormatting>
  <dataValidations count="2">
    <dataValidation type="list" allowBlank="1" showInputMessage="1" showErrorMessage="1" sqref="F29:K44 F7:K27" xr:uid="{00000000-0002-0000-0200-000000000000}">
      <formula1>"1,2,3,4,5"</formula1>
    </dataValidation>
    <dataValidation type="list" allowBlank="1" showInputMessage="1" showErrorMessage="1" sqref="L29:L44 L7:L27"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3" t="s">
        <v>50</v>
      </c>
      <c r="C2" s="144"/>
      <c r="D2" s="144"/>
      <c r="E2" s="144"/>
      <c r="F2" s="144"/>
      <c r="G2" s="144"/>
      <c r="H2" s="145"/>
    </row>
    <row r="3" spans="1:8" ht="51" customHeight="1" x14ac:dyDescent="0.2">
      <c r="A3" s="1"/>
      <c r="B3" s="146"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6"/>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6"/>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6"/>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6"/>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7" t="s">
        <v>1</v>
      </c>
      <c r="E9" s="147"/>
      <c r="F9" s="147"/>
      <c r="G9" s="147"/>
      <c r="H9" s="147"/>
    </row>
    <row r="10" spans="1:8" x14ac:dyDescent="0.2">
      <c r="A10" s="1"/>
      <c r="B10" s="21"/>
      <c r="C10" s="23"/>
      <c r="D10" s="21"/>
      <c r="E10" s="21"/>
      <c r="F10" s="21"/>
      <c r="G10" s="21"/>
      <c r="H10" s="21"/>
    </row>
    <row r="11" spans="1:8" ht="13.5" customHeight="1" x14ac:dyDescent="0.2">
      <c r="A11" s="1"/>
      <c r="B11" s="150"/>
      <c r="C11" s="150"/>
      <c r="D11" s="21" t="s">
        <v>52</v>
      </c>
      <c r="E11" s="25" t="s">
        <v>53</v>
      </c>
      <c r="F11" s="1"/>
      <c r="G11" s="1"/>
      <c r="H11" s="1"/>
    </row>
    <row r="12" spans="1:8" ht="13.5" customHeight="1" x14ac:dyDescent="0.2">
      <c r="A12" s="1"/>
      <c r="B12" s="151"/>
      <c r="C12" s="151"/>
      <c r="D12" s="21" t="s">
        <v>54</v>
      </c>
      <c r="E12" s="1" t="s">
        <v>55</v>
      </c>
      <c r="F12" s="1"/>
      <c r="G12" s="1"/>
      <c r="H12" s="1"/>
    </row>
    <row r="13" spans="1:8" ht="13.5" customHeight="1" x14ac:dyDescent="0.2">
      <c r="A13" s="1"/>
      <c r="B13" s="152"/>
      <c r="C13" s="152"/>
      <c r="D13" s="21" t="s">
        <v>56</v>
      </c>
      <c r="E13" s="1" t="s">
        <v>57</v>
      </c>
      <c r="F13" s="1"/>
      <c r="G13" s="1"/>
      <c r="H13" s="1"/>
    </row>
    <row r="14" spans="1:8" ht="13.5" customHeight="1" x14ac:dyDescent="0.2">
      <c r="A14" s="1"/>
      <c r="B14" s="148"/>
      <c r="C14" s="148"/>
      <c r="D14" s="26" t="s">
        <v>58</v>
      </c>
      <c r="E14" s="1" t="s">
        <v>59</v>
      </c>
      <c r="F14" s="1"/>
      <c r="G14" s="1"/>
      <c r="H14" s="1"/>
    </row>
    <row r="15" spans="1:8" ht="13.5" customHeight="1" x14ac:dyDescent="0.2">
      <c r="A15" s="1"/>
      <c r="B15" s="149"/>
      <c r="C15" s="149"/>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0" zoomScale="130" zoomScaleNormal="130" zoomScaleSheetLayoutView="85" zoomScalePageLayoutView="85" workbookViewId="0">
      <selection activeCell="A14" sqref="A14"/>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8" t="s">
        <v>80</v>
      </c>
      <c r="C2" s="158"/>
      <c r="D2" s="158"/>
      <c r="E2" s="158"/>
      <c r="F2" s="158"/>
      <c r="G2" s="158"/>
      <c r="H2" s="10"/>
    </row>
    <row r="3" spans="2:10" ht="17.25" customHeight="1" x14ac:dyDescent="0.2">
      <c r="B3" s="36" t="s">
        <v>4</v>
      </c>
      <c r="C3" s="36" t="s">
        <v>5</v>
      </c>
      <c r="D3" s="157" t="s">
        <v>6</v>
      </c>
      <c r="E3" s="157"/>
      <c r="F3" s="157"/>
      <c r="G3" s="157"/>
      <c r="H3" s="10"/>
    </row>
    <row r="4" spans="2:10" ht="16.5" customHeight="1" x14ac:dyDescent="0.2">
      <c r="B4" s="4">
        <v>1</v>
      </c>
      <c r="C4" s="5" t="s">
        <v>7</v>
      </c>
      <c r="D4" s="156" t="s">
        <v>8</v>
      </c>
      <c r="E4" s="156"/>
      <c r="F4" s="156"/>
      <c r="G4" s="156"/>
      <c r="H4" s="10"/>
    </row>
    <row r="5" spans="2:10" ht="16.5" customHeight="1" x14ac:dyDescent="0.2">
      <c r="B5" s="4">
        <v>2</v>
      </c>
      <c r="C5" s="35" t="s">
        <v>9</v>
      </c>
      <c r="D5" s="156" t="s">
        <v>10</v>
      </c>
      <c r="E5" s="156"/>
      <c r="F5" s="156"/>
      <c r="G5" s="156"/>
      <c r="H5" s="41"/>
    </row>
    <row r="6" spans="2:10" ht="16.5" customHeight="1" x14ac:dyDescent="0.2">
      <c r="B6" s="4">
        <v>3</v>
      </c>
      <c r="C6" s="7" t="s">
        <v>11</v>
      </c>
      <c r="D6" s="156" t="s">
        <v>12</v>
      </c>
      <c r="E6" s="156"/>
      <c r="F6" s="156"/>
      <c r="G6" s="156"/>
      <c r="H6" s="41"/>
    </row>
    <row r="7" spans="2:10" ht="16.5" customHeight="1" x14ac:dyDescent="0.2">
      <c r="B7" s="4">
        <v>4</v>
      </c>
      <c r="C7" s="8" t="s">
        <v>13</v>
      </c>
      <c r="D7" s="156" t="s">
        <v>14</v>
      </c>
      <c r="E7" s="156"/>
      <c r="F7" s="156"/>
      <c r="G7" s="156"/>
      <c r="H7" s="42"/>
    </row>
    <row r="8" spans="2:10" ht="16.5" customHeight="1" x14ac:dyDescent="0.2">
      <c r="B8" s="4">
        <v>5</v>
      </c>
      <c r="C8" s="9" t="s">
        <v>15</v>
      </c>
      <c r="D8" s="156" t="s">
        <v>77</v>
      </c>
      <c r="E8" s="156"/>
      <c r="F8" s="156"/>
      <c r="G8" s="156"/>
      <c r="H8" s="42"/>
    </row>
    <row r="9" spans="2:10" ht="23.25" customHeight="1" x14ac:dyDescent="0.2">
      <c r="H9" s="43"/>
    </row>
    <row r="10" spans="2:10" ht="18" customHeight="1" x14ac:dyDescent="0.2">
      <c r="B10" s="153" t="s">
        <v>81</v>
      </c>
      <c r="C10" s="154"/>
      <c r="D10" s="154"/>
      <c r="E10" s="154"/>
      <c r="F10" s="154"/>
      <c r="G10" s="154"/>
      <c r="H10" s="154"/>
      <c r="I10" s="155"/>
    </row>
    <row r="11" spans="2:10" ht="17.25" customHeight="1" x14ac:dyDescent="0.2">
      <c r="B11" s="36" t="s">
        <v>4</v>
      </c>
      <c r="C11" s="36" t="s">
        <v>16</v>
      </c>
      <c r="D11" s="28" t="s">
        <v>70</v>
      </c>
      <c r="E11" s="28" t="s">
        <v>71</v>
      </c>
      <c r="F11" s="27" t="s">
        <v>17</v>
      </c>
      <c r="G11" s="29" t="s">
        <v>18</v>
      </c>
      <c r="H11" s="29" t="s">
        <v>19</v>
      </c>
      <c r="I11" s="28" t="s">
        <v>20</v>
      </c>
      <c r="J11" s="14"/>
    </row>
    <row r="12" spans="2:10" ht="38.25" x14ac:dyDescent="0.2">
      <c r="B12" s="15">
        <v>1</v>
      </c>
      <c r="C12" s="5" t="s">
        <v>21</v>
      </c>
      <c r="D12" s="2" t="s">
        <v>22</v>
      </c>
      <c r="E12" s="2" t="s">
        <v>23</v>
      </c>
      <c r="F12" s="16" t="s">
        <v>24</v>
      </c>
      <c r="G12" s="17" t="s">
        <v>25</v>
      </c>
      <c r="H12" s="18" t="s">
        <v>75</v>
      </c>
      <c r="I12" s="2" t="s">
        <v>107</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35847229364A4449C1DB5CA97B8751C" ma:contentTypeVersion="12" ma:contentTypeDescription="Crear nuevo documento." ma:contentTypeScope="" ma:versionID="edfa2c3063714c3e104463774c8bc207">
  <xsd:schema xmlns:xsd="http://www.w3.org/2001/XMLSchema" xmlns:xs="http://www.w3.org/2001/XMLSchema" xmlns:p="http://schemas.microsoft.com/office/2006/metadata/properties" xmlns:ns2="c5cc6fe4-7bae-4ad8-983a-e5236bfbe65e" xmlns:ns3="703ac7a9-cb03-4bf5-8dbc-9fd8f3978264" targetNamespace="http://schemas.microsoft.com/office/2006/metadata/properties" ma:root="true" ma:fieldsID="2dafeab774705690621d665b37ccf1c1" ns2:_="" ns3:_="">
    <xsd:import namespace="c5cc6fe4-7bae-4ad8-983a-e5236bfbe65e"/>
    <xsd:import namespace="703ac7a9-cb03-4bf5-8dbc-9fd8f397826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cc6fe4-7bae-4ad8-983a-e5236bfbe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3ac7a9-cb03-4bf5-8dbc-9fd8f3978264"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2195CD-A20C-44AB-AF33-91C385BE5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cc6fe4-7bae-4ad8-983a-e5236bfbe65e"/>
    <ds:schemaRef ds:uri="703ac7a9-cb03-4bf5-8dbc-9fd8f39782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FFB271-C852-4968-B9B6-536027C7F61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642D6F8-54F3-4F12-AE99-B4BE083626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ANA MARIA MARGARITA AREVALO OROZCO</cp:lastModifiedBy>
  <cp:lastPrinted>2020-04-22T21:36:59Z</cp:lastPrinted>
  <dcterms:created xsi:type="dcterms:W3CDTF">2017-07-05T14:58:05Z</dcterms:created>
  <dcterms:modified xsi:type="dcterms:W3CDTF">2022-06-16T12:20:31Z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0x010100F35847229364A4449C1DB5CA97B8751C</vt:lpwstr>
  </property>
</Properties>
</file>