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findeterco.sharepoint.com/sites/DIRECCIONDEPLANEACIONDENEGOCIOSFIDUCIARIOS/Documentos compartidos/CONTRATO SCJ-2162-2022 TUNJUELITO/6. INFORME FINANCIERO/04. ABRIL 2023/"/>
    </mc:Choice>
  </mc:AlternateContent>
  <xr:revisionPtr revIDLastSave="8" documentId="13_ncr:1_{92964F1B-4358-46C7-B6E3-244BDE461708}" xr6:coauthVersionLast="47" xr6:coauthVersionMax="47" xr10:uidLastSave="{C32DFFA4-96EC-418E-ADE9-93990AB51EE9}"/>
  <bookViews>
    <workbookView xWindow="-120" yWindow="-120" windowWidth="20730" windowHeight="11160" tabRatio="757" firstSheet="3" activeTab="5" xr2:uid="{00000000-000D-0000-FFFF-FFFF00000000}"/>
  </bookViews>
  <sheets>
    <sheet name="INDICE INFORME FINANCIERO" sheetId="15" r:id="rId1"/>
    <sheet name="FICHA TÉCNICA" sheetId="10" r:id="rId2"/>
    <sheet name="SALDOS X CDP" sheetId="6" r:id="rId3"/>
    <sheet name="DESEMBOLSOS" sheetId="3" r:id="rId4"/>
    <sheet name="CONTROL DE PAGOS" sheetId="1" r:id="rId5"/>
    <sheet name="RESUMEN INFORME FINDETER" sheetId="11" r:id="rId6"/>
    <sheet name="SALDO CTA DE AHO" sheetId="12" r:id="rId7"/>
    <sheet name="SALDO FIC" sheetId="14" state="hidden" r:id="rId8"/>
    <sheet name="RENDIMIENTOS FINANCIEROS" sheetId="7" r:id="rId9"/>
    <sheet name="RETENCIONES" sheetId="13" state="hidden" r:id="rId10"/>
    <sheet name="ASISTENCIA TECNICA" sheetId="8" r:id="rId11"/>
  </sheets>
  <externalReferences>
    <externalReference r:id="rId12"/>
    <externalReference r:id="rId13"/>
  </externalReferences>
  <definedNames>
    <definedName name="_xlnm._FilterDatabase" localSheetId="4" hidden="1">'CONTROL DE PAGOS'!$A$15:$LS$18</definedName>
    <definedName name="_xlnm._FilterDatabase" localSheetId="3" hidden="1">DESEMBOLSOS!$B$12:$CO$14</definedName>
    <definedName name="_xlnm._FilterDatabase" localSheetId="2" hidden="1">'SALDOS X CDP'!$E$12:$AB$17</definedName>
    <definedName name="MATRIZBASE" localSheetId="5">[1]CONSOLIDADO!$A$3:$AI$124</definedName>
    <definedName name="MATRIZBASE" localSheetId="6">[1]CONSOLIDADO!$A$3:$AI$124</definedName>
    <definedName name="MATRIZBASE">[2]CONSOLIDADO!$A$3:$AG$98</definedName>
    <definedName name="OBRA" localSheetId="5">'[1]PAGOS OBRA'!$A$3:$B$94</definedName>
    <definedName name="OBRA" localSheetId="6">'[1]PAGOS OBRA'!$A$3:$B$94</definedName>
    <definedName name="OBRA">'[2]PAGOS OBRA'!$A$3:$B$93</definedName>
    <definedName name="REMUNERACIÓN_FDT_EJECUC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11" l="1"/>
  <c r="L14" i="3"/>
  <c r="M14" i="3"/>
  <c r="M13" i="3"/>
  <c r="G31" i="6"/>
  <c r="H31" i="6" s="1"/>
  <c r="G30" i="6"/>
  <c r="G32" i="6" s="1"/>
  <c r="G25" i="6"/>
  <c r="H25" i="6" s="1"/>
  <c r="G24" i="6"/>
  <c r="L14" i="6"/>
  <c r="M14" i="6" s="1"/>
  <c r="N14" i="6" s="1"/>
  <c r="G14" i="6"/>
  <c r="I14" i="6" s="1"/>
  <c r="Z14" i="6" s="1"/>
  <c r="H30" i="6" l="1"/>
  <c r="H32" i="6" s="1"/>
  <c r="G26" i="6"/>
  <c r="H24" i="6"/>
  <c r="H26" i="6" s="1"/>
  <c r="O14" i="6"/>
  <c r="Q14" i="6" l="1"/>
  <c r="R14" i="6" s="1"/>
  <c r="N18" i="11"/>
  <c r="K13" i="7"/>
  <c r="J13" i="7"/>
  <c r="L12" i="7"/>
  <c r="K12" i="7"/>
  <c r="J12" i="7"/>
  <c r="F21" i="12"/>
  <c r="F20" i="12"/>
  <c r="D26" i="6" l="1"/>
  <c r="D32" i="6"/>
  <c r="F32" i="6" l="1"/>
  <c r="F26" i="6"/>
  <c r="K13" i="3" l="1"/>
  <c r="I14" i="3"/>
  <c r="I4" i="10" l="1"/>
  <c r="BR17" i="1" l="1"/>
  <c r="BQ16" i="1"/>
  <c r="D10" i="8" l="1"/>
  <c r="BS16" i="1"/>
  <c r="BR16" i="1" l="1"/>
  <c r="BT16" i="1" s="1"/>
  <c r="J11" i="7" l="1"/>
  <c r="L15" i="11" l="1"/>
  <c r="BQ17" i="1"/>
  <c r="BS17" i="1" l="1"/>
  <c r="BT17" i="1" s="1"/>
  <c r="BQ18" i="1"/>
  <c r="H15" i="11" l="1"/>
  <c r="BS27" i="1" l="1"/>
  <c r="F14" i="14" l="1"/>
  <c r="F13" i="12" l="1"/>
  <c r="F14" i="12" s="1"/>
  <c r="F15" i="12" s="1"/>
  <c r="BR18" i="1" l="1"/>
  <c r="D15" i="11" l="1"/>
  <c r="N15" i="11" s="1"/>
  <c r="BS18" i="1" l="1"/>
  <c r="BV16" i="1"/>
  <c r="BS26" i="1"/>
  <c r="BS28" i="1" s="1"/>
  <c r="BV17" i="1"/>
  <c r="N20" i="11" l="1"/>
  <c r="BT18" i="1"/>
  <c r="G14" i="3" l="1"/>
  <c r="F14" i="3" l="1"/>
  <c r="K11" i="7" l="1"/>
  <c r="L13" i="7" s="1"/>
  <c r="AA4" i="10" l="1"/>
  <c r="K14" i="3" l="1"/>
  <c r="L13" i="3"/>
  <c r="L1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 PAULA AREVALO CABRA</author>
  </authors>
  <commentList>
    <comment ref="F3" authorId="0" shapeId="0" xr:uid="{6782AAD7-F977-4FBA-83BB-BD9997E34BE2}">
      <text>
        <r>
          <rPr>
            <b/>
            <sz val="9"/>
            <color indexed="81"/>
            <rFont val="Tahoma"/>
            <family val="2"/>
          </rPr>
          <t>Usuario:</t>
        </r>
        <r>
          <rPr>
            <sz val="9"/>
            <color indexed="81"/>
            <rFont val="Tahoma"/>
            <family val="2"/>
          </rPr>
          <t xml:space="preserve">
</t>
        </r>
        <r>
          <rPr>
            <sz val="10"/>
            <color indexed="81"/>
            <rFont val="Tahoma"/>
            <family val="2"/>
          </rPr>
          <t>a. vigente
b. suspendido
c. En Liquidación
d. Liquidado
e. Terminado
f. Terminación Anticipada
g. No Ejecutado
h. Pendiente Acta de Inicio</t>
        </r>
      </text>
    </comment>
    <comment ref="G3" authorId="0" shapeId="0" xr:uid="{3601901C-2ACF-4C46-8D86-E3D828FB4C50}">
      <text>
        <r>
          <rPr>
            <b/>
            <sz val="9"/>
            <color indexed="81"/>
            <rFont val="Tahoma"/>
            <family val="2"/>
          </rPr>
          <t>MARIA PAULA AREVALO CABRA:</t>
        </r>
        <r>
          <rPr>
            <sz val="9"/>
            <color indexed="81"/>
            <rFont val="Tahoma"/>
            <family val="2"/>
          </rPr>
          <t xml:space="preserve">
Acorde con los sectores determinados por la Entidad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H14" authorId="0" shapeId="0" xr:uid="{105F8F3C-1C43-4F22-BA38-ACF9DF786383}">
      <text>
        <r>
          <rPr>
            <sz val="9"/>
            <color indexed="81"/>
            <rFont val="Tahoma"/>
            <family val="2"/>
          </rPr>
          <t xml:space="preserve">El valor de $235.527.979 corresponde al descuento de 1,1% Estampilla Universidad Distrital Francisco José de Caldas.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L13" authorId="0" shapeId="0" xr:uid="{FC9195CA-7822-4F02-BC71-4CC5D05054AC}">
      <text>
        <r>
          <rPr>
            <b/>
            <sz val="9"/>
            <color indexed="81"/>
            <rFont val="Tahoma"/>
            <family val="2"/>
          </rPr>
          <t>El valor de $235.527.979 corresponde al descuento de 1,1% Estampilla Universidad Distrital Francisco José de Caldas. Como se evidencia en la imagen adjunta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AR16" authorId="0" shapeId="0" xr:uid="{F454DF31-B519-4081-9FCD-B37DC936A10D}">
      <text>
        <r>
          <rPr>
            <b/>
            <sz val="9"/>
            <color indexed="81"/>
            <rFont val="Tahoma"/>
            <family val="2"/>
          </rPr>
          <t>MARIA ANGELICA DIAZ DIAZ:</t>
        </r>
        <r>
          <rPr>
            <sz val="9"/>
            <color indexed="81"/>
            <rFont val="Tahoma"/>
            <family val="2"/>
          </rPr>
          <t xml:space="preserve">
Para el mes de septiembre, no se descontó la retegarantia por error de la fiduciaria. Sin embargo la fiduciaria se encuentra en la gestión solicitada por Findeter para que el contratista reintegre el valor de la retegarantia por $ 6.798.564,60.
El reintegro de este valor por concepto de retagarantia fue efectivo el 13/10/2022</t>
        </r>
      </text>
    </comment>
    <comment ref="BS16" authorId="0" shapeId="0" xr:uid="{1D1998B2-DAF3-4E66-A532-9C752C8ABBCC}">
      <text>
        <r>
          <rPr>
            <b/>
            <sz val="9"/>
            <color indexed="81"/>
            <rFont val="Tahoma"/>
            <family val="2"/>
          </rPr>
          <t>MARIA ANGELICA DIAZ DIAZ:</t>
        </r>
        <r>
          <rPr>
            <sz val="9"/>
            <color indexed="81"/>
            <rFont val="Tahoma"/>
            <family val="2"/>
          </rPr>
          <t xml:space="preserve">
Mayor valor pagado al contratista, se ajusta con la Retegarantía</t>
        </r>
      </text>
    </comment>
    <comment ref="BS17" authorId="0" shapeId="0" xr:uid="{6CE19710-62A4-4800-91DE-F0FF359EA5E4}">
      <text>
        <r>
          <rPr>
            <b/>
            <sz val="9"/>
            <color indexed="81"/>
            <rFont val="Tahoma"/>
            <family val="2"/>
          </rPr>
          <t>MARIA ANGELICA DIAZ DIAZ:</t>
        </r>
        <r>
          <rPr>
            <sz val="9"/>
            <color indexed="81"/>
            <rFont val="Tahoma"/>
            <family val="2"/>
          </rPr>
          <t xml:space="preserve">
Valor mayor pagado al contratista, se ajusta con la retegarantia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MARIA ANGELICA DIAZ DIAZ</author>
  </authors>
  <commentList>
    <comment ref="K13" authorId="0" shapeId="0" xr:uid="{8863098F-F1FD-4499-9686-1A1AC24B855B}">
      <text>
        <r>
          <rPr>
            <b/>
            <sz val="9"/>
            <color indexed="81"/>
            <rFont val="Tahoma"/>
            <family val="2"/>
          </rPr>
          <t xml:space="preserve">Al corte del presente informe no se ha realizado giro de rendimientos, por no tener la información desde la secretaría con respecto a la marcación de la cuenta como exenta. </t>
        </r>
      </text>
    </comment>
  </commentList>
</comments>
</file>

<file path=xl/sharedStrings.xml><?xml version="1.0" encoding="utf-8"?>
<sst xmlns="http://schemas.openxmlformats.org/spreadsheetml/2006/main" count="336" uniqueCount="243">
  <si>
    <t>No. Contrato o Convenio Interadministrativo</t>
  </si>
  <si>
    <t>Objeto del Contrato o Convenio</t>
  </si>
  <si>
    <t xml:space="preserve">Entidad </t>
  </si>
  <si>
    <t>NIT</t>
  </si>
  <si>
    <t xml:space="preserve">Estado del Contrato 
</t>
  </si>
  <si>
    <t>Sector</t>
  </si>
  <si>
    <t>Fecha de Suscripción</t>
  </si>
  <si>
    <t>Valor Inicial</t>
  </si>
  <si>
    <t>Fecha de Terminación inicial</t>
  </si>
  <si>
    <t>CUENTA BANCARIA RECURSOS PROPIOS</t>
  </si>
  <si>
    <t>Modificacion No. 1</t>
  </si>
  <si>
    <t>Modificacion No. 2</t>
  </si>
  <si>
    <t>Modificacion No. 3</t>
  </si>
  <si>
    <t>Modificacion No. 4</t>
  </si>
  <si>
    <t>Valor Total Adiciones</t>
  </si>
  <si>
    <t>Valor Final Contrato</t>
  </si>
  <si>
    <t>Fecha Liquidación</t>
  </si>
  <si>
    <t xml:space="preserve">VIGENTE </t>
  </si>
  <si>
    <t>-</t>
  </si>
  <si>
    <t>FINANCIERA DE DESARROLLO TERRITORIAL S.A.</t>
  </si>
  <si>
    <t>CONTROL DE CONTRATOS Y PAGOS DE CONSULTORIA, ESTUDIOS Y DISEÑOS, OBRA E INTERVENTORIAS</t>
  </si>
  <si>
    <t>CONTRATADO</t>
  </si>
  <si>
    <t>INTERVENTORIA CONSULTORIA</t>
  </si>
  <si>
    <t>POR CONTRATAR</t>
  </si>
  <si>
    <t>PRECONTRACTUAL</t>
  </si>
  <si>
    <t>LIQUIDADO</t>
  </si>
  <si>
    <t>EN LIQUIDACION</t>
  </si>
  <si>
    <t>CONSULTORIA</t>
  </si>
  <si>
    <t>CONTRATO INTERADMINISTRATIVO</t>
  </si>
  <si>
    <t>CDP</t>
  </si>
  <si>
    <t>CDR</t>
  </si>
  <si>
    <t>VIGENCIA FISCAL</t>
  </si>
  <si>
    <t xml:space="preserve">VALOR  PRESUPUESTO </t>
  </si>
  <si>
    <t>O-I</t>
  </si>
  <si>
    <t>CONVOCATORIA</t>
  </si>
  <si>
    <t>OBJETO</t>
  </si>
  <si>
    <t>CONTRATADO O POR CONTRATAR</t>
  </si>
  <si>
    <t>CONTRATISTA</t>
  </si>
  <si>
    <t xml:space="preserve">VALOR  ADJUDICADO </t>
  </si>
  <si>
    <t>REFORMULACION O ADICIONES</t>
  </si>
  <si>
    <t>VALOR  ADJUDICADO CON REFORMULACIÓN</t>
  </si>
  <si>
    <t>PENALIZACION</t>
  </si>
  <si>
    <t>VALORES CONTRA ACTA DE LIQUIDACION</t>
  </si>
  <si>
    <t>VALOR ACTA No. 1</t>
  </si>
  <si>
    <t>RETEGARANTIA</t>
  </si>
  <si>
    <t>FECHA DE PAGO</t>
  </si>
  <si>
    <t>VALOR ACTA No. 2</t>
  </si>
  <si>
    <t>O.O.</t>
  </si>
  <si>
    <t>VALOR ACTA No. 3</t>
  </si>
  <si>
    <t>VALOR ACTA No. 4</t>
  </si>
  <si>
    <t>VALOR ACTA No. 5</t>
  </si>
  <si>
    <t>DEVOLUCION RETEGARANTIA</t>
  </si>
  <si>
    <t>TOTAL PAGOS</t>
  </si>
  <si>
    <t>TOTAL RETEGARANTIA</t>
  </si>
  <si>
    <t>SALDO POR PAGAR</t>
  </si>
  <si>
    <t>EJECUCION FINANCIUERA</t>
  </si>
  <si>
    <t>SALDOS COMPROMETIDOS POR CDP Y FUENTE DE RECURSOS</t>
  </si>
  <si>
    <t>CONTROL DE INGRESO DE RECURSOS</t>
  </si>
  <si>
    <t>GIRO 1</t>
  </si>
  <si>
    <t>FECHA DEL GIRO</t>
  </si>
  <si>
    <t>GIRO 2</t>
  </si>
  <si>
    <t>TOTALES</t>
  </si>
  <si>
    <t>Totales</t>
  </si>
  <si>
    <t xml:space="preserve"> FINANCIERA DE DESARROLLO TERRITORIAL S.A.</t>
  </si>
  <si>
    <t>CONTROL DE SALDOS - RECURSOS DE CONTRATOS Y / O CONVENIOS INTERADMINISTRATIVOS</t>
  </si>
  <si>
    <t>PATRIMONIO AUTÓNOMO</t>
  </si>
  <si>
    <t xml:space="preserve">Fecha de Corte de la información reportada:             </t>
  </si>
  <si>
    <t xml:space="preserve">1. INFORMACIÓN  APORTES Y RECURSOS </t>
  </si>
  <si>
    <t>2. INFORMACIÓN PAGOS REALIZADOS POR LA FIDUCIARIA</t>
  </si>
  <si>
    <t>3. INFORMACIÓN DE RENDIMIENTOS</t>
  </si>
  <si>
    <t>4. GASTOS / GRAVAMENES</t>
  </si>
  <si>
    <t xml:space="preserve">1.1 SALDO PERIODO ANTERIOR </t>
  </si>
  <si>
    <t xml:space="preserve">1.2 APORTES GIRADOS EN EL MES </t>
  </si>
  <si>
    <t>1.3 APORTES REINTEGRADOS</t>
  </si>
  <si>
    <t>1.4 SALDO ACTUAL</t>
  </si>
  <si>
    <t xml:space="preserve">2.1. SALDO PERIODO ANTERIOR </t>
  </si>
  <si>
    <t>2.3. PAGOS ASISTENCIA TECNICA</t>
  </si>
  <si>
    <t xml:space="preserve">2. 4 SALDO ACTUAL </t>
  </si>
  <si>
    <t xml:space="preserve">3.1 SALDO PERIODO ANTERIOR </t>
  </si>
  <si>
    <t>3.2 GENERADOS EN EL MES</t>
  </si>
  <si>
    <t>3.3. RENDIMIENTOS REINTEGRADOS</t>
  </si>
  <si>
    <t xml:space="preserve">3.4 SALDO ACTUAL </t>
  </si>
  <si>
    <t>4.1 SALDO ACTUAL</t>
  </si>
  <si>
    <t xml:space="preserve"> </t>
  </si>
  <si>
    <t>6. SALDO TOTAL EXTRACTOS FIDUCIARIA</t>
  </si>
  <si>
    <t xml:space="preserve">7.  DIFERENCIA SALDO CONTABLE VS SALDO EXTRACTOS </t>
  </si>
  <si>
    <t>NOMBRE</t>
  </si>
  <si>
    <t>SALDO</t>
  </si>
  <si>
    <t>TOTAL</t>
  </si>
  <si>
    <t>CONTROL DE RENDIMIENTOS FINANCIEROS</t>
  </si>
  <si>
    <t>AÑO</t>
  </si>
  <si>
    <t>MES</t>
  </si>
  <si>
    <t>RENDIMIENTOS CUENTA DE AHORROS</t>
  </si>
  <si>
    <t>RENDIMIENTOS CONSIGNADOS FIC</t>
  </si>
  <si>
    <t>FECHA DEL REINTEGRO</t>
  </si>
  <si>
    <t>RENDIMIENTOS CONSIGNADOS CUENTA DE AHORROS</t>
  </si>
  <si>
    <t>TOTAL RENDIMIENTOS CONSIGNADOS</t>
  </si>
  <si>
    <t xml:space="preserve">SALDO RENDIMIENTOS </t>
  </si>
  <si>
    <t>CONTROL ASISTENCIA TECNICA</t>
  </si>
  <si>
    <t>VALOR INICIAL CDP</t>
  </si>
  <si>
    <t>CONVENIO</t>
  </si>
  <si>
    <t>PENDIENTE POR RECIBIR</t>
  </si>
  <si>
    <t>VALOR GIRADO POR LA FIDUCIARIA A TERCEROS</t>
  </si>
  <si>
    <t>RETENCIÓN EN GARANTÍA</t>
  </si>
  <si>
    <t>GASTOS Y GRAVAMENES</t>
  </si>
  <si>
    <t>VALOR CDP</t>
  </si>
  <si>
    <t>TOTAL PAGADO</t>
  </si>
  <si>
    <t>PLAZO</t>
  </si>
  <si>
    <t>LUGAR DE EJECUCION</t>
  </si>
  <si>
    <t>TOTAL RENDIMIENTOS GENERADOS MES</t>
  </si>
  <si>
    <t>ORDEN DE PAGO / No. FACTURA</t>
  </si>
  <si>
    <t>VALOR TOTAL CONTRATOS</t>
  </si>
  <si>
    <t>RESUMEN VALIDACION</t>
  </si>
  <si>
    <t>SALDO POR PAGAR MENOS RETEGARANTIAS</t>
  </si>
  <si>
    <t>DEBITO</t>
  </si>
  <si>
    <t>CREDITO</t>
  </si>
  <si>
    <t>DIA</t>
  </si>
  <si>
    <t>RETENCIONES POR PAGAR</t>
  </si>
  <si>
    <t>RETENCION ICA</t>
  </si>
  <si>
    <t>RETE FUENTE</t>
  </si>
  <si>
    <t>NÚMERO DE CONTRATO</t>
  </si>
  <si>
    <t>No. FACTURA</t>
  </si>
  <si>
    <t>TOTAL FACT</t>
  </si>
  <si>
    <t>FECHA CAUSACION</t>
  </si>
  <si>
    <t>BALANCE PRESUPUESTAL</t>
  </si>
  <si>
    <t>VALOR ACTA No. 6</t>
  </si>
  <si>
    <t>2.2. PAGOS NETOS A CONTRATISTAS DE OBRA + INTERVENTORIA+RETENCIONES</t>
  </si>
  <si>
    <t>OBSERVACIONES</t>
  </si>
  <si>
    <t>VALOR ACTA No. 7</t>
  </si>
  <si>
    <t>VALOR ACTA No. 8</t>
  </si>
  <si>
    <t>VALOR ACTA No. 9</t>
  </si>
  <si>
    <t>5. SALDO CONTABLE
(1.4 - 2.4 + 3.4-4.1 )</t>
  </si>
  <si>
    <t>VALOR ACTA No. 10</t>
  </si>
  <si>
    <t>VALOR ACTA No. 11</t>
  </si>
  <si>
    <t>TOTAL PAGADO A DIC 2022</t>
  </si>
  <si>
    <t xml:space="preserve"> ADJUDICADO CONSULTORIA + ADICIONES</t>
  </si>
  <si>
    <t>VALOR ACTA No. 12</t>
  </si>
  <si>
    <t>SALDO EXTRACTO MARZO 2023</t>
  </si>
  <si>
    <t>FECHA DE CORTE 31/03/2023</t>
  </si>
  <si>
    <t>SCJ- SIF- CD- 615 -2022</t>
  </si>
  <si>
    <r>
      <t xml:space="preserve">REALIZAR LA ASISTENCIA TECNICA INTEGRAL EN LA FORMULACIÓN, ESTRUCTURACIÓN Y DESARROLLO DEL PROYECTO UNIDAD DE REACCIÓN INMEDIATA UBICADO LA LOCALIDAD DE TUNJUELITO EN LA CIUDAD DE BOGOTÁ”.
</t>
    </r>
    <r>
      <rPr>
        <b/>
        <sz val="11"/>
        <rFont val="Arial Narrow"/>
        <family val="2"/>
      </rPr>
      <t>ALCANCE DEL OBJETO</t>
    </r>
    <r>
      <rPr>
        <sz val="11"/>
        <rFont val="Arial Narrow"/>
        <family val="2"/>
      </rPr>
      <t xml:space="preserve"> La asistencia técnica incluyen el acompañamiento en términos técnicos, administrativos, legales, sociales, ambientales y financieros, de tal forma que se desarrolle de forma integral el proyecto URI Tunjuelito, y debe finalizar con la obtención de los resultados esperados del proyecto, alcanzando los objetivos de las metas planteadas.</t>
    </r>
  </si>
  <si>
    <t>SECRETARÍA DISTRITAL DE SEGURIDAD, CONVIVENCIA Y JUSTICIA (SDSCJ)</t>
  </si>
  <si>
    <t>899.999.061-9</t>
  </si>
  <si>
    <t>18 (Meses) 30/06/2024</t>
  </si>
  <si>
    <t>220-150-19430-6</t>
  </si>
  <si>
    <t>FICHA TÉCNICA SECRETARÍA DISTRITAL DE SEGURIDAD, CONVIVENCIA Y JUSTICIA</t>
  </si>
  <si>
    <t>SECRETARÍA DISTRITAL DE SEGURIDAD, CONVIVENCIA Y JUSTICIA</t>
  </si>
  <si>
    <t>CONTRATO INTERADMINISTRATIVO SCJ- SIF- CD- 615 -2022</t>
  </si>
  <si>
    <t>SECRETARÍA DISTRITAL DE SEGURIDAD, CONVIVENCIA Y JUSTICIA
      FINANCIERA DE DESARROLLO TERRITORIAL S.A.      
TOTAL EXTRACTOS
ANEXO 1</t>
  </si>
  <si>
    <t>PATRIMONIO AUTÓNOMO: CONTRATO INTERADMINISTRATIVO SCJ- SIF- CD- 615 -2022</t>
  </si>
  <si>
    <t>ABONO SECRETARIA DISTRITAL SEGURIDAD CONVIVENCIA Y JUSTICIA</t>
  </si>
  <si>
    <t>RENDIMIENTOS MES DE MARZO 2023</t>
  </si>
  <si>
    <t>SECRETARÍA DISTRITAL DE SEGURIDAD, CONVIVENCIA Y JUSTICIA
      FINANCIERA DE DESARROLLO TERRITORIAL S.A.      
TOTAL EXTRACTOS FIC
ANEXO 2</t>
  </si>
  <si>
    <t>MARZO</t>
  </si>
  <si>
    <t xml:space="preserve">RENDIMIENTOS GENERADOS FIC </t>
  </si>
  <si>
    <t>SECRETARÍA DISTRITAL DE SEGURIDAD, CONVIVENCIA Y JUSTICIA
FINANCIERA DE DESARROLLO TERRITORIAL S.A
CONTROL RETENCIONES</t>
  </si>
  <si>
    <t>ASISTENCIA TECNICA</t>
  </si>
  <si>
    <t>EJECUCION DEL CONTRATO</t>
  </si>
  <si>
    <t xml:space="preserve">INFORME FINANCIERO </t>
  </si>
  <si>
    <t>Contrato:</t>
  </si>
  <si>
    <t>Fecha firma:</t>
  </si>
  <si>
    <t>Cliente:</t>
  </si>
  <si>
    <t>Peridodo Informe:</t>
  </si>
  <si>
    <t>01 de abril al 30 de abril de 2023</t>
  </si>
  <si>
    <t>Informes:</t>
  </si>
  <si>
    <t>Ficha Técnica</t>
  </si>
  <si>
    <t>Saldos por CDP</t>
  </si>
  <si>
    <t>Desembolsos</t>
  </si>
  <si>
    <t>Control de Pagos-Contratación</t>
  </si>
  <si>
    <t>Resumen informe Findeter</t>
  </si>
  <si>
    <t>Saldo Cuenta de AH</t>
  </si>
  <si>
    <t>Rendiemientos financieros</t>
  </si>
  <si>
    <t>Asistencia técnica</t>
  </si>
  <si>
    <t>Contrato Interadministrativo No. SCJ- SIF- CD- 615 -2022</t>
  </si>
  <si>
    <t>29 de diciembre de 2022</t>
  </si>
  <si>
    <t>VALOR DESCUENTO</t>
  </si>
  <si>
    <t xml:space="preserve">Proceso </t>
  </si>
  <si>
    <t>Valor</t>
  </si>
  <si>
    <t>Consultoría de estudios, diseños, obtención de permisos y licencias y construcción de la Unidad de Reacción Inmediata de Tunjuelito. (Llave en mano)</t>
  </si>
  <si>
    <t>Construcción de la Unidad de Reacción Inmediata de Tunjuelito.</t>
  </si>
  <si>
    <t>Total contrato llave en mano</t>
  </si>
  <si>
    <t>Interventoría al contrato de estudios y diseños obtención de permisos y licencias y construcción</t>
  </si>
  <si>
    <t>Interventoría al contrato de construcción de la Unidad de Reacción Inmediata de Tunjuelito.</t>
  </si>
  <si>
    <t>Total contrato de interventoría del contrato llave en mano</t>
  </si>
  <si>
    <t>CDR No. 1</t>
  </si>
  <si>
    <t>CDR No. 2</t>
  </si>
  <si>
    <t>DISTRIBUCION DE RECURSOS SEGÚN CONTRATO</t>
  </si>
  <si>
    <t>TOTAL CDR OBRA</t>
  </si>
  <si>
    <t xml:space="preserve">TOTAL CDR INTERVENTORIA </t>
  </si>
  <si>
    <t>COMPROMETIDO CDR</t>
  </si>
  <si>
    <t>TOTAL DISPONIBLE PARA CONTRATAR</t>
  </si>
  <si>
    <t>No. CDR</t>
  </si>
  <si>
    <t xml:space="preserve">VALOR CDR </t>
  </si>
  <si>
    <t>VALOR RECIBIDO EN EL P.A.</t>
  </si>
  <si>
    <t>Fecha de Terminación Final</t>
  </si>
  <si>
    <t>SALDO POR EJECUTAR</t>
  </si>
  <si>
    <t xml:space="preserve">RESUMEN COMPROMETIDO CDR </t>
  </si>
  <si>
    <t>VALOR APROPIADO RP</t>
  </si>
  <si>
    <t>31/04/2023</t>
  </si>
  <si>
    <t>RENDIMIENTOS MES DE ABRIL2023</t>
  </si>
  <si>
    <t>FECHA DE CORTE 30/04/2023</t>
  </si>
  <si>
    <t>ABRIL</t>
  </si>
  <si>
    <t>GMF</t>
  </si>
  <si>
    <t>VALOR A COMPROMETER (Según Contrato)</t>
  </si>
  <si>
    <t>DISTRIBUCION DE LOS RECURSOS</t>
  </si>
  <si>
    <t>Asistenica Técnica</t>
  </si>
  <si>
    <t>GMF Asistencia Técnica</t>
  </si>
  <si>
    <t>Recursos disponibles para el proyecto</t>
  </si>
  <si>
    <t>GMF Recursos del proyecto</t>
  </si>
  <si>
    <t>TOTAL DISPONIBLE PARA LA EJECUCION DEL PROYECTO</t>
  </si>
  <si>
    <t>TOTAL COMPROMETIDO</t>
  </si>
  <si>
    <t>2do pago</t>
  </si>
  <si>
    <t>5to a 14vo pago</t>
  </si>
  <si>
    <t>15vo pago</t>
  </si>
  <si>
    <t xml:space="preserve">1er pago </t>
  </si>
  <si>
    <t>10% de la cuota de asistencia técnica, contra Adjudicación de contratación derivada</t>
  </si>
  <si>
    <t>10% de la cuota de asistencia técnica contra Aprobación de Anteproyecto por parte de la secretaria.</t>
  </si>
  <si>
    <t xml:space="preserve">3er pago </t>
  </si>
  <si>
    <t>10% de la cuota de asistencia técnica contra obtención de Licencia de Construcción</t>
  </si>
  <si>
    <t xml:space="preserve">4to pago </t>
  </si>
  <si>
    <t>10% de la cuota de asistencia técnica con suscripción de Acta de Inicio de Obra</t>
  </si>
  <si>
    <t>50% de la cuota de asistencia técnica en 10 pagos mensuales de acuerdo con el cumplimiento de la programación y avance de obra establecida inicialmente en la propuesta.</t>
  </si>
  <si>
    <t>10% de la cuota de asistencia técnica, contra la Suscripción de Acta de Recibo por parte de la Secretaria.</t>
  </si>
  <si>
    <t xml:space="preserve">Pagos </t>
  </si>
  <si>
    <t>Hitos</t>
  </si>
  <si>
    <t>Rangos</t>
  </si>
  <si>
    <t>Rango 4</t>
  </si>
  <si>
    <t>Cumplimiento de actividades programadas para el periodo</t>
  </si>
  <si>
    <t>Porcentaje Pago cuota Entidad encargada de la asistencia técnica y administración de recursos</t>
  </si>
  <si>
    <t>Rango 1</t>
  </si>
  <si>
    <t>Rango 2</t>
  </si>
  <si>
    <t>Rango 3</t>
  </si>
  <si>
    <t>75%-100%</t>
  </si>
  <si>
    <t>55%-74%</t>
  </si>
  <si>
    <t>25%-54%</t>
  </si>
  <si>
    <t>0%-24%</t>
  </si>
  <si>
    <t>Aquellos recursos que no se hayan pagado por estar en los rangos 2, 3 y 4, serán reconocidos a FINDETER en el mes siguiente a que se acredite el cumplimiento de acuerdo con el Plan de Trabajo Detallado (PDT) propuesto y cronograma de actividades.</t>
  </si>
  <si>
    <t>VALOR CDP
803</t>
  </si>
  <si>
    <t>VALOR RP
1595</t>
  </si>
  <si>
    <t>RP</t>
  </si>
  <si>
    <t>DESCUENTO APLICADO</t>
  </si>
  <si>
    <t>SALDO EXTRACTO ABRIL 2023</t>
  </si>
  <si>
    <t>NOTA: Al corte del presente informe no se ha realizado giro de rendimientos, por no tener la información desde la secretaría con respecto a la marcación de la cuenta como exenta.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</si>
</sst>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8" formatCode="&quot;$&quot;\ #,##0.00;[Red]\-&quot;$&quot;\ #,##0.00"/>
    <numFmt numFmtId="43" formatCode="_-* #,##0.00_-;\-* #,##0.00_-;_-* &quot;-&quot;??_-;_-@_-"/>
    <numFmt numFmtId="164" formatCode="_(* #,##0.00_);_(* \(#,##0.00\);_(* &quot;-&quot;??_);_(@_)"/>
    <numFmt numFmtId="165" formatCode="&quot;$&quot;#,##0_);[Red]\(&quot;$&quot;#,##0\)"/>
    <numFmt numFmtId="166" formatCode="_(&quot;$&quot;* #,##0_);_(&quot;$&quot;* \(#,##0\);_(&quot;$&quot;* &quot;-&quot;_);_(@_)"/>
    <numFmt numFmtId="167" formatCode="_(* #,##0_);_(* \(#,##0\);_(* &quot;-&quot;_);_(@_)"/>
    <numFmt numFmtId="168" formatCode="_(&quot;$&quot;* #,##0.00_);_(&quot;$&quot;* \(#,##0.00\);_(&quot;$&quot;* &quot;-&quot;??_);_(@_)"/>
    <numFmt numFmtId="169" formatCode="_(* #,##0_);_(* \(#,##0\);_(* &quot;-&quot;??_);_(@_)"/>
    <numFmt numFmtId="170" formatCode="_(&quot;C$&quot;* #,##0.00_);_(&quot;C$&quot;* \(#,##0.00\);_(&quot;C$&quot;* &quot;-&quot;??_);_(@_)"/>
    <numFmt numFmtId="171" formatCode="_(* #,##0.00000_);_(* \(#,##0.00000\);_(* &quot;-&quot;??_);_(@_)"/>
    <numFmt numFmtId="172" formatCode="dd/mm/yyyy;@"/>
    <numFmt numFmtId="173" formatCode="_-* #,##0.00_-;\-* #,##0.00_-;_-* &quot;-&quot;_-;_-@_-"/>
    <numFmt numFmtId="174" formatCode="d/mm/yyyy;@"/>
    <numFmt numFmtId="175" formatCode="[$-C0A]mmm\-yy;@"/>
    <numFmt numFmtId="176" formatCode="yyyy\-mm\-dd;@"/>
    <numFmt numFmtId="177" formatCode="&quot;$&quot;\ #,##0"/>
    <numFmt numFmtId="178" formatCode="_(&quot;$&quot;\ * #,##0.00_);_(&quot;$&quot;\ * \(#,##0.00\);_(&quot;$&quot;\ * &quot;-&quot;??_);_(@_)"/>
    <numFmt numFmtId="179" formatCode="_-&quot;$&quot;* #,##0_-;\-&quot;$&quot;* #,##0_-;_-&quot;$&quot;* &quot;-&quot;_-;_-@_-"/>
    <numFmt numFmtId="180" formatCode="&quot;$&quot;\ #,##0.00"/>
    <numFmt numFmtId="181" formatCode="_-* #,##0_-;\-* #,##0_-;_-* &quot;-&quot;??_-;_-@_-"/>
    <numFmt numFmtId="182" formatCode="_(* #,##0.00_);_(* \(#,##0.00\);_(* &quot;-&quot;_);_(@_)"/>
    <numFmt numFmtId="183" formatCode="0.000"/>
  </numFmts>
  <fonts count="59">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8"/>
      <color theme="3"/>
      <name val="Calibri Light"/>
      <family val="2"/>
      <scheme val="major"/>
    </font>
    <font>
      <sz val="11"/>
      <name val="Calibri"/>
      <family val="2"/>
      <scheme val="minor"/>
    </font>
    <font>
      <b/>
      <sz val="11"/>
      <name val="Calibri"/>
      <family val="2"/>
      <scheme val="minor"/>
    </font>
    <font>
      <b/>
      <sz val="12"/>
      <color theme="1"/>
      <name val="Calibri"/>
      <family val="2"/>
      <scheme val="minor"/>
    </font>
    <font>
      <sz val="10"/>
      <color theme="1"/>
      <name val="Times New Roman"/>
      <family val="1"/>
    </font>
    <font>
      <b/>
      <sz val="12"/>
      <color theme="0"/>
      <name val="Calibri"/>
      <family val="2"/>
      <scheme val="minor"/>
    </font>
    <font>
      <u/>
      <sz val="11"/>
      <color theme="10"/>
      <name val="Calibri"/>
      <family val="2"/>
      <scheme val="minor"/>
    </font>
    <font>
      <sz val="9"/>
      <color theme="1"/>
      <name val="Calibri"/>
      <family val="2"/>
      <scheme val="minor"/>
    </font>
    <font>
      <b/>
      <sz val="9"/>
      <color theme="1"/>
      <name val="Calibri"/>
      <family val="2"/>
      <scheme val="minor"/>
    </font>
    <font>
      <sz val="8"/>
      <name val="Calibri"/>
      <family val="2"/>
      <scheme val="minor"/>
    </font>
    <font>
      <b/>
      <sz val="14"/>
      <color theme="0"/>
      <name val="Calibri"/>
      <family val="2"/>
      <scheme val="minor"/>
    </font>
    <font>
      <sz val="14"/>
      <color theme="1"/>
      <name val="Calibri"/>
      <family val="2"/>
      <scheme val="minor"/>
    </font>
    <font>
      <b/>
      <sz val="9"/>
      <color theme="0"/>
      <name val="Calibri"/>
      <family val="2"/>
      <scheme val="minor"/>
    </font>
    <font>
      <sz val="12"/>
      <color rgb="FF333333"/>
      <name val="Source Sans Pro"/>
      <family val="2"/>
    </font>
    <font>
      <b/>
      <sz val="14"/>
      <color theme="1"/>
      <name val="Calibri"/>
      <family val="2"/>
      <scheme val="minor"/>
    </font>
    <font>
      <b/>
      <sz val="12"/>
      <name val="Calibri"/>
      <family val="2"/>
      <scheme val="minor"/>
    </font>
    <font>
      <b/>
      <sz val="9"/>
      <color indexed="81"/>
      <name val="Tahoma"/>
      <family val="2"/>
    </font>
    <font>
      <u/>
      <sz val="10"/>
      <color theme="10"/>
      <name val="Arial"/>
      <family val="2"/>
    </font>
    <font>
      <sz val="18"/>
      <name val="Calibri"/>
      <family val="2"/>
      <scheme val="minor"/>
    </font>
    <font>
      <sz val="12"/>
      <color rgb="FF00B050"/>
      <name val="Calibri"/>
      <family val="2"/>
      <scheme val="minor"/>
    </font>
    <font>
      <sz val="11"/>
      <name val="Arial Narrow"/>
      <family val="2"/>
    </font>
    <font>
      <sz val="9"/>
      <color indexed="81"/>
      <name val="Tahoma"/>
      <family val="2"/>
    </font>
    <font>
      <sz val="10"/>
      <color indexed="81"/>
      <name val="Tahoma"/>
      <family val="2"/>
    </font>
    <font>
      <b/>
      <sz val="16"/>
      <color rgb="FF000000"/>
      <name val="Calibri"/>
      <family val="2"/>
    </font>
    <font>
      <b/>
      <sz val="11"/>
      <color rgb="FF000000"/>
      <name val="Calibri"/>
      <family val="2"/>
    </font>
    <font>
      <b/>
      <sz val="12"/>
      <color indexed="8"/>
      <name val="Arial"/>
      <family val="2"/>
    </font>
    <font>
      <sz val="12"/>
      <color theme="1"/>
      <name val="Arial"/>
      <family val="2"/>
    </font>
    <font>
      <sz val="12"/>
      <color indexed="8"/>
      <name val="Arial"/>
      <family val="2"/>
    </font>
    <font>
      <b/>
      <sz val="12"/>
      <name val="Arial"/>
      <family val="2"/>
    </font>
    <font>
      <sz val="12"/>
      <name val="Arial"/>
      <family val="2"/>
    </font>
    <font>
      <b/>
      <sz val="12"/>
      <color theme="1"/>
      <name val="Arial"/>
      <family val="2"/>
    </font>
    <font>
      <b/>
      <sz val="12"/>
      <color rgb="FFFF0000"/>
      <name val="Arial"/>
      <family val="2"/>
    </font>
    <font>
      <sz val="12"/>
      <color rgb="FFFF0000"/>
      <name val="Arial"/>
      <family val="2"/>
    </font>
    <font>
      <sz val="16"/>
      <color rgb="FF000000"/>
      <name val="Calibri"/>
      <family val="2"/>
    </font>
    <font>
      <sz val="20"/>
      <color theme="3" tint="-0.249977111117893"/>
      <name val="BigNoodleTitling"/>
    </font>
    <font>
      <sz val="11"/>
      <color theme="1"/>
      <name val="Arial"/>
      <family val="2"/>
    </font>
    <font>
      <sz val="8"/>
      <color theme="1"/>
      <name val="Calibri"/>
      <family val="2"/>
      <scheme val="minor"/>
    </font>
    <font>
      <sz val="12"/>
      <name val="Source Sans Pro"/>
      <family val="2"/>
    </font>
    <font>
      <b/>
      <sz val="11"/>
      <name val="Arial Narrow"/>
      <family val="2"/>
    </font>
    <font>
      <b/>
      <sz val="18"/>
      <color theme="0"/>
      <name val="Calibri"/>
      <family val="2"/>
      <scheme val="minor"/>
    </font>
    <font>
      <sz val="12"/>
      <color theme="1"/>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499984740745262"/>
        <bgColor indexed="64"/>
      </patternFill>
    </fill>
    <fill>
      <patternFill patternType="solid">
        <fgColor theme="3" tint="0.79998168889431442"/>
        <bgColor rgb="FF000000"/>
      </patternFill>
    </fill>
    <fill>
      <patternFill patternType="solid">
        <fgColor rgb="FFFFFF00"/>
        <bgColor indexed="64"/>
      </patternFill>
    </fill>
    <fill>
      <patternFill patternType="solid">
        <fgColor theme="8" tint="-0.499984740745262"/>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s>
  <borders count="8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double">
        <color theme="0"/>
      </right>
      <top style="medium">
        <color indexed="64"/>
      </top>
      <bottom/>
      <diagonal/>
    </border>
    <border>
      <left style="double">
        <color theme="0"/>
      </left>
      <right style="double">
        <color theme="0"/>
      </right>
      <top style="medium">
        <color indexed="64"/>
      </top>
      <bottom/>
      <diagonal/>
    </border>
    <border>
      <left style="double">
        <color theme="0"/>
      </left>
      <right style="medium">
        <color auto="1"/>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style="medium">
        <color indexed="64"/>
      </right>
      <top/>
      <bottom/>
      <diagonal/>
    </border>
    <border>
      <left style="double">
        <color theme="0"/>
      </left>
      <right/>
      <top style="medium">
        <color indexed="64"/>
      </top>
      <bottom/>
      <diagonal/>
    </border>
    <border>
      <left/>
      <right style="double">
        <color theme="0"/>
      </right>
      <top style="medium">
        <color indexed="64"/>
      </top>
      <bottom/>
      <diagonal/>
    </border>
    <border>
      <left style="double">
        <color theme="0"/>
      </left>
      <right style="double">
        <color theme="0"/>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double">
        <color theme="0"/>
      </right>
      <top style="medium">
        <color indexed="64"/>
      </top>
      <bottom style="medium">
        <color indexed="64"/>
      </bottom>
      <diagonal/>
    </border>
    <border>
      <left style="double">
        <color theme="0"/>
      </left>
      <right style="double">
        <color theme="0"/>
      </right>
      <top style="medium">
        <color indexed="64"/>
      </top>
      <bottom style="medium">
        <color indexed="64"/>
      </bottom>
      <diagonal/>
    </border>
    <border>
      <left style="double">
        <color theme="0"/>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s>
  <cellStyleXfs count="1280">
    <xf numFmtId="0" fontId="0" fillId="0" borderId="0"/>
    <xf numFmtId="164"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170" fontId="17" fillId="0" borderId="0" applyFont="0" applyFill="0" applyBorder="0" applyAlignment="0" applyProtection="0"/>
    <xf numFmtId="0" fontId="18" fillId="0" borderId="0" applyNumberFormat="0" applyFill="0" applyBorder="0" applyAlignment="0" applyProtection="0"/>
    <xf numFmtId="0" fontId="1" fillId="0" borderId="0"/>
    <xf numFmtId="164" fontId="17"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24" fillId="0" borderId="0" applyNumberFormat="0" applyFill="0" applyBorder="0" applyAlignment="0" applyProtection="0"/>
    <xf numFmtId="0" fontId="17" fillId="0" borderId="0"/>
    <xf numFmtId="167" fontId="17" fillId="0" borderId="0" applyFont="0" applyFill="0" applyBorder="0" applyAlignment="0" applyProtection="0"/>
    <xf numFmtId="0" fontId="35" fillId="0" borderId="0" applyNumberFormat="0" applyFill="0" applyBorder="0" applyAlignment="0" applyProtection="0"/>
    <xf numFmtId="166" fontId="1" fillId="0" borderId="0" applyFont="0" applyFill="0" applyBorder="0" applyAlignment="0" applyProtection="0"/>
    <xf numFmtId="178" fontId="1" fillId="0" borderId="0" applyFont="0" applyFill="0" applyBorder="0" applyAlignment="0" applyProtection="0"/>
    <xf numFmtId="17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cellStyleXfs>
  <cellXfs count="624">
    <xf numFmtId="0" fontId="0" fillId="0" borderId="0" xfId="0"/>
    <xf numFmtId="0" fontId="15" fillId="33" borderId="0" xfId="0" applyFont="1" applyFill="1"/>
    <xf numFmtId="164" fontId="0" fillId="33" borderId="0" xfId="1" applyFont="1" applyFill="1"/>
    <xf numFmtId="0" fontId="15" fillId="33" borderId="0" xfId="0" applyFont="1" applyFill="1" applyAlignment="1">
      <alignment vertical="center"/>
    </xf>
    <xf numFmtId="14" fontId="15" fillId="33" borderId="0" xfId="0" applyNumberFormat="1" applyFont="1" applyFill="1"/>
    <xf numFmtId="0" fontId="0" fillId="33" borderId="0" xfId="0" applyFill="1"/>
    <xf numFmtId="0" fontId="16" fillId="33" borderId="0" xfId="0" applyFont="1" applyFill="1"/>
    <xf numFmtId="169" fontId="0" fillId="33" borderId="0" xfId="1" applyNumberFormat="1" applyFont="1" applyFill="1"/>
    <xf numFmtId="49" fontId="0" fillId="33" borderId="10" xfId="0" applyNumberFormat="1" applyFill="1" applyBorder="1" applyAlignment="1">
      <alignment vertical="center"/>
    </xf>
    <xf numFmtId="49" fontId="0" fillId="33" borderId="0" xfId="0" applyNumberFormat="1" applyFill="1" applyAlignment="1">
      <alignment vertical="center"/>
    </xf>
    <xf numFmtId="0" fontId="16" fillId="33" borderId="0" xfId="0" applyFont="1" applyFill="1" applyAlignment="1">
      <alignment vertical="center"/>
    </xf>
    <xf numFmtId="10" fontId="0" fillId="33" borderId="0" xfId="46" applyNumberFormat="1" applyFont="1" applyFill="1" applyAlignment="1">
      <alignment vertical="center"/>
    </xf>
    <xf numFmtId="0" fontId="0" fillId="33" borderId="0" xfId="0" applyFill="1" applyAlignment="1">
      <alignment vertical="center"/>
    </xf>
    <xf numFmtId="169" fontId="0" fillId="33" borderId="0" xfId="0" applyNumberFormat="1" applyFill="1" applyAlignment="1">
      <alignment vertical="center"/>
    </xf>
    <xf numFmtId="171" fontId="0" fillId="33" borderId="0" xfId="0" applyNumberFormat="1" applyFill="1" applyAlignment="1">
      <alignment vertical="center"/>
    </xf>
    <xf numFmtId="3" fontId="0" fillId="33" borderId="0" xfId="0" applyNumberFormat="1" applyFill="1"/>
    <xf numFmtId="0" fontId="0" fillId="0" borderId="0" xfId="0" applyAlignment="1">
      <alignment vertical="center"/>
    </xf>
    <xf numFmtId="169" fontId="0" fillId="33" borderId="0" xfId="0" applyNumberFormat="1" applyFill="1"/>
    <xf numFmtId="164" fontId="0" fillId="33" borderId="0" xfId="0" applyNumberFormat="1" applyFill="1"/>
    <xf numFmtId="1" fontId="22" fillId="33" borderId="0" xfId="0" applyNumberFormat="1" applyFont="1" applyFill="1"/>
    <xf numFmtId="0" fontId="13" fillId="33" borderId="0" xfId="0" applyFont="1" applyFill="1"/>
    <xf numFmtId="167" fontId="0" fillId="33" borderId="0" xfId="47" applyFont="1" applyFill="1" applyAlignment="1">
      <alignment vertical="center"/>
    </xf>
    <xf numFmtId="167" fontId="0" fillId="33" borderId="0" xfId="47" applyFont="1" applyFill="1"/>
    <xf numFmtId="174" fontId="0" fillId="33" borderId="0" xfId="0" applyNumberFormat="1" applyFill="1"/>
    <xf numFmtId="174" fontId="0" fillId="0" borderId="0" xfId="0" applyNumberFormat="1"/>
    <xf numFmtId="49" fontId="15" fillId="33" borderId="0" xfId="0" applyNumberFormat="1" applyFont="1" applyFill="1" applyAlignment="1">
      <alignment vertical="center"/>
    </xf>
    <xf numFmtId="0" fontId="15" fillId="0" borderId="0" xfId="0" applyFont="1"/>
    <xf numFmtId="0" fontId="21" fillId="33" borderId="0" xfId="0" applyFont="1" applyFill="1"/>
    <xf numFmtId="0" fontId="19" fillId="0" borderId="0" xfId="0" applyFont="1"/>
    <xf numFmtId="0" fontId="0" fillId="33" borderId="0" xfId="0" applyFill="1" applyAlignment="1">
      <alignment horizontal="center"/>
    </xf>
    <xf numFmtId="0" fontId="0" fillId="0" borderId="0" xfId="0" applyAlignment="1">
      <alignment horizontal="center"/>
    </xf>
    <xf numFmtId="168" fontId="0" fillId="33" borderId="0" xfId="48" applyFont="1" applyFill="1"/>
    <xf numFmtId="168" fontId="0" fillId="33" borderId="0" xfId="0" applyNumberFormat="1" applyFill="1"/>
    <xf numFmtId="164" fontId="0" fillId="0" borderId="0" xfId="1" applyFont="1"/>
    <xf numFmtId="164" fontId="21" fillId="33" borderId="0" xfId="1" applyFont="1" applyFill="1" applyAlignment="1"/>
    <xf numFmtId="164" fontId="0" fillId="0" borderId="0" xfId="0" applyNumberFormat="1"/>
    <xf numFmtId="0" fontId="24" fillId="0" borderId="0" xfId="50"/>
    <xf numFmtId="0" fontId="0" fillId="33" borderId="0" xfId="0" applyFill="1" applyAlignment="1">
      <alignment horizontal="center" vertical="center"/>
    </xf>
    <xf numFmtId="0" fontId="0" fillId="0" borderId="0" xfId="0" applyAlignment="1">
      <alignment horizontal="center" vertical="center"/>
    </xf>
    <xf numFmtId="49" fontId="15" fillId="33" borderId="0" xfId="0" applyNumberFormat="1" applyFont="1" applyFill="1" applyAlignment="1">
      <alignment horizontal="center" vertical="center"/>
    </xf>
    <xf numFmtId="0" fontId="15" fillId="0" borderId="0" xfId="0" applyFont="1" applyAlignment="1">
      <alignment horizontal="center"/>
    </xf>
    <xf numFmtId="167" fontId="0" fillId="0" borderId="0" xfId="47" applyFont="1" applyFill="1"/>
    <xf numFmtId="167" fontId="0" fillId="33" borderId="0" xfId="47" applyFont="1" applyFill="1" applyBorder="1" applyAlignment="1">
      <alignment vertical="center"/>
    </xf>
    <xf numFmtId="1" fontId="0" fillId="33" borderId="0" xfId="0" applyNumberFormat="1" applyFill="1"/>
    <xf numFmtId="1" fontId="0" fillId="0" borderId="0" xfId="0" applyNumberFormat="1"/>
    <xf numFmtId="0" fontId="20" fillId="33" borderId="0" xfId="0" applyFont="1" applyFill="1" applyAlignment="1">
      <alignment vertical="center"/>
    </xf>
    <xf numFmtId="0" fontId="28" fillId="34" borderId="13" xfId="0" applyFont="1" applyFill="1" applyBorder="1" applyAlignment="1" applyProtection="1">
      <alignment horizontal="center" vertical="center" wrapText="1"/>
      <protection hidden="1"/>
    </xf>
    <xf numFmtId="0" fontId="28" fillId="34" borderId="14" xfId="0" applyFont="1" applyFill="1" applyBorder="1" applyAlignment="1" applyProtection="1">
      <alignment horizontal="center" vertical="center" wrapText="1"/>
      <protection hidden="1"/>
    </xf>
    <xf numFmtId="0" fontId="23" fillId="34" borderId="14" xfId="0" applyFont="1" applyFill="1" applyBorder="1" applyAlignment="1" applyProtection="1">
      <alignment horizontal="center" vertical="center" wrapText="1"/>
      <protection hidden="1"/>
    </xf>
    <xf numFmtId="0" fontId="12" fillId="34" borderId="12" xfId="0" applyFont="1" applyFill="1" applyBorder="1" applyAlignment="1">
      <alignment horizontal="center" vertical="center"/>
    </xf>
    <xf numFmtId="0" fontId="12" fillId="34" borderId="12" xfId="0" applyFont="1" applyFill="1" applyBorder="1" applyAlignment="1">
      <alignment horizontal="center" vertical="center" wrapText="1"/>
    </xf>
    <xf numFmtId="175" fontId="30" fillId="34" borderId="12" xfId="0" applyNumberFormat="1" applyFont="1" applyFill="1" applyBorder="1" applyAlignment="1">
      <alignment horizontal="center" vertical="center" wrapText="1" shrinkToFit="1"/>
    </xf>
    <xf numFmtId="169" fontId="30" fillId="34" borderId="18" xfId="1" applyNumberFormat="1" applyFont="1" applyFill="1" applyBorder="1" applyAlignment="1">
      <alignment horizontal="center" vertical="center" wrapText="1" shrinkToFit="1"/>
    </xf>
    <xf numFmtId="175" fontId="30" fillId="34" borderId="18" xfId="0" applyNumberFormat="1" applyFont="1" applyFill="1" applyBorder="1" applyAlignment="1">
      <alignment horizontal="center" vertical="center" wrapText="1" shrinkToFit="1"/>
    </xf>
    <xf numFmtId="0" fontId="12" fillId="40" borderId="12" xfId="0" applyFont="1" applyFill="1" applyBorder="1" applyAlignment="1">
      <alignment horizontal="center" vertical="center" wrapText="1"/>
    </xf>
    <xf numFmtId="164" fontId="0" fillId="0" borderId="0" xfId="0" applyNumberFormat="1" applyAlignment="1">
      <alignment vertical="center"/>
    </xf>
    <xf numFmtId="0" fontId="15" fillId="33" borderId="0" xfId="0" applyFont="1" applyFill="1" applyAlignment="1">
      <alignment horizontal="center" vertical="center"/>
    </xf>
    <xf numFmtId="0" fontId="15" fillId="33" borderId="0" xfId="0" applyFont="1" applyFill="1" applyAlignment="1">
      <alignment horizontal="center"/>
    </xf>
    <xf numFmtId="0" fontId="36" fillId="0" borderId="0" xfId="0" applyFont="1" applyAlignment="1">
      <alignment horizontal="center" vertical="center" wrapText="1"/>
    </xf>
    <xf numFmtId="0" fontId="37" fillId="0" borderId="0" xfId="0" applyFont="1" applyAlignment="1">
      <alignment horizontal="center" vertical="center" wrapText="1"/>
    </xf>
    <xf numFmtId="0" fontId="28" fillId="41" borderId="34" xfId="0" applyFont="1" applyFill="1" applyBorder="1" applyAlignment="1">
      <alignment horizontal="center" vertical="center" wrapText="1" readingOrder="1"/>
    </xf>
    <xf numFmtId="166" fontId="28" fillId="41" borderId="34" xfId="54" applyFont="1" applyFill="1" applyBorder="1" applyAlignment="1">
      <alignment horizontal="center" vertical="center" wrapText="1" readingOrder="1"/>
    </xf>
    <xf numFmtId="0" fontId="28" fillId="41" borderId="35" xfId="0" applyFont="1" applyFill="1" applyBorder="1" applyAlignment="1">
      <alignment horizontal="center" vertical="center" wrapText="1" readingOrder="1"/>
    </xf>
    <xf numFmtId="0" fontId="28" fillId="41" borderId="37" xfId="0" applyFont="1" applyFill="1" applyBorder="1" applyAlignment="1">
      <alignment horizontal="center" vertical="center" wrapText="1" readingOrder="1"/>
    </xf>
    <xf numFmtId="0" fontId="19" fillId="0" borderId="0" xfId="0" applyFont="1" applyAlignment="1">
      <alignment horizontal="center" vertical="center" wrapText="1"/>
    </xf>
    <xf numFmtId="0" fontId="38" fillId="0" borderId="16" xfId="0" applyFont="1" applyBorder="1" applyAlignment="1">
      <alignment horizontal="center" vertical="center" wrapText="1" readingOrder="1"/>
    </xf>
    <xf numFmtId="0" fontId="38" fillId="0" borderId="16" xfId="0" applyFont="1" applyBorder="1" applyAlignment="1">
      <alignment horizontal="center" vertical="center" wrapText="1"/>
    </xf>
    <xf numFmtId="15" fontId="38" fillId="0" borderId="16" xfId="0" applyNumberFormat="1" applyFont="1" applyBorder="1" applyAlignment="1">
      <alignment horizontal="center" vertical="center" wrapText="1"/>
    </xf>
    <xf numFmtId="166" fontId="38" fillId="0" borderId="16" xfId="54" applyFont="1" applyFill="1" applyBorder="1" applyAlignment="1">
      <alignment horizontal="center" vertical="center" wrapText="1"/>
    </xf>
    <xf numFmtId="0" fontId="38" fillId="0" borderId="16" xfId="0" applyFont="1" applyBorder="1" applyAlignment="1">
      <alignment horizontal="left" vertical="center" wrapText="1"/>
    </xf>
    <xf numFmtId="17" fontId="38" fillId="0" borderId="16" xfId="0" applyNumberFormat="1" applyFont="1" applyBorder="1" applyAlignment="1">
      <alignment horizontal="center" vertical="center" wrapText="1"/>
    </xf>
    <xf numFmtId="14" fontId="38" fillId="0" borderId="16" xfId="0" applyNumberFormat="1" applyFont="1" applyBorder="1" applyAlignment="1">
      <alignment horizontal="center" vertical="center" wrapText="1"/>
    </xf>
    <xf numFmtId="164" fontId="38" fillId="0" borderId="16" xfId="1" applyFont="1" applyFill="1" applyBorder="1" applyAlignment="1">
      <alignment horizontal="center" vertical="center" wrapText="1"/>
    </xf>
    <xf numFmtId="0" fontId="42" fillId="0" borderId="0" xfId="0" applyFont="1" applyAlignment="1">
      <alignment horizontal="center"/>
    </xf>
    <xf numFmtId="0" fontId="43" fillId="0" borderId="26" xfId="0" applyFont="1" applyBorder="1" applyAlignment="1">
      <alignment horizontal="left" vertical="center" wrapText="1"/>
    </xf>
    <xf numFmtId="0" fontId="43" fillId="0" borderId="0" xfId="0" applyFont="1" applyAlignment="1">
      <alignment vertical="center" wrapText="1"/>
    </xf>
    <xf numFmtId="0" fontId="43" fillId="0" borderId="0" xfId="0" applyFont="1" applyAlignment="1">
      <alignment horizontal="right" vertical="center" wrapText="1"/>
    </xf>
    <xf numFmtId="0" fontId="43" fillId="0" borderId="0" xfId="0" applyFont="1" applyAlignment="1">
      <alignment horizontal="center" vertical="center" wrapText="1"/>
    </xf>
    <xf numFmtId="0" fontId="44" fillId="0" borderId="0" xfId="0" applyFont="1" applyAlignment="1">
      <alignment horizontal="center" vertical="center"/>
    </xf>
    <xf numFmtId="177" fontId="44" fillId="0" borderId="27" xfId="0" applyNumberFormat="1" applyFont="1" applyBorder="1" applyAlignment="1">
      <alignment vertical="center"/>
    </xf>
    <xf numFmtId="0" fontId="44" fillId="0" borderId="0" xfId="0" applyFont="1" applyAlignment="1">
      <alignment vertical="center"/>
    </xf>
    <xf numFmtId="0" fontId="44" fillId="0" borderId="26" xfId="0" applyFont="1" applyBorder="1" applyAlignment="1">
      <alignment vertical="center"/>
    </xf>
    <xf numFmtId="0" fontId="43" fillId="0" borderId="0" xfId="0" applyFont="1" applyAlignment="1">
      <alignment vertical="center"/>
    </xf>
    <xf numFmtId="0" fontId="45" fillId="0" borderId="0" xfId="0" applyFont="1" applyAlignment="1">
      <alignment vertical="center" wrapText="1"/>
    </xf>
    <xf numFmtId="9" fontId="45" fillId="0" borderId="0" xfId="46" applyFont="1" applyFill="1" applyBorder="1" applyAlignment="1" applyProtection="1">
      <alignment horizontal="center" vertical="center" wrapText="1"/>
      <protection locked="0"/>
    </xf>
    <xf numFmtId="177" fontId="45" fillId="0" borderId="27" xfId="0" applyNumberFormat="1" applyFont="1" applyBorder="1" applyAlignment="1" applyProtection="1">
      <alignment vertical="center" wrapText="1"/>
      <protection locked="0"/>
    </xf>
    <xf numFmtId="0" fontId="43" fillId="0" borderId="0" xfId="0" applyFont="1" applyAlignment="1">
      <alignment horizontal="left" vertical="center" wrapText="1"/>
    </xf>
    <xf numFmtId="15" fontId="45" fillId="0" borderId="0" xfId="0" applyNumberFormat="1" applyFont="1" applyAlignment="1">
      <alignment horizontal="left" vertical="center" wrapText="1"/>
    </xf>
    <xf numFmtId="0" fontId="44" fillId="0" borderId="28" xfId="0" applyFont="1" applyBorder="1" applyAlignment="1">
      <alignment vertical="center"/>
    </xf>
    <xf numFmtId="0" fontId="44" fillId="0" borderId="10" xfId="0" applyFont="1" applyBorder="1" applyAlignment="1">
      <alignment vertical="center"/>
    </xf>
    <xf numFmtId="15" fontId="45" fillId="0" borderId="29" xfId="0" applyNumberFormat="1" applyFont="1" applyBorder="1" applyAlignment="1">
      <alignment horizontal="left" vertical="center" wrapText="1"/>
    </xf>
    <xf numFmtId="164" fontId="44" fillId="0" borderId="0" xfId="1" applyFont="1" applyFill="1"/>
    <xf numFmtId="0" fontId="45" fillId="0" borderId="25" xfId="0" applyFont="1" applyBorder="1" applyAlignment="1" applyProtection="1">
      <alignment horizontal="center" vertical="center" wrapText="1"/>
      <protection locked="0"/>
    </xf>
    <xf numFmtId="0" fontId="45" fillId="0" borderId="0" xfId="0" applyFont="1" applyAlignment="1" applyProtection="1">
      <alignment horizontal="center" vertical="center" wrapText="1"/>
      <protection locked="0"/>
    </xf>
    <xf numFmtId="178" fontId="45" fillId="0" borderId="38" xfId="55" applyFont="1" applyFill="1" applyBorder="1" applyAlignment="1" applyProtection="1">
      <alignment horizontal="center" vertical="center" wrapText="1"/>
      <protection locked="0"/>
    </xf>
    <xf numFmtId="0" fontId="47" fillId="0" borderId="25" xfId="0" applyFont="1" applyBorder="1" applyAlignment="1" applyProtection="1">
      <alignment horizontal="center" vertical="center" wrapText="1"/>
      <protection locked="0"/>
    </xf>
    <xf numFmtId="0" fontId="47" fillId="0" borderId="27" xfId="0" applyFont="1" applyBorder="1" applyAlignment="1" applyProtection="1">
      <alignment horizontal="center" vertical="center" wrapText="1"/>
      <protection locked="0"/>
    </xf>
    <xf numFmtId="0" fontId="45" fillId="0" borderId="39" xfId="0" applyFont="1" applyBorder="1" applyAlignment="1" applyProtection="1">
      <alignment horizontal="center" vertical="center" wrapText="1"/>
      <protection locked="0"/>
    </xf>
    <xf numFmtId="178" fontId="43" fillId="0" borderId="21" xfId="55" applyFont="1" applyFill="1" applyBorder="1" applyAlignment="1" applyProtection="1">
      <alignment vertical="center" wrapText="1"/>
      <protection hidden="1"/>
    </xf>
    <xf numFmtId="178" fontId="46" fillId="0" borderId="21" xfId="55" applyFont="1" applyFill="1" applyBorder="1" applyAlignment="1" applyProtection="1">
      <alignment vertical="center" wrapText="1"/>
      <protection hidden="1"/>
    </xf>
    <xf numFmtId="3" fontId="44" fillId="0" borderId="0" xfId="0" applyNumberFormat="1" applyFont="1" applyAlignment="1">
      <alignment vertical="center"/>
    </xf>
    <xf numFmtId="164" fontId="48" fillId="0" borderId="0" xfId="1" applyFont="1" applyFill="1"/>
    <xf numFmtId="178" fontId="44" fillId="0" borderId="26" xfId="55" applyFont="1" applyFill="1" applyBorder="1" applyAlignment="1">
      <alignment vertical="center"/>
    </xf>
    <xf numFmtId="0" fontId="45" fillId="0" borderId="0" xfId="0" applyFont="1" applyAlignment="1" applyProtection="1">
      <alignment horizontal="left" vertical="center" wrapText="1"/>
      <protection locked="0"/>
    </xf>
    <xf numFmtId="3" fontId="45" fillId="0" borderId="0" xfId="0" applyNumberFormat="1" applyFont="1" applyAlignment="1" applyProtection="1">
      <alignment horizontal="left" vertical="center" wrapText="1"/>
      <protection locked="0"/>
    </xf>
    <xf numFmtId="178" fontId="43" fillId="0" borderId="0" xfId="55" applyFont="1" applyFill="1" applyBorder="1" applyAlignment="1" applyProtection="1">
      <alignment vertical="center" wrapText="1"/>
      <protection locked="0"/>
    </xf>
    <xf numFmtId="178" fontId="48" fillId="0" borderId="0" xfId="55" applyFont="1" applyFill="1" applyBorder="1" applyAlignment="1">
      <alignment vertical="center"/>
    </xf>
    <xf numFmtId="177" fontId="43" fillId="0" borderId="0" xfId="0" applyNumberFormat="1" applyFont="1" applyAlignment="1" applyProtection="1">
      <alignment horizontal="center" vertical="center" wrapText="1"/>
      <protection locked="0"/>
    </xf>
    <xf numFmtId="177" fontId="43" fillId="0" borderId="27" xfId="0" applyNumberFormat="1" applyFont="1" applyBorder="1" applyAlignment="1" applyProtection="1">
      <alignment vertical="center" wrapText="1"/>
      <protection locked="0"/>
    </xf>
    <xf numFmtId="178" fontId="45" fillId="0" borderId="26" xfId="55" applyFont="1" applyFill="1" applyBorder="1" applyAlignment="1" applyProtection="1">
      <alignment vertical="center" wrapText="1"/>
      <protection locked="0"/>
    </xf>
    <xf numFmtId="0" fontId="49" fillId="0" borderId="0" xfId="0" applyFont="1" applyAlignment="1" applyProtection="1">
      <alignment horizontal="center" vertical="center" wrapText="1"/>
      <protection locked="0"/>
    </xf>
    <xf numFmtId="178" fontId="45" fillId="0" borderId="0" xfId="55" applyFont="1" applyFill="1" applyBorder="1" applyAlignment="1" applyProtection="1">
      <alignment vertical="center" wrapText="1"/>
      <protection locked="0"/>
    </xf>
    <xf numFmtId="178" fontId="45" fillId="0" borderId="0" xfId="55" applyFont="1" applyFill="1" applyBorder="1" applyAlignment="1" applyProtection="1">
      <alignment horizontal="left" vertical="center" wrapText="1"/>
      <protection locked="0"/>
    </xf>
    <xf numFmtId="0" fontId="43" fillId="0" borderId="0" xfId="0" applyFont="1" applyAlignment="1" applyProtection="1">
      <alignment horizontal="center" vertical="center" wrapText="1"/>
      <protection locked="0"/>
    </xf>
    <xf numFmtId="178" fontId="43" fillId="0" borderId="27" xfId="55" applyFont="1" applyFill="1" applyBorder="1" applyAlignment="1" applyProtection="1">
      <alignment horizontal="center" vertical="center" wrapText="1"/>
      <protection locked="0"/>
    </xf>
    <xf numFmtId="177" fontId="45" fillId="0" borderId="0" xfId="0" applyNumberFormat="1" applyFont="1" applyAlignment="1" applyProtection="1">
      <alignment horizontal="left" vertical="center" wrapText="1"/>
      <protection locked="0"/>
    </xf>
    <xf numFmtId="178" fontId="44" fillId="0" borderId="0" xfId="55" applyFont="1" applyFill="1" applyBorder="1" applyAlignment="1">
      <alignment vertical="center"/>
    </xf>
    <xf numFmtId="178" fontId="43" fillId="0" borderId="21" xfId="55" applyFont="1" applyFill="1" applyBorder="1" applyAlignment="1" applyProtection="1">
      <alignment horizontal="center" vertical="center" wrapText="1"/>
      <protection hidden="1"/>
    </xf>
    <xf numFmtId="178" fontId="45" fillId="0" borderId="0" xfId="0" applyNumberFormat="1" applyFont="1" applyAlignment="1" applyProtection="1">
      <alignment horizontal="left" vertical="center" wrapText="1"/>
      <protection locked="0"/>
    </xf>
    <xf numFmtId="177" fontId="45" fillId="0" borderId="0" xfId="0" applyNumberFormat="1" applyFont="1" applyAlignment="1" applyProtection="1">
      <alignment vertical="center" wrapText="1"/>
      <protection locked="0"/>
    </xf>
    <xf numFmtId="178" fontId="48" fillId="0" borderId="21" xfId="55" applyFont="1" applyFill="1" applyBorder="1" applyAlignment="1" applyProtection="1">
      <alignment vertical="center"/>
      <protection hidden="1"/>
    </xf>
    <xf numFmtId="168" fontId="44" fillId="0" borderId="0" xfId="0" applyNumberFormat="1" applyFont="1" applyAlignment="1">
      <alignment vertical="center"/>
    </xf>
    <xf numFmtId="0" fontId="44" fillId="0" borderId="0" xfId="0" applyFont="1"/>
    <xf numFmtId="0" fontId="47" fillId="0" borderId="23" xfId="0" applyFont="1" applyBorder="1" applyAlignment="1">
      <alignment horizontal="center"/>
    </xf>
    <xf numFmtId="1" fontId="0" fillId="0" borderId="16" xfId="0" applyNumberFormat="1" applyBorder="1" applyAlignment="1">
      <alignment horizontal="center" vertical="center"/>
    </xf>
    <xf numFmtId="0" fontId="15" fillId="33" borderId="0" xfId="0" applyFont="1" applyFill="1" applyAlignment="1">
      <alignment wrapText="1"/>
    </xf>
    <xf numFmtId="14" fontId="19" fillId="0" borderId="16" xfId="0" applyNumberFormat="1" applyFont="1" applyBorder="1" applyAlignment="1">
      <alignment horizontal="center" vertical="center"/>
    </xf>
    <xf numFmtId="0" fontId="19" fillId="0" borderId="45" xfId="0" applyFont="1" applyBorder="1" applyAlignment="1">
      <alignment horizontal="center" vertical="center"/>
    </xf>
    <xf numFmtId="1" fontId="32" fillId="35" borderId="14" xfId="0" applyNumberFormat="1" applyFont="1" applyFill="1" applyBorder="1" applyAlignment="1" applyProtection="1">
      <alignment horizontal="center" vertical="center" wrapText="1"/>
      <protection hidden="1"/>
    </xf>
    <xf numFmtId="174" fontId="32" fillId="35" borderId="14" xfId="0" applyNumberFormat="1" applyFont="1" applyFill="1" applyBorder="1" applyAlignment="1" applyProtection="1">
      <alignment horizontal="center" vertical="center" wrapText="1"/>
      <protection hidden="1"/>
    </xf>
    <xf numFmtId="1" fontId="32" fillId="38" borderId="14" xfId="0" applyNumberFormat="1" applyFont="1" applyFill="1" applyBorder="1" applyAlignment="1" applyProtection="1">
      <alignment horizontal="center" vertical="center" wrapText="1"/>
      <protection hidden="1"/>
    </xf>
    <xf numFmtId="174" fontId="32" fillId="38" borderId="14" xfId="0" applyNumberFormat="1" applyFont="1" applyFill="1" applyBorder="1" applyAlignment="1" applyProtection="1">
      <alignment horizontal="center" vertical="center" wrapText="1"/>
      <protection hidden="1"/>
    </xf>
    <xf numFmtId="167" fontId="32" fillId="35" borderId="14" xfId="47" applyFont="1" applyFill="1" applyBorder="1" applyAlignment="1" applyProtection="1">
      <alignment horizontal="center" vertical="center" wrapText="1"/>
      <protection hidden="1"/>
    </xf>
    <xf numFmtId="14" fontId="32" fillId="35" borderId="15" xfId="0" applyNumberFormat="1" applyFont="1" applyFill="1" applyBorder="1" applyAlignment="1" applyProtection="1">
      <alignment horizontal="center" vertical="center" wrapText="1"/>
      <protection hidden="1"/>
    </xf>
    <xf numFmtId="0" fontId="29" fillId="33" borderId="0" xfId="0" applyFont="1" applyFill="1" applyAlignment="1">
      <alignment horizontal="center" vertical="center"/>
    </xf>
    <xf numFmtId="0" fontId="29" fillId="0" borderId="0" xfId="0" applyFont="1" applyAlignment="1">
      <alignment horizontal="center" vertical="center"/>
    </xf>
    <xf numFmtId="173" fontId="0" fillId="0" borderId="0" xfId="0" applyNumberFormat="1"/>
    <xf numFmtId="0" fontId="15" fillId="0" borderId="0" xfId="0" applyFont="1" applyAlignment="1">
      <alignment horizontal="center" vertical="center"/>
    </xf>
    <xf numFmtId="164" fontId="0" fillId="0" borderId="0" xfId="1" applyFont="1" applyFill="1" applyBorder="1" applyAlignment="1">
      <alignment vertical="center"/>
    </xf>
    <xf numFmtId="0" fontId="13" fillId="0" borderId="0" xfId="0" applyFont="1"/>
    <xf numFmtId="164" fontId="0" fillId="33" borderId="0" xfId="1" applyFont="1" applyFill="1" applyAlignment="1">
      <alignment horizontal="center"/>
    </xf>
    <xf numFmtId="164" fontId="0" fillId="33" borderId="0" xfId="0" applyNumberFormat="1" applyFill="1" applyAlignment="1">
      <alignment horizontal="center"/>
    </xf>
    <xf numFmtId="14" fontId="32" fillId="35" borderId="49" xfId="0" applyNumberFormat="1" applyFont="1" applyFill="1" applyBorder="1" applyAlignment="1" applyProtection="1">
      <alignment horizontal="center" vertical="center" wrapText="1"/>
      <protection hidden="1"/>
    </xf>
    <xf numFmtId="49" fontId="0" fillId="36" borderId="44" xfId="0" quotePrefix="1" applyNumberFormat="1" applyFill="1" applyBorder="1" applyAlignment="1">
      <alignment horizontal="center" vertical="center"/>
    </xf>
    <xf numFmtId="0" fontId="0" fillId="36" borderId="45" xfId="0" applyFill="1" applyBorder="1" applyAlignment="1">
      <alignment horizontal="center" vertical="center" wrapText="1"/>
    </xf>
    <xf numFmtId="49" fontId="0" fillId="36" borderId="45" xfId="0" applyNumberFormat="1" applyFill="1" applyBorder="1" applyAlignment="1">
      <alignment horizontal="center" vertical="center" wrapText="1"/>
    </xf>
    <xf numFmtId="0" fontId="31" fillId="36" borderId="45" xfId="0" applyFont="1" applyFill="1" applyBorder="1" applyAlignment="1">
      <alignment horizontal="center" vertical="center"/>
    </xf>
    <xf numFmtId="180" fontId="31" fillId="36" borderId="45" xfId="0" applyNumberFormat="1" applyFont="1" applyFill="1" applyBorder="1" applyAlignment="1">
      <alignment horizontal="left" vertical="center" wrapText="1"/>
    </xf>
    <xf numFmtId="0" fontId="0" fillId="36" borderId="45" xfId="0" applyFill="1" applyBorder="1" applyAlignment="1">
      <alignment horizontal="center" vertical="center"/>
    </xf>
    <xf numFmtId="169" fontId="0" fillId="36" borderId="45" xfId="1" applyNumberFormat="1" applyFont="1" applyFill="1" applyBorder="1" applyAlignment="1">
      <alignment horizontal="center" vertical="center"/>
    </xf>
    <xf numFmtId="164" fontId="0" fillId="36" borderId="45" xfId="1" applyFont="1" applyFill="1" applyBorder="1" applyAlignment="1">
      <alignment vertical="center"/>
    </xf>
    <xf numFmtId="173" fontId="0" fillId="36" borderId="45" xfId="47" applyNumberFormat="1" applyFont="1" applyFill="1" applyBorder="1" applyAlignment="1">
      <alignment vertical="center"/>
    </xf>
    <xf numFmtId="0" fontId="19" fillId="33" borderId="0" xfId="0" applyFont="1" applyFill="1"/>
    <xf numFmtId="164" fontId="32" fillId="0" borderId="0" xfId="0" applyNumberFormat="1" applyFont="1"/>
    <xf numFmtId="4" fontId="0" fillId="0" borderId="0" xfId="0" applyNumberFormat="1"/>
    <xf numFmtId="1" fontId="21" fillId="35" borderId="14" xfId="0" applyNumberFormat="1" applyFont="1" applyFill="1" applyBorder="1" applyAlignment="1" applyProtection="1">
      <alignment horizontal="center" vertical="center" wrapText="1"/>
      <protection hidden="1"/>
    </xf>
    <xf numFmtId="173" fontId="1" fillId="36" borderId="55" xfId="47" applyNumberFormat="1" applyFont="1" applyFill="1" applyBorder="1" applyAlignment="1">
      <alignment vertical="center"/>
    </xf>
    <xf numFmtId="169" fontId="1" fillId="36" borderId="55" xfId="1" applyNumberFormat="1" applyFont="1" applyFill="1" applyBorder="1" applyAlignment="1">
      <alignment horizontal="center" vertical="center" wrapText="1"/>
    </xf>
    <xf numFmtId="14" fontId="1" fillId="36" borderId="56" xfId="1" applyNumberFormat="1" applyFont="1" applyFill="1" applyBorder="1" applyAlignment="1">
      <alignment horizontal="center" vertical="center"/>
    </xf>
    <xf numFmtId="173" fontId="1" fillId="36" borderId="54" xfId="47" applyNumberFormat="1" applyFont="1" applyFill="1" applyBorder="1" applyAlignment="1">
      <alignment horizontal="center" vertical="center"/>
    </xf>
    <xf numFmtId="3" fontId="1" fillId="36" borderId="55" xfId="0" applyNumberFormat="1" applyFont="1" applyFill="1" applyBorder="1" applyAlignment="1">
      <alignment horizontal="center" vertical="center" wrapText="1"/>
    </xf>
    <xf numFmtId="164" fontId="1" fillId="36" borderId="50" xfId="1" applyFont="1" applyFill="1" applyBorder="1" applyAlignment="1">
      <alignment horizontal="right"/>
    </xf>
    <xf numFmtId="9" fontId="0" fillId="0" borderId="53" xfId="46" applyFont="1" applyFill="1" applyBorder="1" applyAlignment="1">
      <alignment horizontal="center" vertical="center"/>
    </xf>
    <xf numFmtId="0" fontId="47" fillId="0" borderId="23" xfId="0" applyFont="1" applyBorder="1"/>
    <xf numFmtId="0" fontId="46" fillId="0" borderId="25" xfId="0" applyFont="1" applyBorder="1" applyAlignment="1">
      <alignment horizontal="center" vertical="center"/>
    </xf>
    <xf numFmtId="0" fontId="0" fillId="0" borderId="23" xfId="0" applyBorder="1"/>
    <xf numFmtId="0" fontId="0" fillId="0" borderId="24" xfId="0" applyBorder="1"/>
    <xf numFmtId="0" fontId="0" fillId="0" borderId="27" xfId="0" applyBorder="1"/>
    <xf numFmtId="164" fontId="44" fillId="0" borderId="0" xfId="1" applyFont="1" applyAlignment="1">
      <alignment vertical="center"/>
    </xf>
    <xf numFmtId="0" fontId="46" fillId="0" borderId="26" xfId="0" applyFont="1" applyBorder="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0" fontId="46" fillId="0" borderId="27" xfId="0" applyFont="1" applyBorder="1" applyAlignment="1" applyProtection="1">
      <alignment horizontal="center" vertical="center" wrapText="1"/>
      <protection locked="0"/>
    </xf>
    <xf numFmtId="164" fontId="15" fillId="33" borderId="0" xfId="1" applyFont="1" applyFill="1"/>
    <xf numFmtId="164" fontId="15" fillId="0" borderId="0" xfId="1" applyFont="1"/>
    <xf numFmtId="164" fontId="15" fillId="33" borderId="0" xfId="1" applyFont="1" applyFill="1" applyAlignment="1">
      <alignment vertical="center"/>
    </xf>
    <xf numFmtId="164" fontId="32" fillId="35" borderId="14" xfId="1" applyFont="1" applyFill="1" applyBorder="1" applyAlignment="1" applyProtection="1">
      <alignment horizontal="center" vertical="center" wrapText="1"/>
      <protection hidden="1"/>
    </xf>
    <xf numFmtId="164" fontId="32" fillId="38" borderId="14" xfId="1" applyFont="1" applyFill="1" applyBorder="1" applyAlignment="1" applyProtection="1">
      <alignment horizontal="center" vertical="center" wrapText="1"/>
      <protection hidden="1"/>
    </xf>
    <xf numFmtId="174" fontId="1" fillId="36" borderId="58" xfId="0" applyNumberFormat="1" applyFont="1" applyFill="1" applyBorder="1" applyAlignment="1">
      <alignment horizontal="center" vertical="center"/>
    </xf>
    <xf numFmtId="181" fontId="0" fillId="0" borderId="0" xfId="0" applyNumberFormat="1"/>
    <xf numFmtId="0" fontId="44" fillId="0" borderId="45" xfId="0" applyFont="1" applyBorder="1"/>
    <xf numFmtId="4" fontId="44" fillId="0" borderId="45" xfId="0" applyNumberFormat="1" applyFont="1" applyBorder="1"/>
    <xf numFmtId="4" fontId="44" fillId="0" borderId="46" xfId="0" applyNumberFormat="1" applyFont="1" applyBorder="1"/>
    <xf numFmtId="173" fontId="0" fillId="36" borderId="44" xfId="47" applyNumberFormat="1" applyFont="1" applyFill="1" applyBorder="1" applyAlignment="1">
      <alignment vertical="center"/>
    </xf>
    <xf numFmtId="0" fontId="12" fillId="34" borderId="51" xfId="0" applyFont="1" applyFill="1" applyBorder="1" applyAlignment="1">
      <alignment horizontal="center" vertical="center" wrapText="1"/>
    </xf>
    <xf numFmtId="0" fontId="44" fillId="0" borderId="18" xfId="0" applyFont="1" applyBorder="1"/>
    <xf numFmtId="4" fontId="44" fillId="0" borderId="18" xfId="0" applyNumberFormat="1" applyFont="1" applyBorder="1"/>
    <xf numFmtId="4" fontId="44" fillId="0" borderId="39" xfId="0" applyNumberFormat="1" applyFont="1" applyBorder="1"/>
    <xf numFmtId="4" fontId="48" fillId="0" borderId="32" xfId="0" applyNumberFormat="1" applyFont="1" applyBorder="1"/>
    <xf numFmtId="9" fontId="0" fillId="0" borderId="0" xfId="46" applyFont="1" applyAlignment="1">
      <alignment vertical="center"/>
    </xf>
    <xf numFmtId="0" fontId="15" fillId="0" borderId="32" xfId="0" applyFont="1" applyBorder="1" applyAlignment="1">
      <alignment horizontal="center" vertical="center"/>
    </xf>
    <xf numFmtId="175" fontId="30" fillId="34" borderId="52" xfId="0" applyNumberFormat="1" applyFont="1" applyFill="1" applyBorder="1" applyAlignment="1">
      <alignment horizontal="center" vertical="center" wrapText="1" shrinkToFit="1"/>
    </xf>
    <xf numFmtId="0" fontId="12" fillId="40" borderId="61" xfId="0" applyFont="1" applyFill="1" applyBorder="1" applyAlignment="1">
      <alignment horizontal="center" vertical="center" wrapText="1"/>
    </xf>
    <xf numFmtId="0" fontId="12" fillId="40" borderId="62" xfId="0" applyFont="1" applyFill="1" applyBorder="1" applyAlignment="1">
      <alignment horizontal="center" vertical="center" wrapText="1"/>
    </xf>
    <xf numFmtId="168" fontId="47" fillId="0" borderId="0" xfId="48" applyFont="1"/>
    <xf numFmtId="168" fontId="47" fillId="0" borderId="16" xfId="48" applyFont="1" applyBorder="1"/>
    <xf numFmtId="168" fontId="47" fillId="0" borderId="0" xfId="48" applyFont="1" applyAlignment="1">
      <alignment horizontal="center"/>
    </xf>
    <xf numFmtId="168" fontId="44" fillId="0" borderId="0" xfId="48" applyFont="1"/>
    <xf numFmtId="168" fontId="47" fillId="0" borderId="23" xfId="48" applyFont="1" applyBorder="1" applyAlignment="1">
      <alignment horizontal="center"/>
    </xf>
    <xf numFmtId="168" fontId="47" fillId="0" borderId="23" xfId="48" applyFont="1" applyBorder="1"/>
    <xf numFmtId="168" fontId="47" fillId="0" borderId="24" xfId="48" applyFont="1" applyBorder="1"/>
    <xf numFmtId="168" fontId="44" fillId="0" borderId="0" xfId="48" applyFont="1" applyAlignment="1">
      <alignment vertical="center"/>
    </xf>
    <xf numFmtId="168" fontId="48" fillId="0" borderId="0" xfId="48" applyFont="1" applyAlignment="1">
      <alignment vertical="center"/>
    </xf>
    <xf numFmtId="168" fontId="48" fillId="0" borderId="27" xfId="48" applyFont="1" applyBorder="1" applyAlignment="1">
      <alignment vertical="center"/>
    </xf>
    <xf numFmtId="168" fontId="44" fillId="0" borderId="27" xfId="48" applyFont="1" applyBorder="1" applyAlignment="1">
      <alignment horizontal="center" vertical="center"/>
    </xf>
    <xf numFmtId="168" fontId="44" fillId="0" borderId="0" xfId="48" applyFont="1" applyAlignment="1">
      <alignment horizontal="center" vertical="center"/>
    </xf>
    <xf numFmtId="168" fontId="44" fillId="0" borderId="27" xfId="48" applyFont="1" applyBorder="1" applyAlignment="1">
      <alignment vertical="center"/>
    </xf>
    <xf numFmtId="168" fontId="45" fillId="0" borderId="0" xfId="48" applyFont="1" applyAlignment="1" applyProtection="1">
      <alignment vertical="center" wrapText="1"/>
      <protection locked="0"/>
    </xf>
    <xf numFmtId="168" fontId="43" fillId="0" borderId="10" xfId="48" applyFont="1" applyBorder="1" applyAlignment="1">
      <alignment horizontal="center" vertical="center" wrapText="1"/>
    </xf>
    <xf numFmtId="168" fontId="44" fillId="0" borderId="10" xfId="48" applyFont="1" applyBorder="1" applyAlignment="1">
      <alignment vertical="center"/>
    </xf>
    <xf numFmtId="168" fontId="44" fillId="0" borderId="29" xfId="48" applyFont="1" applyBorder="1" applyAlignment="1">
      <alignment vertical="center"/>
    </xf>
    <xf numFmtId="168" fontId="46" fillId="0" borderId="25" xfId="48" applyFont="1" applyBorder="1" applyAlignment="1">
      <alignment horizontal="center" vertical="center"/>
    </xf>
    <xf numFmtId="168" fontId="46" fillId="0" borderId="24" xfId="48" applyFont="1" applyBorder="1" applyAlignment="1">
      <alignment horizontal="center" vertical="center"/>
    </xf>
    <xf numFmtId="168" fontId="47" fillId="0" borderId="0" xfId="48" applyFont="1" applyAlignment="1">
      <alignment vertical="center"/>
    </xf>
    <xf numFmtId="168" fontId="53" fillId="0" borderId="45" xfId="48" applyFont="1" applyBorder="1" applyProtection="1">
      <protection locked="0"/>
    </xf>
    <xf numFmtId="168" fontId="47" fillId="0" borderId="45" xfId="48" applyFont="1" applyBorder="1"/>
    <xf numFmtId="168" fontId="44" fillId="0" borderId="45" xfId="48" applyFont="1" applyFill="1" applyBorder="1" applyProtection="1">
      <protection locked="0"/>
    </xf>
    <xf numFmtId="168" fontId="47" fillId="0" borderId="46" xfId="48" applyFont="1" applyBorder="1"/>
    <xf numFmtId="168" fontId="53" fillId="0" borderId="16" xfId="48" applyFont="1" applyBorder="1" applyProtection="1">
      <protection locked="0"/>
    </xf>
    <xf numFmtId="168" fontId="44" fillId="0" borderId="16" xfId="48" applyFont="1" applyFill="1" applyBorder="1" applyProtection="1">
      <protection locked="0"/>
    </xf>
    <xf numFmtId="168" fontId="44" fillId="0" borderId="0" xfId="48" applyFont="1" applyFill="1" applyBorder="1"/>
    <xf numFmtId="168" fontId="46" fillId="0" borderId="32" xfId="48" applyFont="1" applyBorder="1"/>
    <xf numFmtId="14" fontId="47" fillId="0" borderId="0" xfId="48" applyNumberFormat="1" applyFont="1" applyAlignment="1">
      <alignment horizontal="center"/>
    </xf>
    <xf numFmtId="14" fontId="47" fillId="0" borderId="22" xfId="48" applyNumberFormat="1" applyFont="1" applyBorder="1" applyAlignment="1">
      <alignment horizontal="center"/>
    </xf>
    <xf numFmtId="14" fontId="44" fillId="0" borderId="26" xfId="48" applyNumberFormat="1" applyFont="1" applyBorder="1" applyAlignment="1">
      <alignment vertical="center"/>
    </xf>
    <xf numFmtId="14" fontId="46" fillId="0" borderId="26" xfId="48" applyNumberFormat="1" applyFont="1" applyBorder="1" applyAlignment="1">
      <alignment vertical="center" wrapText="1"/>
    </xf>
    <xf numFmtId="14" fontId="43" fillId="0" borderId="28" xfId="48" applyNumberFormat="1" applyFont="1" applyBorder="1" applyAlignment="1">
      <alignment horizontal="center" vertical="center" wrapText="1"/>
    </xf>
    <xf numFmtId="14" fontId="46" fillId="0" borderId="25" xfId="48" applyNumberFormat="1" applyFont="1" applyBorder="1" applyAlignment="1">
      <alignment horizontal="center" vertical="center"/>
    </xf>
    <xf numFmtId="14" fontId="47" fillId="0" borderId="44" xfId="48" applyNumberFormat="1" applyFont="1" applyBorder="1" applyAlignment="1" applyProtection="1">
      <alignment horizontal="center"/>
      <protection locked="0"/>
    </xf>
    <xf numFmtId="14" fontId="47" fillId="0" borderId="47" xfId="48" applyNumberFormat="1" applyFont="1" applyBorder="1" applyAlignment="1" applyProtection="1">
      <alignment horizontal="center"/>
      <protection locked="0"/>
    </xf>
    <xf numFmtId="0" fontId="44" fillId="0" borderId="0" xfId="0" applyFont="1" applyAlignment="1">
      <alignment horizontal="center"/>
    </xf>
    <xf numFmtId="14" fontId="44" fillId="0" borderId="44" xfId="0" applyNumberFormat="1" applyFont="1" applyBorder="1" applyAlignment="1">
      <alignment horizontal="center"/>
    </xf>
    <xf numFmtId="14" fontId="44" fillId="0" borderId="59" xfId="0" applyNumberFormat="1" applyFont="1" applyBorder="1" applyAlignment="1">
      <alignment horizontal="center"/>
    </xf>
    <xf numFmtId="164" fontId="0" fillId="0" borderId="0" xfId="1" applyFont="1" applyFill="1" applyBorder="1"/>
    <xf numFmtId="0" fontId="49" fillId="0" borderId="0" xfId="0" applyFont="1" applyAlignment="1" applyProtection="1">
      <alignment vertical="center" wrapText="1"/>
      <protection locked="0"/>
    </xf>
    <xf numFmtId="0" fontId="0" fillId="0" borderId="44" xfId="0" applyBorder="1" applyAlignment="1">
      <alignment horizontal="center" vertical="center"/>
    </xf>
    <xf numFmtId="182" fontId="1" fillId="36" borderId="54" xfId="47" applyNumberFormat="1" applyFont="1" applyFill="1" applyBorder="1" applyAlignment="1">
      <alignment vertical="center"/>
    </xf>
    <xf numFmtId="164" fontId="0" fillId="0" borderId="0" xfId="1" applyFont="1" applyAlignment="1">
      <alignment horizontal="center" vertical="center" wrapText="1"/>
    </xf>
    <xf numFmtId="14" fontId="0" fillId="0" borderId="0" xfId="1" applyNumberFormat="1" applyFont="1" applyAlignment="1">
      <alignment horizontal="center" vertical="center" wrapText="1"/>
    </xf>
    <xf numFmtId="164" fontId="0" fillId="36" borderId="45" xfId="1" applyFont="1" applyFill="1" applyBorder="1" applyAlignment="1">
      <alignment horizontal="center" vertical="center"/>
    </xf>
    <xf numFmtId="174" fontId="32" fillId="35" borderId="40" xfId="0" applyNumberFormat="1" applyFont="1" applyFill="1" applyBorder="1" applyAlignment="1" applyProtection="1">
      <alignment horizontal="center" vertical="center" wrapText="1"/>
      <protection hidden="1"/>
    </xf>
    <xf numFmtId="1" fontId="32" fillId="35" borderId="64" xfId="0" applyNumberFormat="1" applyFont="1" applyFill="1" applyBorder="1" applyAlignment="1" applyProtection="1">
      <alignment horizontal="center" vertical="center" wrapText="1"/>
      <protection hidden="1"/>
    </xf>
    <xf numFmtId="1" fontId="32" fillId="35" borderId="65" xfId="0" applyNumberFormat="1" applyFont="1" applyFill="1" applyBorder="1" applyAlignment="1" applyProtection="1">
      <alignment horizontal="center" vertical="center" wrapText="1"/>
      <protection hidden="1"/>
    </xf>
    <xf numFmtId="174" fontId="32" fillId="35" borderId="66" xfId="0" applyNumberFormat="1" applyFont="1" applyFill="1" applyBorder="1" applyAlignment="1" applyProtection="1">
      <alignment horizontal="center" vertical="center" wrapText="1"/>
      <protection hidden="1"/>
    </xf>
    <xf numFmtId="174" fontId="1" fillId="0" borderId="0" xfId="0" applyNumberFormat="1" applyFont="1" applyAlignment="1">
      <alignment horizontal="center" vertical="center"/>
    </xf>
    <xf numFmtId="167" fontId="0" fillId="0" borderId="0" xfId="47" applyFont="1" applyFill="1" applyBorder="1"/>
    <xf numFmtId="173" fontId="1" fillId="0" borderId="0" xfId="47" applyNumberFormat="1" applyFont="1" applyFill="1" applyBorder="1" applyAlignment="1">
      <alignment horizontal="right" vertical="center"/>
    </xf>
    <xf numFmtId="173" fontId="1" fillId="0" borderId="0" xfId="47" applyNumberFormat="1" applyFont="1" applyFill="1" applyBorder="1" applyAlignment="1">
      <alignment vertical="center"/>
    </xf>
    <xf numFmtId="169" fontId="1" fillId="0" borderId="0" xfId="1" applyNumberFormat="1" applyFont="1" applyFill="1" applyBorder="1" applyAlignment="1">
      <alignment horizontal="center" vertical="center" wrapText="1"/>
    </xf>
    <xf numFmtId="14" fontId="1" fillId="0" borderId="0" xfId="1" applyNumberFormat="1" applyFont="1" applyFill="1" applyBorder="1" applyAlignment="1">
      <alignment horizontal="center" vertical="center"/>
    </xf>
    <xf numFmtId="167" fontId="1" fillId="0" borderId="0" xfId="47" applyFont="1" applyFill="1" applyBorder="1" applyAlignment="1">
      <alignment horizontal="center" vertical="center"/>
    </xf>
    <xf numFmtId="164" fontId="1" fillId="0" borderId="0" xfId="1" applyFont="1" applyFill="1" applyBorder="1" applyAlignment="1">
      <alignment horizontal="right" vertical="center"/>
    </xf>
    <xf numFmtId="174" fontId="1" fillId="0" borderId="0" xfId="0" applyNumberFormat="1" applyFont="1" applyAlignment="1">
      <alignment horizontal="center" vertical="center" wrapText="1"/>
    </xf>
    <xf numFmtId="164" fontId="1" fillId="0" borderId="0" xfId="1" applyFont="1" applyFill="1" applyBorder="1" applyAlignment="1">
      <alignment horizontal="center" vertical="center"/>
    </xf>
    <xf numFmtId="182" fontId="1" fillId="0" borderId="0" xfId="47" applyNumberFormat="1" applyFont="1" applyFill="1" applyBorder="1" applyAlignment="1">
      <alignment horizontal="center" vertical="center"/>
    </xf>
    <xf numFmtId="164" fontId="19" fillId="0" borderId="0" xfId="1" applyFont="1" applyFill="1" applyBorder="1" applyAlignment="1">
      <alignment horizontal="center" vertical="center"/>
    </xf>
    <xf numFmtId="169" fontId="19" fillId="0" borderId="0" xfId="1" applyNumberFormat="1" applyFont="1" applyFill="1" applyBorder="1" applyAlignment="1">
      <alignment horizontal="center" vertical="center" wrapText="1"/>
    </xf>
    <xf numFmtId="174" fontId="19" fillId="0" borderId="0" xfId="0" applyNumberFormat="1" applyFont="1" applyAlignment="1">
      <alignment horizontal="center" vertical="center"/>
    </xf>
    <xf numFmtId="167" fontId="19" fillId="0" borderId="0" xfId="47" applyFont="1" applyFill="1" applyBorder="1" applyAlignment="1">
      <alignment horizontal="center" vertical="center"/>
    </xf>
    <xf numFmtId="14" fontId="32" fillId="35" borderId="41" xfId="0" applyNumberFormat="1" applyFont="1" applyFill="1" applyBorder="1" applyAlignment="1" applyProtection="1">
      <alignment horizontal="center" vertical="center" wrapText="1"/>
      <protection hidden="1"/>
    </xf>
    <xf numFmtId="0" fontId="0" fillId="0" borderId="22" xfId="0" applyBorder="1" applyAlignment="1">
      <alignment vertical="center"/>
    </xf>
    <xf numFmtId="0" fontId="0" fillId="0" borderId="26" xfId="0" applyBorder="1" applyAlignment="1">
      <alignment vertical="center"/>
    </xf>
    <xf numFmtId="164" fontId="50" fillId="0" borderId="0" xfId="1" applyFont="1" applyAlignment="1">
      <alignment horizontal="center" vertical="center"/>
    </xf>
    <xf numFmtId="164" fontId="0" fillId="0" borderId="0" xfId="1" applyFont="1" applyFill="1"/>
    <xf numFmtId="1" fontId="32" fillId="39" borderId="20" xfId="0" applyNumberFormat="1" applyFont="1" applyFill="1" applyBorder="1" applyAlignment="1" applyProtection="1">
      <alignment horizontal="center" vertical="center" wrapText="1"/>
      <protection hidden="1"/>
    </xf>
    <xf numFmtId="1" fontId="32" fillId="39" borderId="32" xfId="0" applyNumberFormat="1" applyFont="1" applyFill="1" applyBorder="1" applyAlignment="1" applyProtection="1">
      <alignment horizontal="center" vertical="center" wrapText="1"/>
      <protection hidden="1"/>
    </xf>
    <xf numFmtId="164" fontId="0" fillId="45" borderId="61" xfId="1" applyFont="1" applyFill="1" applyBorder="1" applyAlignment="1">
      <alignment horizontal="center" vertical="center" wrapText="1"/>
    </xf>
    <xf numFmtId="164" fontId="0" fillId="45" borderId="12" xfId="1" applyFont="1" applyFill="1" applyBorder="1" applyAlignment="1">
      <alignment horizontal="center" vertical="center" wrapText="1"/>
    </xf>
    <xf numFmtId="14" fontId="0" fillId="45" borderId="51" xfId="1" applyNumberFormat="1" applyFont="1" applyFill="1" applyBorder="1" applyAlignment="1">
      <alignment horizontal="center" vertical="center" wrapText="1"/>
    </xf>
    <xf numFmtId="14" fontId="0" fillId="45" borderId="62" xfId="1" applyNumberFormat="1" applyFont="1" applyFill="1" applyBorder="1" applyAlignment="1">
      <alignment horizontal="center" vertical="center" wrapText="1"/>
    </xf>
    <xf numFmtId="164" fontId="1" fillId="45" borderId="61" xfId="1" applyFont="1" applyFill="1" applyBorder="1" applyAlignment="1">
      <alignment horizontal="center" vertical="center"/>
    </xf>
    <xf numFmtId="164" fontId="1" fillId="45" borderId="49" xfId="1" applyFont="1" applyFill="1" applyBorder="1" applyAlignment="1">
      <alignment horizontal="right" vertical="center"/>
    </xf>
    <xf numFmtId="174" fontId="1" fillId="45" borderId="49" xfId="0" applyNumberFormat="1" applyFont="1" applyFill="1" applyBorder="1" applyAlignment="1">
      <alignment horizontal="center" vertical="center" wrapText="1"/>
    </xf>
    <xf numFmtId="174" fontId="1" fillId="45" borderId="62" xfId="0" applyNumberFormat="1" applyFont="1" applyFill="1" applyBorder="1" applyAlignment="1">
      <alignment horizontal="center" vertical="center"/>
    </xf>
    <xf numFmtId="164" fontId="1" fillId="36" borderId="60" xfId="1" applyFont="1" applyFill="1" applyBorder="1" applyAlignment="1">
      <alignment horizontal="right" vertical="center"/>
    </xf>
    <xf numFmtId="164" fontId="1" fillId="36" borderId="49" xfId="1" applyFont="1" applyFill="1" applyBorder="1" applyAlignment="1">
      <alignment horizontal="right" vertical="center"/>
    </xf>
    <xf numFmtId="169" fontId="1" fillId="36" borderId="49" xfId="1" applyNumberFormat="1" applyFont="1" applyFill="1" applyBorder="1" applyAlignment="1">
      <alignment horizontal="center" vertical="center" wrapText="1"/>
    </xf>
    <xf numFmtId="174" fontId="1" fillId="36" borderId="51" xfId="0" applyNumberFormat="1" applyFont="1" applyFill="1" applyBorder="1" applyAlignment="1">
      <alignment horizontal="center" vertical="center"/>
    </xf>
    <xf numFmtId="182" fontId="1" fillId="36" borderId="59" xfId="47" applyNumberFormat="1" applyFont="1" applyFill="1" applyBorder="1" applyAlignment="1">
      <alignment horizontal="center" vertical="center"/>
    </xf>
    <xf numFmtId="164" fontId="19" fillId="36" borderId="18" xfId="1" applyFont="1" applyFill="1" applyBorder="1" applyAlignment="1">
      <alignment horizontal="center" vertical="center"/>
    </xf>
    <xf numFmtId="174" fontId="19" fillId="36" borderId="18" xfId="0" applyNumberFormat="1" applyFont="1" applyFill="1" applyBorder="1" applyAlignment="1">
      <alignment horizontal="center" vertical="center" wrapText="1"/>
    </xf>
    <xf numFmtId="174" fontId="1" fillId="36" borderId="52" xfId="0" applyNumberFormat="1" applyFont="1" applyFill="1" applyBorder="1" applyAlignment="1">
      <alignment horizontal="center" vertical="center"/>
    </xf>
    <xf numFmtId="164" fontId="1" fillId="36" borderId="59" xfId="1" applyFont="1" applyFill="1" applyBorder="1" applyAlignment="1">
      <alignment horizontal="center" vertical="center"/>
    </xf>
    <xf numFmtId="164" fontId="1" fillId="36" borderId="18" xfId="1" applyFont="1" applyFill="1" applyBorder="1" applyAlignment="1">
      <alignment horizontal="center" vertical="center"/>
    </xf>
    <xf numFmtId="164" fontId="1" fillId="36" borderId="61" xfId="1" applyFont="1" applyFill="1" applyBorder="1" applyAlignment="1">
      <alignment horizontal="center" vertical="center"/>
    </xf>
    <xf numFmtId="164" fontId="1" fillId="36" borderId="12" xfId="1" applyFont="1" applyFill="1" applyBorder="1" applyAlignment="1">
      <alignment horizontal="center" vertical="center"/>
    </xf>
    <xf numFmtId="174" fontId="19" fillId="36" borderId="12" xfId="0" applyNumberFormat="1" applyFont="1" applyFill="1" applyBorder="1" applyAlignment="1">
      <alignment horizontal="center" vertical="center" wrapText="1"/>
    </xf>
    <xf numFmtId="174" fontId="1" fillId="36" borderId="62" xfId="0" applyNumberFormat="1" applyFont="1" applyFill="1" applyBorder="1" applyAlignment="1">
      <alignment horizontal="center" vertical="center"/>
    </xf>
    <xf numFmtId="164" fontId="19" fillId="36" borderId="55" xfId="1" applyFont="1" applyFill="1" applyBorder="1" applyAlignment="1">
      <alignment horizontal="center" vertical="center"/>
    </xf>
    <xf numFmtId="174" fontId="1" fillId="36" borderId="12" xfId="0" applyNumberFormat="1" applyFont="1" applyFill="1" applyBorder="1" applyAlignment="1">
      <alignment horizontal="center" vertical="center" wrapText="1"/>
    </xf>
    <xf numFmtId="164" fontId="19" fillId="36" borderId="12" xfId="1" applyFont="1" applyFill="1" applyBorder="1" applyAlignment="1">
      <alignment horizontal="center" vertical="center"/>
    </xf>
    <xf numFmtId="174" fontId="19" fillId="36" borderId="51" xfId="0" applyNumberFormat="1" applyFont="1" applyFill="1" applyBorder="1" applyAlignment="1">
      <alignment horizontal="center" vertical="center"/>
    </xf>
    <xf numFmtId="164" fontId="19" fillId="36" borderId="61" xfId="1" applyFont="1" applyFill="1" applyBorder="1" applyAlignment="1">
      <alignment horizontal="right" vertical="center"/>
    </xf>
    <xf numFmtId="164" fontId="19" fillId="36" borderId="12" xfId="1" applyFont="1" applyFill="1" applyBorder="1" applyAlignment="1">
      <alignment horizontal="right" vertical="center"/>
    </xf>
    <xf numFmtId="174" fontId="19" fillId="36" borderId="62" xfId="0" applyNumberFormat="1" applyFont="1" applyFill="1" applyBorder="1" applyAlignment="1">
      <alignment horizontal="center" vertical="center"/>
    </xf>
    <xf numFmtId="167" fontId="19" fillId="36" borderId="54" xfId="47" applyFont="1" applyFill="1" applyBorder="1" applyAlignment="1">
      <alignment horizontal="center" vertical="center"/>
    </xf>
    <xf numFmtId="169" fontId="19" fillId="36" borderId="55" xfId="1" applyNumberFormat="1" applyFont="1" applyFill="1" applyBorder="1" applyAlignment="1">
      <alignment horizontal="center" vertical="center" wrapText="1"/>
    </xf>
    <xf numFmtId="164" fontId="54" fillId="0" borderId="0" xfId="1" applyFont="1" applyFill="1" applyBorder="1" applyAlignment="1">
      <alignment horizontal="center" vertical="center" wrapText="1"/>
    </xf>
    <xf numFmtId="165" fontId="0" fillId="0" borderId="0" xfId="0" applyNumberFormat="1" applyAlignment="1">
      <alignment vertical="center"/>
    </xf>
    <xf numFmtId="43" fontId="0" fillId="0" borderId="0" xfId="0" applyNumberFormat="1"/>
    <xf numFmtId="49" fontId="19" fillId="36" borderId="47" xfId="0" quotePrefix="1" applyNumberFormat="1" applyFont="1" applyFill="1" applyBorder="1" applyAlignment="1">
      <alignment horizontal="center" vertical="center"/>
    </xf>
    <xf numFmtId="0" fontId="19" fillId="36" borderId="16" xfId="0" applyFont="1" applyFill="1" applyBorder="1" applyAlignment="1">
      <alignment horizontal="center" vertical="center" wrapText="1"/>
    </xf>
    <xf numFmtId="49" fontId="19" fillId="36" borderId="16" xfId="0" applyNumberFormat="1" applyFont="1" applyFill="1" applyBorder="1" applyAlignment="1">
      <alignment horizontal="center" vertical="center" wrapText="1"/>
    </xf>
    <xf numFmtId="0" fontId="55" fillId="36" borderId="16" xfId="0" applyFont="1" applyFill="1" applyBorder="1" applyAlignment="1">
      <alignment horizontal="center" vertical="center"/>
    </xf>
    <xf numFmtId="180" fontId="55" fillId="36" borderId="16" xfId="0" applyNumberFormat="1" applyFont="1" applyFill="1" applyBorder="1" applyAlignment="1">
      <alignment horizontal="left" vertical="center" wrapText="1"/>
    </xf>
    <xf numFmtId="0" fontId="19" fillId="36" borderId="16" xfId="0" applyFont="1" applyFill="1" applyBorder="1" applyAlignment="1">
      <alignment horizontal="center" vertical="center"/>
    </xf>
    <xf numFmtId="169" fontId="19" fillId="36" borderId="16" xfId="1" applyNumberFormat="1" applyFont="1" applyFill="1" applyBorder="1" applyAlignment="1">
      <alignment horizontal="center" vertical="center"/>
    </xf>
    <xf numFmtId="164" fontId="19" fillId="36" borderId="16" xfId="1" applyFont="1" applyFill="1" applyBorder="1" applyAlignment="1">
      <alignment vertical="center"/>
    </xf>
    <xf numFmtId="164" fontId="19" fillId="36" borderId="17" xfId="1" applyFont="1" applyFill="1" applyBorder="1" applyAlignment="1">
      <alignment horizontal="right"/>
    </xf>
    <xf numFmtId="173" fontId="19" fillId="36" borderId="54" xfId="47" applyNumberFormat="1" applyFont="1" applyFill="1" applyBorder="1" applyAlignment="1">
      <alignment horizontal="center" vertical="center"/>
    </xf>
    <xf numFmtId="173" fontId="19" fillId="36" borderId="55" xfId="47" applyNumberFormat="1" applyFont="1" applyFill="1" applyBorder="1" applyAlignment="1">
      <alignment horizontal="center" vertical="center"/>
    </xf>
    <xf numFmtId="14" fontId="19" fillId="36" borderId="56" xfId="1" applyNumberFormat="1" applyFont="1" applyFill="1" applyBorder="1" applyAlignment="1">
      <alignment horizontal="center" vertical="center"/>
    </xf>
    <xf numFmtId="3" fontId="19" fillId="36" borderId="55" xfId="0" applyNumberFormat="1" applyFont="1" applyFill="1" applyBorder="1" applyAlignment="1">
      <alignment horizontal="center" vertical="center" wrapText="1"/>
    </xf>
    <xf numFmtId="174" fontId="19" fillId="36" borderId="58" xfId="0" applyNumberFormat="1" applyFont="1" applyFill="1" applyBorder="1" applyAlignment="1">
      <alignment horizontal="center" vertical="center"/>
    </xf>
    <xf numFmtId="167" fontId="19" fillId="36" borderId="61" xfId="47" applyFont="1" applyFill="1" applyBorder="1" applyAlignment="1">
      <alignment horizontal="center" vertical="center"/>
    </xf>
    <xf numFmtId="167" fontId="19" fillId="36" borderId="60" xfId="47" applyFont="1" applyFill="1" applyBorder="1" applyAlignment="1">
      <alignment horizontal="center" vertical="center"/>
    </xf>
    <xf numFmtId="169" fontId="19" fillId="36" borderId="12" xfId="1" applyNumberFormat="1" applyFont="1" applyFill="1" applyBorder="1" applyAlignment="1">
      <alignment horizontal="center" vertical="center" wrapText="1"/>
    </xf>
    <xf numFmtId="164" fontId="19" fillId="36" borderId="61" xfId="1" applyFont="1" applyFill="1" applyBorder="1" applyAlignment="1">
      <alignment horizontal="center" vertical="center"/>
    </xf>
    <xf numFmtId="173" fontId="19" fillId="36" borderId="47" xfId="47" applyNumberFormat="1" applyFont="1" applyFill="1" applyBorder="1" applyAlignment="1">
      <alignment vertical="center"/>
    </xf>
    <xf numFmtId="164" fontId="19" fillId="36" borderId="16" xfId="1" applyFont="1" applyFill="1" applyBorder="1" applyAlignment="1">
      <alignment horizontal="center" vertical="center"/>
    </xf>
    <xf numFmtId="173" fontId="19" fillId="36" borderId="16" xfId="47" applyNumberFormat="1" applyFont="1" applyFill="1" applyBorder="1" applyAlignment="1">
      <alignment vertical="center"/>
    </xf>
    <xf numFmtId="173" fontId="19" fillId="36" borderId="48" xfId="47" applyNumberFormat="1" applyFont="1" applyFill="1" applyBorder="1" applyAlignment="1">
      <alignment vertical="center"/>
    </xf>
    <xf numFmtId="164" fontId="19" fillId="0" borderId="0" xfId="0" applyNumberFormat="1" applyFont="1" applyAlignment="1">
      <alignment vertical="center"/>
    </xf>
    <xf numFmtId="9" fontId="19" fillId="0" borderId="53" xfId="46" applyFont="1" applyFill="1" applyBorder="1" applyAlignment="1">
      <alignment horizontal="center" vertical="center"/>
    </xf>
    <xf numFmtId="9" fontId="19" fillId="0" borderId="0" xfId="46" applyFont="1" applyAlignment="1">
      <alignment vertical="center"/>
    </xf>
    <xf numFmtId="183" fontId="29" fillId="33" borderId="0" xfId="0" applyNumberFormat="1" applyFont="1" applyFill="1" applyAlignment="1">
      <alignment horizontal="center" vertical="center"/>
    </xf>
    <xf numFmtId="43" fontId="0" fillId="0" borderId="0" xfId="0" applyNumberFormat="1" applyAlignment="1">
      <alignment vertical="center"/>
    </xf>
    <xf numFmtId="0" fontId="15" fillId="0" borderId="32" xfId="0" applyFont="1" applyBorder="1" applyAlignment="1">
      <alignment horizontal="center" vertical="center" wrapText="1"/>
    </xf>
    <xf numFmtId="164" fontId="0" fillId="0" borderId="0" xfId="1" applyFont="1" applyAlignment="1">
      <alignment vertical="center"/>
    </xf>
    <xf numFmtId="43" fontId="0" fillId="0" borderId="0" xfId="0" applyNumberFormat="1" applyAlignment="1">
      <alignment horizontal="center" vertical="center"/>
    </xf>
    <xf numFmtId="14" fontId="19" fillId="36" borderId="17" xfId="0" applyNumberFormat="1" applyFont="1" applyFill="1" applyBorder="1" applyAlignment="1">
      <alignment horizontal="center" vertical="center"/>
    </xf>
    <xf numFmtId="164" fontId="19" fillId="36" borderId="43" xfId="1" applyFont="1" applyFill="1" applyBorder="1" applyAlignment="1">
      <alignment vertical="center"/>
    </xf>
    <xf numFmtId="182" fontId="0" fillId="36" borderId="57" xfId="47" applyNumberFormat="1" applyFont="1" applyFill="1" applyBorder="1" applyAlignment="1">
      <alignment vertical="center"/>
    </xf>
    <xf numFmtId="14" fontId="0" fillId="36" borderId="50" xfId="0" applyNumberFormat="1" applyFill="1" applyBorder="1" applyAlignment="1">
      <alignment horizontal="center" vertical="center"/>
    </xf>
    <xf numFmtId="173" fontId="16" fillId="33" borderId="0" xfId="0" applyNumberFormat="1" applyFont="1" applyFill="1"/>
    <xf numFmtId="167" fontId="16" fillId="33" borderId="0" xfId="47" applyFont="1" applyFill="1"/>
    <xf numFmtId="43" fontId="0" fillId="33" borderId="0" xfId="0" applyNumberFormat="1" applyFill="1"/>
    <xf numFmtId="167" fontId="19" fillId="33" borderId="0" xfId="47" applyFont="1" applyFill="1"/>
    <xf numFmtId="9" fontId="19" fillId="33" borderId="0" xfId="46" applyFont="1" applyFill="1"/>
    <xf numFmtId="167" fontId="19" fillId="0" borderId="0" xfId="47" applyFont="1" applyFill="1" applyBorder="1"/>
    <xf numFmtId="164" fontId="16" fillId="33" borderId="0" xfId="0" applyNumberFormat="1" applyFont="1" applyFill="1"/>
    <xf numFmtId="0" fontId="12" fillId="33" borderId="0" xfId="0" applyFont="1" applyFill="1"/>
    <xf numFmtId="164" fontId="12" fillId="33" borderId="0" xfId="0" applyNumberFormat="1" applyFont="1" applyFill="1"/>
    <xf numFmtId="14" fontId="43" fillId="0" borderId="0" xfId="0" applyNumberFormat="1" applyFont="1" applyAlignment="1">
      <alignment vertical="center" wrapText="1"/>
    </xf>
    <xf numFmtId="180" fontId="19" fillId="0" borderId="50" xfId="45" applyNumberFormat="1" applyFont="1" applyFill="1" applyBorder="1" applyAlignment="1" applyProtection="1">
      <alignment horizontal="right" vertical="center"/>
      <protection hidden="1"/>
    </xf>
    <xf numFmtId="180" fontId="19" fillId="0" borderId="32" xfId="1" applyNumberFormat="1" applyFont="1" applyBorder="1" applyAlignment="1">
      <alignment horizontal="center" vertical="center"/>
    </xf>
    <xf numFmtId="180" fontId="19" fillId="0" borderId="43" xfId="45" applyNumberFormat="1" applyFont="1" applyFill="1" applyBorder="1" applyAlignment="1" applyProtection="1">
      <alignment horizontal="right" vertical="center"/>
      <protection hidden="1"/>
    </xf>
    <xf numFmtId="180" fontId="19" fillId="0" borderId="16" xfId="0" applyNumberFormat="1" applyFont="1" applyBorder="1" applyAlignment="1">
      <alignment vertical="center"/>
    </xf>
    <xf numFmtId="180" fontId="19" fillId="0" borderId="16" xfId="47" applyNumberFormat="1" applyFont="1" applyFill="1" applyBorder="1" applyAlignment="1">
      <alignment horizontal="right" vertical="center"/>
    </xf>
    <xf numFmtId="180" fontId="19" fillId="43" borderId="16" xfId="0" applyNumberFormat="1" applyFont="1" applyFill="1" applyBorder="1" applyAlignment="1">
      <alignment vertical="center"/>
    </xf>
    <xf numFmtId="180" fontId="15" fillId="0" borderId="31" xfId="0" applyNumberFormat="1" applyFont="1" applyBorder="1"/>
    <xf numFmtId="180" fontId="20" fillId="33" borderId="16" xfId="45" applyNumberFormat="1" applyFont="1" applyFill="1" applyBorder="1" applyAlignment="1" applyProtection="1">
      <alignment horizontal="right"/>
      <protection hidden="1"/>
    </xf>
    <xf numFmtId="180" fontId="19" fillId="33" borderId="16" xfId="45" applyNumberFormat="1" applyFont="1" applyFill="1" applyBorder="1" applyAlignment="1" applyProtection="1">
      <alignment horizontal="right"/>
      <protection hidden="1"/>
    </xf>
    <xf numFmtId="180" fontId="0" fillId="0" borderId="0" xfId="0" applyNumberFormat="1"/>
    <xf numFmtId="0" fontId="19" fillId="0" borderId="44" xfId="0" applyFont="1" applyBorder="1" applyAlignment="1">
      <alignment horizontal="center" vertical="center"/>
    </xf>
    <xf numFmtId="168" fontId="47" fillId="0" borderId="63" xfId="48" applyFont="1" applyBorder="1"/>
    <xf numFmtId="14" fontId="0" fillId="0" borderId="0" xfId="0" applyNumberFormat="1" applyAlignment="1">
      <alignment horizontal="center" vertical="center"/>
    </xf>
    <xf numFmtId="165" fontId="0" fillId="0" borderId="0" xfId="0" applyNumberFormat="1"/>
    <xf numFmtId="165" fontId="0" fillId="0" borderId="32" xfId="0" applyNumberFormat="1" applyBorder="1" applyAlignment="1">
      <alignment vertical="center"/>
    </xf>
    <xf numFmtId="0" fontId="12" fillId="0" borderId="0" xfId="0" applyFont="1" applyAlignment="1">
      <alignment horizontal="center" vertical="center" wrapText="1"/>
    </xf>
    <xf numFmtId="0" fontId="12" fillId="34" borderId="32" xfId="0" applyFont="1" applyFill="1" applyBorder="1" applyAlignment="1">
      <alignment horizontal="center" vertical="center" wrapText="1"/>
    </xf>
    <xf numFmtId="165" fontId="15" fillId="0" borderId="32" xfId="0" applyNumberFormat="1" applyFont="1" applyBorder="1" applyAlignment="1">
      <alignment vertical="center"/>
    </xf>
    <xf numFmtId="14" fontId="15" fillId="0" borderId="0" xfId="0" applyNumberFormat="1" applyFont="1"/>
    <xf numFmtId="0" fontId="0" fillId="33" borderId="22" xfId="0" applyFill="1" applyBorder="1"/>
    <xf numFmtId="0" fontId="0" fillId="33" borderId="23" xfId="0" applyFill="1" applyBorder="1"/>
    <xf numFmtId="0" fontId="0" fillId="33" borderId="24" xfId="0" applyFill="1" applyBorder="1"/>
    <xf numFmtId="0" fontId="0" fillId="33" borderId="26" xfId="0" applyFill="1" applyBorder="1"/>
    <xf numFmtId="0" fontId="0" fillId="33" borderId="27" xfId="0" applyFill="1" applyBorder="1"/>
    <xf numFmtId="0" fontId="0" fillId="33" borderId="26" xfId="0" applyFill="1" applyBorder="1" applyAlignment="1">
      <alignment horizontal="left" indent="1"/>
    </xf>
    <xf numFmtId="0" fontId="0" fillId="33" borderId="0" xfId="0" applyFill="1" applyAlignment="1">
      <alignment horizontal="left" indent="1"/>
    </xf>
    <xf numFmtId="0" fontId="21" fillId="33" borderId="0" xfId="0" applyFont="1" applyFill="1" applyAlignment="1">
      <alignment vertical="center"/>
    </xf>
    <xf numFmtId="0" fontId="58" fillId="33" borderId="0" xfId="0" applyFont="1" applyFill="1" applyAlignment="1">
      <alignment vertical="center"/>
    </xf>
    <xf numFmtId="0" fontId="58" fillId="33" borderId="0" xfId="0" applyFont="1" applyFill="1"/>
    <xf numFmtId="0" fontId="58" fillId="33" borderId="26" xfId="0" applyFont="1" applyFill="1" applyBorder="1"/>
    <xf numFmtId="4" fontId="20" fillId="0" borderId="0" xfId="0" applyNumberFormat="1" applyFont="1"/>
    <xf numFmtId="0" fontId="15" fillId="0" borderId="25" xfId="0" applyFont="1" applyBorder="1" applyAlignment="1">
      <alignment horizontal="center" vertical="center"/>
    </xf>
    <xf numFmtId="173" fontId="19" fillId="0" borderId="0" xfId="47" applyNumberFormat="1" applyFont="1" applyFill="1" applyBorder="1" applyAlignment="1">
      <alignment vertical="center"/>
    </xf>
    <xf numFmtId="164" fontId="0" fillId="0" borderId="0" xfId="1" applyFont="1" applyBorder="1" applyAlignment="1">
      <alignment vertical="center"/>
    </xf>
    <xf numFmtId="164" fontId="19" fillId="0" borderId="0" xfId="1" applyFont="1" applyFill="1" applyBorder="1" applyAlignment="1">
      <alignment vertical="center"/>
    </xf>
    <xf numFmtId="164" fontId="19" fillId="33" borderId="0" xfId="1" applyFont="1" applyFill="1" applyBorder="1" applyAlignment="1">
      <alignment vertical="center"/>
    </xf>
    <xf numFmtId="164" fontId="20" fillId="33" borderId="0" xfId="1" applyFont="1" applyFill="1" applyBorder="1" applyAlignment="1">
      <alignment vertical="center"/>
    </xf>
    <xf numFmtId="43" fontId="15" fillId="0" borderId="0" xfId="0" applyNumberFormat="1" applyFont="1" applyAlignment="1">
      <alignment vertical="center"/>
    </xf>
    <xf numFmtId="0" fontId="28" fillId="0" borderId="0" xfId="0" applyFont="1" applyAlignment="1">
      <alignment vertical="center"/>
    </xf>
    <xf numFmtId="43" fontId="0" fillId="33" borderId="0" xfId="0" applyNumberFormat="1" applyFill="1" applyAlignment="1">
      <alignment vertical="center"/>
    </xf>
    <xf numFmtId="180" fontId="15" fillId="0" borderId="32" xfId="0" applyNumberFormat="1" applyFont="1" applyBorder="1" applyAlignment="1">
      <alignment vertical="center"/>
    </xf>
    <xf numFmtId="0" fontId="15" fillId="0" borderId="30" xfId="0" applyFont="1" applyBorder="1" applyAlignment="1">
      <alignment horizontal="center" vertical="center"/>
    </xf>
    <xf numFmtId="0" fontId="19" fillId="33" borderId="74" xfId="0" applyFont="1" applyFill="1" applyBorder="1" applyAlignment="1">
      <alignment horizontal="center" vertical="center"/>
    </xf>
    <xf numFmtId="0" fontId="19" fillId="33" borderId="71" xfId="0" applyFont="1" applyFill="1" applyBorder="1" applyAlignment="1">
      <alignment horizontal="center" vertical="center"/>
    </xf>
    <xf numFmtId="172" fontId="21" fillId="33" borderId="0" xfId="0" applyNumberFormat="1" applyFont="1" applyFill="1"/>
    <xf numFmtId="0" fontId="15" fillId="33" borderId="32" xfId="0" applyFont="1" applyFill="1" applyBorder="1" applyAlignment="1">
      <alignment horizontal="center" vertical="center"/>
    </xf>
    <xf numFmtId="180" fontId="0" fillId="0" borderId="0" xfId="0" applyNumberFormat="1" applyAlignment="1">
      <alignment vertical="center"/>
    </xf>
    <xf numFmtId="180" fontId="15" fillId="0" borderId="0" xfId="1" applyNumberFormat="1" applyFont="1" applyFill="1" applyBorder="1" applyAlignment="1">
      <alignment vertical="center"/>
    </xf>
    <xf numFmtId="0" fontId="0" fillId="0" borderId="26" xfId="0" applyBorder="1"/>
    <xf numFmtId="164" fontId="15" fillId="0" borderId="30" xfId="1" applyFont="1" applyBorder="1" applyAlignment="1">
      <alignment horizontal="center" vertical="center"/>
    </xf>
    <xf numFmtId="0" fontId="15" fillId="0" borderId="75" xfId="0" applyFont="1" applyBorder="1" applyAlignment="1">
      <alignment horizontal="center" vertical="center"/>
    </xf>
    <xf numFmtId="164" fontId="15" fillId="0" borderId="75" xfId="1" applyFont="1" applyFill="1" applyBorder="1" applyAlignment="1">
      <alignment horizontal="center" vertical="center"/>
    </xf>
    <xf numFmtId="180" fontId="0" fillId="0" borderId="46" xfId="1" applyNumberFormat="1" applyFont="1" applyFill="1" applyBorder="1" applyAlignment="1">
      <alignment vertical="center"/>
    </xf>
    <xf numFmtId="180" fontId="0" fillId="0" borderId="69" xfId="1" applyNumberFormat="1" applyFont="1" applyFill="1" applyBorder="1" applyAlignment="1">
      <alignment vertical="center"/>
    </xf>
    <xf numFmtId="8" fontId="0" fillId="0" borderId="50" xfId="1" applyNumberFormat="1" applyFont="1" applyFill="1" applyBorder="1" applyAlignment="1">
      <alignment vertical="center"/>
    </xf>
    <xf numFmtId="8" fontId="0" fillId="0" borderId="70" xfId="1" applyNumberFormat="1" applyFont="1" applyFill="1" applyBorder="1" applyAlignment="1">
      <alignment vertical="center"/>
    </xf>
    <xf numFmtId="0" fontId="15" fillId="38" borderId="32" xfId="0" applyFont="1" applyFill="1" applyBorder="1" applyAlignment="1">
      <alignment horizontal="center" vertical="center" wrapText="1"/>
    </xf>
    <xf numFmtId="180" fontId="15" fillId="38" borderId="32" xfId="1" applyNumberFormat="1" applyFont="1" applyFill="1" applyBorder="1" applyAlignment="1">
      <alignment vertical="center"/>
    </xf>
    <xf numFmtId="0" fontId="0" fillId="0" borderId="27" xfId="0" applyBorder="1" applyAlignment="1">
      <alignment vertical="center"/>
    </xf>
    <xf numFmtId="180" fontId="0" fillId="0" borderId="46" xfId="1" applyNumberFormat="1" applyFont="1" applyBorder="1" applyAlignment="1">
      <alignment vertical="center"/>
    </xf>
    <xf numFmtId="14" fontId="46" fillId="0" borderId="32" xfId="48" applyNumberFormat="1" applyFont="1" applyBorder="1" applyAlignment="1">
      <alignment horizontal="center" vertical="center"/>
    </xf>
    <xf numFmtId="168" fontId="46" fillId="0" borderId="32" xfId="48" applyFont="1" applyBorder="1" applyAlignment="1">
      <alignment horizontal="center" vertical="center"/>
    </xf>
    <xf numFmtId="168" fontId="46" fillId="0" borderId="21" xfId="48" applyFont="1" applyBorder="1" applyAlignment="1">
      <alignment horizontal="center" vertical="center"/>
    </xf>
    <xf numFmtId="168" fontId="47" fillId="0" borderId="0" xfId="48" applyFont="1" applyBorder="1" applyAlignment="1">
      <alignment horizontal="center"/>
    </xf>
    <xf numFmtId="168" fontId="47" fillId="0" borderId="0" xfId="48" applyFont="1" applyBorder="1"/>
    <xf numFmtId="168" fontId="47" fillId="0" borderId="27" xfId="48" applyFont="1" applyBorder="1"/>
    <xf numFmtId="14" fontId="47" fillId="0" borderId="59" xfId="48" applyNumberFormat="1" applyFont="1" applyBorder="1" applyAlignment="1">
      <alignment horizontal="center"/>
    </xf>
    <xf numFmtId="49" fontId="25" fillId="0" borderId="61" xfId="0" quotePrefix="1" applyNumberFormat="1" applyFont="1" applyBorder="1" applyAlignment="1">
      <alignment horizontal="center" wrapText="1"/>
    </xf>
    <xf numFmtId="0" fontId="25" fillId="0" borderId="12" xfId="0" applyFont="1" applyBorder="1" applyAlignment="1">
      <alignment horizontal="center" wrapText="1"/>
    </xf>
    <xf numFmtId="173" fontId="25" fillId="0" borderId="61" xfId="47" applyNumberFormat="1" applyFont="1" applyFill="1" applyBorder="1" applyAlignment="1">
      <alignment horizontal="center" wrapText="1"/>
    </xf>
    <xf numFmtId="173" fontId="25" fillId="0" borderId="12" xfId="47" applyNumberFormat="1" applyFont="1" applyFill="1" applyBorder="1" applyAlignment="1">
      <alignment horizontal="center" wrapText="1"/>
    </xf>
    <xf numFmtId="176" fontId="25" fillId="0" borderId="51" xfId="47" applyNumberFormat="1" applyFont="1" applyFill="1" applyBorder="1" applyAlignment="1">
      <alignment horizontal="center" wrapText="1"/>
    </xf>
    <xf numFmtId="173" fontId="25" fillId="0" borderId="49" xfId="47" applyNumberFormat="1" applyFont="1" applyFill="1" applyBorder="1" applyAlignment="1">
      <alignment horizontal="center" wrapText="1"/>
    </xf>
    <xf numFmtId="176" fontId="25" fillId="0" borderId="73" xfId="47" applyNumberFormat="1" applyFont="1" applyFill="1" applyBorder="1" applyAlignment="1">
      <alignment horizontal="center" wrapText="1"/>
    </xf>
    <xf numFmtId="180" fontId="15" fillId="0" borderId="30" xfId="0" applyNumberFormat="1" applyFont="1" applyBorder="1" applyAlignment="1">
      <alignment vertical="center"/>
    </xf>
    <xf numFmtId="180" fontId="26" fillId="0" borderId="44" xfId="1" applyNumberFormat="1" applyFont="1" applyFill="1" applyBorder="1" applyAlignment="1">
      <alignment wrapText="1"/>
    </xf>
    <xf numFmtId="180" fontId="26" fillId="0" borderId="45" xfId="1" applyNumberFormat="1" applyFont="1" applyFill="1" applyBorder="1" applyAlignment="1">
      <alignment wrapText="1"/>
    </xf>
    <xf numFmtId="180" fontId="26" fillId="0" borderId="46" xfId="47" applyNumberFormat="1" applyFont="1" applyFill="1" applyBorder="1" applyAlignment="1">
      <alignment wrapText="1"/>
    </xf>
    <xf numFmtId="180" fontId="26" fillId="0" borderId="68" xfId="1" applyNumberFormat="1" applyFont="1" applyFill="1" applyBorder="1" applyAlignment="1">
      <alignment wrapText="1"/>
    </xf>
    <xf numFmtId="180" fontId="26" fillId="0" borderId="67" xfId="1" applyNumberFormat="1" applyFont="1" applyFill="1" applyBorder="1" applyAlignment="1">
      <alignment wrapText="1"/>
    </xf>
    <xf numFmtId="180" fontId="26" fillId="0" borderId="69" xfId="47" applyNumberFormat="1" applyFont="1" applyFill="1" applyBorder="1" applyAlignment="1">
      <alignment wrapText="1"/>
    </xf>
    <xf numFmtId="180" fontId="25" fillId="0" borderId="62" xfId="47" applyNumberFormat="1" applyFont="1" applyFill="1" applyBorder="1" applyAlignment="1">
      <alignment wrapText="1"/>
    </xf>
    <xf numFmtId="180" fontId="25" fillId="0" borderId="49" xfId="47" applyNumberFormat="1" applyFont="1" applyFill="1" applyBorder="1" applyAlignment="1">
      <alignment wrapText="1"/>
    </xf>
    <xf numFmtId="0" fontId="0" fillId="0" borderId="61" xfId="0" applyBorder="1" applyAlignment="1">
      <alignment horizontal="center" vertical="center"/>
    </xf>
    <xf numFmtId="164" fontId="0" fillId="0" borderId="12" xfId="1" applyFont="1" applyFill="1" applyBorder="1" applyAlignment="1">
      <alignment vertical="center"/>
    </xf>
    <xf numFmtId="0" fontId="0" fillId="0" borderId="51" xfId="0" applyBorder="1" applyAlignment="1">
      <alignment horizontal="center" vertical="center"/>
    </xf>
    <xf numFmtId="0" fontId="15" fillId="0" borderId="0" xfId="0" applyFont="1" applyAlignment="1">
      <alignment horizontal="center" vertical="center" wrapText="1"/>
    </xf>
    <xf numFmtId="180" fontId="0" fillId="0" borderId="55" xfId="0" applyNumberFormat="1" applyBorder="1" applyAlignment="1">
      <alignment vertical="center"/>
    </xf>
    <xf numFmtId="180" fontId="0" fillId="46" borderId="76" xfId="0" applyNumberFormat="1" applyFill="1" applyBorder="1" applyAlignment="1">
      <alignment horizontal="center" vertical="center"/>
    </xf>
    <xf numFmtId="1" fontId="20" fillId="0" borderId="0" xfId="47" quotePrefix="1" applyNumberFormat="1" applyFont="1" applyFill="1" applyBorder="1" applyAlignment="1" applyProtection="1">
      <alignment horizontal="center" vertical="center"/>
      <protection hidden="1"/>
    </xf>
    <xf numFmtId="0" fontId="20" fillId="0" borderId="0" xfId="0" applyFont="1" applyAlignment="1">
      <alignment horizontal="center" vertical="center"/>
    </xf>
    <xf numFmtId="0" fontId="19" fillId="0" borderId="0" xfId="0" applyFont="1" applyAlignment="1">
      <alignment horizontal="center" vertical="center"/>
    </xf>
    <xf numFmtId="180" fontId="0" fillId="0" borderId="16" xfId="0" applyNumberFormat="1" applyBorder="1" applyAlignment="1">
      <alignment vertical="center"/>
    </xf>
    <xf numFmtId="0" fontId="54" fillId="0" borderId="44" xfId="0" applyFont="1" applyBorder="1" applyAlignment="1">
      <alignment vertical="center" wrapText="1"/>
    </xf>
    <xf numFmtId="0" fontId="54" fillId="0" borderId="68" xfId="0" applyFont="1" applyBorder="1" applyAlignment="1">
      <alignment vertical="center" wrapText="1"/>
    </xf>
    <xf numFmtId="180" fontId="19" fillId="33" borderId="50" xfId="1" applyNumberFormat="1" applyFont="1" applyFill="1" applyBorder="1" applyAlignment="1">
      <alignment vertical="center"/>
    </xf>
    <xf numFmtId="180" fontId="19" fillId="33" borderId="70" xfId="1" applyNumberFormat="1" applyFont="1" applyFill="1" applyBorder="1" applyAlignment="1">
      <alignment vertical="center"/>
    </xf>
    <xf numFmtId="180" fontId="20" fillId="33" borderId="28" xfId="1" applyNumberFormat="1" applyFont="1" applyFill="1" applyBorder="1" applyAlignment="1">
      <alignment vertical="center"/>
    </xf>
    <xf numFmtId="180" fontId="0" fillId="0" borderId="49" xfId="1" applyNumberFormat="1" applyFont="1" applyBorder="1" applyAlignment="1">
      <alignment vertical="center"/>
    </xf>
    <xf numFmtId="180" fontId="0" fillId="0" borderId="77" xfId="1" applyNumberFormat="1" applyFont="1" applyBorder="1" applyAlignment="1">
      <alignment vertical="center"/>
    </xf>
    <xf numFmtId="0" fontId="15" fillId="33" borderId="32" xfId="0" applyFont="1" applyFill="1" applyBorder="1" applyAlignment="1">
      <alignment horizontal="center" vertical="center" wrapText="1"/>
    </xf>
    <xf numFmtId="180" fontId="0" fillId="0" borderId="77" xfId="0" applyNumberFormat="1" applyBorder="1" applyAlignment="1">
      <alignment vertical="center"/>
    </xf>
    <xf numFmtId="0" fontId="28" fillId="0" borderId="20" xfId="0" applyFont="1" applyBorder="1" applyAlignment="1">
      <alignment horizontal="center" vertical="center"/>
    </xf>
    <xf numFmtId="0" fontId="28" fillId="0" borderId="11" xfId="0" applyFont="1" applyBorder="1" applyAlignment="1">
      <alignment horizontal="center" vertical="center"/>
    </xf>
    <xf numFmtId="180" fontId="15" fillId="33" borderId="32" xfId="0" applyNumberFormat="1" applyFont="1" applyFill="1" applyBorder="1" applyAlignment="1">
      <alignment horizontal="center" vertical="center"/>
    </xf>
    <xf numFmtId="1" fontId="0" fillId="0" borderId="0" xfId="0" applyNumberFormat="1" applyAlignment="1">
      <alignment vertical="center"/>
    </xf>
    <xf numFmtId="8" fontId="54" fillId="0" borderId="68" xfId="0" applyNumberFormat="1" applyFont="1" applyBorder="1" applyAlignment="1">
      <alignment vertical="center" wrapText="1"/>
    </xf>
    <xf numFmtId="0" fontId="28" fillId="0" borderId="0" xfId="0" applyFont="1" applyAlignment="1">
      <alignment horizontal="center" vertical="center"/>
    </xf>
    <xf numFmtId="0" fontId="0" fillId="0" borderId="72" xfId="0" applyBorder="1" applyAlignment="1">
      <alignment horizontal="center" vertical="center"/>
    </xf>
    <xf numFmtId="180" fontId="0" fillId="0" borderId="63" xfId="1" applyNumberFormat="1" applyFont="1" applyBorder="1" applyAlignment="1">
      <alignment vertical="center"/>
    </xf>
    <xf numFmtId="180" fontId="0" fillId="0" borderId="49" xfId="0" applyNumberFormat="1" applyBorder="1" applyAlignment="1">
      <alignment vertical="center"/>
    </xf>
    <xf numFmtId="180" fontId="19" fillId="33" borderId="0" xfId="0" applyNumberFormat="1" applyFont="1" applyFill="1"/>
    <xf numFmtId="180" fontId="15" fillId="43" borderId="32" xfId="1260" applyNumberFormat="1" applyFont="1" applyFill="1" applyBorder="1" applyAlignment="1">
      <alignment vertical="center"/>
    </xf>
    <xf numFmtId="173" fontId="19" fillId="0" borderId="54" xfId="663" applyNumberFormat="1" applyFont="1" applyFill="1" applyBorder="1" applyAlignment="1">
      <alignment vertical="center"/>
    </xf>
    <xf numFmtId="173" fontId="19" fillId="0" borderId="55" xfId="663" applyNumberFormat="1" applyFont="1" applyFill="1" applyBorder="1" applyAlignment="1">
      <alignment vertical="center"/>
    </xf>
    <xf numFmtId="173" fontId="19" fillId="0" borderId="28" xfId="47" applyNumberFormat="1" applyFont="1" applyFill="1" applyBorder="1" applyAlignment="1">
      <alignment vertical="center"/>
    </xf>
    <xf numFmtId="1" fontId="20" fillId="0" borderId="20" xfId="663" quotePrefix="1" applyNumberFormat="1" applyFont="1" applyFill="1" applyBorder="1" applyAlignment="1" applyProtection="1">
      <alignment horizontal="center" vertical="center"/>
      <protection hidden="1"/>
    </xf>
    <xf numFmtId="0" fontId="19" fillId="0" borderId="32" xfId="0" applyFont="1" applyBorder="1" applyAlignment="1">
      <alignment horizontal="center" vertical="center"/>
    </xf>
    <xf numFmtId="180" fontId="0" fillId="0" borderId="79" xfId="0" applyNumberFormat="1" applyBorder="1" applyAlignment="1">
      <alignment vertical="center"/>
    </xf>
    <xf numFmtId="180" fontId="0" fillId="0" borderId="55" xfId="1260" applyNumberFormat="1" applyFont="1" applyFill="1" applyBorder="1" applyAlignment="1">
      <alignment vertical="center"/>
    </xf>
    <xf numFmtId="180" fontId="15" fillId="0" borderId="56" xfId="0" applyNumberFormat="1" applyFont="1" applyBorder="1" applyAlignment="1">
      <alignment vertical="center"/>
    </xf>
    <xf numFmtId="180" fontId="0" fillId="37" borderId="80" xfId="0" applyNumberFormat="1" applyFill="1" applyBorder="1" applyAlignment="1">
      <alignment horizontal="center" vertical="center"/>
    </xf>
    <xf numFmtId="0" fontId="15" fillId="46" borderId="54" xfId="0" applyFont="1" applyFill="1" applyBorder="1" applyAlignment="1">
      <alignment horizontal="center" vertical="center"/>
    </xf>
    <xf numFmtId="0" fontId="15" fillId="46" borderId="58" xfId="0" applyFont="1" applyFill="1" applyBorder="1" applyAlignment="1">
      <alignment horizontal="center" vertical="center" wrapText="1"/>
    </xf>
    <xf numFmtId="0" fontId="15" fillId="37" borderId="54" xfId="0" applyFont="1" applyFill="1" applyBorder="1" applyAlignment="1">
      <alignment horizontal="center" vertical="center" wrapText="1"/>
    </xf>
    <xf numFmtId="0" fontId="15" fillId="37" borderId="56" xfId="0" applyFont="1" applyFill="1" applyBorder="1" applyAlignment="1">
      <alignment horizontal="center" vertical="center" wrapText="1"/>
    </xf>
    <xf numFmtId="180" fontId="0" fillId="46" borderId="80" xfId="1" applyNumberFormat="1" applyFont="1" applyFill="1" applyBorder="1" applyAlignment="1">
      <alignment horizontal="center" vertical="center"/>
    </xf>
    <xf numFmtId="180" fontId="20" fillId="47" borderId="78" xfId="0" applyNumberFormat="1" applyFont="1" applyFill="1" applyBorder="1" applyAlignment="1">
      <alignment vertical="center"/>
    </xf>
    <xf numFmtId="0" fontId="15" fillId="0" borderId="44" xfId="0" applyFont="1" applyBorder="1" applyAlignment="1">
      <alignment horizontal="center" vertical="center"/>
    </xf>
    <xf numFmtId="0" fontId="15" fillId="0" borderId="47" xfId="0" applyFont="1" applyBorder="1" applyAlignment="1">
      <alignment horizontal="center" vertical="center"/>
    </xf>
    <xf numFmtId="0" fontId="15" fillId="0" borderId="68" xfId="0" applyFont="1" applyBorder="1" applyAlignment="1">
      <alignment horizontal="center" vertical="center"/>
    </xf>
    <xf numFmtId="0" fontId="0" fillId="0" borderId="44" xfId="0" applyBorder="1" applyAlignment="1">
      <alignment horizontal="center"/>
    </xf>
    <xf numFmtId="0" fontId="0" fillId="0" borderId="47" xfId="0" applyBorder="1" applyAlignment="1">
      <alignment horizontal="center"/>
    </xf>
    <xf numFmtId="0" fontId="0" fillId="0" borderId="68" xfId="0" applyBorder="1" applyAlignment="1">
      <alignment horizontal="center"/>
    </xf>
    <xf numFmtId="180" fontId="19" fillId="43" borderId="56" xfId="0" applyNumberFormat="1" applyFont="1" applyFill="1" applyBorder="1" applyAlignment="1">
      <alignment vertical="center"/>
    </xf>
    <xf numFmtId="0" fontId="19" fillId="0" borderId="57" xfId="0" applyFont="1" applyBorder="1" applyAlignment="1">
      <alignment horizontal="center" vertical="center"/>
    </xf>
    <xf numFmtId="168" fontId="44" fillId="0" borderId="0" xfId="48" applyFont="1" applyBorder="1" applyAlignment="1">
      <alignment vertical="center"/>
    </xf>
    <xf numFmtId="168" fontId="48" fillId="0" borderId="0" xfId="48" applyFont="1" applyBorder="1" applyAlignment="1">
      <alignment vertical="center"/>
    </xf>
    <xf numFmtId="14" fontId="47" fillId="0" borderId="26" xfId="48" applyNumberFormat="1" applyFont="1" applyFill="1" applyBorder="1" applyAlignment="1">
      <alignment horizontal="center"/>
    </xf>
    <xf numFmtId="168" fontId="47" fillId="0" borderId="0" xfId="48" applyFont="1" applyFill="1" applyBorder="1"/>
    <xf numFmtId="14" fontId="47" fillId="0" borderId="26" xfId="48" applyNumberFormat="1" applyFont="1" applyFill="1" applyBorder="1"/>
    <xf numFmtId="14" fontId="47" fillId="0" borderId="26" xfId="48" applyNumberFormat="1" applyFont="1" applyBorder="1" applyAlignment="1">
      <alignment horizontal="center"/>
    </xf>
    <xf numFmtId="173" fontId="25" fillId="0" borderId="60" xfId="47" applyNumberFormat="1" applyFont="1" applyFill="1" applyBorder="1" applyAlignment="1">
      <alignment horizontal="center" wrapText="1"/>
    </xf>
    <xf numFmtId="173" fontId="25" fillId="0" borderId="81" xfId="47" applyNumberFormat="1" applyFont="1" applyFill="1" applyBorder="1" applyAlignment="1">
      <alignment horizontal="center" wrapText="1"/>
    </xf>
    <xf numFmtId="0" fontId="25" fillId="0" borderId="62" xfId="0" applyFont="1" applyBorder="1" applyAlignment="1">
      <alignment horizontal="center" wrapText="1"/>
    </xf>
    <xf numFmtId="49" fontId="25" fillId="0" borderId="68" xfId="0" quotePrefix="1" applyNumberFormat="1" applyFont="1" applyBorder="1" applyAlignment="1">
      <alignment horizontal="center" wrapText="1"/>
    </xf>
    <xf numFmtId="0" fontId="25" fillId="0" borderId="67" xfId="0" applyFont="1" applyBorder="1" applyAlignment="1">
      <alignment horizontal="center" wrapText="1"/>
    </xf>
    <xf numFmtId="0" fontId="25" fillId="0" borderId="69" xfId="0" applyFont="1" applyBorder="1" applyAlignment="1">
      <alignment horizontal="center" wrapText="1"/>
    </xf>
    <xf numFmtId="0" fontId="21" fillId="33" borderId="26" xfId="0" applyFont="1" applyFill="1" applyBorder="1" applyAlignment="1">
      <alignment horizontal="center" vertical="center"/>
    </xf>
    <xf numFmtId="0" fontId="21" fillId="33" borderId="0" xfId="0" applyFont="1" applyFill="1" applyAlignment="1">
      <alignment horizontal="center" vertical="center"/>
    </xf>
    <xf numFmtId="0" fontId="15" fillId="33" borderId="26" xfId="0" applyFont="1" applyFill="1" applyBorder="1" applyAlignment="1">
      <alignment horizontal="left" indent="1"/>
    </xf>
    <xf numFmtId="0" fontId="15" fillId="33" borderId="0" xfId="0" applyFont="1" applyFill="1" applyAlignment="1">
      <alignment horizontal="left" indent="1"/>
    </xf>
    <xf numFmtId="172" fontId="57" fillId="34" borderId="0" xfId="0" applyNumberFormat="1" applyFont="1" applyFill="1" applyAlignment="1">
      <alignment horizontal="center" vertical="center"/>
    </xf>
    <xf numFmtId="0" fontId="52" fillId="0" borderId="33" xfId="0" applyFont="1" applyBorder="1" applyAlignment="1">
      <alignment horizontal="left" vertical="center" wrapText="1" readingOrder="1"/>
    </xf>
    <xf numFmtId="0" fontId="28" fillId="41" borderId="36" xfId="0" applyFont="1" applyFill="1" applyBorder="1" applyAlignment="1">
      <alignment horizontal="center" vertical="center" wrapText="1" readingOrder="1"/>
    </xf>
    <xf numFmtId="0" fontId="28" fillId="41" borderId="19" xfId="0" applyFont="1" applyFill="1" applyBorder="1" applyAlignment="1">
      <alignment horizontal="center" vertical="center" wrapText="1" readingOrder="1"/>
    </xf>
    <xf numFmtId="0" fontId="28" fillId="41" borderId="34" xfId="0" applyFont="1" applyFill="1" applyBorder="1" applyAlignment="1">
      <alignment horizontal="center" vertical="center" wrapText="1" readingOrder="1"/>
    </xf>
    <xf numFmtId="0" fontId="28" fillId="44" borderId="26" xfId="0" applyFont="1" applyFill="1" applyBorder="1" applyAlignment="1">
      <alignment horizontal="center" vertical="center"/>
    </xf>
    <xf numFmtId="0" fontId="28" fillId="44" borderId="0" xfId="0" applyFont="1" applyFill="1" applyAlignment="1">
      <alignment horizontal="center" vertical="center"/>
    </xf>
    <xf numFmtId="0" fontId="20" fillId="43" borderId="25" xfId="0" applyFont="1" applyFill="1" applyBorder="1" applyAlignment="1">
      <alignment horizontal="center" vertical="center" wrapText="1"/>
    </xf>
    <xf numFmtId="0" fontId="20" fillId="43" borderId="30" xfId="0" applyFont="1" applyFill="1" applyBorder="1" applyAlignment="1">
      <alignment horizontal="center" vertical="center" wrapText="1"/>
    </xf>
    <xf numFmtId="0" fontId="33" fillId="0" borderId="25" xfId="0" applyFont="1" applyBorder="1" applyAlignment="1" applyProtection="1">
      <alignment horizontal="center" vertical="center" wrapText="1"/>
      <protection hidden="1"/>
    </xf>
    <xf numFmtId="0" fontId="33" fillId="0" borderId="30" xfId="0" applyFont="1" applyBorder="1" applyAlignment="1" applyProtection="1">
      <alignment horizontal="center" vertical="center" wrapText="1"/>
      <protection hidden="1"/>
    </xf>
    <xf numFmtId="0" fontId="15" fillId="33" borderId="0" xfId="0" applyFont="1" applyFill="1" applyAlignment="1">
      <alignment horizontal="center"/>
    </xf>
    <xf numFmtId="14" fontId="15" fillId="33" borderId="0" xfId="0" applyNumberFormat="1" applyFont="1" applyFill="1" applyAlignment="1">
      <alignment horizontal="center"/>
    </xf>
    <xf numFmtId="172" fontId="21" fillId="33" borderId="0" xfId="0" applyNumberFormat="1" applyFont="1" applyFill="1" applyAlignment="1">
      <alignment horizontal="center"/>
    </xf>
    <xf numFmtId="0" fontId="15" fillId="33" borderId="0" xfId="0" applyFont="1" applyFill="1" applyAlignment="1">
      <alignment horizontal="center" vertical="center"/>
    </xf>
    <xf numFmtId="0" fontId="15" fillId="0" borderId="75" xfId="0" applyFont="1" applyBorder="1" applyAlignment="1">
      <alignment horizontal="center" vertical="center" wrapText="1"/>
    </xf>
    <xf numFmtId="0" fontId="15" fillId="0" borderId="75" xfId="0" applyFont="1" applyBorder="1" applyAlignment="1">
      <alignment horizontal="center" vertical="center"/>
    </xf>
    <xf numFmtId="0" fontId="20" fillId="0" borderId="26" xfId="0" applyFont="1" applyBorder="1" applyAlignment="1" applyProtection="1">
      <alignment horizontal="center" vertical="center" wrapText="1"/>
      <protection hidden="1"/>
    </xf>
    <xf numFmtId="0" fontId="12" fillId="34" borderId="20" xfId="0" applyFont="1" applyFill="1" applyBorder="1" applyAlignment="1">
      <alignment horizontal="center" vertical="center" wrapText="1"/>
    </xf>
    <xf numFmtId="0" fontId="12" fillId="34" borderId="11" xfId="0" applyFont="1" applyFill="1" applyBorder="1" applyAlignment="1">
      <alignment horizontal="center" vertical="center" wrapText="1"/>
    </xf>
    <xf numFmtId="0" fontId="12" fillId="34" borderId="21" xfId="0" applyFont="1" applyFill="1" applyBorder="1" applyAlignment="1">
      <alignment horizontal="center" vertical="center" wrapText="1"/>
    </xf>
    <xf numFmtId="0" fontId="15" fillId="0" borderId="27" xfId="0" applyFont="1" applyBorder="1" applyAlignment="1">
      <alignment horizontal="center" vertical="center" wrapText="1"/>
    </xf>
    <xf numFmtId="0" fontId="15" fillId="0" borderId="27" xfId="0" applyFont="1" applyBorder="1" applyAlignment="1">
      <alignment horizontal="center" vertical="center"/>
    </xf>
    <xf numFmtId="0" fontId="20" fillId="38" borderId="20" xfId="0" applyFont="1" applyFill="1" applyBorder="1" applyAlignment="1">
      <alignment horizontal="center"/>
    </xf>
    <xf numFmtId="0" fontId="20" fillId="38" borderId="21" xfId="0" applyFont="1" applyFill="1" applyBorder="1" applyAlignment="1">
      <alignment horizontal="center"/>
    </xf>
    <xf numFmtId="0" fontId="12" fillId="44" borderId="20" xfId="0" applyFont="1" applyFill="1" applyBorder="1" applyAlignment="1">
      <alignment horizontal="center"/>
    </xf>
    <xf numFmtId="0" fontId="12" fillId="44" borderId="11" xfId="0" applyFont="1" applyFill="1" applyBorder="1" applyAlignment="1">
      <alignment horizontal="center"/>
    </xf>
    <xf numFmtId="0" fontId="12" fillId="44" borderId="21" xfId="0" applyFont="1" applyFill="1" applyBorder="1" applyAlignment="1">
      <alignment horizontal="center"/>
    </xf>
    <xf numFmtId="0" fontId="12" fillId="44" borderId="20" xfId="0" applyFont="1" applyFill="1" applyBorder="1" applyAlignment="1">
      <alignment horizontal="center" vertical="center"/>
    </xf>
    <xf numFmtId="0" fontId="12" fillId="44" borderId="11" xfId="0" applyFont="1" applyFill="1" applyBorder="1" applyAlignment="1">
      <alignment horizontal="center" vertical="center"/>
    </xf>
    <xf numFmtId="0" fontId="12" fillId="44" borderId="21" xfId="0" applyFont="1" applyFill="1" applyBorder="1" applyAlignment="1">
      <alignment horizontal="center" vertical="center"/>
    </xf>
    <xf numFmtId="3" fontId="20" fillId="47" borderId="25" xfId="0" applyNumberFormat="1" applyFont="1" applyFill="1" applyBorder="1" applyAlignment="1">
      <alignment horizontal="center" vertical="center" wrapText="1"/>
    </xf>
    <xf numFmtId="3" fontId="20" fillId="47" borderId="30" xfId="0" applyNumberFormat="1" applyFont="1" applyFill="1" applyBorder="1" applyAlignment="1">
      <alignment horizontal="center" vertical="center" wrapText="1"/>
    </xf>
    <xf numFmtId="0" fontId="33" fillId="0" borderId="75" xfId="0" applyFont="1" applyBorder="1" applyAlignment="1" applyProtection="1">
      <alignment horizontal="center" vertical="center" wrapText="1"/>
      <protection hidden="1"/>
    </xf>
    <xf numFmtId="0" fontId="28" fillId="44" borderId="20" xfId="0" applyFont="1" applyFill="1" applyBorder="1" applyAlignment="1">
      <alignment horizontal="center" vertical="center"/>
    </xf>
    <xf numFmtId="0" fontId="28" fillId="44" borderId="11" xfId="0" applyFont="1" applyFill="1" applyBorder="1" applyAlignment="1">
      <alignment horizontal="center" vertical="center"/>
    </xf>
    <xf numFmtId="0" fontId="28" fillId="44" borderId="21" xfId="0" applyFont="1" applyFill="1" applyBorder="1" applyAlignment="1">
      <alignment horizontal="center" vertical="center"/>
    </xf>
    <xf numFmtId="0" fontId="23" fillId="34" borderId="25" xfId="0" applyFont="1" applyFill="1" applyBorder="1" applyAlignment="1" applyProtection="1">
      <alignment horizontal="center" vertical="center" wrapText="1"/>
      <protection hidden="1"/>
    </xf>
    <xf numFmtId="0" fontId="23" fillId="34" borderId="30" xfId="0" applyFont="1" applyFill="1" applyBorder="1" applyAlignment="1" applyProtection="1">
      <alignment horizontal="center" vertical="center" wrapText="1"/>
      <protection hidden="1"/>
    </xf>
    <xf numFmtId="0" fontId="33" fillId="43" borderId="25" xfId="0" applyFont="1" applyFill="1" applyBorder="1" applyAlignment="1" applyProtection="1">
      <alignment horizontal="center" vertical="center" wrapText="1"/>
      <protection hidden="1"/>
    </xf>
    <xf numFmtId="0" fontId="33" fillId="43" borderId="30" xfId="0" applyFont="1" applyFill="1" applyBorder="1" applyAlignment="1" applyProtection="1">
      <alignment horizontal="center" vertical="center" wrapText="1"/>
      <protection hidden="1"/>
    </xf>
    <xf numFmtId="180" fontId="15" fillId="0" borderId="20" xfId="0" applyNumberFormat="1" applyFont="1" applyBorder="1" applyAlignment="1">
      <alignment horizontal="center"/>
    </xf>
    <xf numFmtId="180" fontId="15" fillId="0" borderId="11" xfId="0" applyNumberFormat="1" applyFont="1" applyBorder="1" applyAlignment="1">
      <alignment horizontal="center"/>
    </xf>
    <xf numFmtId="180" fontId="15" fillId="0" borderId="21" xfId="0" applyNumberFormat="1" applyFont="1" applyBorder="1" applyAlignment="1">
      <alignment horizontal="center"/>
    </xf>
    <xf numFmtId="0" fontId="15" fillId="33" borderId="0" xfId="0" applyFont="1" applyFill="1" applyAlignment="1">
      <alignment horizontal="center" wrapText="1"/>
    </xf>
    <xf numFmtId="14" fontId="20" fillId="33" borderId="0" xfId="0" applyNumberFormat="1" applyFont="1" applyFill="1" applyAlignment="1">
      <alignment horizontal="center" vertical="center"/>
    </xf>
    <xf numFmtId="0" fontId="32" fillId="33" borderId="0" xfId="0" applyFont="1" applyFill="1" applyAlignment="1">
      <alignment horizontal="center" wrapText="1"/>
    </xf>
    <xf numFmtId="49" fontId="32" fillId="33" borderId="0" xfId="0" applyNumberFormat="1" applyFont="1" applyFill="1" applyAlignment="1">
      <alignment horizontal="center" vertical="center"/>
    </xf>
    <xf numFmtId="164" fontId="0" fillId="36" borderId="45" xfId="1" applyFont="1" applyFill="1" applyBorder="1" applyAlignment="1">
      <alignment horizontal="center" vertical="center" wrapText="1"/>
    </xf>
    <xf numFmtId="164" fontId="0" fillId="36" borderId="16" xfId="1" applyFont="1" applyFill="1" applyBorder="1" applyAlignment="1">
      <alignment horizontal="center" vertical="center" wrapText="1"/>
    </xf>
    <xf numFmtId="0" fontId="12" fillId="33" borderId="0" xfId="0" applyFont="1" applyFill="1" applyAlignment="1">
      <alignment horizontal="center" vertical="center"/>
    </xf>
    <xf numFmtId="0" fontId="32" fillId="33" borderId="0" xfId="0" applyFont="1" applyFill="1" applyAlignment="1">
      <alignment horizontal="center" vertical="center"/>
    </xf>
    <xf numFmtId="0" fontId="41" fillId="0" borderId="0" xfId="0" applyFont="1" applyAlignment="1">
      <alignment horizontal="center"/>
    </xf>
    <xf numFmtId="0" fontId="41" fillId="0" borderId="0" xfId="0" applyFont="1" applyAlignment="1">
      <alignment horizontal="center" wrapText="1"/>
    </xf>
    <xf numFmtId="14" fontId="51" fillId="0" borderId="31" xfId="0" applyNumberFormat="1" applyFont="1" applyBorder="1" applyAlignment="1">
      <alignment horizontal="center" vertical="center"/>
    </xf>
    <xf numFmtId="0" fontId="51" fillId="0" borderId="31" xfId="0" applyFont="1" applyBorder="1" applyAlignment="1">
      <alignment horizontal="center" vertical="center"/>
    </xf>
    <xf numFmtId="0" fontId="43" fillId="0" borderId="31" xfId="0" applyFont="1" applyBorder="1" applyAlignment="1" applyProtection="1">
      <alignment vertical="center" wrapText="1"/>
      <protection locked="0"/>
    </xf>
    <xf numFmtId="0" fontId="41" fillId="42" borderId="0" xfId="0" applyFont="1" applyFill="1" applyAlignment="1">
      <alignment horizontal="center"/>
    </xf>
    <xf numFmtId="0" fontId="43" fillId="0" borderId="20" xfId="0" applyFont="1" applyBorder="1" applyAlignment="1" applyProtection="1">
      <alignment horizontal="center" vertical="center" wrapText="1"/>
      <protection locked="0"/>
    </xf>
    <xf numFmtId="0" fontId="43" fillId="0" borderId="21" xfId="0" applyFont="1" applyBorder="1" applyAlignment="1" applyProtection="1">
      <alignment horizontal="center" vertical="center" wrapText="1"/>
      <protection locked="0"/>
    </xf>
    <xf numFmtId="0" fontId="43" fillId="0" borderId="0" xfId="0" applyFont="1" applyAlignment="1">
      <alignment horizontal="center" vertical="center" wrapText="1"/>
    </xf>
    <xf numFmtId="0" fontId="43" fillId="0" borderId="27" xfId="0" applyFont="1" applyBorder="1" applyAlignment="1">
      <alignment horizontal="center" vertical="center" wrapText="1"/>
    </xf>
    <xf numFmtId="0" fontId="23" fillId="34" borderId="40" xfId="0" applyFont="1" applyFill="1" applyBorder="1" applyAlignment="1" applyProtection="1">
      <alignment horizontal="center" vertical="center" wrapText="1"/>
      <protection hidden="1"/>
    </xf>
    <xf numFmtId="0" fontId="23" fillId="34" borderId="23" xfId="0" applyFont="1" applyFill="1" applyBorder="1" applyAlignment="1" applyProtection="1">
      <alignment horizontal="center" vertical="center" wrapText="1"/>
      <protection hidden="1"/>
    </xf>
    <xf numFmtId="0" fontId="23" fillId="34" borderId="41" xfId="0" applyFont="1" applyFill="1" applyBorder="1" applyAlignment="1" applyProtection="1">
      <alignment horizontal="center" vertical="center" wrapText="1"/>
      <protection hidden="1"/>
    </xf>
    <xf numFmtId="0" fontId="23" fillId="34" borderId="14" xfId="0" applyFont="1" applyFill="1" applyBorder="1" applyAlignment="1" applyProtection="1">
      <alignment horizontal="center" vertical="center" wrapText="1"/>
      <protection hidden="1"/>
    </xf>
    <xf numFmtId="0" fontId="23" fillId="34" borderId="42" xfId="0" applyFont="1" applyFill="1" applyBorder="1" applyAlignment="1" applyProtection="1">
      <alignment horizontal="center" vertical="center" wrapText="1"/>
      <protection hidden="1"/>
    </xf>
    <xf numFmtId="0" fontId="43" fillId="0" borderId="26" xfId="0" applyFont="1" applyBorder="1" applyAlignment="1">
      <alignment horizontal="left" vertical="center" wrapText="1"/>
    </xf>
    <xf numFmtId="0" fontId="43" fillId="0" borderId="0" xfId="0" applyFont="1" applyAlignment="1">
      <alignment horizontal="left" vertical="center" wrapText="1"/>
    </xf>
    <xf numFmtId="168" fontId="46" fillId="0" borderId="22" xfId="48" applyFont="1" applyBorder="1" applyAlignment="1" applyProtection="1">
      <alignment horizontal="center" vertical="center" wrapText="1"/>
      <protection locked="0"/>
    </xf>
    <xf numFmtId="168" fontId="46" fillId="0" borderId="23" xfId="48" applyFont="1" applyBorder="1" applyAlignment="1" applyProtection="1">
      <alignment horizontal="center" vertical="center" wrapText="1"/>
      <protection locked="0"/>
    </xf>
    <xf numFmtId="168" fontId="46" fillId="0" borderId="24" xfId="48" applyFont="1" applyBorder="1" applyAlignment="1" applyProtection="1">
      <alignment horizontal="center" vertical="center" wrapText="1"/>
      <protection locked="0"/>
    </xf>
    <xf numFmtId="168" fontId="46" fillId="0" borderId="26" xfId="48" applyFont="1" applyBorder="1" applyAlignment="1" applyProtection="1">
      <alignment horizontal="center" vertical="center" wrapText="1"/>
      <protection locked="0"/>
    </xf>
    <xf numFmtId="168" fontId="46" fillId="0" borderId="0" xfId="48" applyFont="1" applyBorder="1" applyAlignment="1" applyProtection="1">
      <alignment horizontal="center" vertical="center" wrapText="1"/>
      <protection locked="0"/>
    </xf>
    <xf numFmtId="168" fontId="46" fillId="0" borderId="27" xfId="48" applyFont="1" applyBorder="1" applyAlignment="1" applyProtection="1">
      <alignment horizontal="center" vertical="center" wrapText="1"/>
      <protection locked="0"/>
    </xf>
    <xf numFmtId="168" fontId="43" fillId="0" borderId="20" xfId="48" applyFont="1" applyBorder="1" applyAlignment="1">
      <alignment horizontal="center" vertical="center" wrapText="1"/>
    </xf>
    <xf numFmtId="168" fontId="43" fillId="0" borderId="21" xfId="48" applyFont="1" applyBorder="1" applyAlignment="1">
      <alignment horizontal="center" vertical="center" wrapText="1"/>
    </xf>
    <xf numFmtId="168" fontId="46" fillId="0" borderId="20" xfId="48" applyFont="1" applyFill="1" applyBorder="1" applyAlignment="1" applyProtection="1">
      <alignment horizontal="center"/>
      <protection locked="0"/>
    </xf>
    <xf numFmtId="168" fontId="46" fillId="0" borderId="11" xfId="48" applyFont="1" applyFill="1" applyBorder="1" applyAlignment="1" applyProtection="1">
      <alignment horizontal="center"/>
      <protection locked="0"/>
    </xf>
    <xf numFmtId="168" fontId="46" fillId="0" borderId="21" xfId="48" applyFont="1" applyFill="1" applyBorder="1" applyAlignment="1" applyProtection="1">
      <alignment horizontal="center"/>
      <protection locked="0"/>
    </xf>
    <xf numFmtId="0" fontId="46" fillId="0" borderId="20" xfId="0" applyFont="1" applyBorder="1" applyAlignment="1" applyProtection="1">
      <alignment horizontal="center" vertical="center" wrapText="1"/>
      <protection locked="0"/>
    </xf>
    <xf numFmtId="0" fontId="46" fillId="0" borderId="11" xfId="0" applyFont="1" applyBorder="1" applyAlignment="1" applyProtection="1">
      <alignment horizontal="center" vertical="center" wrapText="1"/>
      <protection locked="0"/>
    </xf>
    <xf numFmtId="0" fontId="46" fillId="0" borderId="21" xfId="0" applyFont="1" applyBorder="1" applyAlignment="1" applyProtection="1">
      <alignment horizontal="center" vertical="center" wrapText="1"/>
      <protection locked="0"/>
    </xf>
    <xf numFmtId="0" fontId="43" fillId="0" borderId="2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21" xfId="0" applyFont="1" applyBorder="1" applyAlignment="1">
      <alignment horizontal="center" vertical="center" wrapText="1"/>
    </xf>
    <xf numFmtId="0" fontId="46" fillId="0" borderId="20" xfId="0" applyFont="1" applyBorder="1" applyAlignment="1" applyProtection="1">
      <alignment horizontal="center"/>
      <protection locked="0"/>
    </xf>
    <xf numFmtId="0" fontId="46" fillId="0" borderId="11" xfId="0" applyFont="1" applyBorder="1" applyAlignment="1" applyProtection="1">
      <alignment horizontal="center"/>
      <protection locked="0"/>
    </xf>
    <xf numFmtId="0" fontId="46" fillId="0" borderId="21" xfId="0" applyFont="1" applyBorder="1" applyAlignment="1" applyProtection="1">
      <alignment horizontal="center"/>
      <protection locked="0"/>
    </xf>
    <xf numFmtId="0" fontId="15" fillId="0" borderId="22" xfId="0" applyFont="1" applyBorder="1" applyAlignment="1">
      <alignment horizontal="left" vertical="center" wrapText="1"/>
    </xf>
    <xf numFmtId="0" fontId="15" fillId="0" borderId="23" xfId="0" applyFont="1" applyBorder="1" applyAlignment="1">
      <alignment horizontal="left" vertical="center" wrapText="1"/>
    </xf>
    <xf numFmtId="0" fontId="15" fillId="0" borderId="24" xfId="0" applyFont="1" applyBorder="1" applyAlignment="1">
      <alignment horizontal="left" vertical="center" wrapText="1"/>
    </xf>
    <xf numFmtId="0" fontId="15" fillId="0" borderId="26" xfId="0" applyFont="1" applyBorder="1" applyAlignment="1">
      <alignment horizontal="left" vertical="center" wrapText="1"/>
    </xf>
    <xf numFmtId="0" fontId="15" fillId="0" borderId="0" xfId="0" applyFont="1" applyAlignment="1">
      <alignment horizontal="left"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15" fillId="0" borderId="10" xfId="0" applyFont="1" applyBorder="1" applyAlignment="1">
      <alignment horizontal="left" vertical="center" wrapText="1"/>
    </xf>
    <xf numFmtId="0" fontId="15" fillId="0" borderId="29" xfId="0" applyFont="1" applyBorder="1" applyAlignment="1">
      <alignment horizontal="left" vertical="center" wrapText="1"/>
    </xf>
    <xf numFmtId="0" fontId="15" fillId="0" borderId="0" xfId="0" applyFont="1" applyAlignment="1">
      <alignment horizontal="center"/>
    </xf>
    <xf numFmtId="14" fontId="15" fillId="0" borderId="0" xfId="0" applyNumberFormat="1" applyFont="1" applyAlignment="1">
      <alignment horizontal="center"/>
    </xf>
    <xf numFmtId="0" fontId="15" fillId="0" borderId="20" xfId="0" applyFont="1" applyBorder="1" applyAlignment="1">
      <alignment horizontal="center"/>
    </xf>
    <xf numFmtId="0" fontId="15" fillId="0" borderId="11" xfId="0" applyFont="1" applyBorder="1" applyAlignment="1">
      <alignment horizontal="center"/>
    </xf>
    <xf numFmtId="0" fontId="15" fillId="0" borderId="21" xfId="0" applyFont="1" applyBorder="1" applyAlignment="1">
      <alignment horizontal="center"/>
    </xf>
    <xf numFmtId="0" fontId="0" fillId="0" borderId="16" xfId="0" applyBorder="1" applyAlignment="1">
      <alignment horizontal="left" vertical="center" wrapText="1"/>
    </xf>
    <xf numFmtId="0" fontId="0" fillId="0" borderId="48" xfId="0" applyBorder="1" applyAlignment="1">
      <alignment horizontal="left" vertical="center" wrapText="1"/>
    </xf>
    <xf numFmtId="0" fontId="15" fillId="0" borderId="20" xfId="0" applyFont="1" applyBorder="1" applyAlignment="1">
      <alignment horizontal="center" vertical="center"/>
    </xf>
    <xf numFmtId="0" fontId="15" fillId="0" borderId="11" xfId="0" applyFont="1" applyBorder="1" applyAlignment="1">
      <alignment horizontal="center" vertical="center"/>
    </xf>
    <xf numFmtId="0" fontId="15" fillId="0" borderId="21" xfId="0" applyFont="1" applyBorder="1" applyAlignment="1">
      <alignment horizontal="center" vertical="center"/>
    </xf>
    <xf numFmtId="0" fontId="0" fillId="0" borderId="20" xfId="0" applyBorder="1" applyAlignment="1">
      <alignment horizontal="left" vertical="center" wrapText="1"/>
    </xf>
    <xf numFmtId="0" fontId="0" fillId="0" borderId="11" xfId="0" applyBorder="1" applyAlignment="1">
      <alignment horizontal="left" vertical="center"/>
    </xf>
    <xf numFmtId="0" fontId="0" fillId="0" borderId="21" xfId="0" applyBorder="1" applyAlignment="1">
      <alignment horizontal="left" vertical="center"/>
    </xf>
    <xf numFmtId="0" fontId="0" fillId="0" borderId="67" xfId="0" applyBorder="1" applyAlignment="1">
      <alignment horizontal="left" vertical="center" wrapText="1"/>
    </xf>
    <xf numFmtId="0" fontId="0" fillId="0" borderId="69" xfId="0" applyBorder="1" applyAlignment="1">
      <alignment horizontal="left"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22" xfId="0" applyFont="1" applyBorder="1" applyAlignment="1">
      <alignment horizontal="center" vertical="center" wrapText="1"/>
    </xf>
    <xf numFmtId="0" fontId="15" fillId="0" borderId="24" xfId="0" applyFont="1" applyBorder="1" applyAlignment="1">
      <alignment horizontal="center" vertical="center" wrapText="1"/>
    </xf>
    <xf numFmtId="0" fontId="0" fillId="0" borderId="67" xfId="0" applyBorder="1" applyAlignment="1">
      <alignment horizontal="center"/>
    </xf>
    <xf numFmtId="0" fontId="0" fillId="0" borderId="16" xfId="0" applyBorder="1" applyAlignment="1">
      <alignment horizontal="center"/>
    </xf>
    <xf numFmtId="0" fontId="0" fillId="0" borderId="45" xfId="0" applyBorder="1" applyAlignment="1">
      <alignment horizontal="center"/>
    </xf>
    <xf numFmtId="9" fontId="0" fillId="0" borderId="67" xfId="0" applyNumberFormat="1" applyBorder="1" applyAlignment="1">
      <alignment horizontal="center"/>
    </xf>
    <xf numFmtId="0" fontId="0" fillId="0" borderId="69" xfId="0" applyBorder="1" applyAlignment="1">
      <alignment horizontal="center"/>
    </xf>
    <xf numFmtId="9" fontId="0" fillId="0" borderId="16" xfId="0" applyNumberFormat="1" applyBorder="1" applyAlignment="1">
      <alignment horizontal="center"/>
    </xf>
    <xf numFmtId="0" fontId="0" fillId="0" borderId="48" xfId="0" applyBorder="1" applyAlignment="1">
      <alignment horizontal="center"/>
    </xf>
    <xf numFmtId="9" fontId="0" fillId="0" borderId="45" xfId="0" applyNumberFormat="1" applyBorder="1" applyAlignment="1">
      <alignment horizontal="center"/>
    </xf>
    <xf numFmtId="0" fontId="0" fillId="0" borderId="46" xfId="0" applyBorder="1" applyAlignment="1">
      <alignment horizontal="center"/>
    </xf>
    <xf numFmtId="0" fontId="0" fillId="0" borderId="45" xfId="0" applyBorder="1" applyAlignment="1">
      <alignment horizontal="left" vertical="center" wrapText="1"/>
    </xf>
    <xf numFmtId="0" fontId="0" fillId="0" borderId="46" xfId="0" applyBorder="1" applyAlignment="1">
      <alignment horizontal="left" vertical="center" wrapText="1"/>
    </xf>
  </cellXfs>
  <cellStyles count="1280">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50" builtinId="8"/>
    <cellStyle name="Hipervínculo 2" xfId="53" xr:uid="{00000000-0005-0000-0000-000020000000}"/>
    <cellStyle name="Incorrecto" xfId="7" builtinId="27" customBuiltin="1"/>
    <cellStyle name="Millares" xfId="1" builtinId="3"/>
    <cellStyle name="Millares [0]" xfId="47" builtinId="6"/>
    <cellStyle name="Millares [0] 10" xfId="358" xr:uid="{E2DE894C-149F-4C45-9FE9-3101430BB8FB}"/>
    <cellStyle name="Millares [0] 10 2" xfId="961" xr:uid="{A86966CE-C19F-4230-BCC3-576403E06B7D}"/>
    <cellStyle name="Millares [0] 10 2 2" xfId="1274" xr:uid="{AEA9259F-5013-4170-8C60-1115B31D7B76}"/>
    <cellStyle name="Millares [0] 11" xfId="658" xr:uid="{A8A49EE0-79D8-4C5E-8F86-DB4A3558AE17}"/>
    <cellStyle name="Millares [0] 11 2" xfId="1261" xr:uid="{94E9AD0A-1739-464C-BCD6-8CBE4F195865}"/>
    <cellStyle name="Millares [0] 12" xfId="661" xr:uid="{862AF751-3FF4-443D-A688-625CAFF7FF1A}"/>
    <cellStyle name="Millares [0] 13" xfId="58" xr:uid="{99865D88-BD76-401F-B21F-C044D009995D}"/>
    <cellStyle name="Millares [0] 2" xfId="52" xr:uid="{00000000-0005-0000-0000-000024000000}"/>
    <cellStyle name="Millares [0] 2 10" xfId="663" xr:uid="{CDB3BA25-DF53-496F-99F8-49D8BB18E9A5}"/>
    <cellStyle name="Millares [0] 2 11" xfId="60" xr:uid="{E1F52A74-A2EF-40CC-A4CF-5574B469930A}"/>
    <cellStyle name="Millares [0] 2 2" xfId="65" xr:uid="{00848600-5E47-448B-B75A-BDA75EA08ABD}"/>
    <cellStyle name="Millares [0] 2 2 2" xfId="75" xr:uid="{6C750F9B-D46E-4CA6-917D-0BBBF9B08794}"/>
    <cellStyle name="Millares [0] 2 2 2 2" xfId="95" xr:uid="{5224F653-4845-4E9A-8AD5-0274599BFE77}"/>
    <cellStyle name="Millares [0] 2 2 2 2 2" xfId="145" xr:uid="{75FEBEC0-BEF0-41B8-B8A6-070D35DBA46D}"/>
    <cellStyle name="Millares [0] 2 2 2 2 2 2" xfId="245" xr:uid="{AB1DB220-9896-45AC-83CA-DEBBCEC5BF8F}"/>
    <cellStyle name="Millares [0] 2 2 2 2 2 2 2" xfId="545" xr:uid="{02321359-ED87-4688-B536-556B709892CF}"/>
    <cellStyle name="Millares [0] 2 2 2 2 2 2 2 2" xfId="659" xr:uid="{2987825B-29CD-46E4-A621-A2D7AC3EA062}"/>
    <cellStyle name="Millares [0] 2 2 2 2 2 2 2 2 2" xfId="1262" xr:uid="{43F7E72F-3FDE-4948-9EC1-07D0769B9151}"/>
    <cellStyle name="Millares [0] 2 2 2 2 2 2 2 3" xfId="1148" xr:uid="{065B86EA-B359-4BAB-B40C-FBD2D97CF9DC}"/>
    <cellStyle name="Millares [0] 2 2 2 2 2 2 3" xfId="848" xr:uid="{CBB9F539-3E4B-4419-8188-91D5782D1E66}"/>
    <cellStyle name="Millares [0] 2 2 2 2 2 3" xfId="345" xr:uid="{673E8FA2-5292-4A6C-B296-161949E1BAF9}"/>
    <cellStyle name="Millares [0] 2 2 2 2 2 3 2" xfId="645" xr:uid="{86304AE7-44CA-4DFC-996F-560935E296CC}"/>
    <cellStyle name="Millares [0] 2 2 2 2 2 3 2 2" xfId="1248" xr:uid="{51CB54B7-1B7C-44BD-944F-8E99801844C2}"/>
    <cellStyle name="Millares [0] 2 2 2 2 2 3 3" xfId="948" xr:uid="{C19DD012-42D6-4E84-AB99-0448F71852BC}"/>
    <cellStyle name="Millares [0] 2 2 2 2 2 4" xfId="445" xr:uid="{5A7D48BA-B56C-4A8D-923D-7BD816D2B5AB}"/>
    <cellStyle name="Millares [0] 2 2 2 2 2 4 2" xfId="1048" xr:uid="{F6C43223-2C11-4475-A06F-2DDC484B6A4E}"/>
    <cellStyle name="Millares [0] 2 2 2 2 2 5" xfId="748" xr:uid="{E6851F2E-C057-4856-A3D3-3767D9189A89}"/>
    <cellStyle name="Millares [0] 2 2 2 2 3" xfId="195" xr:uid="{7BDCFB98-68D2-4232-9820-9FA0D4631575}"/>
    <cellStyle name="Millares [0] 2 2 2 2 3 2" xfId="495" xr:uid="{B8300D30-CFC9-4059-A583-FD9FB47E8B7A}"/>
    <cellStyle name="Millares [0] 2 2 2 2 3 2 2" xfId="1098" xr:uid="{2C6E9284-56CC-4C9B-8C60-639FB2198ED1}"/>
    <cellStyle name="Millares [0] 2 2 2 2 3 3" xfId="798" xr:uid="{1E054F43-3CF1-4E48-B19A-18DBD2BFC6A1}"/>
    <cellStyle name="Millares [0] 2 2 2 2 4" xfId="295" xr:uid="{4A1E50FA-70E9-487F-A8F6-C17EABD9938B}"/>
    <cellStyle name="Millares [0] 2 2 2 2 4 2" xfId="595" xr:uid="{C449F93E-EA54-49A6-B210-540E74AFDB5E}"/>
    <cellStyle name="Millares [0] 2 2 2 2 4 2 2" xfId="1198" xr:uid="{360F443F-9416-4506-853D-17E985F16972}"/>
    <cellStyle name="Millares [0] 2 2 2 2 4 3" xfId="898" xr:uid="{AAB7E4FA-780B-45D3-9420-F95DC62B5D71}"/>
    <cellStyle name="Millares [0] 2 2 2 2 5" xfId="395" xr:uid="{B9686776-14A1-49F2-A293-7C5A7AF09772}"/>
    <cellStyle name="Millares [0] 2 2 2 2 5 2" xfId="998" xr:uid="{A5E88376-DC37-4C1D-B054-CCCAE9598D1E}"/>
    <cellStyle name="Millares [0] 2 2 2 2 6" xfId="698" xr:uid="{3AB2CBF1-3282-4246-A373-6F8E3B57F4E8}"/>
    <cellStyle name="Millares [0] 2 2 2 3" xfId="125" xr:uid="{FE63C664-7BE3-4AB1-93D2-29E78DC03F45}"/>
    <cellStyle name="Millares [0] 2 2 2 3 2" xfId="225" xr:uid="{D622557A-E879-46E9-8C98-74CA15EACE36}"/>
    <cellStyle name="Millares [0] 2 2 2 3 2 2" xfId="525" xr:uid="{08BAC829-B528-403B-995E-629374B72CEE}"/>
    <cellStyle name="Millares [0] 2 2 2 3 2 2 2" xfId="1128" xr:uid="{75CE6382-448C-4561-B2CA-C0E19C4A8C35}"/>
    <cellStyle name="Millares [0] 2 2 2 3 2 3" xfId="828" xr:uid="{E8DD20BF-05AB-4EA1-9E65-CFB0E30BA26B}"/>
    <cellStyle name="Millares [0] 2 2 2 3 3" xfId="325" xr:uid="{94348990-0E8D-4057-B27E-B39E811C9C16}"/>
    <cellStyle name="Millares [0] 2 2 2 3 3 2" xfId="625" xr:uid="{AF6DF521-E91B-4CE6-B138-BDB6D8B27314}"/>
    <cellStyle name="Millares [0] 2 2 2 3 3 2 2" xfId="1228" xr:uid="{D9F7B9B8-9DA6-402C-AC97-09E10AE9C985}"/>
    <cellStyle name="Millares [0] 2 2 2 3 3 3" xfId="928" xr:uid="{17B3278D-E7EC-4BB2-95B5-15CDFA06016C}"/>
    <cellStyle name="Millares [0] 2 2 2 3 4" xfId="425" xr:uid="{01550318-9059-4D33-A766-7ECAF21E5E3C}"/>
    <cellStyle name="Millares [0] 2 2 2 3 4 2" xfId="1028" xr:uid="{354023E9-6857-45BB-88B3-6B74CDA1CAC9}"/>
    <cellStyle name="Millares [0] 2 2 2 3 5" xfId="728" xr:uid="{4C2C41E4-87C2-4545-B5D2-9311D4C1F1D6}"/>
    <cellStyle name="Millares [0] 2 2 2 4" xfId="175" xr:uid="{1C2A6FE4-8C9A-4DF4-A1CB-F773E845F30B}"/>
    <cellStyle name="Millares [0] 2 2 2 4 2" xfId="475" xr:uid="{BB275015-F160-4943-99FF-C9F7CFA2E45D}"/>
    <cellStyle name="Millares [0] 2 2 2 4 2 2" xfId="1078" xr:uid="{DCE09988-BA93-4E7D-843B-57A9E77ADDA5}"/>
    <cellStyle name="Millares [0] 2 2 2 4 3" xfId="778" xr:uid="{2C647E73-8966-4D7E-BD06-8FA8EC0F7B46}"/>
    <cellStyle name="Millares [0] 2 2 2 5" xfId="275" xr:uid="{882DA774-57F6-4F58-9A82-58F7FD2F441A}"/>
    <cellStyle name="Millares [0] 2 2 2 5 2" xfId="575" xr:uid="{E4D932AA-BA7E-43A8-8F0D-B11EF2DC98A1}"/>
    <cellStyle name="Millares [0] 2 2 2 5 2 2" xfId="1178" xr:uid="{42EA7E65-CDFD-468E-BA7A-5F05745EB755}"/>
    <cellStyle name="Millares [0] 2 2 2 5 3" xfId="878" xr:uid="{1433579A-68AD-43A7-801A-7033FF642147}"/>
    <cellStyle name="Millares [0] 2 2 2 6" xfId="375" xr:uid="{4FCBFA1E-4412-4AF6-9352-65F8C8D79DD1}"/>
    <cellStyle name="Millares [0] 2 2 2 6 2" xfId="978" xr:uid="{565F39F2-469D-4BFC-90E4-9A0CD795740F}"/>
    <cellStyle name="Millares [0] 2 2 2 7" xfId="678" xr:uid="{E9786217-D826-4E8D-ADD8-880A2E2E1F3E}"/>
    <cellStyle name="Millares [0] 2 2 3" xfId="85" xr:uid="{378BA96E-4FD1-4E1A-AB46-4E32A376034C}"/>
    <cellStyle name="Millares [0] 2 2 3 2" xfId="135" xr:uid="{D81BC99F-9F9F-456B-96FE-194535FB959E}"/>
    <cellStyle name="Millares [0] 2 2 3 2 2" xfId="235" xr:uid="{78E68E2B-3E6E-4453-92DA-3C6FECA9BEB7}"/>
    <cellStyle name="Millares [0] 2 2 3 2 2 2" xfId="535" xr:uid="{E1BCCA61-3B02-45EF-8C06-2DF2A45F2E72}"/>
    <cellStyle name="Millares [0] 2 2 3 2 2 2 2" xfId="1138" xr:uid="{39A3E8FE-E34F-4825-A4E0-7233C89FFB9E}"/>
    <cellStyle name="Millares [0] 2 2 3 2 2 3" xfId="838" xr:uid="{F2D1BFA6-07E1-42A3-9B02-A5CEFEF9FA0C}"/>
    <cellStyle name="Millares [0] 2 2 3 2 3" xfId="335" xr:uid="{5F31605D-6C0C-4F82-89A2-F058F45964F7}"/>
    <cellStyle name="Millares [0] 2 2 3 2 3 2" xfId="635" xr:uid="{5B3FB065-5EB5-4B30-8E7E-AA05CE568382}"/>
    <cellStyle name="Millares [0] 2 2 3 2 3 2 2" xfId="1238" xr:uid="{8D502472-5300-4342-93E3-31CC154C4792}"/>
    <cellStyle name="Millares [0] 2 2 3 2 3 3" xfId="938" xr:uid="{08525977-C1AF-4042-9AE3-2804F8FDD877}"/>
    <cellStyle name="Millares [0] 2 2 3 2 4" xfId="435" xr:uid="{A6DB9164-1EF2-440D-B148-781620E383DA}"/>
    <cellStyle name="Millares [0] 2 2 3 2 4 2" xfId="1038" xr:uid="{57BD05CD-39D1-4A41-AAE0-7C676487ACE8}"/>
    <cellStyle name="Millares [0] 2 2 3 2 5" xfId="738" xr:uid="{5A3CA141-9D25-4772-8086-C984CA1B770D}"/>
    <cellStyle name="Millares [0] 2 2 3 3" xfId="185" xr:uid="{4B7E8B20-F247-4583-A2A3-4DF41EFAF488}"/>
    <cellStyle name="Millares [0] 2 2 3 3 2" xfId="485" xr:uid="{8501E055-0B28-435A-8161-BED27C9943FB}"/>
    <cellStyle name="Millares [0] 2 2 3 3 2 2" xfId="1088" xr:uid="{29FDB2F3-C953-4F30-A0C2-57061598159C}"/>
    <cellStyle name="Millares [0] 2 2 3 3 3" xfId="788" xr:uid="{1A71588F-ADAB-499E-9778-46C22BAC8AE3}"/>
    <cellStyle name="Millares [0] 2 2 3 4" xfId="285" xr:uid="{74276B7E-5ECE-49AB-AD18-BC5ECA0C515A}"/>
    <cellStyle name="Millares [0] 2 2 3 4 2" xfId="585" xr:uid="{BF4990FC-F41F-4283-93C1-04FDEA3FD737}"/>
    <cellStyle name="Millares [0] 2 2 3 4 2 2" xfId="1188" xr:uid="{C419603D-DA03-48A8-A20B-8AA3D9EE994B}"/>
    <cellStyle name="Millares [0] 2 2 3 4 3" xfId="888" xr:uid="{661EDDEC-0224-49CA-91EB-81651BC36973}"/>
    <cellStyle name="Millares [0] 2 2 3 5" xfId="385" xr:uid="{E7233675-9A55-433F-969A-4A46F119BAF9}"/>
    <cellStyle name="Millares [0] 2 2 3 5 2" xfId="988" xr:uid="{73F976A4-1C49-405A-90A9-E4063B01A072}"/>
    <cellStyle name="Millares [0] 2 2 3 6" xfId="688" xr:uid="{FE8D5585-6080-4FFC-9884-72659382D6B6}"/>
    <cellStyle name="Millares [0] 2 2 4" xfId="105" xr:uid="{702C4B9D-7783-47BD-BDA1-98031CFF8952}"/>
    <cellStyle name="Millares [0] 2 2 4 2" xfId="155" xr:uid="{3C736C05-C697-42C5-BC26-6543B5A6C148}"/>
    <cellStyle name="Millares [0] 2 2 4 2 2" xfId="255" xr:uid="{46EA778B-FDD6-4012-AA8B-959391B0D409}"/>
    <cellStyle name="Millares [0] 2 2 4 2 2 2" xfId="555" xr:uid="{8B82BEDA-F60C-4435-B6BF-D50A1606618D}"/>
    <cellStyle name="Millares [0] 2 2 4 2 2 2 2" xfId="1158" xr:uid="{49BED181-00DC-40B6-8915-0A5348FAFBCC}"/>
    <cellStyle name="Millares [0] 2 2 4 2 2 3" xfId="858" xr:uid="{FF22652C-0ADC-4706-9AE7-31086F775625}"/>
    <cellStyle name="Millares [0] 2 2 4 2 3" xfId="355" xr:uid="{0D32B2B4-5CD5-422A-B43B-7A163316F9E0}"/>
    <cellStyle name="Millares [0] 2 2 4 2 3 2" xfId="655" xr:uid="{0BAB898F-8AA1-41F9-B16A-DC4B485AA2EF}"/>
    <cellStyle name="Millares [0] 2 2 4 2 3 2 2" xfId="1258" xr:uid="{9E0B825F-542C-402A-8DD6-94E101FDE7B3}"/>
    <cellStyle name="Millares [0] 2 2 4 2 3 3" xfId="958" xr:uid="{54A03F08-8565-48D9-BC56-CF78E21EEA00}"/>
    <cellStyle name="Millares [0] 2 2 4 2 4" xfId="455" xr:uid="{AF68D84C-A917-4738-BA33-6CB74C6A46AE}"/>
    <cellStyle name="Millares [0] 2 2 4 2 4 2" xfId="1058" xr:uid="{91AE56B9-5C23-4705-9A37-7515D1A7EE4D}"/>
    <cellStyle name="Millares [0] 2 2 4 2 5" xfId="758" xr:uid="{8AB96160-8EA5-437A-83B1-EE517A187BDB}"/>
    <cellStyle name="Millares [0] 2 2 4 3" xfId="205" xr:uid="{C8C2F424-B58E-4C64-BFDE-5554144A6B76}"/>
    <cellStyle name="Millares [0] 2 2 4 3 2" xfId="505" xr:uid="{85BF32F4-65AE-4BE9-AC37-94E095DE5D60}"/>
    <cellStyle name="Millares [0] 2 2 4 3 2 2" xfId="1108" xr:uid="{8E1DE60F-FDFE-4B4D-8EED-B43EA6D61514}"/>
    <cellStyle name="Millares [0] 2 2 4 3 3" xfId="808" xr:uid="{35B04E5C-554B-4073-A3F7-6CE4698B0C10}"/>
    <cellStyle name="Millares [0] 2 2 4 4" xfId="305" xr:uid="{88F749FF-788C-484D-8322-8A346E0DD5C2}"/>
    <cellStyle name="Millares [0] 2 2 4 4 2" xfId="605" xr:uid="{F350A86C-2BF5-490B-A733-4253378F0349}"/>
    <cellStyle name="Millares [0] 2 2 4 4 2 2" xfId="1208" xr:uid="{8183F7FC-F50A-4FB6-9D10-7313A1C4BE31}"/>
    <cellStyle name="Millares [0] 2 2 4 4 3" xfId="908" xr:uid="{FCBDE8C3-0C0F-45AD-8AEB-BE7FC467C307}"/>
    <cellStyle name="Millares [0] 2 2 4 5" xfId="405" xr:uid="{035FE807-FFC5-482D-A68D-CA95A47F4BF3}"/>
    <cellStyle name="Millares [0] 2 2 4 5 2" xfId="1008" xr:uid="{A274899C-FF5F-4CB6-8F52-9F5D277FCFB4}"/>
    <cellStyle name="Millares [0] 2 2 4 6" xfId="708" xr:uid="{7EA3255C-2E97-4B74-91F4-D184E010112F}"/>
    <cellStyle name="Millares [0] 2 2 5" xfId="115" xr:uid="{9425CA9D-B730-4CA8-9C51-4DF0486F3FC5}"/>
    <cellStyle name="Millares [0] 2 2 5 2" xfId="215" xr:uid="{0F3A7D1C-BD96-42F4-A015-061844C14AE8}"/>
    <cellStyle name="Millares [0] 2 2 5 2 2" xfId="515" xr:uid="{D385377F-CFFE-4CB7-9DFE-D291E672B315}"/>
    <cellStyle name="Millares [0] 2 2 5 2 2 2" xfId="1118" xr:uid="{636EA1E6-735B-49EF-B0B7-89F43D75D525}"/>
    <cellStyle name="Millares [0] 2 2 5 2 3" xfId="818" xr:uid="{BA568F84-3FC1-4FA9-9E7E-2410AD0BA580}"/>
    <cellStyle name="Millares [0] 2 2 5 3" xfId="315" xr:uid="{8A204372-540E-4C2F-8340-2D4FBC0FF1A2}"/>
    <cellStyle name="Millares [0] 2 2 5 3 2" xfId="615" xr:uid="{E6C3EE02-B2DC-435F-928D-DC59AE58D29B}"/>
    <cellStyle name="Millares [0] 2 2 5 3 2 2" xfId="1218" xr:uid="{22BB92D7-BEC6-4D66-BDD3-7D6ED55E6406}"/>
    <cellStyle name="Millares [0] 2 2 5 3 3" xfId="918" xr:uid="{A7127BAD-85C6-49DA-9410-63576A3FEF45}"/>
    <cellStyle name="Millares [0] 2 2 5 4" xfId="415" xr:uid="{D566A00F-098F-42EB-99D7-9F7A605AD607}"/>
    <cellStyle name="Millares [0] 2 2 5 4 2" xfId="1018" xr:uid="{61D7E894-5A74-4FB8-AC3F-A099534CB622}"/>
    <cellStyle name="Millares [0] 2 2 5 5" xfId="718" xr:uid="{4726500B-953E-4C2C-92B2-ECFA1D93AB54}"/>
    <cellStyle name="Millares [0] 2 2 6" xfId="165" xr:uid="{173E0F84-2AE5-4E9B-9CA4-890B9A8550F9}"/>
    <cellStyle name="Millares [0] 2 2 6 2" xfId="465" xr:uid="{755CA3CC-155D-4527-9717-D64253F3E802}"/>
    <cellStyle name="Millares [0] 2 2 6 2 2" xfId="1068" xr:uid="{406A0774-E17A-49C7-8EA6-0369FC9DF92D}"/>
    <cellStyle name="Millares [0] 2 2 6 3" xfId="768" xr:uid="{3A231FCB-5B54-407A-A4B7-0124D39532B4}"/>
    <cellStyle name="Millares [0] 2 2 7" xfId="265" xr:uid="{317B485B-C149-4C42-B2D1-12C71E074A49}"/>
    <cellStyle name="Millares [0] 2 2 7 2" xfId="565" xr:uid="{735DA66B-AB0E-4C50-AB18-110E1C0164BA}"/>
    <cellStyle name="Millares [0] 2 2 7 2 2" xfId="1168" xr:uid="{126771BF-73DC-428E-8078-62E6D0FC89D5}"/>
    <cellStyle name="Millares [0] 2 2 7 3" xfId="868" xr:uid="{B268CD3E-98C9-479F-8185-93F0158720E8}"/>
    <cellStyle name="Millares [0] 2 2 8" xfId="365" xr:uid="{858A59D9-ECFD-4DD6-9F88-795713FD35FD}"/>
    <cellStyle name="Millares [0] 2 2 8 2" xfId="968" xr:uid="{00F5E2FE-1061-46C7-86B5-4B1D4DC70A5C}"/>
    <cellStyle name="Millares [0] 2 2 9" xfId="668" xr:uid="{F8BDA981-9F25-4314-B286-596CEFD3E2D3}"/>
    <cellStyle name="Millares [0] 2 3" xfId="70" xr:uid="{BE83D8F2-D542-40C7-BB15-9D5A970D2F9A}"/>
    <cellStyle name="Millares [0] 2 3 2" xfId="90" xr:uid="{A1DB183D-68CB-46BE-88B7-B58618B02C4C}"/>
    <cellStyle name="Millares [0] 2 3 2 2" xfId="140" xr:uid="{E51F17A0-4A07-4F29-B059-6D900B12872E}"/>
    <cellStyle name="Millares [0] 2 3 2 2 2" xfId="240" xr:uid="{32F8076A-AEB6-4037-A8A5-EAA794F27763}"/>
    <cellStyle name="Millares [0] 2 3 2 2 2 2" xfId="540" xr:uid="{935399FF-BBFD-4C67-921B-D4F6AE672687}"/>
    <cellStyle name="Millares [0] 2 3 2 2 2 2 2" xfId="1143" xr:uid="{24116E88-7953-4A92-89B0-5DF7BCA842CA}"/>
    <cellStyle name="Millares [0] 2 3 2 2 2 3" xfId="843" xr:uid="{2FB38F59-88C9-4918-B971-0594A5CB34B5}"/>
    <cellStyle name="Millares [0] 2 3 2 2 3" xfId="340" xr:uid="{D21C52E0-C7B1-42D1-A1DE-86C8AD6971EA}"/>
    <cellStyle name="Millares [0] 2 3 2 2 3 2" xfId="640" xr:uid="{5E7420A8-AC7D-406E-9FF3-CA4471C0CF5B}"/>
    <cellStyle name="Millares [0] 2 3 2 2 3 2 2" xfId="1243" xr:uid="{A19EEEEC-F351-4E5B-B2CB-C830DEF9AD16}"/>
    <cellStyle name="Millares [0] 2 3 2 2 3 3" xfId="943" xr:uid="{B3756FBC-3B8D-4418-AA47-F831F5F1395F}"/>
    <cellStyle name="Millares [0] 2 3 2 2 4" xfId="440" xr:uid="{1CD23520-D76C-4792-A027-2B29A4B7E727}"/>
    <cellStyle name="Millares [0] 2 3 2 2 4 2" xfId="1043" xr:uid="{872AF282-7120-4851-8C8C-CA4C719D5C6B}"/>
    <cellStyle name="Millares [0] 2 3 2 2 5" xfId="743" xr:uid="{C4442493-CE89-427A-8832-B2F0D456C055}"/>
    <cellStyle name="Millares [0] 2 3 2 3" xfId="190" xr:uid="{76F2AF97-1CC0-4878-AFD2-4F3A84F17BF9}"/>
    <cellStyle name="Millares [0] 2 3 2 3 2" xfId="490" xr:uid="{AF15DBBF-AD31-4CC0-A344-C5F01E163A7D}"/>
    <cellStyle name="Millares [0] 2 3 2 3 2 2" xfId="1093" xr:uid="{8A72D9E4-055D-4A16-863A-D6264877E87C}"/>
    <cellStyle name="Millares [0] 2 3 2 3 3" xfId="793" xr:uid="{04BA2FB6-8CB6-457F-805F-AFA60F93AD92}"/>
    <cellStyle name="Millares [0] 2 3 2 4" xfId="290" xr:uid="{FFF8E265-51CB-4423-94B0-6B1016060200}"/>
    <cellStyle name="Millares [0] 2 3 2 4 2" xfId="590" xr:uid="{54006394-2B72-4214-BE4C-1D501CD56ECD}"/>
    <cellStyle name="Millares [0] 2 3 2 4 2 2" xfId="1193" xr:uid="{C663EF8B-2601-4C2B-A798-F158A8FC71D6}"/>
    <cellStyle name="Millares [0] 2 3 2 4 3" xfId="893" xr:uid="{790229A5-BC04-4D57-A127-E1A5AFC1A0C3}"/>
    <cellStyle name="Millares [0] 2 3 2 5" xfId="390" xr:uid="{B428CD1C-C513-43ED-8FAA-7ECE336EEACA}"/>
    <cellStyle name="Millares [0] 2 3 2 5 2" xfId="993" xr:uid="{F324BE9F-5946-4434-AA57-89EA0DE88D44}"/>
    <cellStyle name="Millares [0] 2 3 2 6" xfId="693" xr:uid="{F0DE1BDB-265E-4618-970F-5460816DAF0F}"/>
    <cellStyle name="Millares [0] 2 3 3" xfId="120" xr:uid="{82152DA6-F2B6-4D70-BEFC-0390F38113BE}"/>
    <cellStyle name="Millares [0] 2 3 3 2" xfId="220" xr:uid="{045775D7-88A3-4909-BD62-FDC767F62E28}"/>
    <cellStyle name="Millares [0] 2 3 3 2 2" xfId="520" xr:uid="{A862DDC8-F4D5-4194-A7F0-F6B6737FBE0B}"/>
    <cellStyle name="Millares [0] 2 3 3 2 2 2" xfId="1123" xr:uid="{E78F69D9-0BEE-44B0-A284-AEF39550ADE6}"/>
    <cellStyle name="Millares [0] 2 3 3 2 3" xfId="823" xr:uid="{ED96EC77-4B9B-47C5-B69C-A71B5A771A99}"/>
    <cellStyle name="Millares [0] 2 3 3 3" xfId="320" xr:uid="{52DB1F35-24C0-4038-A9FE-04A760B14947}"/>
    <cellStyle name="Millares [0] 2 3 3 3 2" xfId="620" xr:uid="{730E574B-72BB-4517-AD99-B88E5B32C671}"/>
    <cellStyle name="Millares [0] 2 3 3 3 2 2" xfId="1223" xr:uid="{FBE54062-CD4D-4858-9F47-FA04197DD926}"/>
    <cellStyle name="Millares [0] 2 3 3 3 3" xfId="923" xr:uid="{899329ED-0E39-4825-B478-0727E952A2E6}"/>
    <cellStyle name="Millares [0] 2 3 3 4" xfId="420" xr:uid="{D50B7828-EB68-4BAD-8A75-07FDC1676784}"/>
    <cellStyle name="Millares [0] 2 3 3 4 2" xfId="1023" xr:uid="{628FADDB-D61B-4A4B-ADBA-A947CC59EBE0}"/>
    <cellStyle name="Millares [0] 2 3 3 5" xfId="723" xr:uid="{ACD2DFF2-0DFA-490B-ABCA-9FAB98F44167}"/>
    <cellStyle name="Millares [0] 2 3 4" xfId="170" xr:uid="{E72DCA6B-4B0B-461E-A66B-E6F32C89C4D3}"/>
    <cellStyle name="Millares [0] 2 3 4 2" xfId="470" xr:uid="{BA209498-6D25-4C0C-B739-83CCC4E3DD3E}"/>
    <cellStyle name="Millares [0] 2 3 4 2 2" xfId="1073" xr:uid="{C96D45D2-2BC5-4F62-8591-253A9D6EA06B}"/>
    <cellStyle name="Millares [0] 2 3 4 3" xfId="773" xr:uid="{19F5301B-3363-4A24-BDB0-D14B947F04D4}"/>
    <cellStyle name="Millares [0] 2 3 5" xfId="270" xr:uid="{C98A0EA3-6CB1-44B4-88B3-5E8D93C07691}"/>
    <cellStyle name="Millares [0] 2 3 5 2" xfId="570" xr:uid="{65E70C6C-ACC3-4A98-B39E-E4E1CC36B00F}"/>
    <cellStyle name="Millares [0] 2 3 5 2 2" xfId="1173" xr:uid="{2E402600-92C5-4759-9563-EB46034F7324}"/>
    <cellStyle name="Millares [0] 2 3 5 3" xfId="873" xr:uid="{9DD7CF1C-4944-4441-B3A2-25433C09BCB2}"/>
    <cellStyle name="Millares [0] 2 3 6" xfId="370" xr:uid="{84562EFD-3C2E-453B-B4D6-7A0C6B8EBF29}"/>
    <cellStyle name="Millares [0] 2 3 6 2" xfId="973" xr:uid="{F9D058E4-E7BE-40C7-A24C-25F9CE2AC1FE}"/>
    <cellStyle name="Millares [0] 2 3 7" xfId="673" xr:uid="{0D0C2EDE-DD35-40CC-A338-4483F759A5EC}"/>
    <cellStyle name="Millares [0] 2 4" xfId="80" xr:uid="{ECD857E8-9DC3-4AC7-B258-32DDC7F56BB8}"/>
    <cellStyle name="Millares [0] 2 4 2" xfId="130" xr:uid="{27E38658-77D8-48D4-A35C-79B0DECEA5BA}"/>
    <cellStyle name="Millares [0] 2 4 2 2" xfId="230" xr:uid="{F9A1E339-1F8C-4527-B8AE-5676143E834F}"/>
    <cellStyle name="Millares [0] 2 4 2 2 2" xfId="530" xr:uid="{03E65B9E-E10F-412A-AC6F-487E71BA191F}"/>
    <cellStyle name="Millares [0] 2 4 2 2 2 2" xfId="1133" xr:uid="{0529A349-23EE-4D6D-8F9F-04D986588386}"/>
    <cellStyle name="Millares [0] 2 4 2 2 3" xfId="833" xr:uid="{6905E659-7849-409E-BAE5-C3FDBC296640}"/>
    <cellStyle name="Millares [0] 2 4 2 3" xfId="330" xr:uid="{CE75B3B7-A986-422C-98DC-54B2951C3396}"/>
    <cellStyle name="Millares [0] 2 4 2 3 2" xfId="630" xr:uid="{75CD1E28-B92C-4632-B055-2842A121F323}"/>
    <cellStyle name="Millares [0] 2 4 2 3 2 2" xfId="1233" xr:uid="{3AF63A10-9250-4495-8D42-52C7293CEFBE}"/>
    <cellStyle name="Millares [0] 2 4 2 3 3" xfId="933" xr:uid="{B3E7451A-E32F-4C99-8F3E-E4DF553A0F08}"/>
    <cellStyle name="Millares [0] 2 4 2 4" xfId="430" xr:uid="{9C890FD8-94C3-426D-8730-57ADD3473D79}"/>
    <cellStyle name="Millares [0] 2 4 2 4 2" xfId="1033" xr:uid="{94041600-24E1-4E1A-9E21-ED7F1101B635}"/>
    <cellStyle name="Millares [0] 2 4 2 5" xfId="733" xr:uid="{4E36DDC1-664E-4CA7-B5D4-E98B0466C0D5}"/>
    <cellStyle name="Millares [0] 2 4 3" xfId="180" xr:uid="{5C9724C6-3F60-4304-915A-2E5BB1782980}"/>
    <cellStyle name="Millares [0] 2 4 3 2" xfId="480" xr:uid="{B4AA49E7-D327-40EA-9350-081991E83AA0}"/>
    <cellStyle name="Millares [0] 2 4 3 2 2" xfId="1083" xr:uid="{ECCC97C8-8EB7-47E1-B945-4DA41B5438F6}"/>
    <cellStyle name="Millares [0] 2 4 3 3" xfId="783" xr:uid="{B9C6341C-6200-4BC7-B12F-063CD4E8D4F9}"/>
    <cellStyle name="Millares [0] 2 4 4" xfId="280" xr:uid="{35D0C8B4-7020-4196-A56D-AC405BD7D1EF}"/>
    <cellStyle name="Millares [0] 2 4 4 2" xfId="580" xr:uid="{F898285A-9824-4281-A48C-7E285593DCC6}"/>
    <cellStyle name="Millares [0] 2 4 4 2 2" xfId="1183" xr:uid="{16CBED8F-6C91-4F75-B545-9ADCEAB449DA}"/>
    <cellStyle name="Millares [0] 2 4 4 3" xfId="883" xr:uid="{F4CEB653-053E-4E9A-B8B9-C6A3C963572C}"/>
    <cellStyle name="Millares [0] 2 4 5" xfId="380" xr:uid="{0550439E-CDDA-4ACA-8C0D-5FD8F6FD3BF5}"/>
    <cellStyle name="Millares [0] 2 4 5 2" xfId="983" xr:uid="{6F6C442A-1EB3-45B4-A19F-9E78C5F87995}"/>
    <cellStyle name="Millares [0] 2 4 6" xfId="683" xr:uid="{677CECCA-83CD-46CE-8DCA-DA4CCE28955F}"/>
    <cellStyle name="Millares [0] 2 5" xfId="100" xr:uid="{9BC75295-0AFB-4E51-BFC8-20BAB9F4679E}"/>
    <cellStyle name="Millares [0] 2 5 2" xfId="150" xr:uid="{FF2F75D7-9D8A-4722-8CAC-A711F0D771C9}"/>
    <cellStyle name="Millares [0] 2 5 2 2" xfId="250" xr:uid="{968507EF-438D-4FC6-9BAC-97D22C5B0373}"/>
    <cellStyle name="Millares [0] 2 5 2 2 2" xfId="550" xr:uid="{CCB2F8E6-DBAD-4192-A709-4DAE7988F7C6}"/>
    <cellStyle name="Millares [0] 2 5 2 2 2 2" xfId="1153" xr:uid="{672A50AA-DD6E-49C9-894D-101C7223F600}"/>
    <cellStyle name="Millares [0] 2 5 2 2 3" xfId="853" xr:uid="{EB3712C5-3DF0-4B66-99B5-8B1942F9C555}"/>
    <cellStyle name="Millares [0] 2 5 2 3" xfId="350" xr:uid="{34CEBA6C-C597-4A87-AD53-21522EB58D22}"/>
    <cellStyle name="Millares [0] 2 5 2 3 2" xfId="650" xr:uid="{4F334165-9617-4D6B-BE7F-4C9F92824D69}"/>
    <cellStyle name="Millares [0] 2 5 2 3 2 2" xfId="1253" xr:uid="{62875CF7-A59C-49C3-BBC3-84ED516DCD24}"/>
    <cellStyle name="Millares [0] 2 5 2 3 3" xfId="953" xr:uid="{F05CD33C-0D2E-48FB-A96E-6CA668F6B876}"/>
    <cellStyle name="Millares [0] 2 5 2 4" xfId="450" xr:uid="{8AF62648-C634-4044-A5CB-E96338253A05}"/>
    <cellStyle name="Millares [0] 2 5 2 4 2" xfId="1053" xr:uid="{4489EAB3-30E3-489F-9C3B-6254A705146A}"/>
    <cellStyle name="Millares [0] 2 5 2 5" xfId="753" xr:uid="{EAEC83FD-377A-4F88-A5E5-66AE72912407}"/>
    <cellStyle name="Millares [0] 2 5 3" xfId="200" xr:uid="{4D70449C-1C86-4D3B-967E-109A73EBEBCB}"/>
    <cellStyle name="Millares [0] 2 5 3 2" xfId="500" xr:uid="{26241EC6-C5C1-4E8D-AE32-E94009487B38}"/>
    <cellStyle name="Millares [0] 2 5 3 2 2" xfId="1103" xr:uid="{7A90A12A-8C42-4A4C-959D-AA9B27BE17A5}"/>
    <cellStyle name="Millares [0] 2 5 3 3" xfId="803" xr:uid="{00692439-6CE6-430E-89BA-F0B26CDFB31B}"/>
    <cellStyle name="Millares [0] 2 5 4" xfId="300" xr:uid="{20E84A6E-C81E-4C75-93D1-31ED23E6FEB3}"/>
    <cellStyle name="Millares [0] 2 5 4 2" xfId="600" xr:uid="{BD10B8B8-0305-43C2-BB22-131807C428B5}"/>
    <cellStyle name="Millares [0] 2 5 4 2 2" xfId="1203" xr:uid="{03D76120-20D5-4F6C-9291-446A655DD92D}"/>
    <cellStyle name="Millares [0] 2 5 4 3" xfId="903" xr:uid="{FE1FB809-99DF-40B5-A7B0-22F2D45AD704}"/>
    <cellStyle name="Millares [0] 2 5 5" xfId="400" xr:uid="{AC4F64F7-7D51-47E6-A9CC-F57A40A8E24B}"/>
    <cellStyle name="Millares [0] 2 5 5 2" xfId="1003" xr:uid="{D3120A41-A3C5-4A41-8F3B-900E0229D3C8}"/>
    <cellStyle name="Millares [0] 2 5 6" xfId="703" xr:uid="{37FE5F2F-CFB6-47D5-8879-A74C835EBE9C}"/>
    <cellStyle name="Millares [0] 2 6" xfId="110" xr:uid="{2CB65A79-B375-4177-BCB4-971D9BBEA1B2}"/>
    <cellStyle name="Millares [0] 2 6 2" xfId="210" xr:uid="{C260EC2A-2FFD-4DCF-AF37-BACD7DAF57BA}"/>
    <cellStyle name="Millares [0] 2 6 2 2" xfId="510" xr:uid="{F260FD0F-B687-449E-9258-7BA0C790FE63}"/>
    <cellStyle name="Millares [0] 2 6 2 2 2" xfId="1113" xr:uid="{EF1361C8-CBAE-4D89-9F32-E0847AF6E9DA}"/>
    <cellStyle name="Millares [0] 2 6 2 3" xfId="813" xr:uid="{A7FBDA6B-0A25-482F-A503-5D7177A4F75D}"/>
    <cellStyle name="Millares [0] 2 6 3" xfId="310" xr:uid="{296377A1-524C-49E7-A617-5207623C726C}"/>
    <cellStyle name="Millares [0] 2 6 3 2" xfId="610" xr:uid="{4FF54AF1-4C6D-4C6D-9469-A3C65A9E9F60}"/>
    <cellStyle name="Millares [0] 2 6 3 2 2" xfId="1213" xr:uid="{BEFB2D61-30A2-410E-B8B1-9A5C102DA43F}"/>
    <cellStyle name="Millares [0] 2 6 3 3" xfId="913" xr:uid="{9519A76B-B0CF-4960-B007-ACAD6842508C}"/>
    <cellStyle name="Millares [0] 2 6 4" xfId="410" xr:uid="{65370ED6-E195-4E9E-89ED-44359E69A463}"/>
    <cellStyle name="Millares [0] 2 6 4 2" xfId="1013" xr:uid="{AC5F915D-B0A1-4A9C-A224-B6BCBC981875}"/>
    <cellStyle name="Millares [0] 2 6 5" xfId="713" xr:uid="{702809DE-E8F1-4075-9085-2D0F17D2315F}"/>
    <cellStyle name="Millares [0] 2 7" xfId="160" xr:uid="{D2492EA1-021A-4124-AB73-A68867905608}"/>
    <cellStyle name="Millares [0] 2 7 2" xfId="460" xr:uid="{F4D28DAD-6A5D-4871-95BD-FED5D0DC39C4}"/>
    <cellStyle name="Millares [0] 2 7 2 2" xfId="1063" xr:uid="{204D8988-8EAB-42F6-B784-7CB6FF6F14CF}"/>
    <cellStyle name="Millares [0] 2 7 3" xfId="763" xr:uid="{571B56D0-E815-43B7-9317-834416BED4EB}"/>
    <cellStyle name="Millares [0] 2 8" xfId="260" xr:uid="{464E9FA9-C4DC-4F94-B797-EDF84D8791B5}"/>
    <cellStyle name="Millares [0] 2 8 2" xfId="560" xr:uid="{1A2E8545-E1C8-4324-A304-1A29111F62C4}"/>
    <cellStyle name="Millares [0] 2 8 2 2" xfId="1163" xr:uid="{C9427E96-E368-482A-BC16-A3999FAB42DE}"/>
    <cellStyle name="Millares [0] 2 8 3" xfId="863" xr:uid="{1554641B-7A0B-496D-828F-22646E2FAFC4}"/>
    <cellStyle name="Millares [0] 2 9" xfId="360" xr:uid="{1F0C66BD-E852-4505-899D-6DA55744E712}"/>
    <cellStyle name="Millares [0] 2 9 2" xfId="963" xr:uid="{121B77BE-0995-4F0D-97FD-819FF9816F77}"/>
    <cellStyle name="Millares [0] 3" xfId="63" xr:uid="{19DE4393-C36E-4AD2-A20B-711252F30551}"/>
    <cellStyle name="Millares [0] 3 2" xfId="73" xr:uid="{306B01EB-F0D5-4303-AB74-4D1281063476}"/>
    <cellStyle name="Millares [0] 3 2 2" xfId="93" xr:uid="{EF9BC56F-97F5-48BB-8304-FD7BADF87110}"/>
    <cellStyle name="Millares [0] 3 2 2 2" xfId="143" xr:uid="{23479A71-2D51-4DEB-93BF-A72AF1455FCD}"/>
    <cellStyle name="Millares [0] 3 2 2 2 2" xfId="243" xr:uid="{A464F768-6FA6-4C85-9455-D426AF3BCB86}"/>
    <cellStyle name="Millares [0] 3 2 2 2 2 2" xfId="543" xr:uid="{9E0DA19E-E8A7-402D-AA0F-368D8AA25A5E}"/>
    <cellStyle name="Millares [0] 3 2 2 2 2 2 2" xfId="1146" xr:uid="{31A809D0-D995-494C-A9F4-55BE051B2B9F}"/>
    <cellStyle name="Millares [0] 3 2 2 2 2 3" xfId="846" xr:uid="{01E70E4C-D6C0-4669-B7C9-5C9EACB5FC4B}"/>
    <cellStyle name="Millares [0] 3 2 2 2 3" xfId="343" xr:uid="{8307CA18-F05B-49A6-B621-4CE8CF008393}"/>
    <cellStyle name="Millares [0] 3 2 2 2 3 2" xfId="643" xr:uid="{795BF0DA-EE07-4D5C-AD80-326A83FE0D76}"/>
    <cellStyle name="Millares [0] 3 2 2 2 3 2 2" xfId="1246" xr:uid="{41927C9F-BC9B-47A0-A815-3637E0CDBBE2}"/>
    <cellStyle name="Millares [0] 3 2 2 2 3 3" xfId="946" xr:uid="{000EA21F-E3C0-4EA5-B7FF-D5EA0BF16C44}"/>
    <cellStyle name="Millares [0] 3 2 2 2 4" xfId="443" xr:uid="{025B152D-2418-4F3B-A528-2504A8FDF5A2}"/>
    <cellStyle name="Millares [0] 3 2 2 2 4 2" xfId="1046" xr:uid="{DB1CAB15-C7E0-4288-BE68-E12AE4A4F8CA}"/>
    <cellStyle name="Millares [0] 3 2 2 2 5" xfId="746" xr:uid="{6A7D4EE0-B1F4-48DC-90C8-A214D077EBC5}"/>
    <cellStyle name="Millares [0] 3 2 2 3" xfId="193" xr:uid="{CD91B73B-14BD-4FB4-AC72-911EA55C2DA3}"/>
    <cellStyle name="Millares [0] 3 2 2 3 2" xfId="493" xr:uid="{AB7003D2-6DBF-4E2A-9581-866395491FBD}"/>
    <cellStyle name="Millares [0] 3 2 2 3 2 2" xfId="1096" xr:uid="{9EF5B9AD-A524-4043-8A9B-036641ECF9BE}"/>
    <cellStyle name="Millares [0] 3 2 2 3 3" xfId="796" xr:uid="{BAA329C9-A624-467B-AA98-3B1167EBFA43}"/>
    <cellStyle name="Millares [0] 3 2 2 4" xfId="293" xr:uid="{422A3B8A-019B-4569-B7D8-82959FFDF71E}"/>
    <cellStyle name="Millares [0] 3 2 2 4 2" xfId="593" xr:uid="{6A2D24FB-AB17-48CD-97FC-F15E829B11DD}"/>
    <cellStyle name="Millares [0] 3 2 2 4 2 2" xfId="1196" xr:uid="{29C73F03-7664-4AE6-9641-0E8558FC1870}"/>
    <cellStyle name="Millares [0] 3 2 2 4 3" xfId="896" xr:uid="{D8E5B4A6-EDE0-400A-843A-3CB064702CC5}"/>
    <cellStyle name="Millares [0] 3 2 2 5" xfId="393" xr:uid="{D7E1EAAC-5886-4657-A7C5-7D25FC672EF6}"/>
    <cellStyle name="Millares [0] 3 2 2 5 2" xfId="996" xr:uid="{56FD4C16-6354-47F7-8C9C-45FC048FF432}"/>
    <cellStyle name="Millares [0] 3 2 2 6" xfId="696" xr:uid="{019D23D4-FDC2-4B9B-9788-6092E41FF362}"/>
    <cellStyle name="Millares [0] 3 2 3" xfId="123" xr:uid="{3D0E6BA4-0A1D-43DF-97A0-44D98582AB14}"/>
    <cellStyle name="Millares [0] 3 2 3 2" xfId="223" xr:uid="{6F11DF19-B1B8-41BC-A0FA-C424FEC14BC3}"/>
    <cellStyle name="Millares [0] 3 2 3 2 2" xfId="523" xr:uid="{FAD2EFC0-89A3-444B-BF12-874B37B399DC}"/>
    <cellStyle name="Millares [0] 3 2 3 2 2 2" xfId="1126" xr:uid="{2D9E7BA0-E7C9-41BA-807E-479ACB0542E6}"/>
    <cellStyle name="Millares [0] 3 2 3 2 3" xfId="826" xr:uid="{1C3193E3-5746-4C97-A68C-FD088381F468}"/>
    <cellStyle name="Millares [0] 3 2 3 3" xfId="323" xr:uid="{C819AE58-828F-48EB-89DA-0FCEAA1F3042}"/>
    <cellStyle name="Millares [0] 3 2 3 3 2" xfId="623" xr:uid="{7A494AD5-90CE-4B3B-A366-BBC0D89603A3}"/>
    <cellStyle name="Millares [0] 3 2 3 3 2 2" xfId="1226" xr:uid="{CF1CD454-4E6C-4EC0-9780-1AE19BFA6D1B}"/>
    <cellStyle name="Millares [0] 3 2 3 3 3" xfId="926" xr:uid="{8461E166-096B-4BCD-B07F-35402FA156B5}"/>
    <cellStyle name="Millares [0] 3 2 3 4" xfId="423" xr:uid="{D62C81E4-2105-40A2-995F-DC57A47C7470}"/>
    <cellStyle name="Millares [0] 3 2 3 4 2" xfId="1026" xr:uid="{D1B56BBC-118D-4029-A061-8473F820C451}"/>
    <cellStyle name="Millares [0] 3 2 3 5" xfId="726" xr:uid="{55D9ABFC-C818-4D95-BF64-193D7B1BD9CE}"/>
    <cellStyle name="Millares [0] 3 2 4" xfId="173" xr:uid="{C94BAFC6-D925-498E-99F1-0642C52673A6}"/>
    <cellStyle name="Millares [0] 3 2 4 2" xfId="473" xr:uid="{34DE09A3-FA64-44DE-B347-1386E739BB82}"/>
    <cellStyle name="Millares [0] 3 2 4 2 2" xfId="1076" xr:uid="{97322E01-DCBC-4CDB-9420-93E2F73DBA41}"/>
    <cellStyle name="Millares [0] 3 2 4 3" xfId="776" xr:uid="{BC5A3D22-C66B-4BC4-8F38-C777632EE95F}"/>
    <cellStyle name="Millares [0] 3 2 5" xfId="273" xr:uid="{99A7B387-B5B1-426D-9C4A-0BF2F647A9A0}"/>
    <cellStyle name="Millares [0] 3 2 5 2" xfId="573" xr:uid="{1BEBF897-10AF-4092-9DAD-8EF06275D45D}"/>
    <cellStyle name="Millares [0] 3 2 5 2 2" xfId="1176" xr:uid="{3F8A6599-C4F6-4694-AE0E-07B97CF629AB}"/>
    <cellStyle name="Millares [0] 3 2 5 3" xfId="876" xr:uid="{E370A0FA-7273-4B0A-8648-1083EB44D9D8}"/>
    <cellStyle name="Millares [0] 3 2 6" xfId="373" xr:uid="{0DE8A8EF-9A31-4DE2-93ED-2133CF0D63F1}"/>
    <cellStyle name="Millares [0] 3 2 6 2" xfId="976" xr:uid="{18B84960-0DCC-4066-9B64-248479A62448}"/>
    <cellStyle name="Millares [0] 3 2 7" xfId="676" xr:uid="{E4ECDDF8-E8B2-439D-A5B8-BA13E4E83BD9}"/>
    <cellStyle name="Millares [0] 3 3" xfId="83" xr:uid="{39593A6B-996B-46B9-B225-C2BB07561E4C}"/>
    <cellStyle name="Millares [0] 3 3 2" xfId="133" xr:uid="{10E1F2DA-C292-47FE-9110-F8D117EA8BD6}"/>
    <cellStyle name="Millares [0] 3 3 2 2" xfId="233" xr:uid="{2837D1F5-0994-4460-9635-B86A3C68A543}"/>
    <cellStyle name="Millares [0] 3 3 2 2 2" xfId="533" xr:uid="{0CA45A35-B4C1-4652-9E77-020E5CDD4993}"/>
    <cellStyle name="Millares [0] 3 3 2 2 2 2" xfId="1136" xr:uid="{CDC55F4C-539C-4A51-9566-C43D32AFEA23}"/>
    <cellStyle name="Millares [0] 3 3 2 2 3" xfId="836" xr:uid="{1F07DE7B-57DF-4D1D-BDE0-FD76C1B7AAB7}"/>
    <cellStyle name="Millares [0] 3 3 2 3" xfId="333" xr:uid="{1E54AB05-4CCD-4566-9F82-5E999450271F}"/>
    <cellStyle name="Millares [0] 3 3 2 3 2" xfId="633" xr:uid="{F5058BFF-24BD-4C27-8F9E-914C34ACCBAA}"/>
    <cellStyle name="Millares [0] 3 3 2 3 2 2" xfId="1236" xr:uid="{8D081EA4-2354-4E84-9B35-EA39146623B6}"/>
    <cellStyle name="Millares [0] 3 3 2 3 3" xfId="936" xr:uid="{9433569E-8E5B-4FF3-B343-9B96B0D4DF6C}"/>
    <cellStyle name="Millares [0] 3 3 2 4" xfId="433" xr:uid="{38D16C2A-6E5B-4CA2-A804-134B7E060727}"/>
    <cellStyle name="Millares [0] 3 3 2 4 2" xfId="1036" xr:uid="{651EDA3F-5494-4204-B0CD-F1538FAF7142}"/>
    <cellStyle name="Millares [0] 3 3 2 5" xfId="736" xr:uid="{3CA260C6-0DB2-4123-A4E6-3D5C48FCD9E4}"/>
    <cellStyle name="Millares [0] 3 3 3" xfId="183" xr:uid="{E6B28EF7-17B9-4810-998C-4FB8140DB1D8}"/>
    <cellStyle name="Millares [0] 3 3 3 2" xfId="483" xr:uid="{610AA097-769A-44E0-9343-A83C7B030B7F}"/>
    <cellStyle name="Millares [0] 3 3 3 2 2" xfId="1086" xr:uid="{12E3C180-61AA-4DD5-937E-BBD91DC74A3D}"/>
    <cellStyle name="Millares [0] 3 3 3 3" xfId="786" xr:uid="{AEC610EF-D2ED-475D-894B-7116CBA0689E}"/>
    <cellStyle name="Millares [0] 3 3 4" xfId="283" xr:uid="{CFFD0B0B-FFA7-42D8-84E4-2265C633F012}"/>
    <cellStyle name="Millares [0] 3 3 4 2" xfId="583" xr:uid="{33DC6F3F-33F0-4A93-B90E-EE1CE90212ED}"/>
    <cellStyle name="Millares [0] 3 3 4 2 2" xfId="1186" xr:uid="{DA9681DD-8509-4741-BC4F-656105ECFFE4}"/>
    <cellStyle name="Millares [0] 3 3 4 3" xfId="886" xr:uid="{437032C2-078A-4CC7-9113-9C889CF0D57D}"/>
    <cellStyle name="Millares [0] 3 3 5" xfId="383" xr:uid="{0FA06833-0487-4635-A250-B29FBD4B20D9}"/>
    <cellStyle name="Millares [0] 3 3 5 2" xfId="986" xr:uid="{0190337C-D485-4596-AA00-7E2C31BCA8F6}"/>
    <cellStyle name="Millares [0] 3 3 6" xfId="686" xr:uid="{883905B6-8FEA-4126-96DD-BDAD6854AE4A}"/>
    <cellStyle name="Millares [0] 3 4" xfId="103" xr:uid="{48895797-60C4-472D-9497-FE6AF640ECDF}"/>
    <cellStyle name="Millares [0] 3 4 2" xfId="153" xr:uid="{06A88E3F-C505-45D1-906A-CA2B267201FE}"/>
    <cellStyle name="Millares [0] 3 4 2 2" xfId="253" xr:uid="{5C9A5FBE-ABAC-4018-9035-9EA4A58D33A1}"/>
    <cellStyle name="Millares [0] 3 4 2 2 2" xfId="553" xr:uid="{C88E3724-D449-4C30-8EF1-F1C61623D6E0}"/>
    <cellStyle name="Millares [0] 3 4 2 2 2 2" xfId="1156" xr:uid="{3F55D683-DB20-42CB-A319-A1247708A563}"/>
    <cellStyle name="Millares [0] 3 4 2 2 3" xfId="856" xr:uid="{B8123E22-3CEA-4B0D-BB1F-411959316D76}"/>
    <cellStyle name="Millares [0] 3 4 2 3" xfId="353" xr:uid="{D4788AFB-E3A7-4AD1-89C2-037DEF6AD31D}"/>
    <cellStyle name="Millares [0] 3 4 2 3 2" xfId="653" xr:uid="{532B8678-E206-40B4-B82C-5813EB2FDC82}"/>
    <cellStyle name="Millares [0] 3 4 2 3 2 2" xfId="1256" xr:uid="{3E7FE9CF-F49C-493F-B02C-639BBAD96B30}"/>
    <cellStyle name="Millares [0] 3 4 2 3 3" xfId="956" xr:uid="{058E974C-B10D-4FDE-A241-36B0BC453940}"/>
    <cellStyle name="Millares [0] 3 4 2 4" xfId="453" xr:uid="{76147973-4888-4D42-B284-99AFBF1768BC}"/>
    <cellStyle name="Millares [0] 3 4 2 4 2" xfId="1056" xr:uid="{59BCEE12-60F6-4119-ABE8-E50E83E3335C}"/>
    <cellStyle name="Millares [0] 3 4 2 5" xfId="756" xr:uid="{0B29C4C2-DAED-4E4E-9367-23D59481163F}"/>
    <cellStyle name="Millares [0] 3 4 3" xfId="203" xr:uid="{39058C0D-D6B9-4282-967E-E0961502115E}"/>
    <cellStyle name="Millares [0] 3 4 3 2" xfId="503" xr:uid="{F8AA0BA6-DFDB-4E6B-AD1C-97745846C55A}"/>
    <cellStyle name="Millares [0] 3 4 3 2 2" xfId="1106" xr:uid="{3601BAE5-7700-4D2B-84CB-A5A7293A8C4D}"/>
    <cellStyle name="Millares [0] 3 4 3 3" xfId="806" xr:uid="{52E557FA-CBE3-48F5-BAE7-C6629AC1F089}"/>
    <cellStyle name="Millares [0] 3 4 4" xfId="303" xr:uid="{3AF60795-C71F-4A68-9F3A-FB1484698B56}"/>
    <cellStyle name="Millares [0] 3 4 4 2" xfId="603" xr:uid="{8D063C82-AE46-41DF-997D-362054664218}"/>
    <cellStyle name="Millares [0] 3 4 4 2 2" xfId="1206" xr:uid="{F79E8B7B-A632-4AD8-BDDA-B0C4DBB2B76A}"/>
    <cellStyle name="Millares [0] 3 4 4 3" xfId="906" xr:uid="{C41E1CD2-2BB3-4700-A820-30A1F0752739}"/>
    <cellStyle name="Millares [0] 3 4 5" xfId="403" xr:uid="{5549E04B-9FF7-4F67-A2C9-6A5CC8AA43E7}"/>
    <cellStyle name="Millares [0] 3 4 5 2" xfId="1006" xr:uid="{F3A37AC8-6999-40AB-ADEF-1BB2C4102E0B}"/>
    <cellStyle name="Millares [0] 3 4 6" xfId="706" xr:uid="{D49EE73C-0526-497E-BE79-13885B7F3BC4}"/>
    <cellStyle name="Millares [0] 3 5" xfId="113" xr:uid="{46F64B26-176A-4A01-8A78-2B0084E7CDDD}"/>
    <cellStyle name="Millares [0] 3 5 2" xfId="213" xr:uid="{798CB189-237D-407C-80B2-DEF186D785F3}"/>
    <cellStyle name="Millares [0] 3 5 2 2" xfId="513" xr:uid="{102EF9BA-40DD-4D89-9283-68D011791084}"/>
    <cellStyle name="Millares [0] 3 5 2 2 2" xfId="1116" xr:uid="{E126046F-8034-416D-BBA5-A6B7AF398259}"/>
    <cellStyle name="Millares [0] 3 5 2 3" xfId="816" xr:uid="{885867C7-339A-444B-A3BA-050067F44FA7}"/>
    <cellStyle name="Millares [0] 3 5 3" xfId="313" xr:uid="{6E908CF6-E415-46C8-BA31-F190338C88E8}"/>
    <cellStyle name="Millares [0] 3 5 3 2" xfId="613" xr:uid="{1C554ED9-7051-4B77-981C-1217B6E2E92E}"/>
    <cellStyle name="Millares [0] 3 5 3 2 2" xfId="1216" xr:uid="{66620D31-5EB3-4330-95FA-67063C0629DF}"/>
    <cellStyle name="Millares [0] 3 5 3 3" xfId="916" xr:uid="{729A0701-E70F-4DD5-8F4C-2DF3DF6F7CD2}"/>
    <cellStyle name="Millares [0] 3 5 4" xfId="413" xr:uid="{45C1226F-FE89-49CC-9222-1B48BB1E08C6}"/>
    <cellStyle name="Millares [0] 3 5 4 2" xfId="1016" xr:uid="{4D67667A-DF6C-40BC-AE12-AE7A45C60C8C}"/>
    <cellStyle name="Millares [0] 3 5 5" xfId="716" xr:uid="{8F7EB923-E295-46D7-9DE6-A150D82570CA}"/>
    <cellStyle name="Millares [0] 3 6" xfId="163" xr:uid="{7B279C23-8CB6-47B0-8542-A64AE7DD82D5}"/>
    <cellStyle name="Millares [0] 3 6 2" xfId="463" xr:uid="{BF4D3FCC-EC66-416A-B9A1-35F25D025F10}"/>
    <cellStyle name="Millares [0] 3 6 2 2" xfId="1066" xr:uid="{227E01CB-9C9A-483A-9B68-B38409A2DEA9}"/>
    <cellStyle name="Millares [0] 3 6 3" xfId="766" xr:uid="{5612F41B-97A5-4E92-8617-F5AA9BB8394E}"/>
    <cellStyle name="Millares [0] 3 7" xfId="263" xr:uid="{71BFF99A-263D-4888-B121-09D500CBE9D2}"/>
    <cellStyle name="Millares [0] 3 7 2" xfId="563" xr:uid="{0E57C548-7598-4FB9-B917-7E27A6028523}"/>
    <cellStyle name="Millares [0] 3 7 2 2" xfId="1166" xr:uid="{8EAC43F0-FE54-4B71-919A-0987BC758269}"/>
    <cellStyle name="Millares [0] 3 7 3" xfId="866" xr:uid="{A4A69257-9CCC-4B91-B52B-CF5103500EE3}"/>
    <cellStyle name="Millares [0] 3 8" xfId="363" xr:uid="{6994E95D-DE23-466B-973F-BE31712C777A}"/>
    <cellStyle name="Millares [0] 3 8 2" xfId="966" xr:uid="{4958C820-66E3-412C-9E9E-30A15924E993}"/>
    <cellStyle name="Millares [0] 3 9" xfId="666" xr:uid="{09814EC7-BF1E-4BDB-8CEF-64358559D133}"/>
    <cellStyle name="Millares [0] 4" xfId="68" xr:uid="{4EDE6B54-AB61-4F5E-8D91-CBDA314D2F57}"/>
    <cellStyle name="Millares [0] 4 2" xfId="88" xr:uid="{8B202CDB-C8B8-4D61-A0F3-F825965BE2EB}"/>
    <cellStyle name="Millares [0] 4 2 2" xfId="138" xr:uid="{8BED8241-9A5E-4B61-BB7C-F4CB4AA97114}"/>
    <cellStyle name="Millares [0] 4 2 2 2" xfId="238" xr:uid="{A3052950-A739-46F9-A12D-942CC1D358B7}"/>
    <cellStyle name="Millares [0] 4 2 2 2 2" xfId="538" xr:uid="{703CE06D-B334-4795-93DC-9AEBF346F4E1}"/>
    <cellStyle name="Millares [0] 4 2 2 2 2 2" xfId="1141" xr:uid="{A12DF949-2BC3-4D2E-98C3-EDE77C50ED50}"/>
    <cellStyle name="Millares [0] 4 2 2 2 3" xfId="841" xr:uid="{9F6EF9ED-4FE3-4D36-9292-6B6C3ECEB5C3}"/>
    <cellStyle name="Millares [0] 4 2 2 3" xfId="338" xr:uid="{32056479-DAC6-49E3-BA70-2C3013105AAC}"/>
    <cellStyle name="Millares [0] 4 2 2 3 2" xfId="638" xr:uid="{6FDF44CB-1150-4356-98FB-1FD272C2AE27}"/>
    <cellStyle name="Millares [0] 4 2 2 3 2 2" xfId="1241" xr:uid="{05011BD9-58FD-4E3C-8B6E-A7FB7653769A}"/>
    <cellStyle name="Millares [0] 4 2 2 3 3" xfId="941" xr:uid="{D46B93EF-F394-4007-B8BD-0C75C780D4AF}"/>
    <cellStyle name="Millares [0] 4 2 2 4" xfId="438" xr:uid="{140BE6CA-D956-45FD-AEF2-DA6D7E3464DD}"/>
    <cellStyle name="Millares [0] 4 2 2 4 2" xfId="1041" xr:uid="{A95C0EB7-9157-422E-92E3-F8177DC5ACA5}"/>
    <cellStyle name="Millares [0] 4 2 2 5" xfId="741" xr:uid="{9157708D-9A36-4A59-B7BC-4D236AB14934}"/>
    <cellStyle name="Millares [0] 4 2 3" xfId="188" xr:uid="{7C55C7AC-FB6B-4AFA-8547-655630234FF8}"/>
    <cellStyle name="Millares [0] 4 2 3 2" xfId="488" xr:uid="{9755692C-31DF-4730-9792-8E6A75F55D50}"/>
    <cellStyle name="Millares [0] 4 2 3 2 2" xfId="1091" xr:uid="{9A0402E6-1009-4C40-8C58-0AF9BDF723EA}"/>
    <cellStyle name="Millares [0] 4 2 3 3" xfId="791" xr:uid="{7DE5E738-E5FA-4AF2-8C0C-C9F98013B1DF}"/>
    <cellStyle name="Millares [0] 4 2 4" xfId="288" xr:uid="{F0A1FE38-E58C-4E35-A1D9-13F7139CED0A}"/>
    <cellStyle name="Millares [0] 4 2 4 2" xfId="588" xr:uid="{EF3E6FB4-A403-4633-A5BD-4115AA23C366}"/>
    <cellStyle name="Millares [0] 4 2 4 2 2" xfId="1191" xr:uid="{453E47CD-FC88-4DDD-B1C8-61F6B6B07A79}"/>
    <cellStyle name="Millares [0] 4 2 4 3" xfId="891" xr:uid="{B0316A1B-A62E-4F33-A3B8-BE990633DD41}"/>
    <cellStyle name="Millares [0] 4 2 5" xfId="388" xr:uid="{C98A99D0-C8DD-42E8-8241-1B36033526FF}"/>
    <cellStyle name="Millares [0] 4 2 5 2" xfId="991" xr:uid="{822A331A-20B0-4964-9210-3184A12E7CA7}"/>
    <cellStyle name="Millares [0] 4 2 6" xfId="691" xr:uid="{3C4D62F8-7102-4508-807D-A6959869A5C3}"/>
    <cellStyle name="Millares [0] 4 3" xfId="118" xr:uid="{93FCB01F-C7A1-49E7-8641-21677745080E}"/>
    <cellStyle name="Millares [0] 4 3 2" xfId="218" xr:uid="{B821AD8A-BDEE-4A9B-BAEB-5857DB8BA1E9}"/>
    <cellStyle name="Millares [0] 4 3 2 2" xfId="518" xr:uid="{1FEE5D3B-6996-4B18-A117-155D2DEC97BE}"/>
    <cellStyle name="Millares [0] 4 3 2 2 2" xfId="1121" xr:uid="{859551AC-3ABD-4AA4-BB22-2096E3C46ED9}"/>
    <cellStyle name="Millares [0] 4 3 2 3" xfId="821" xr:uid="{E43CB633-244A-4E18-9F04-9DE7751118F3}"/>
    <cellStyle name="Millares [0] 4 3 3" xfId="318" xr:uid="{F184E00C-1106-40FB-8864-B2D6940EEBC1}"/>
    <cellStyle name="Millares [0] 4 3 3 2" xfId="618" xr:uid="{FE7F7470-3EA7-420E-95A0-BEDB1D1C172A}"/>
    <cellStyle name="Millares [0] 4 3 3 2 2" xfId="1221" xr:uid="{A59C8EBA-9DA4-447E-BF52-94349B06F77E}"/>
    <cellStyle name="Millares [0] 4 3 3 3" xfId="921" xr:uid="{5A4B46A9-B375-4ADE-9E27-246395449FB7}"/>
    <cellStyle name="Millares [0] 4 3 4" xfId="418" xr:uid="{1CE99E58-2EC4-4441-AF4B-18A87C81023A}"/>
    <cellStyle name="Millares [0] 4 3 4 2" xfId="1021" xr:uid="{ED282A8A-E947-4B69-88A0-D0A448ABDBF9}"/>
    <cellStyle name="Millares [0] 4 3 5" xfId="721" xr:uid="{00AD7CB8-5196-40A6-AA35-DA093D6288A0}"/>
    <cellStyle name="Millares [0] 4 4" xfId="168" xr:uid="{5DC7AC36-5B9B-4D22-AB9F-F2414DA1273C}"/>
    <cellStyle name="Millares [0] 4 4 2" xfId="468" xr:uid="{93965A95-1528-46F0-82D4-81E40A1C68F8}"/>
    <cellStyle name="Millares [0] 4 4 2 2" xfId="1071" xr:uid="{5EA8DC38-8473-4E30-A1A2-66B843E4631D}"/>
    <cellStyle name="Millares [0] 4 4 3" xfId="771" xr:uid="{4F1535C2-259D-4075-B79B-18AEF27EAD89}"/>
    <cellStyle name="Millares [0] 4 5" xfId="268" xr:uid="{4ACE92C1-80F0-48B3-92BF-3BA7B0B6D407}"/>
    <cellStyle name="Millares [0] 4 5 2" xfId="568" xr:uid="{1336C1F3-AE83-4E1A-8774-F49A570D2E42}"/>
    <cellStyle name="Millares [0] 4 5 2 2" xfId="1171" xr:uid="{EF4447AE-B59C-4F35-8B38-F2275721BC61}"/>
    <cellStyle name="Millares [0] 4 5 3" xfId="871" xr:uid="{34747DA4-899E-4DD2-8412-075A7B945435}"/>
    <cellStyle name="Millares [0] 4 6" xfId="368" xr:uid="{03E051D6-FC4E-4468-8032-CEF88E84B19B}"/>
    <cellStyle name="Millares [0] 4 6 2" xfId="971" xr:uid="{5A826056-CD9F-4A06-9986-9CFFA9CA135C}"/>
    <cellStyle name="Millares [0] 4 7" xfId="671" xr:uid="{272BBE40-E4CC-492E-A77F-707C9B2C5D33}"/>
    <cellStyle name="Millares [0] 5" xfId="78" xr:uid="{765E8203-782F-455E-832C-A1F66337DD56}"/>
    <cellStyle name="Millares [0] 5 2" xfId="128" xr:uid="{7934353C-37C7-4577-9A4D-4A5181559E2D}"/>
    <cellStyle name="Millares [0] 5 2 2" xfId="228" xr:uid="{4481DC41-DE38-4EFE-86F9-F826B92903C0}"/>
    <cellStyle name="Millares [0] 5 2 2 2" xfId="528" xr:uid="{0DB28097-5643-456B-87A0-DE48709D8C06}"/>
    <cellStyle name="Millares [0] 5 2 2 2 2" xfId="1131" xr:uid="{3ED490D5-478D-45AD-8FEF-1D5DCDB864ED}"/>
    <cellStyle name="Millares [0] 5 2 2 3" xfId="831" xr:uid="{5441765B-70CC-4072-920E-0E98ED7867A7}"/>
    <cellStyle name="Millares [0] 5 2 3" xfId="328" xr:uid="{7C6FAC0F-E4D2-4903-A3A1-AFB15F82B510}"/>
    <cellStyle name="Millares [0] 5 2 3 2" xfId="628" xr:uid="{801BF152-6533-409C-87C1-C4E62D8C018D}"/>
    <cellStyle name="Millares [0] 5 2 3 2 2" xfId="1231" xr:uid="{6610EB7A-2C74-4567-B8BB-546D72755F42}"/>
    <cellStyle name="Millares [0] 5 2 3 3" xfId="931" xr:uid="{BF1C124F-6002-4840-8683-5CB0F312290B}"/>
    <cellStyle name="Millares [0] 5 2 4" xfId="428" xr:uid="{3A975352-91E2-466D-990C-B484D77BE687}"/>
    <cellStyle name="Millares [0] 5 2 4 2" xfId="1031" xr:uid="{F6890CD5-3C08-4649-B7BC-8D6205900E71}"/>
    <cellStyle name="Millares [0] 5 2 5" xfId="731" xr:uid="{5FA5CCBE-5B0F-4FCD-884E-B3AF188B36E7}"/>
    <cellStyle name="Millares [0] 5 3" xfId="178" xr:uid="{3EB76EB2-83CC-4CDC-8259-E8D586A5ABA8}"/>
    <cellStyle name="Millares [0] 5 3 2" xfId="478" xr:uid="{61E5CB86-952F-4CA9-BDF5-39E319F739EF}"/>
    <cellStyle name="Millares [0] 5 3 2 2" xfId="1081" xr:uid="{431094CB-0FEA-447C-ACB6-C6F754680480}"/>
    <cellStyle name="Millares [0] 5 3 3" xfId="781" xr:uid="{70B9E838-F94A-480E-A46A-BC3AC8E0825D}"/>
    <cellStyle name="Millares [0] 5 4" xfId="278" xr:uid="{0D0171CD-BEE3-4997-976C-FB067679F1FC}"/>
    <cellStyle name="Millares [0] 5 4 2" xfId="578" xr:uid="{CD691A95-1815-415B-973B-1254A6C0D1C1}"/>
    <cellStyle name="Millares [0] 5 4 2 2" xfId="1181" xr:uid="{2D5AB08C-58B2-4F8A-8678-5788943368ED}"/>
    <cellStyle name="Millares [0] 5 4 3" xfId="881" xr:uid="{6A114558-9CF6-4B8E-A39A-6C0CFDEB4126}"/>
    <cellStyle name="Millares [0] 5 5" xfId="378" xr:uid="{10187555-94CF-4588-B93F-2FB1B9BEC3C8}"/>
    <cellStyle name="Millares [0] 5 5 2" xfId="981" xr:uid="{8A9FFD2C-D3E1-48F8-B548-18091730564F}"/>
    <cellStyle name="Millares [0] 5 6" xfId="681" xr:uid="{2BDAB214-0168-40AC-8584-2FB87E4978D2}"/>
    <cellStyle name="Millares [0] 6" xfId="98" xr:uid="{C439DC4F-51FE-44DF-ACF7-0C8F26A4986B}"/>
    <cellStyle name="Millares [0] 6 2" xfId="148" xr:uid="{1A95F6A2-75C1-4377-9430-4AF214861336}"/>
    <cellStyle name="Millares [0] 6 2 2" xfId="248" xr:uid="{1124B03B-3EAD-4762-B38C-7283311653A4}"/>
    <cellStyle name="Millares [0] 6 2 2 2" xfId="548" xr:uid="{E410AA29-46F9-45EC-8748-48F56E486960}"/>
    <cellStyle name="Millares [0] 6 2 2 2 2" xfId="1151" xr:uid="{96909701-E51F-4520-A5B5-E673A2E4C52F}"/>
    <cellStyle name="Millares [0] 6 2 2 3" xfId="851" xr:uid="{B42C989B-DCC8-4F6D-B6F6-04396082103C}"/>
    <cellStyle name="Millares [0] 6 2 3" xfId="348" xr:uid="{5C93AEA5-A0FF-4E76-A023-B3FA0E07CDBA}"/>
    <cellStyle name="Millares [0] 6 2 3 2" xfId="648" xr:uid="{8604ED82-446C-4881-8738-E25A16A9EADF}"/>
    <cellStyle name="Millares [0] 6 2 3 2 2" xfId="1251" xr:uid="{9CC7EA7F-A33C-4703-9A5B-97C8273E265E}"/>
    <cellStyle name="Millares [0] 6 2 3 3" xfId="951" xr:uid="{9038EE0B-0234-4255-BF7B-0BC28A22D47A}"/>
    <cellStyle name="Millares [0] 6 2 4" xfId="448" xr:uid="{D2763BF0-A3AF-4301-AC50-BA5AE16A54D7}"/>
    <cellStyle name="Millares [0] 6 2 4 2" xfId="1051" xr:uid="{DE73FD90-5174-4E39-9704-08D3113D643F}"/>
    <cellStyle name="Millares [0] 6 2 5" xfId="751" xr:uid="{A58DFA19-5887-4C92-9B99-9F6F7AE30891}"/>
    <cellStyle name="Millares [0] 6 3" xfId="198" xr:uid="{F551C8E0-BE7C-4A75-9527-043579166D1C}"/>
    <cellStyle name="Millares [0] 6 3 2" xfId="498" xr:uid="{6739FCDC-4522-4506-B831-9268BCBD266B}"/>
    <cellStyle name="Millares [0] 6 3 2 2" xfId="1101" xr:uid="{9C03560C-56A6-4B37-AAF2-D2114F08F5B8}"/>
    <cellStyle name="Millares [0] 6 3 3" xfId="801" xr:uid="{2B288AB6-94E9-4323-B63C-47A88D457FEF}"/>
    <cellStyle name="Millares [0] 6 4" xfId="298" xr:uid="{40EFE376-9755-43CA-AF6F-AE7F12B71DA9}"/>
    <cellStyle name="Millares [0] 6 4 2" xfId="598" xr:uid="{5C00034D-2A86-4ECD-9CE3-6C73BEE2B183}"/>
    <cellStyle name="Millares [0] 6 4 2 2" xfId="1201" xr:uid="{A743C033-771E-4BFE-AE2D-F00FAEE6DB00}"/>
    <cellStyle name="Millares [0] 6 4 3" xfId="901" xr:uid="{DC675DCA-D22A-456D-B4E6-4163EEB689D9}"/>
    <cellStyle name="Millares [0] 6 5" xfId="398" xr:uid="{605C740A-C7B8-4118-8192-44611146C608}"/>
    <cellStyle name="Millares [0] 6 5 2" xfId="1001" xr:uid="{F53C4AAC-B806-4424-B9AD-5A2A8AFF6BC7}"/>
    <cellStyle name="Millares [0] 6 6" xfId="701" xr:uid="{12BADE78-F16D-4B44-A716-A34D60531838}"/>
    <cellStyle name="Millares [0] 7" xfId="108" xr:uid="{1578A6AC-BEEA-4EBB-B968-A2A85FD66813}"/>
    <cellStyle name="Millares [0] 7 2" xfId="208" xr:uid="{950558BC-A270-45E9-BCDE-2A872D14CC98}"/>
    <cellStyle name="Millares [0] 7 2 2" xfId="508" xr:uid="{8FF376B3-D5A2-4291-B976-2402F18E5117}"/>
    <cellStyle name="Millares [0] 7 2 2 2" xfId="1111" xr:uid="{F1D69BDF-40F3-431E-8F40-1D84854E62BA}"/>
    <cellStyle name="Millares [0] 7 2 3" xfId="811" xr:uid="{085F4C4C-ADD5-424E-B649-2FA643756976}"/>
    <cellStyle name="Millares [0] 7 3" xfId="308" xr:uid="{8021382B-0B79-4372-869E-D27D45508DDC}"/>
    <cellStyle name="Millares [0] 7 3 2" xfId="608" xr:uid="{A78D41AC-DAFD-4F04-B811-41A868905D1A}"/>
    <cellStyle name="Millares [0] 7 3 2 2" xfId="1211" xr:uid="{EF2868DE-4D0E-4812-A776-5634A7E6DF8E}"/>
    <cellStyle name="Millares [0] 7 3 3" xfId="911" xr:uid="{6CFC25DF-F792-41AD-B702-6775CBB1D8A4}"/>
    <cellStyle name="Millares [0] 7 4" xfId="408" xr:uid="{AD1A46EC-29C8-4B2F-AC47-95B9A71E5274}"/>
    <cellStyle name="Millares [0] 7 4 2" xfId="1011" xr:uid="{BE766D2F-17A7-4F4E-8317-9191A9911FBB}"/>
    <cellStyle name="Millares [0] 7 5" xfId="711" xr:uid="{475E236D-B86A-4CE9-96E2-EA206D2A0C30}"/>
    <cellStyle name="Millares [0] 8" xfId="158" xr:uid="{C8872BFB-1046-45FB-81E0-97A6554AFA35}"/>
    <cellStyle name="Millares [0] 8 2" xfId="458" xr:uid="{2B62B25E-DEE3-42BF-B508-C15E3D09AFA7}"/>
    <cellStyle name="Millares [0] 8 2 2" xfId="1061" xr:uid="{BB322656-66D7-41A4-BD90-C1C97908D936}"/>
    <cellStyle name="Millares [0] 8 3" xfId="761" xr:uid="{EF84D2BE-CB30-4317-88B2-7BD0C085CE89}"/>
    <cellStyle name="Millares [0] 9" xfId="258" xr:uid="{00960246-F67A-4CDE-99BE-7988842224A7}"/>
    <cellStyle name="Millares [0] 9 2" xfId="558" xr:uid="{94E29D19-D175-4068-A378-AD877D5DBDBB}"/>
    <cellStyle name="Millares [0] 9 2 2" xfId="1161" xr:uid="{DFA0DA99-2732-4DF8-BD6F-54C5FA13A624}"/>
    <cellStyle name="Millares [0] 9 3" xfId="861" xr:uid="{A1E61674-82A1-4F4E-9524-661D481408A4}"/>
    <cellStyle name="Millares 10" xfId="1277" xr:uid="{626A1D81-65A2-45A4-A32B-A946CEDBEF09}"/>
    <cellStyle name="Millares 2" xfId="1260" xr:uid="{7486B791-EC36-4C45-B233-5EECB974F479}"/>
    <cellStyle name="Millares 23" xfId="49" xr:uid="{00000000-0005-0000-0000-000025000000}"/>
    <cellStyle name="Millares 3" xfId="61" xr:uid="{314D670D-59DE-446F-A8F1-36854802D805}"/>
    <cellStyle name="Millares 3 10" xfId="664" xr:uid="{B557BDE3-39D4-4029-BCCB-84FD2A573C7A}"/>
    <cellStyle name="Millares 3 2" xfId="66" xr:uid="{89E882C4-44D5-4494-866D-6783001DDBCC}"/>
    <cellStyle name="Millares 3 2 2" xfId="76" xr:uid="{F640DABC-9D29-4D99-90F7-6F9FA3D5E7B0}"/>
    <cellStyle name="Millares 3 2 2 2" xfId="96" xr:uid="{27CA3889-7982-4853-B093-3C43F8675E7F}"/>
    <cellStyle name="Millares 3 2 2 2 2" xfId="146" xr:uid="{F4017321-24AE-4E11-8DD2-B66879C2F8E1}"/>
    <cellStyle name="Millares 3 2 2 2 2 2" xfId="246" xr:uid="{C83E1CF7-3059-40BC-B412-9C7F8AFBDD38}"/>
    <cellStyle name="Millares 3 2 2 2 2 2 2" xfId="546" xr:uid="{3D2E1563-570E-43BA-9998-4DF1D4BE563D}"/>
    <cellStyle name="Millares 3 2 2 2 2 2 2 2" xfId="1149" xr:uid="{B2223D63-F843-4C2F-B049-A45144525E32}"/>
    <cellStyle name="Millares 3 2 2 2 2 2 3" xfId="849" xr:uid="{4531739A-0EEC-4F4A-8568-4D33D9C1B00E}"/>
    <cellStyle name="Millares 3 2 2 2 2 3" xfId="346" xr:uid="{52E07F53-5853-4680-A287-73B2AAC69AD0}"/>
    <cellStyle name="Millares 3 2 2 2 2 3 2" xfId="646" xr:uid="{169E329D-471E-427C-8B27-3EC598ED16D8}"/>
    <cellStyle name="Millares 3 2 2 2 2 3 2 2" xfId="1249" xr:uid="{B09096E6-AD3E-4039-94B9-B14D7106C779}"/>
    <cellStyle name="Millares 3 2 2 2 2 3 3" xfId="949" xr:uid="{D9F52CC5-A73D-4090-BADE-3FE9D9B221A2}"/>
    <cellStyle name="Millares 3 2 2 2 2 4" xfId="446" xr:uid="{30C9F530-9572-4C86-82C5-D9D168774FBF}"/>
    <cellStyle name="Millares 3 2 2 2 2 4 2" xfId="1049" xr:uid="{ABA5659E-631E-45E9-9A1A-6EF25DAD4A53}"/>
    <cellStyle name="Millares 3 2 2 2 2 5" xfId="749" xr:uid="{35D0F0A1-A637-417C-A4FF-136F21681B6D}"/>
    <cellStyle name="Millares 3 2 2 2 3" xfId="196" xr:uid="{CC22B937-E8E2-4EEE-8932-DCDA4EA0CEEE}"/>
    <cellStyle name="Millares 3 2 2 2 3 2" xfId="496" xr:uid="{03D110DF-C64A-4B8F-947D-3CD7B4051870}"/>
    <cellStyle name="Millares 3 2 2 2 3 2 2" xfId="1099" xr:uid="{DF74AFAE-D760-41D6-B5D7-F241933D9E1E}"/>
    <cellStyle name="Millares 3 2 2 2 3 3" xfId="799" xr:uid="{EFABEABA-A13A-474A-9879-113F882B6C17}"/>
    <cellStyle name="Millares 3 2 2 2 4" xfId="296" xr:uid="{1B687CA3-205F-41F0-9580-BEFF452F07CE}"/>
    <cellStyle name="Millares 3 2 2 2 4 2" xfId="596" xr:uid="{DE48A6C2-89D9-4FC5-84B8-2D6D784030E2}"/>
    <cellStyle name="Millares 3 2 2 2 4 2 2" xfId="1199" xr:uid="{D3C59612-99BF-43C6-A372-1239C8D75B0D}"/>
    <cellStyle name="Millares 3 2 2 2 4 3" xfId="899" xr:uid="{C61EBC06-A9D7-4EB6-A5CF-F94B5FB02268}"/>
    <cellStyle name="Millares 3 2 2 2 5" xfId="396" xr:uid="{A7DB935C-41F4-467B-8690-43A2CECC8AD9}"/>
    <cellStyle name="Millares 3 2 2 2 5 2" xfId="999" xr:uid="{EA89F24E-718D-450D-9B00-2F7E3DD68F02}"/>
    <cellStyle name="Millares 3 2 2 2 6" xfId="699" xr:uid="{FCDD6DA2-447B-4739-8D45-C56F6A76DA24}"/>
    <cellStyle name="Millares 3 2 2 3" xfId="126" xr:uid="{58DB41F3-FD3E-4E22-9987-9361FBE8C557}"/>
    <cellStyle name="Millares 3 2 2 3 2" xfId="226" xr:uid="{42309AA5-64AA-4C98-9B99-775AD7B71CD6}"/>
    <cellStyle name="Millares 3 2 2 3 2 2" xfId="526" xr:uid="{0E90D17E-C023-4AED-82B5-BE4B740B14C9}"/>
    <cellStyle name="Millares 3 2 2 3 2 2 2" xfId="1129" xr:uid="{32D4FC7A-35E2-452C-B081-2046528439D1}"/>
    <cellStyle name="Millares 3 2 2 3 2 3" xfId="829" xr:uid="{26B2D6FF-8D39-4BE2-95F3-72F9BCFD4963}"/>
    <cellStyle name="Millares 3 2 2 3 3" xfId="326" xr:uid="{EB1CE6F8-7E20-4010-AFAE-0B54859885C8}"/>
    <cellStyle name="Millares 3 2 2 3 3 2" xfId="626" xr:uid="{59762DC3-50F9-4BB0-A9AB-918B553417AE}"/>
    <cellStyle name="Millares 3 2 2 3 3 2 2" xfId="1229" xr:uid="{5F5521C0-2CF4-426E-853C-8777A5D24540}"/>
    <cellStyle name="Millares 3 2 2 3 3 3" xfId="929" xr:uid="{9B3C81BA-9A64-4962-848E-E0B82E9F7376}"/>
    <cellStyle name="Millares 3 2 2 3 4" xfId="426" xr:uid="{CE7002E2-27B9-4EDD-8E5D-AEEE55FAF1E4}"/>
    <cellStyle name="Millares 3 2 2 3 4 2" xfId="1029" xr:uid="{13B58C25-BEE6-4FB9-A5A6-220A09021D25}"/>
    <cellStyle name="Millares 3 2 2 3 5" xfId="729" xr:uid="{7649D160-1240-4FA8-9872-08B564BCF25C}"/>
    <cellStyle name="Millares 3 2 2 4" xfId="176" xr:uid="{04792025-6F71-44BE-A6CD-DA2BDE82B33E}"/>
    <cellStyle name="Millares 3 2 2 4 2" xfId="476" xr:uid="{83D3788A-4512-4613-A382-25A41265724F}"/>
    <cellStyle name="Millares 3 2 2 4 2 2" xfId="1079" xr:uid="{B99E15A6-928B-4D0B-B49F-916A2DCBED55}"/>
    <cellStyle name="Millares 3 2 2 4 3" xfId="779" xr:uid="{376B5A54-04D6-4E49-96FB-C1C49C0A4E28}"/>
    <cellStyle name="Millares 3 2 2 5" xfId="276" xr:uid="{AEDFC43C-4BF9-4126-A000-6AC88AC2A5C1}"/>
    <cellStyle name="Millares 3 2 2 5 2" xfId="576" xr:uid="{0EA154D6-21D8-4820-AE8B-25F2CA391F9D}"/>
    <cellStyle name="Millares 3 2 2 5 2 2" xfId="1179" xr:uid="{4160A6DC-6770-4A6A-A7FC-CAACE4C3B6A6}"/>
    <cellStyle name="Millares 3 2 2 5 3" xfId="879" xr:uid="{790C232F-D9FB-4EFB-8D37-ADE0D4D25C58}"/>
    <cellStyle name="Millares 3 2 2 6" xfId="376" xr:uid="{7E20E3CD-FD48-4A38-A88B-E4655EC3DF21}"/>
    <cellStyle name="Millares 3 2 2 6 2" xfId="979" xr:uid="{9DF397B8-EB3C-4851-950C-ED8B5176C994}"/>
    <cellStyle name="Millares 3 2 2 7" xfId="679" xr:uid="{CAB0272B-E1E2-4A1A-AB41-1D530434D8C3}"/>
    <cellStyle name="Millares 3 2 3" xfId="86" xr:uid="{003D1296-EF95-44C5-8123-E2AA24703E6C}"/>
    <cellStyle name="Millares 3 2 3 2" xfId="136" xr:uid="{05985790-6D08-489A-96C0-EE99A1C2BC5F}"/>
    <cellStyle name="Millares 3 2 3 2 2" xfId="236" xr:uid="{1AA08CFA-2F0C-4BE1-879E-C1929F2A6312}"/>
    <cellStyle name="Millares 3 2 3 2 2 2" xfId="536" xr:uid="{8466B767-E9DA-40CE-B46F-5127E9C151DF}"/>
    <cellStyle name="Millares 3 2 3 2 2 2 2" xfId="1139" xr:uid="{F0DC3B8D-4D61-432C-99FF-97057DDCF6E6}"/>
    <cellStyle name="Millares 3 2 3 2 2 3" xfId="839" xr:uid="{3871BC89-814A-4DA6-951F-1A0D9586AD43}"/>
    <cellStyle name="Millares 3 2 3 2 3" xfId="336" xr:uid="{C48C3211-AAD4-4920-A37F-A0A0784DFE9C}"/>
    <cellStyle name="Millares 3 2 3 2 3 2" xfId="636" xr:uid="{5CFA57E6-5A5D-404C-8D67-431CE48FC1FA}"/>
    <cellStyle name="Millares 3 2 3 2 3 2 2" xfId="1239" xr:uid="{F0AEF76C-AF2E-48DF-A09E-2D376E83C577}"/>
    <cellStyle name="Millares 3 2 3 2 3 3" xfId="939" xr:uid="{76F8A732-E1AB-41E2-BCE2-994A2384098E}"/>
    <cellStyle name="Millares 3 2 3 2 4" xfId="436" xr:uid="{9BD50C7A-682C-42AB-BD9F-0C00D211073C}"/>
    <cellStyle name="Millares 3 2 3 2 4 2" xfId="1039" xr:uid="{5F5EC641-7F17-4317-9CBB-2B4B6BAF2D42}"/>
    <cellStyle name="Millares 3 2 3 2 5" xfId="739" xr:uid="{3FC10DCE-A25B-4AB3-B35E-F15DA519146F}"/>
    <cellStyle name="Millares 3 2 3 3" xfId="186" xr:uid="{8557BDB0-4DA4-4D8C-A22C-678AA28F65A4}"/>
    <cellStyle name="Millares 3 2 3 3 2" xfId="486" xr:uid="{A9AD39E3-06D3-413D-96E8-133AA0906A08}"/>
    <cellStyle name="Millares 3 2 3 3 2 2" xfId="1089" xr:uid="{9FD30A70-6041-4B92-A6E6-7F909A3FB847}"/>
    <cellStyle name="Millares 3 2 3 3 3" xfId="789" xr:uid="{C43F77D3-CCD6-4C32-BA38-E10830472566}"/>
    <cellStyle name="Millares 3 2 3 4" xfId="286" xr:uid="{3232ABC3-C60C-4B5A-8E47-53352149582F}"/>
    <cellStyle name="Millares 3 2 3 4 2" xfId="586" xr:uid="{8F4E3F37-3B40-4DF7-8B24-DD82E190EA31}"/>
    <cellStyle name="Millares 3 2 3 4 2 2" xfId="1189" xr:uid="{C3804D8E-2EF1-4933-B6C1-45394B9E43AD}"/>
    <cellStyle name="Millares 3 2 3 4 3" xfId="889" xr:uid="{DB507D91-45E9-4367-A989-C7D218476A70}"/>
    <cellStyle name="Millares 3 2 3 5" xfId="386" xr:uid="{CEEF9BC8-210C-4910-9C92-0D8191D52DC0}"/>
    <cellStyle name="Millares 3 2 3 5 2" xfId="989" xr:uid="{1C2BC4CC-27FC-4657-9227-4EA2C9B220C4}"/>
    <cellStyle name="Millares 3 2 3 6" xfId="689" xr:uid="{91EA5457-EC00-4AD6-B51C-DFF4415A1766}"/>
    <cellStyle name="Millares 3 2 4" xfId="106" xr:uid="{582E2313-AD7D-49CE-A775-39DBC2ACB171}"/>
    <cellStyle name="Millares 3 2 4 2" xfId="156" xr:uid="{D2A869B3-E377-43D0-ADE8-B62CF88E0312}"/>
    <cellStyle name="Millares 3 2 4 2 2" xfId="256" xr:uid="{61109FE0-600F-48A2-8C41-A90AB31D1D47}"/>
    <cellStyle name="Millares 3 2 4 2 2 2" xfId="556" xr:uid="{D38316F5-E580-40BD-A177-707B5983D1EB}"/>
    <cellStyle name="Millares 3 2 4 2 2 2 2" xfId="1159" xr:uid="{352A22CA-5FB1-4CCC-A4DC-E69CE99F374B}"/>
    <cellStyle name="Millares 3 2 4 2 2 3" xfId="859" xr:uid="{4C8C3B4D-D8C6-41F1-8A27-697F1D017BA8}"/>
    <cellStyle name="Millares 3 2 4 2 3" xfId="356" xr:uid="{C8367593-04D6-4788-8C32-1B3D507FD719}"/>
    <cellStyle name="Millares 3 2 4 2 3 2" xfId="656" xr:uid="{5945CF5C-F21F-4A7B-B91C-765D4B8AF01F}"/>
    <cellStyle name="Millares 3 2 4 2 3 2 2" xfId="1259" xr:uid="{C2859E27-D717-45BA-9B3B-77B4EF8E5669}"/>
    <cellStyle name="Millares 3 2 4 2 3 3" xfId="959" xr:uid="{AAE89928-4CF7-473F-B42A-312B9C899828}"/>
    <cellStyle name="Millares 3 2 4 2 4" xfId="456" xr:uid="{EF7BB297-A15E-4C78-9FCF-4F82D63F7330}"/>
    <cellStyle name="Millares 3 2 4 2 4 2" xfId="1059" xr:uid="{FDCC5A97-C951-40B9-BD48-C29BF0C3B4E2}"/>
    <cellStyle name="Millares 3 2 4 2 5" xfId="759" xr:uid="{F8CC1D5E-E89A-4FA9-AFDD-9A63047CC2E0}"/>
    <cellStyle name="Millares 3 2 4 3" xfId="206" xr:uid="{20903072-3A1C-4B9B-B553-446445A6B951}"/>
    <cellStyle name="Millares 3 2 4 3 2" xfId="506" xr:uid="{CF505B27-CA2D-4FB8-B1B2-29C9EBAB1CD7}"/>
    <cellStyle name="Millares 3 2 4 3 2 2" xfId="1109" xr:uid="{CFDCA99E-E3DD-4835-A843-1DBC80211908}"/>
    <cellStyle name="Millares 3 2 4 3 3" xfId="809" xr:uid="{721E326A-AD59-46FF-A9D9-2ED3CD77D46D}"/>
    <cellStyle name="Millares 3 2 4 4" xfId="306" xr:uid="{A55838FA-54EF-499F-892E-987CBEF5521C}"/>
    <cellStyle name="Millares 3 2 4 4 2" xfId="606" xr:uid="{22E335F3-8282-483D-A900-877CB961E340}"/>
    <cellStyle name="Millares 3 2 4 4 2 2" xfId="1209" xr:uid="{6BA5264A-2519-4890-9B11-CB7B766CD550}"/>
    <cellStyle name="Millares 3 2 4 4 3" xfId="909" xr:uid="{BDB547D7-396F-4C99-9524-E54EC3721476}"/>
    <cellStyle name="Millares 3 2 4 5" xfId="406" xr:uid="{1B8A9707-3BE6-4800-AD1F-775CE593035B}"/>
    <cellStyle name="Millares 3 2 4 5 2" xfId="1009" xr:uid="{B52EB8A4-B49E-416B-ADC2-002B09AA295E}"/>
    <cellStyle name="Millares 3 2 4 6" xfId="709" xr:uid="{153A3337-A4E9-488B-A61C-F68A6AC0AEC3}"/>
    <cellStyle name="Millares 3 2 5" xfId="116" xr:uid="{34A3A338-84B2-4A33-9474-FBBB47CF2A38}"/>
    <cellStyle name="Millares 3 2 5 2" xfId="216" xr:uid="{B93BF4C0-711B-452E-9931-3C07EBA0B027}"/>
    <cellStyle name="Millares 3 2 5 2 2" xfId="516" xr:uid="{C670BF4B-9E61-4EF0-97E1-2008438715A8}"/>
    <cellStyle name="Millares 3 2 5 2 2 2" xfId="1119" xr:uid="{7E27FEE0-C2E9-49B6-9CF7-CED051801880}"/>
    <cellStyle name="Millares 3 2 5 2 3" xfId="819" xr:uid="{9607337D-DB10-448A-A935-BAB7F1DDA930}"/>
    <cellStyle name="Millares 3 2 5 3" xfId="316" xr:uid="{B8DBCA25-3E5B-4033-BCBB-2E8E63F574B9}"/>
    <cellStyle name="Millares 3 2 5 3 2" xfId="616" xr:uid="{F49A9D3C-3D07-462E-A18F-4DA64699907A}"/>
    <cellStyle name="Millares 3 2 5 3 2 2" xfId="1219" xr:uid="{26667150-B7B8-463E-A6A0-C473F558B861}"/>
    <cellStyle name="Millares 3 2 5 3 3" xfId="919" xr:uid="{450EA115-6C4D-40C0-BD6F-AB1492CC61E1}"/>
    <cellStyle name="Millares 3 2 5 4" xfId="416" xr:uid="{DC85CE61-54E6-4971-9B5D-005F4A08DE2E}"/>
    <cellStyle name="Millares 3 2 5 4 2" xfId="1019" xr:uid="{2134ACD9-97D6-4E4C-9F2A-F67DAA7C70AF}"/>
    <cellStyle name="Millares 3 2 5 5" xfId="719" xr:uid="{529A47BD-9A9A-43AF-A2A6-19E29CD8FB16}"/>
    <cellStyle name="Millares 3 2 6" xfId="166" xr:uid="{CD17E5A7-B60A-40F1-85DB-1A07C2179A8A}"/>
    <cellStyle name="Millares 3 2 6 2" xfId="466" xr:uid="{9A179FA0-E78D-4D7E-805F-9048278D3446}"/>
    <cellStyle name="Millares 3 2 6 2 2" xfId="1069" xr:uid="{22B22D6A-6975-4388-990A-D2F32DB18DFA}"/>
    <cellStyle name="Millares 3 2 6 3" xfId="769" xr:uid="{FCE1A5A0-15C6-406D-BEF4-666719662CFD}"/>
    <cellStyle name="Millares 3 2 7" xfId="266" xr:uid="{3B1D4115-E074-446E-BB2B-074AB7EBF174}"/>
    <cellStyle name="Millares 3 2 7 2" xfId="566" xr:uid="{13BFE136-AA92-44B4-A526-C9632D1942E9}"/>
    <cellStyle name="Millares 3 2 7 2 2" xfId="1169" xr:uid="{3D3E6B47-DB1C-459B-BEC1-E275FF7FF4F1}"/>
    <cellStyle name="Millares 3 2 7 3" xfId="869" xr:uid="{9CD3DFA2-5F76-415F-8C54-59FC46399588}"/>
    <cellStyle name="Millares 3 2 8" xfId="366" xr:uid="{49C4B9E5-921A-4E65-B547-1CAD48E45A78}"/>
    <cellStyle name="Millares 3 2 8 2" xfId="969" xr:uid="{0962D394-4FFB-4C94-ACA6-240138AA7990}"/>
    <cellStyle name="Millares 3 2 9" xfId="669" xr:uid="{8272E3E8-498F-49B3-B136-1D32609C9E7D}"/>
    <cellStyle name="Millares 3 3" xfId="71" xr:uid="{358DDB6F-68BF-421C-916F-908897D8CB1A}"/>
    <cellStyle name="Millares 3 3 2" xfId="91" xr:uid="{8B9AF8FF-5EEA-4CF7-AD58-E6B81E50F2B0}"/>
    <cellStyle name="Millares 3 3 2 2" xfId="141" xr:uid="{5F6C2A5B-1568-4731-99CC-2B2370927A7D}"/>
    <cellStyle name="Millares 3 3 2 2 2" xfId="241" xr:uid="{DC75BDCD-B2D3-44E8-933B-4D7C2B5F65AF}"/>
    <cellStyle name="Millares 3 3 2 2 2 2" xfId="541" xr:uid="{83CAA6B6-16E3-4CAF-82EF-DD95F15A39E8}"/>
    <cellStyle name="Millares 3 3 2 2 2 2 2" xfId="1144" xr:uid="{A0E1ED61-2C64-4E32-B231-87E7F7A2BD7D}"/>
    <cellStyle name="Millares 3 3 2 2 2 3" xfId="844" xr:uid="{000028B1-A8C5-4088-BA86-074ECD706025}"/>
    <cellStyle name="Millares 3 3 2 2 3" xfId="341" xr:uid="{5190BBE7-AA70-4846-B478-0412FBF3F9F9}"/>
    <cellStyle name="Millares 3 3 2 2 3 2" xfId="641" xr:uid="{5E33FDED-8321-4CAC-99CB-A188FA72D294}"/>
    <cellStyle name="Millares 3 3 2 2 3 2 2" xfId="1244" xr:uid="{6DD3E07A-EA3C-4CBA-8E4C-283609810399}"/>
    <cellStyle name="Millares 3 3 2 2 3 3" xfId="944" xr:uid="{BF54956A-ECA4-4263-8AB6-A62D30FE0580}"/>
    <cellStyle name="Millares 3 3 2 2 4" xfId="441" xr:uid="{0318C878-CDCD-48D5-ABBF-E88CBBAB5FD5}"/>
    <cellStyle name="Millares 3 3 2 2 4 2" xfId="1044" xr:uid="{135F1611-6D7D-4ACA-88C1-E0F099E2C211}"/>
    <cellStyle name="Millares 3 3 2 2 5" xfId="744" xr:uid="{D0083750-DC80-45C3-9906-0F255548087B}"/>
    <cellStyle name="Millares 3 3 2 3" xfId="191" xr:uid="{BB882F74-A52B-473B-8D80-CF086E3664C3}"/>
    <cellStyle name="Millares 3 3 2 3 2" xfId="491" xr:uid="{66A9E5C9-5BDE-4B8F-879F-5AB46C911C57}"/>
    <cellStyle name="Millares 3 3 2 3 2 2" xfId="1094" xr:uid="{EB65B882-D667-49CB-8FD1-5CAC2CA342F5}"/>
    <cellStyle name="Millares 3 3 2 3 3" xfId="794" xr:uid="{526440F4-7AF5-4925-B3E7-6F6659848639}"/>
    <cellStyle name="Millares 3 3 2 4" xfId="291" xr:uid="{0EA26A2F-DAF8-455B-A81C-4237D2DB2439}"/>
    <cellStyle name="Millares 3 3 2 4 2" xfId="591" xr:uid="{D5167F70-AFCC-4572-94D9-0CE8AEE20670}"/>
    <cellStyle name="Millares 3 3 2 4 2 2" xfId="1194" xr:uid="{32E99E14-588B-476A-AF89-09DE34095C72}"/>
    <cellStyle name="Millares 3 3 2 4 3" xfId="894" xr:uid="{E3EDE9DB-179D-48D8-BB4E-F6401A8A2274}"/>
    <cellStyle name="Millares 3 3 2 5" xfId="391" xr:uid="{0FCEB4BF-8514-4298-8C2D-4722C102F6D7}"/>
    <cellStyle name="Millares 3 3 2 5 2" xfId="994" xr:uid="{AA973056-CEC7-4E77-8117-B7DF9D515B45}"/>
    <cellStyle name="Millares 3 3 2 6" xfId="694" xr:uid="{2C6E903C-F357-4B51-B1C2-18F8A43C932F}"/>
    <cellStyle name="Millares 3 3 3" xfId="121" xr:uid="{F123485A-DE4D-40ED-9610-DEBE47309120}"/>
    <cellStyle name="Millares 3 3 3 2" xfId="221" xr:uid="{A90FBD17-8612-4B1A-852E-B8C5BA59B937}"/>
    <cellStyle name="Millares 3 3 3 2 2" xfId="521" xr:uid="{6B8DB0AA-1A9E-4A6B-B3BB-C8307B660336}"/>
    <cellStyle name="Millares 3 3 3 2 2 2" xfId="1124" xr:uid="{560A87F6-CC77-4AF8-8F7C-4BA630713968}"/>
    <cellStyle name="Millares 3 3 3 2 3" xfId="824" xr:uid="{3A483ED3-6AF2-444E-A03D-23E8AA3C36BF}"/>
    <cellStyle name="Millares 3 3 3 3" xfId="321" xr:uid="{5635FE65-5231-4058-97A8-7F035044BEC1}"/>
    <cellStyle name="Millares 3 3 3 3 2" xfId="621" xr:uid="{6D320195-AB83-415D-B15E-4394616F4D12}"/>
    <cellStyle name="Millares 3 3 3 3 2 2" xfId="1224" xr:uid="{523FE29A-539E-4D21-841C-97EA9484EDC6}"/>
    <cellStyle name="Millares 3 3 3 3 3" xfId="924" xr:uid="{0907B065-7EE5-441F-B386-0A898F5A6CC0}"/>
    <cellStyle name="Millares 3 3 3 4" xfId="421" xr:uid="{AB56E3D6-AFF2-4C7E-9847-67204CCFAD94}"/>
    <cellStyle name="Millares 3 3 3 4 2" xfId="1024" xr:uid="{C064F618-9E90-4416-B21B-D44B91C52F01}"/>
    <cellStyle name="Millares 3 3 3 5" xfId="724" xr:uid="{7F8E494D-FB63-445D-9828-3B1377B31633}"/>
    <cellStyle name="Millares 3 3 4" xfId="171" xr:uid="{471C3F95-D4A7-4909-8815-3C213A7EF3A2}"/>
    <cellStyle name="Millares 3 3 4 2" xfId="471" xr:uid="{DC736173-ACE5-402C-B1E6-8A074B07F3F0}"/>
    <cellStyle name="Millares 3 3 4 2 2" xfId="1074" xr:uid="{75E8C734-47B7-4283-ABDD-2E57804FFEA0}"/>
    <cellStyle name="Millares 3 3 4 3" xfId="774" xr:uid="{D78FFE92-8564-4703-A5AB-7E58C820E28C}"/>
    <cellStyle name="Millares 3 3 5" xfId="271" xr:uid="{4FE7AB8D-3C30-4E80-9E15-19CDC35D04AF}"/>
    <cellStyle name="Millares 3 3 5 2" xfId="571" xr:uid="{06ACF5AC-EDF4-491C-8437-8AEDD055DCA0}"/>
    <cellStyle name="Millares 3 3 5 2 2" xfId="1174" xr:uid="{069BD081-8CB8-4804-8E14-C2131C22BF6B}"/>
    <cellStyle name="Millares 3 3 5 3" xfId="874" xr:uid="{40A159BE-3E11-4565-BEEF-A4782ED41700}"/>
    <cellStyle name="Millares 3 3 6" xfId="371" xr:uid="{9101227E-71E2-4F69-B5E0-F7D752883C9B}"/>
    <cellStyle name="Millares 3 3 6 2" xfId="974" xr:uid="{17B0C07A-BFEA-4ACF-8EB5-D3DBCEE251CB}"/>
    <cellStyle name="Millares 3 3 7" xfId="674" xr:uid="{6970CFC0-AC2E-4601-AF45-286EB128A191}"/>
    <cellStyle name="Millares 3 4" xfId="81" xr:uid="{286F9165-530D-44B4-AD5A-FEE8737E5CC0}"/>
    <cellStyle name="Millares 3 4 2" xfId="131" xr:uid="{CD945720-724E-4E50-A90B-FF678C2BC1BD}"/>
    <cellStyle name="Millares 3 4 2 2" xfId="231" xr:uid="{91C17C8C-2CDD-4EC2-80CC-E1F120252C8B}"/>
    <cellStyle name="Millares 3 4 2 2 2" xfId="531" xr:uid="{5F6ED7EC-FBAE-4B4D-B7F0-9B6482311875}"/>
    <cellStyle name="Millares 3 4 2 2 2 2" xfId="1134" xr:uid="{FA0AA4E6-D95D-44B5-BB31-76294259B6C7}"/>
    <cellStyle name="Millares 3 4 2 2 3" xfId="834" xr:uid="{97F20470-4918-4864-85D8-60267FD40F6C}"/>
    <cellStyle name="Millares 3 4 2 3" xfId="331" xr:uid="{1DAB7494-FE7F-4C88-A44E-32EE71AB093A}"/>
    <cellStyle name="Millares 3 4 2 3 2" xfId="631" xr:uid="{715E8E3F-FF89-4C87-A8B1-437C16DE0428}"/>
    <cellStyle name="Millares 3 4 2 3 2 2" xfId="1234" xr:uid="{A227C4B7-5CAB-4396-B51C-75019C5FF81C}"/>
    <cellStyle name="Millares 3 4 2 3 3" xfId="934" xr:uid="{FBE75BCE-FB69-40E4-94A1-5861441CC02D}"/>
    <cellStyle name="Millares 3 4 2 4" xfId="431" xr:uid="{90827467-8338-46A5-8115-D7D913000F27}"/>
    <cellStyle name="Millares 3 4 2 4 2" xfId="1034" xr:uid="{E73A0F99-F807-4746-9369-9D44648DA448}"/>
    <cellStyle name="Millares 3 4 2 5" xfId="734" xr:uid="{F7F79C17-2503-4B56-BCCD-F7B6C7C25F2F}"/>
    <cellStyle name="Millares 3 4 3" xfId="181" xr:uid="{17A6E90C-3BB4-4C03-88A1-4B1F709B704B}"/>
    <cellStyle name="Millares 3 4 3 2" xfId="481" xr:uid="{2B17DADD-F7B8-4E8A-817D-30332BA0F4C5}"/>
    <cellStyle name="Millares 3 4 3 2 2" xfId="1084" xr:uid="{BFDD4015-C03F-47F0-AB1F-C81A29439340}"/>
    <cellStyle name="Millares 3 4 3 3" xfId="784" xr:uid="{9A89C600-26EF-4A78-92B2-B9165A47B6A4}"/>
    <cellStyle name="Millares 3 4 4" xfId="281" xr:uid="{AA85E6FA-130D-48E2-B5AB-84163462D5B5}"/>
    <cellStyle name="Millares 3 4 4 2" xfId="581" xr:uid="{3C244AA2-E90B-4E98-A90C-0950FCD29107}"/>
    <cellStyle name="Millares 3 4 4 2 2" xfId="1184" xr:uid="{08997BB0-EDFD-41C5-9376-F8AC6EDFB14D}"/>
    <cellStyle name="Millares 3 4 4 3" xfId="884" xr:uid="{4DD8870C-F6BE-43A6-B078-90CA338CBAEA}"/>
    <cellStyle name="Millares 3 4 5" xfId="381" xr:uid="{58A1ECFE-BAD2-43AF-B831-5A1219A055CC}"/>
    <cellStyle name="Millares 3 4 5 2" xfId="984" xr:uid="{3AD2BB2F-AAC4-439F-8F32-FC8F838CA77E}"/>
    <cellStyle name="Millares 3 4 6" xfId="684" xr:uid="{6D6602FF-FBB3-48D1-BDF7-04D1093798AB}"/>
    <cellStyle name="Millares 3 5" xfId="101" xr:uid="{F6146131-ADB6-4C58-BC48-3B254A049A97}"/>
    <cellStyle name="Millares 3 5 2" xfId="151" xr:uid="{DDBD1962-8AEE-4BF7-93E0-D14C3E0C3D5F}"/>
    <cellStyle name="Millares 3 5 2 2" xfId="251" xr:uid="{186E3817-5F7A-4CB7-84A5-EAEC4BE41BBB}"/>
    <cellStyle name="Millares 3 5 2 2 2" xfId="551" xr:uid="{076B3248-B1FD-4FEF-9793-D4D6802C9BED}"/>
    <cellStyle name="Millares 3 5 2 2 2 2" xfId="1154" xr:uid="{3E5E5E54-0C22-4F09-AA55-670951F9A12B}"/>
    <cellStyle name="Millares 3 5 2 2 3" xfId="854" xr:uid="{9F056F5A-CBF7-42FD-9F5F-11DA03886BEF}"/>
    <cellStyle name="Millares 3 5 2 3" xfId="351" xr:uid="{F7E8677B-C22C-4F00-A34B-7768AA790AD1}"/>
    <cellStyle name="Millares 3 5 2 3 2" xfId="651" xr:uid="{9F6A44DE-1D60-4A22-B34E-6CB623DA14BC}"/>
    <cellStyle name="Millares 3 5 2 3 2 2" xfId="1254" xr:uid="{1B45A6EB-7AFE-44F4-8373-94684644F946}"/>
    <cellStyle name="Millares 3 5 2 3 3" xfId="954" xr:uid="{E5F8450E-CA89-4290-99A2-5CB583B7E4E9}"/>
    <cellStyle name="Millares 3 5 2 4" xfId="451" xr:uid="{F7CF63AB-3896-40BF-BD73-8F2AE3AE5260}"/>
    <cellStyle name="Millares 3 5 2 4 2" xfId="1054" xr:uid="{DFB8166C-A943-4670-93A3-2E6D823C2092}"/>
    <cellStyle name="Millares 3 5 2 5" xfId="754" xr:uid="{98D4BF94-07F1-433C-9AFD-4721A654B474}"/>
    <cellStyle name="Millares 3 5 3" xfId="201" xr:uid="{5C591CEA-F033-4149-BD7D-037111F3A214}"/>
    <cellStyle name="Millares 3 5 3 2" xfId="501" xr:uid="{6506884B-391E-4DAC-B4BC-A7715D986547}"/>
    <cellStyle name="Millares 3 5 3 2 2" xfId="1104" xr:uid="{EEEA4AA1-6CC6-4F1C-A68B-0FDA2BC09F68}"/>
    <cellStyle name="Millares 3 5 3 3" xfId="804" xr:uid="{BDF9D90B-11CD-4457-91F4-6941E6C268AA}"/>
    <cellStyle name="Millares 3 5 4" xfId="301" xr:uid="{4D670606-4566-4252-BB63-9BC183C785D0}"/>
    <cellStyle name="Millares 3 5 4 2" xfId="601" xr:uid="{DC777E4C-9D69-4C61-B9D8-65423CCD0C60}"/>
    <cellStyle name="Millares 3 5 4 2 2" xfId="1204" xr:uid="{1AF2308B-9D31-422D-8565-5A362FAB25AC}"/>
    <cellStyle name="Millares 3 5 4 3" xfId="904" xr:uid="{3115C97A-944B-4F25-8455-5CAF26BADA41}"/>
    <cellStyle name="Millares 3 5 5" xfId="401" xr:uid="{6FD202E9-C535-49DE-9B8B-E2DFDC715CBB}"/>
    <cellStyle name="Millares 3 5 5 2" xfId="1004" xr:uid="{11F8643A-E2E5-49C6-817C-0138E02D87DE}"/>
    <cellStyle name="Millares 3 5 6" xfId="704" xr:uid="{692D5066-A213-48C4-8B93-1BC32619DD3A}"/>
    <cellStyle name="Millares 3 6" xfId="111" xr:uid="{B2C179C1-5969-4E0A-A8CD-FD0E5415DE40}"/>
    <cellStyle name="Millares 3 6 2" xfId="211" xr:uid="{5F3721B7-3486-471D-9152-66BB497B26F7}"/>
    <cellStyle name="Millares 3 6 2 2" xfId="511" xr:uid="{410A9BE9-2852-4FDC-BAB0-515D1627170D}"/>
    <cellStyle name="Millares 3 6 2 2 2" xfId="1114" xr:uid="{D3E58D99-B9BE-4D80-A18A-143CC5AA8A6C}"/>
    <cellStyle name="Millares 3 6 2 3" xfId="814" xr:uid="{425A200A-BF0E-43E5-82AE-7373250851FF}"/>
    <cellStyle name="Millares 3 6 3" xfId="311" xr:uid="{C8E96D31-5A92-45A0-AF20-BCEEBD9DFBBD}"/>
    <cellStyle name="Millares 3 6 3 2" xfId="611" xr:uid="{BB7A4CAC-84C7-4B07-8E2B-B066F5BB367F}"/>
    <cellStyle name="Millares 3 6 3 2 2" xfId="1214" xr:uid="{C1C0AB67-57FB-4C12-B0C3-82F05EA636C9}"/>
    <cellStyle name="Millares 3 6 3 3" xfId="914" xr:uid="{F2441BF6-FFBE-4C89-925D-11AF194D82A2}"/>
    <cellStyle name="Millares 3 6 4" xfId="411" xr:uid="{90836EF2-B2B2-435B-8CDB-6D7FEF9752DF}"/>
    <cellStyle name="Millares 3 6 4 2" xfId="1014" xr:uid="{0808E666-AE4A-4D2C-A31D-A8D109D8B09D}"/>
    <cellStyle name="Millares 3 6 5" xfId="714" xr:uid="{A9E2AE0F-4189-4748-A2C9-1AF3305C4DF7}"/>
    <cellStyle name="Millares 3 7" xfId="161" xr:uid="{BAC92000-DFB5-424F-B337-14F04D7C8872}"/>
    <cellStyle name="Millares 3 7 2" xfId="461" xr:uid="{A8638FAB-8DB3-41DD-8738-D4B9B7E02BC8}"/>
    <cellStyle name="Millares 3 7 2 2" xfId="1064" xr:uid="{FD9A9926-EC86-43F3-86FF-7F4F7110CC88}"/>
    <cellStyle name="Millares 3 7 3" xfId="764" xr:uid="{34F96716-F271-478B-B949-12A22D721A3C}"/>
    <cellStyle name="Millares 3 8" xfId="261" xr:uid="{7F2D1F9D-806C-4FCB-93FA-9712DBE9F2C7}"/>
    <cellStyle name="Millares 3 8 2" xfId="561" xr:uid="{062D31B1-AF31-4BDE-8AB2-AE653ABFFD5F}"/>
    <cellStyle name="Millares 3 8 2 2" xfId="1164" xr:uid="{D83EDD9F-0579-42B1-A9EF-3EAE25BD55C3}"/>
    <cellStyle name="Millares 3 8 3" xfId="864" xr:uid="{85AC004B-849C-4593-BA71-98BF34A8CB3E}"/>
    <cellStyle name="Millares 3 9" xfId="361" xr:uid="{AE4D50AA-1D41-49BF-977B-300B6552BA4F}"/>
    <cellStyle name="Millares 3 9 2" xfId="964" xr:uid="{DD5A3F8B-F5C5-4851-8FDF-18F3F10B668D}"/>
    <cellStyle name="Millares 4" xfId="1265" xr:uid="{C146CA6E-17F5-47C0-8362-65AD0F1E09D1}"/>
    <cellStyle name="Millares 5" xfId="1267" xr:uid="{2E1CF3BA-922B-491D-AA6E-EA2155A3B924}"/>
    <cellStyle name="Millares 6" xfId="1264" xr:uid="{7B416ACC-114B-425F-878A-82CE54418147}"/>
    <cellStyle name="Millares 7" xfId="1270" xr:uid="{F9E65063-0287-4EE8-92E5-A856F3F70113}"/>
    <cellStyle name="Millares 8" xfId="657" xr:uid="{CC1DE879-B8FC-4FB3-91A1-F82113E96FB9}"/>
    <cellStyle name="Millares 9" xfId="1278" xr:uid="{06268B0C-6097-4699-9132-A26973362108}"/>
    <cellStyle name="Millares_COSTOS DE PERSONAL" xfId="45" xr:uid="{00000000-0005-0000-0000-000026000000}"/>
    <cellStyle name="Moneda" xfId="48" builtinId="4"/>
    <cellStyle name="Moneda [0]" xfId="54" builtinId="7"/>
    <cellStyle name="Moneda [0] 10" xfId="257" xr:uid="{30EB713B-4B8E-4698-8E01-8FD53497660D}"/>
    <cellStyle name="Moneda [0] 10 2" xfId="557" xr:uid="{CF424D01-0703-4700-9FEE-5FE6108BDB04}"/>
    <cellStyle name="Moneda [0] 10 2 2" xfId="1160" xr:uid="{27AFBE29-1ADC-493B-B7C9-59C43CD7E2AF}"/>
    <cellStyle name="Moneda [0] 10 2 2 2" xfId="1272" xr:uid="{95DB8717-0A0F-4736-A834-1B6A41A1C945}"/>
    <cellStyle name="Moneda [0] 10 2 2 2 2" xfId="1275" xr:uid="{669C7044-64B4-4B96-A63D-5767F9C3E53C}"/>
    <cellStyle name="Moneda [0] 10 3" xfId="860" xr:uid="{105B8AB5-0791-47F2-8F46-942161B43D22}"/>
    <cellStyle name="Moneda [0] 11" xfId="357" xr:uid="{C5797DDB-647F-4728-8D19-E18EF3CB9032}"/>
    <cellStyle name="Moneda [0] 11 2" xfId="960" xr:uid="{CB95ECEC-99E9-49ED-A661-238C2EA43B8A}"/>
    <cellStyle name="Moneda [0] 12" xfId="660" xr:uid="{EDB24891-BC37-4FDB-B483-D824EABA46CA}"/>
    <cellStyle name="Moneda [0] 13" xfId="57" xr:uid="{4223D69B-A5D3-4386-9B6D-A36E60AB1769}"/>
    <cellStyle name="Moneda [0] 2" xfId="56" xr:uid="{4835D8E3-8F22-4C69-BD4F-3255E4292A35}"/>
    <cellStyle name="Moneda [0] 3" xfId="59" xr:uid="{8601DF83-7536-4F08-AC55-097FC3A312D6}"/>
    <cellStyle name="Moneda [0] 3 10" xfId="662" xr:uid="{593FA95C-C439-424F-BEF0-360CE21682E8}"/>
    <cellStyle name="Moneda [0] 3 2" xfId="64" xr:uid="{47EE8A82-0590-4A61-9A36-66E3B599E2B7}"/>
    <cellStyle name="Moneda [0] 3 2 2" xfId="74" xr:uid="{5973AF56-D36D-44AB-8395-B6E101D1E888}"/>
    <cellStyle name="Moneda [0] 3 2 2 2" xfId="94" xr:uid="{56266061-4A86-4581-AE31-8723BAD3E557}"/>
    <cellStyle name="Moneda [0] 3 2 2 2 2" xfId="144" xr:uid="{EA1C1BE9-EC3B-4A7E-8940-76BDC81EDFDA}"/>
    <cellStyle name="Moneda [0] 3 2 2 2 2 2" xfId="244" xr:uid="{5A5C5B09-ACA4-4D29-873E-25FCD5FFC3DE}"/>
    <cellStyle name="Moneda [0] 3 2 2 2 2 2 2" xfId="544" xr:uid="{9D46D60E-F3CA-459A-BD62-A3EB149E4E62}"/>
    <cellStyle name="Moneda [0] 3 2 2 2 2 2 2 2" xfId="1147" xr:uid="{C9833903-761C-420A-B37D-F1E09145AE77}"/>
    <cellStyle name="Moneda [0] 3 2 2 2 2 2 3" xfId="847" xr:uid="{B535B85C-24BE-4D9E-AF1E-A0630462321C}"/>
    <cellStyle name="Moneda [0] 3 2 2 2 2 3" xfId="344" xr:uid="{7938064C-4D34-4A2F-9484-2726440AAEC5}"/>
    <cellStyle name="Moneda [0] 3 2 2 2 2 3 2" xfId="644" xr:uid="{6A6B9EAF-BE8C-4AC8-86DD-C0C662FF4C4A}"/>
    <cellStyle name="Moneda [0] 3 2 2 2 2 3 2 2" xfId="1247" xr:uid="{2D8F5C94-BDD6-4596-81D8-3F34E0A9270F}"/>
    <cellStyle name="Moneda [0] 3 2 2 2 2 3 3" xfId="947" xr:uid="{709E24EE-D16E-48AF-A027-E06B0DF18C30}"/>
    <cellStyle name="Moneda [0] 3 2 2 2 2 4" xfId="444" xr:uid="{B0865F49-2ABA-4710-9931-F2D6C71511FA}"/>
    <cellStyle name="Moneda [0] 3 2 2 2 2 4 2" xfId="1047" xr:uid="{CA05C292-309E-432C-9122-8E06F724A4A4}"/>
    <cellStyle name="Moneda [0] 3 2 2 2 2 5" xfId="747" xr:uid="{C06B69A5-D47E-4DD9-89E7-48F57EFA021A}"/>
    <cellStyle name="Moneda [0] 3 2 2 2 3" xfId="194" xr:uid="{CD12F634-991E-4148-B1A1-C1C90BEAB113}"/>
    <cellStyle name="Moneda [0] 3 2 2 2 3 2" xfId="494" xr:uid="{B320F125-65C3-4542-AD8D-CF6121133F4B}"/>
    <cellStyle name="Moneda [0] 3 2 2 2 3 2 2" xfId="1097" xr:uid="{D6DB7321-CAD4-4A15-AB10-969AFE3ED85B}"/>
    <cellStyle name="Moneda [0] 3 2 2 2 3 3" xfId="797" xr:uid="{C2E72EAC-F77A-4E38-940F-91A23BC1C239}"/>
    <cellStyle name="Moneda [0] 3 2 2 2 4" xfId="294" xr:uid="{09B472E1-2979-4A87-BE03-4C7293AF7E7D}"/>
    <cellStyle name="Moneda [0] 3 2 2 2 4 2" xfId="594" xr:uid="{21A101AB-9F25-451E-88CA-4CDAD1B86386}"/>
    <cellStyle name="Moneda [0] 3 2 2 2 4 2 2" xfId="1197" xr:uid="{0592B54F-61DA-4CF9-AF3C-1FA20A7F8C21}"/>
    <cellStyle name="Moneda [0] 3 2 2 2 4 3" xfId="897" xr:uid="{C91BD388-E5DA-46E4-9947-C611488E24E8}"/>
    <cellStyle name="Moneda [0] 3 2 2 2 5" xfId="394" xr:uid="{61633A9E-3923-4FAD-B9F9-31A37F048AEB}"/>
    <cellStyle name="Moneda [0] 3 2 2 2 5 2" xfId="997" xr:uid="{7802B59F-1B4A-4926-8818-37BE1B0DFD0F}"/>
    <cellStyle name="Moneda [0] 3 2 2 2 6" xfId="697" xr:uid="{0BD74EE3-068E-4C7D-8F47-C9ACC57918AA}"/>
    <cellStyle name="Moneda [0] 3 2 2 3" xfId="124" xr:uid="{04CA959C-6723-420F-AAF6-FEBA07CF5481}"/>
    <cellStyle name="Moneda [0] 3 2 2 3 2" xfId="224" xr:uid="{DBF501AD-C9C2-4AEC-9950-14D5B719CE03}"/>
    <cellStyle name="Moneda [0] 3 2 2 3 2 2" xfId="524" xr:uid="{E00240C4-D68D-45B2-92BF-8396FA0E8D94}"/>
    <cellStyle name="Moneda [0] 3 2 2 3 2 2 2" xfId="1127" xr:uid="{14A1769F-7048-41D7-AD1B-AAE0990B1CE1}"/>
    <cellStyle name="Moneda [0] 3 2 2 3 2 3" xfId="827" xr:uid="{551B4341-FC9B-45AF-A1C3-40B0609D18E0}"/>
    <cellStyle name="Moneda [0] 3 2 2 3 3" xfId="324" xr:uid="{16E6991A-07D6-4EAF-9AFE-8F278408D8A3}"/>
    <cellStyle name="Moneda [0] 3 2 2 3 3 2" xfId="624" xr:uid="{EBA894FE-8E8F-4FEA-8306-770C184341F9}"/>
    <cellStyle name="Moneda [0] 3 2 2 3 3 2 2" xfId="1227" xr:uid="{4BE8C997-77D0-40C6-AACB-C7B5FD7AAF1E}"/>
    <cellStyle name="Moneda [0] 3 2 2 3 3 3" xfId="927" xr:uid="{7A5F67DE-14AE-42C4-BEA1-CBE6E0DB8934}"/>
    <cellStyle name="Moneda [0] 3 2 2 3 4" xfId="424" xr:uid="{ACDB8E93-2935-4BB6-AFBF-826A122DEA33}"/>
    <cellStyle name="Moneda [0] 3 2 2 3 4 2" xfId="1027" xr:uid="{8441760F-912D-497C-AB03-5CF801FBD312}"/>
    <cellStyle name="Moneda [0] 3 2 2 3 5" xfId="727" xr:uid="{B4888E74-D254-4E09-8F68-4C45BCD63CD7}"/>
    <cellStyle name="Moneda [0] 3 2 2 4" xfId="174" xr:uid="{C75B3173-2627-40F6-BE22-3DB96FC87016}"/>
    <cellStyle name="Moneda [0] 3 2 2 4 2" xfId="474" xr:uid="{9E5829DE-4CA2-481A-A2A0-A8E5BB85B213}"/>
    <cellStyle name="Moneda [0] 3 2 2 4 2 2" xfId="1077" xr:uid="{F5B7AC3E-1F41-4905-AA73-DE2593C42498}"/>
    <cellStyle name="Moneda [0] 3 2 2 4 3" xfId="777" xr:uid="{245CD562-91C1-41F1-A217-748889E21A26}"/>
    <cellStyle name="Moneda [0] 3 2 2 5" xfId="274" xr:uid="{C4185E7A-3B62-4664-811D-5CCC60FEA5C9}"/>
    <cellStyle name="Moneda [0] 3 2 2 5 2" xfId="574" xr:uid="{D0C5BFC3-8694-436B-B099-27C53D44C192}"/>
    <cellStyle name="Moneda [0] 3 2 2 5 2 2" xfId="1177" xr:uid="{489B7EFF-0757-4ACC-BE7E-BB19C8E8BD66}"/>
    <cellStyle name="Moneda [0] 3 2 2 5 3" xfId="877" xr:uid="{E8C465AC-E024-47D0-BD49-306A069BEC31}"/>
    <cellStyle name="Moneda [0] 3 2 2 6" xfId="374" xr:uid="{1339AA13-5A23-4F4E-9F81-7EC42801D8DC}"/>
    <cellStyle name="Moneda [0] 3 2 2 6 2" xfId="977" xr:uid="{C6FA3E01-3406-4762-8018-1BE11EF1087C}"/>
    <cellStyle name="Moneda [0] 3 2 2 7" xfId="677" xr:uid="{5170516F-22A9-459D-B3BD-527898CFA64E}"/>
    <cellStyle name="Moneda [0] 3 2 3" xfId="84" xr:uid="{BD128D6C-1ECC-4F8D-8821-2B34C9C7E0FF}"/>
    <cellStyle name="Moneda [0] 3 2 3 2" xfId="134" xr:uid="{6210C8EA-F1C9-4413-9EF5-A55AD072CAC4}"/>
    <cellStyle name="Moneda [0] 3 2 3 2 2" xfId="234" xr:uid="{807BDE0D-1560-49F2-8A82-0E8F5B240DC2}"/>
    <cellStyle name="Moneda [0] 3 2 3 2 2 2" xfId="534" xr:uid="{36DCD9B6-134A-4117-B854-F6E39BE610E0}"/>
    <cellStyle name="Moneda [0] 3 2 3 2 2 2 2" xfId="1137" xr:uid="{2698F1B3-603C-4DCB-9047-81F8653C2AF6}"/>
    <cellStyle name="Moneda [0] 3 2 3 2 2 3" xfId="837" xr:uid="{F027B7D3-9A2C-4C3E-9253-A38A84D9D05C}"/>
    <cellStyle name="Moneda [0] 3 2 3 2 3" xfId="334" xr:uid="{00E12FCB-1378-4440-9F5E-AAF7AB97B5AC}"/>
    <cellStyle name="Moneda [0] 3 2 3 2 3 2" xfId="634" xr:uid="{636FA667-4B33-4364-B6E2-F931AC275AD8}"/>
    <cellStyle name="Moneda [0] 3 2 3 2 3 2 2" xfId="1237" xr:uid="{2069DF89-033F-48AD-9BC7-9F8972DC733A}"/>
    <cellStyle name="Moneda [0] 3 2 3 2 3 3" xfId="937" xr:uid="{9B477879-6F65-411A-A74D-2C5DDEE399D1}"/>
    <cellStyle name="Moneda [0] 3 2 3 2 4" xfId="434" xr:uid="{2235F671-B15C-4CA6-86B4-B17F51F2CFCC}"/>
    <cellStyle name="Moneda [0] 3 2 3 2 4 2" xfId="1037" xr:uid="{856AB297-C677-4033-A86E-AE4A6C37D16B}"/>
    <cellStyle name="Moneda [0] 3 2 3 2 5" xfId="737" xr:uid="{176F4A48-9F60-40CC-8BF3-B202C657E998}"/>
    <cellStyle name="Moneda [0] 3 2 3 3" xfId="184" xr:uid="{DF37C015-2AD7-40F1-8D8D-613914EF7FC9}"/>
    <cellStyle name="Moneda [0] 3 2 3 3 2" xfId="484" xr:uid="{E584614A-199A-4C53-8BCD-A894235916E9}"/>
    <cellStyle name="Moneda [0] 3 2 3 3 2 2" xfId="1087" xr:uid="{12509A7C-E55D-4E93-B1ED-586AE2EB4C71}"/>
    <cellStyle name="Moneda [0] 3 2 3 3 3" xfId="787" xr:uid="{6C91818D-9F47-4E97-A8D1-B79AEA187A9B}"/>
    <cellStyle name="Moneda [0] 3 2 3 4" xfId="284" xr:uid="{62DDAB8F-630A-46F8-B04D-8163448CFF43}"/>
    <cellStyle name="Moneda [0] 3 2 3 4 2" xfId="584" xr:uid="{29108777-1394-4F4F-9C1F-8FAD119997D4}"/>
    <cellStyle name="Moneda [0] 3 2 3 4 2 2" xfId="1187" xr:uid="{790D292E-CE30-4C6A-8560-A56621AA19A7}"/>
    <cellStyle name="Moneda [0] 3 2 3 4 3" xfId="887" xr:uid="{857B6FE7-49FC-4977-A09B-7E22B0DC1707}"/>
    <cellStyle name="Moneda [0] 3 2 3 5" xfId="384" xr:uid="{3C0CF59D-A207-4827-97CE-418F097B75A7}"/>
    <cellStyle name="Moneda [0] 3 2 3 5 2" xfId="987" xr:uid="{52BE2441-BFF0-4D87-89A7-B85AEF78AB1E}"/>
    <cellStyle name="Moneda [0] 3 2 3 6" xfId="687" xr:uid="{F2FC9DE9-77BB-4ED4-9D41-8369D48D71E8}"/>
    <cellStyle name="Moneda [0] 3 2 4" xfId="104" xr:uid="{2F1CA2B1-7D22-4AD1-B0F6-C5FF207E78F8}"/>
    <cellStyle name="Moneda [0] 3 2 4 2" xfId="154" xr:uid="{686DA39A-2374-4EA0-B45B-777179DD9C9C}"/>
    <cellStyle name="Moneda [0] 3 2 4 2 2" xfId="254" xr:uid="{22183AE1-C74E-4A53-AE52-3C53F119FBEF}"/>
    <cellStyle name="Moneda [0] 3 2 4 2 2 2" xfId="554" xr:uid="{2A52503F-2812-414D-A757-05EBDBC1966C}"/>
    <cellStyle name="Moneda [0] 3 2 4 2 2 2 2" xfId="1157" xr:uid="{52438AD2-CC20-4459-A575-5069F6CF563A}"/>
    <cellStyle name="Moneda [0] 3 2 4 2 2 3" xfId="857" xr:uid="{B12B0208-354A-44BD-9D2E-EE95EAD71117}"/>
    <cellStyle name="Moneda [0] 3 2 4 2 3" xfId="354" xr:uid="{70E1F4AA-43F7-4E25-A2F1-972C89F07D6D}"/>
    <cellStyle name="Moneda [0] 3 2 4 2 3 2" xfId="654" xr:uid="{6A205E07-12B6-45FC-8880-1DD671B342ED}"/>
    <cellStyle name="Moneda [0] 3 2 4 2 3 2 2" xfId="1257" xr:uid="{C3C179C2-C1B5-4FE1-9368-A868825FB4D5}"/>
    <cellStyle name="Moneda [0] 3 2 4 2 3 3" xfId="957" xr:uid="{40334D99-B025-427E-B79F-33BDBAF819D6}"/>
    <cellStyle name="Moneda [0] 3 2 4 2 4" xfId="454" xr:uid="{9CFF85B5-F841-4EF9-94E6-5128CF116AEE}"/>
    <cellStyle name="Moneda [0] 3 2 4 2 4 2" xfId="1057" xr:uid="{A9540C27-8B23-4DCB-9952-5B1BBBC1FCD3}"/>
    <cellStyle name="Moneda [0] 3 2 4 2 5" xfId="757" xr:uid="{CD5A4B49-40BE-4412-A172-DEE72B1FDD4D}"/>
    <cellStyle name="Moneda [0] 3 2 4 3" xfId="204" xr:uid="{2078E8F6-0030-4E6E-ACD3-818C577CFFED}"/>
    <cellStyle name="Moneda [0] 3 2 4 3 2" xfId="504" xr:uid="{8202B7BF-AE76-48AE-9AD1-C93290A9BB48}"/>
    <cellStyle name="Moneda [0] 3 2 4 3 2 2" xfId="1107" xr:uid="{FE4411B8-C90E-45DB-82AC-F67BA3F8B990}"/>
    <cellStyle name="Moneda [0] 3 2 4 3 3" xfId="807" xr:uid="{2B4697D4-D8AD-4A9F-9FB2-FD271C9114D3}"/>
    <cellStyle name="Moneda [0] 3 2 4 4" xfId="304" xr:uid="{2E0C14AC-94A5-43AD-9BA2-92A0A0436B37}"/>
    <cellStyle name="Moneda [0] 3 2 4 4 2" xfId="604" xr:uid="{6F5F3679-9ABF-4E65-BE1C-E8EBBE8B956E}"/>
    <cellStyle name="Moneda [0] 3 2 4 4 2 2" xfId="1207" xr:uid="{D3A6BEF1-42E3-48D0-BCF9-9129BA279F15}"/>
    <cellStyle name="Moneda [0] 3 2 4 4 3" xfId="907" xr:uid="{CCA5DCAF-6A6B-490C-B629-3D432ED1C807}"/>
    <cellStyle name="Moneda [0] 3 2 4 5" xfId="404" xr:uid="{13D0BD53-A16D-42F5-B091-B865CB607946}"/>
    <cellStyle name="Moneda [0] 3 2 4 5 2" xfId="1007" xr:uid="{978D1DA6-5999-4087-A2EC-35B8BEC15B0F}"/>
    <cellStyle name="Moneda [0] 3 2 4 6" xfId="707" xr:uid="{AB2B0A30-89E3-43BD-9766-3B59CDAC4B78}"/>
    <cellStyle name="Moneda [0] 3 2 5" xfId="114" xr:uid="{5864AFE0-DFD5-47C8-BF60-F620DC9BF061}"/>
    <cellStyle name="Moneda [0] 3 2 5 2" xfId="214" xr:uid="{FEA0DE63-E033-4B32-A263-15A0207E7D0B}"/>
    <cellStyle name="Moneda [0] 3 2 5 2 2" xfId="514" xr:uid="{4A68F591-ADB6-4070-81F9-E5EDF96C24AF}"/>
    <cellStyle name="Moneda [0] 3 2 5 2 2 2" xfId="1117" xr:uid="{061AB271-A096-44A4-83B3-37265D0D3EB7}"/>
    <cellStyle name="Moneda [0] 3 2 5 2 3" xfId="817" xr:uid="{86E0D32C-D6BA-4194-9559-0E0106E16FE3}"/>
    <cellStyle name="Moneda [0] 3 2 5 3" xfId="314" xr:uid="{755C4DD6-7EE4-43CB-970E-CE117BAE2E36}"/>
    <cellStyle name="Moneda [0] 3 2 5 3 2" xfId="614" xr:uid="{DD5137DA-2D3B-4EA1-BA1E-465EE54A55DF}"/>
    <cellStyle name="Moneda [0] 3 2 5 3 2 2" xfId="1217" xr:uid="{F85C8AE4-4CE8-47CD-BD6A-1CDA3046B2A8}"/>
    <cellStyle name="Moneda [0] 3 2 5 3 3" xfId="917" xr:uid="{E6FC0984-2C85-44EA-B2AE-19190AA2BE3F}"/>
    <cellStyle name="Moneda [0] 3 2 5 4" xfId="414" xr:uid="{3495BFB1-63FA-4E7B-84C5-DE7BCB9679E4}"/>
    <cellStyle name="Moneda [0] 3 2 5 4 2" xfId="1017" xr:uid="{08C70307-2AB4-4170-B507-8BE7CFD740D8}"/>
    <cellStyle name="Moneda [0] 3 2 5 5" xfId="717" xr:uid="{952C424F-E07F-4828-81C8-8722C68D0485}"/>
    <cellStyle name="Moneda [0] 3 2 6" xfId="164" xr:uid="{F25C9458-2B0E-4051-BD70-A89AFF667637}"/>
    <cellStyle name="Moneda [0] 3 2 6 2" xfId="464" xr:uid="{6D9570DB-FD48-4B30-B0EE-4C4341590FAC}"/>
    <cellStyle name="Moneda [0] 3 2 6 2 2" xfId="1067" xr:uid="{1DE39A19-AA07-4FA4-9BDE-940B7F91B0BA}"/>
    <cellStyle name="Moneda [0] 3 2 6 3" xfId="767" xr:uid="{FF93E40B-85B2-4184-9E01-53ED3E8D728F}"/>
    <cellStyle name="Moneda [0] 3 2 7" xfId="264" xr:uid="{67ACC93B-2A77-48A2-969B-42DB4A037994}"/>
    <cellStyle name="Moneda [0] 3 2 7 2" xfId="564" xr:uid="{57AC6D34-2599-4A14-958C-1DD58E7C7173}"/>
    <cellStyle name="Moneda [0] 3 2 7 2 2" xfId="1167" xr:uid="{6732BE59-F801-4610-8A03-9C0FD886A5DD}"/>
    <cellStyle name="Moneda [0] 3 2 7 3" xfId="867" xr:uid="{4A724704-8A37-4005-BCEA-E06E7E5DCA56}"/>
    <cellStyle name="Moneda [0] 3 2 8" xfId="364" xr:uid="{615AA547-3B8C-4F70-B011-A4E2A6343841}"/>
    <cellStyle name="Moneda [0] 3 2 8 2" xfId="967" xr:uid="{2A67722A-5FD7-4840-A029-7598DD1A5D33}"/>
    <cellStyle name="Moneda [0] 3 2 9" xfId="667" xr:uid="{7A8C669C-42D4-48E0-8FB7-F00CEAA18500}"/>
    <cellStyle name="Moneda [0] 3 3" xfId="69" xr:uid="{5120CF55-1E6B-42A8-AD9B-715C5842C29C}"/>
    <cellStyle name="Moneda [0] 3 3 2" xfId="89" xr:uid="{C4A8774F-8364-4858-A5F4-70FE9247EAE3}"/>
    <cellStyle name="Moneda [0] 3 3 2 2" xfId="139" xr:uid="{68EB0B04-38D7-4B29-954C-17C6FFD47137}"/>
    <cellStyle name="Moneda [0] 3 3 2 2 2" xfId="239" xr:uid="{9A914BE7-7D11-41F2-B6BC-316A8469F159}"/>
    <cellStyle name="Moneda [0] 3 3 2 2 2 2" xfId="539" xr:uid="{91F73F53-C3FC-4131-BF7A-25CE1313AD59}"/>
    <cellStyle name="Moneda [0] 3 3 2 2 2 2 2" xfId="1142" xr:uid="{AF87DE61-0416-4C5B-85E5-B0675D4342C6}"/>
    <cellStyle name="Moneda [0] 3 3 2 2 2 3" xfId="842" xr:uid="{0C91D4AB-538C-4FAF-BCA8-711F6DFD11E3}"/>
    <cellStyle name="Moneda [0] 3 3 2 2 3" xfId="339" xr:uid="{6BA3FA70-4142-4119-AC5B-A45E54A48A0B}"/>
    <cellStyle name="Moneda [0] 3 3 2 2 3 2" xfId="639" xr:uid="{D05A601E-D982-4E7D-A1D4-63FDA0EE9404}"/>
    <cellStyle name="Moneda [0] 3 3 2 2 3 2 2" xfId="1242" xr:uid="{5A446AE5-00D2-404C-B3A3-BAC8E99F271B}"/>
    <cellStyle name="Moneda [0] 3 3 2 2 3 3" xfId="942" xr:uid="{3D488FFE-2697-4E55-8A84-959273168004}"/>
    <cellStyle name="Moneda [0] 3 3 2 2 4" xfId="439" xr:uid="{E47497E7-7F59-4A4F-A5E7-936A4F40884F}"/>
    <cellStyle name="Moneda [0] 3 3 2 2 4 2" xfId="1042" xr:uid="{FD492892-76EF-4412-A841-5DD2CE6438D0}"/>
    <cellStyle name="Moneda [0] 3 3 2 2 5" xfId="742" xr:uid="{AA950096-F740-4693-8F54-5B89FB34AA99}"/>
    <cellStyle name="Moneda [0] 3 3 2 3" xfId="189" xr:uid="{FB9A784D-438B-4B7A-BB2C-AFCD2CC99F57}"/>
    <cellStyle name="Moneda [0] 3 3 2 3 2" xfId="489" xr:uid="{ED19C934-8A3D-495A-A453-94EA1F805D25}"/>
    <cellStyle name="Moneda [0] 3 3 2 3 2 2" xfId="1092" xr:uid="{A218D833-50F2-4914-A700-706CB8AD39D9}"/>
    <cellStyle name="Moneda [0] 3 3 2 3 3" xfId="792" xr:uid="{AFC5A77A-EF09-4FA7-B32C-3ED68C98C975}"/>
    <cellStyle name="Moneda [0] 3 3 2 4" xfId="289" xr:uid="{3076A8B9-17F4-4671-BE4F-BB7FEB9B8CD7}"/>
    <cellStyle name="Moneda [0] 3 3 2 4 2" xfId="589" xr:uid="{A4D90379-E2C9-48EE-B6DC-C3E8704E86F7}"/>
    <cellStyle name="Moneda [0] 3 3 2 4 2 2" xfId="1192" xr:uid="{F16E0C44-BF74-45DB-883A-FF006563194E}"/>
    <cellStyle name="Moneda [0] 3 3 2 4 3" xfId="892" xr:uid="{F2B6BF09-D4C1-42A5-B312-96D996D971C6}"/>
    <cellStyle name="Moneda [0] 3 3 2 5" xfId="389" xr:uid="{7F9FD8CA-F321-40A9-A213-B97C60F4272F}"/>
    <cellStyle name="Moneda [0] 3 3 2 5 2" xfId="992" xr:uid="{2CFB1CD1-7436-4A96-96A7-C43180F2D06F}"/>
    <cellStyle name="Moneda [0] 3 3 2 6" xfId="692" xr:uid="{4AC1D0A6-8ACA-4C59-AE7A-F9FA73CCFF27}"/>
    <cellStyle name="Moneda [0] 3 3 3" xfId="119" xr:uid="{7F59D3B1-B55D-4B82-9FBE-4AA1CB1A5D44}"/>
    <cellStyle name="Moneda [0] 3 3 3 2" xfId="219" xr:uid="{14618AF5-3B8B-4C57-BB9E-36E8198A93FA}"/>
    <cellStyle name="Moneda [0] 3 3 3 2 2" xfId="519" xr:uid="{96F3C1FB-66D3-493C-8C97-F1FD1D1B0833}"/>
    <cellStyle name="Moneda [0] 3 3 3 2 2 2" xfId="1122" xr:uid="{2993F27C-D3AB-4853-ABCC-9E6CF6B346FB}"/>
    <cellStyle name="Moneda [0] 3 3 3 2 3" xfId="822" xr:uid="{D4970C61-3CCF-466B-AD62-316402A36C57}"/>
    <cellStyle name="Moneda [0] 3 3 3 3" xfId="319" xr:uid="{BEB13023-AA42-4C86-9176-2B07885667D5}"/>
    <cellStyle name="Moneda [0] 3 3 3 3 2" xfId="619" xr:uid="{7D07CE6B-33BD-47D6-87B6-3F01813A56C9}"/>
    <cellStyle name="Moneda [0] 3 3 3 3 2 2" xfId="1222" xr:uid="{FD8D45C9-D460-430C-BD56-80B771064533}"/>
    <cellStyle name="Moneda [0] 3 3 3 3 3" xfId="922" xr:uid="{55BD3DEE-4C2B-4FBD-85EC-11413F11C53E}"/>
    <cellStyle name="Moneda [0] 3 3 3 4" xfId="419" xr:uid="{EE439EE0-00E2-42E4-9D2B-33974371E5F8}"/>
    <cellStyle name="Moneda [0] 3 3 3 4 2" xfId="1022" xr:uid="{3F4EC2C5-91BD-47B9-8279-7E8913490428}"/>
    <cellStyle name="Moneda [0] 3 3 3 5" xfId="722" xr:uid="{00F109A5-9EFE-419B-A3E6-1B4D5D19C3BB}"/>
    <cellStyle name="Moneda [0] 3 3 4" xfId="169" xr:uid="{14279251-5222-4642-B299-74F92E48394A}"/>
    <cellStyle name="Moneda [0] 3 3 4 2" xfId="469" xr:uid="{0E290812-B9B1-4A11-9388-423E1941C89D}"/>
    <cellStyle name="Moneda [0] 3 3 4 2 2" xfId="1072" xr:uid="{C07FDB7C-2068-4620-9496-88437AD1CEAF}"/>
    <cellStyle name="Moneda [0] 3 3 4 3" xfId="772" xr:uid="{BAD9F7E5-E741-4996-B96F-133CCB9B61D2}"/>
    <cellStyle name="Moneda [0] 3 3 5" xfId="269" xr:uid="{30AF573C-368A-4994-BA7C-63D9C1C80827}"/>
    <cellStyle name="Moneda [0] 3 3 5 2" xfId="569" xr:uid="{F1605826-3174-4FEA-B0A4-4AADD449E93B}"/>
    <cellStyle name="Moneda [0] 3 3 5 2 2" xfId="1172" xr:uid="{ED7C55A8-B46E-4F6D-956D-0FC3592B5CFC}"/>
    <cellStyle name="Moneda [0] 3 3 5 3" xfId="872" xr:uid="{3559B68A-F277-43D0-BE23-2C518274017A}"/>
    <cellStyle name="Moneda [0] 3 3 6" xfId="369" xr:uid="{50E81F65-363B-46CE-AD93-A7C20FE25B6F}"/>
    <cellStyle name="Moneda [0] 3 3 6 2" xfId="972" xr:uid="{A8A6428F-91E6-4F64-B8B5-310903472DF4}"/>
    <cellStyle name="Moneda [0] 3 3 7" xfId="672" xr:uid="{92B6F5D2-6741-4145-B083-716D92449874}"/>
    <cellStyle name="Moneda [0] 3 4" xfId="79" xr:uid="{2A599575-BD94-44D3-9922-BF1E549227E9}"/>
    <cellStyle name="Moneda [0] 3 4 2" xfId="129" xr:uid="{50EE9E91-36B8-4D46-9A3A-19E9E917850A}"/>
    <cellStyle name="Moneda [0] 3 4 2 2" xfId="229" xr:uid="{53B9866A-56A9-4DE4-AE40-1D759B43B9DE}"/>
    <cellStyle name="Moneda [0] 3 4 2 2 2" xfId="529" xr:uid="{2C279ACF-7967-4CB0-80AA-5042454AD0AC}"/>
    <cellStyle name="Moneda [0] 3 4 2 2 2 2" xfId="1132" xr:uid="{9E0021DD-A84C-4EAB-9F4B-8AC280531FAF}"/>
    <cellStyle name="Moneda [0] 3 4 2 2 3" xfId="832" xr:uid="{CD4391F5-F32D-4624-8038-E4A30E71EFF8}"/>
    <cellStyle name="Moneda [0] 3 4 2 3" xfId="329" xr:uid="{A0E3A841-EECB-4726-BCFB-DE3E0F4BCE39}"/>
    <cellStyle name="Moneda [0] 3 4 2 3 2" xfId="629" xr:uid="{39A1E088-099D-4DA7-B7A1-5F7FE5A5D331}"/>
    <cellStyle name="Moneda [0] 3 4 2 3 2 2" xfId="1232" xr:uid="{BADEC04F-CEEA-42BD-972F-F820E598DF7F}"/>
    <cellStyle name="Moneda [0] 3 4 2 3 3" xfId="932" xr:uid="{3B080732-5BA9-46FB-A51B-D9D1A147324B}"/>
    <cellStyle name="Moneda [0] 3 4 2 4" xfId="429" xr:uid="{595B519B-12B4-4996-9E14-444B665BF056}"/>
    <cellStyle name="Moneda [0] 3 4 2 4 2" xfId="1032" xr:uid="{FB12C3FE-7700-469F-A765-77921E126EEE}"/>
    <cellStyle name="Moneda [0] 3 4 2 5" xfId="732" xr:uid="{2ACC2C9E-C5CD-417E-9F0E-A22619E00313}"/>
    <cellStyle name="Moneda [0] 3 4 3" xfId="179" xr:uid="{488274DC-5CA7-4C13-88EA-1A675BA6616D}"/>
    <cellStyle name="Moneda [0] 3 4 3 2" xfId="479" xr:uid="{6C9739AB-0B55-4EA9-806C-69C7E2B043D7}"/>
    <cellStyle name="Moneda [0] 3 4 3 2 2" xfId="1082" xr:uid="{79EFB86D-2C00-4EB7-A15F-0E48FFA9C450}"/>
    <cellStyle name="Moneda [0] 3 4 3 3" xfId="782" xr:uid="{DC318D61-16D8-48DA-9A88-CEAC34437675}"/>
    <cellStyle name="Moneda [0] 3 4 4" xfId="279" xr:uid="{9C78C084-041E-476E-B329-5DC4B51DBDEB}"/>
    <cellStyle name="Moneda [0] 3 4 4 2" xfId="579" xr:uid="{E45EBA14-5555-47D7-A07C-C009A50FB389}"/>
    <cellStyle name="Moneda [0] 3 4 4 2 2" xfId="1182" xr:uid="{07AEB23F-5F34-4912-AA8C-0438E6CB50EC}"/>
    <cellStyle name="Moneda [0] 3 4 4 3" xfId="882" xr:uid="{5EDDA3B6-7609-448F-A669-B243C7C66E9F}"/>
    <cellStyle name="Moneda [0] 3 4 5" xfId="379" xr:uid="{5AF0F4DB-2CA4-4D01-BEE8-73B951791B2B}"/>
    <cellStyle name="Moneda [0] 3 4 5 2" xfId="982" xr:uid="{6FE7A346-4D24-453F-929E-CEDC67AB8617}"/>
    <cellStyle name="Moneda [0] 3 4 6" xfId="682" xr:uid="{6522D5C3-6F91-4C3A-AF8E-01DE1F1F6A6E}"/>
    <cellStyle name="Moneda [0] 3 5" xfId="99" xr:uid="{B238B35B-B516-44A7-9C73-B617F997A17A}"/>
    <cellStyle name="Moneda [0] 3 5 2" xfId="149" xr:uid="{CE143E16-69AF-41E1-B00B-12F82A265FE8}"/>
    <cellStyle name="Moneda [0] 3 5 2 2" xfId="249" xr:uid="{376D3C66-9DED-4682-9C69-802C5F87F537}"/>
    <cellStyle name="Moneda [0] 3 5 2 2 2" xfId="549" xr:uid="{A4A5AA03-BFC7-4F44-B68C-4B2D701E931E}"/>
    <cellStyle name="Moneda [0] 3 5 2 2 2 2" xfId="1152" xr:uid="{46EBA0D0-A302-4D24-8AED-4D3D75A832B2}"/>
    <cellStyle name="Moneda [0] 3 5 2 2 3" xfId="852" xr:uid="{FC7CF3E8-8127-4A18-9D92-EC7730447DC7}"/>
    <cellStyle name="Moneda [0] 3 5 2 3" xfId="349" xr:uid="{F78674B0-E324-4F2C-B7BC-B9B8AC2153BC}"/>
    <cellStyle name="Moneda [0] 3 5 2 3 2" xfId="649" xr:uid="{40B379C4-E694-4C05-8283-B3C7599674B4}"/>
    <cellStyle name="Moneda [0] 3 5 2 3 2 2" xfId="1252" xr:uid="{287FE857-9313-4EE2-98B6-32BAB7BB7EE4}"/>
    <cellStyle name="Moneda [0] 3 5 2 3 3" xfId="952" xr:uid="{007B4122-82DD-4139-93D7-0739736BF639}"/>
    <cellStyle name="Moneda [0] 3 5 2 4" xfId="449" xr:uid="{E4099966-8110-4B63-BFCD-D104449AAE73}"/>
    <cellStyle name="Moneda [0] 3 5 2 4 2" xfId="1052" xr:uid="{B9A2AD51-AF1A-4F6A-A5E6-D0F0A162C475}"/>
    <cellStyle name="Moneda [0] 3 5 2 5" xfId="752" xr:uid="{468D69BA-4E91-40F1-9EB1-75E9BAD7B501}"/>
    <cellStyle name="Moneda [0] 3 5 3" xfId="199" xr:uid="{52A5B8B0-6C55-48E9-BE82-1F433038D38C}"/>
    <cellStyle name="Moneda [0] 3 5 3 2" xfId="499" xr:uid="{4F8E7725-FCE3-4BCA-BA3D-BC3B4D594330}"/>
    <cellStyle name="Moneda [0] 3 5 3 2 2" xfId="1102" xr:uid="{F9AE88B8-E6AD-4C97-B231-0DE560C47502}"/>
    <cellStyle name="Moneda [0] 3 5 3 3" xfId="802" xr:uid="{300B9037-E837-4ACE-ACE7-731A3450A81E}"/>
    <cellStyle name="Moneda [0] 3 5 4" xfId="299" xr:uid="{5B436FEB-EC6B-4712-9C7F-56A825AB1479}"/>
    <cellStyle name="Moneda [0] 3 5 4 2" xfId="599" xr:uid="{9291972E-D294-43C5-9E59-8168F04088FE}"/>
    <cellStyle name="Moneda [0] 3 5 4 2 2" xfId="1202" xr:uid="{58E1E3C4-438C-4925-B749-3B47A5E3AFC7}"/>
    <cellStyle name="Moneda [0] 3 5 4 3" xfId="902" xr:uid="{B84FA259-BA6E-4A08-BFE3-CB4A9E3BD5CF}"/>
    <cellStyle name="Moneda [0] 3 5 5" xfId="399" xr:uid="{3075505B-CC77-4210-AC7B-868C5A4F894F}"/>
    <cellStyle name="Moneda [0] 3 5 5 2" xfId="1002" xr:uid="{ACC8A434-1DDF-4E40-B8F0-F37BF5223D88}"/>
    <cellStyle name="Moneda [0] 3 5 6" xfId="702" xr:uid="{0390BBC0-9BFD-4360-93D5-E6A09AC36A13}"/>
    <cellStyle name="Moneda [0] 3 6" xfId="109" xr:uid="{912F8E21-DFFD-4DFA-97CA-2B989E38A09E}"/>
    <cellStyle name="Moneda [0] 3 6 2" xfId="209" xr:uid="{2932528C-C3E3-4A39-9422-904CA2289BEE}"/>
    <cellStyle name="Moneda [0] 3 6 2 2" xfId="509" xr:uid="{226A5FA4-ECF8-4E48-9062-8E9D0A553693}"/>
    <cellStyle name="Moneda [0] 3 6 2 2 2" xfId="1112" xr:uid="{90AEB18E-D0B9-477E-84E7-EA31D4594BA2}"/>
    <cellStyle name="Moneda [0] 3 6 2 3" xfId="812" xr:uid="{863D5724-284C-493D-AFD6-D0541C3A2C23}"/>
    <cellStyle name="Moneda [0] 3 6 3" xfId="309" xr:uid="{BFA9842B-92C9-480B-B4C6-3FBA26CE87BC}"/>
    <cellStyle name="Moneda [0] 3 6 3 2" xfId="609" xr:uid="{4516A73C-FDDE-4A64-967C-CB13ABD22B50}"/>
    <cellStyle name="Moneda [0] 3 6 3 2 2" xfId="1212" xr:uid="{558B2D15-2AB1-4648-9445-9E9A904446A6}"/>
    <cellStyle name="Moneda [0] 3 6 3 3" xfId="912" xr:uid="{A8C0FA01-CB97-4214-90E0-4774EB8B4CD1}"/>
    <cellStyle name="Moneda [0] 3 6 4" xfId="409" xr:uid="{02EA59F0-7352-444B-B16D-047F829BCD02}"/>
    <cellStyle name="Moneda [0] 3 6 4 2" xfId="1012" xr:uid="{9C2E3F4B-1B50-4FBF-920B-98319EE6E56F}"/>
    <cellStyle name="Moneda [0] 3 6 5" xfId="712" xr:uid="{867426D3-8117-4531-94BE-1B2BE1F03095}"/>
    <cellStyle name="Moneda [0] 3 7" xfId="159" xr:uid="{8ABDC2D9-B975-4BA4-B6B1-F61C0A9C6F0F}"/>
    <cellStyle name="Moneda [0] 3 7 2" xfId="459" xr:uid="{99BDCE7C-2BCB-421C-AD78-20139170E6E9}"/>
    <cellStyle name="Moneda [0] 3 7 2 2" xfId="1062" xr:uid="{AD1D8BBD-2BD7-4E4E-B072-357474B6E407}"/>
    <cellStyle name="Moneda [0] 3 7 3" xfId="762" xr:uid="{44120834-12CA-4B65-AE48-1CD97867EBCC}"/>
    <cellStyle name="Moneda [0] 3 8" xfId="259" xr:uid="{81ECBA07-4F79-4A49-9E35-209439966F9D}"/>
    <cellStyle name="Moneda [0] 3 8 2" xfId="559" xr:uid="{1FE164BE-34D6-4ABE-B604-6EEEFBDCE58B}"/>
    <cellStyle name="Moneda [0] 3 8 2 2" xfId="1162" xr:uid="{299E7E8B-F94D-484F-91C5-5988C88059F8}"/>
    <cellStyle name="Moneda [0] 3 8 3" xfId="862" xr:uid="{BFCD21C9-20E5-401F-9FDC-E5F5411D2AEE}"/>
    <cellStyle name="Moneda [0] 3 9" xfId="359" xr:uid="{81E781A1-40DC-4430-89BC-526567936857}"/>
    <cellStyle name="Moneda [0] 3 9 2" xfId="962" xr:uid="{1CF53770-B7E4-4098-9D4D-DAFBB53EA993}"/>
    <cellStyle name="Moneda [0] 4" xfId="62" xr:uid="{B13E8250-6FAF-4998-BBEC-79146FC7C86A}"/>
    <cellStyle name="Moneda [0] 4 2" xfId="72" xr:uid="{56E7F4BE-9A3B-424B-B55F-0A6C7263251A}"/>
    <cellStyle name="Moneda [0] 4 2 2" xfId="92" xr:uid="{A0BAF48A-688E-4208-9511-EB4B1F8DBC42}"/>
    <cellStyle name="Moneda [0] 4 2 2 2" xfId="142" xr:uid="{E770BF08-369D-4F23-900A-E6DFA80DA26F}"/>
    <cellStyle name="Moneda [0] 4 2 2 2 2" xfId="242" xr:uid="{6FA19680-E87F-46D3-860F-D08DD68E6374}"/>
    <cellStyle name="Moneda [0] 4 2 2 2 2 2" xfId="542" xr:uid="{963E1742-9D73-402B-B7F1-A4EBDB0DC6AC}"/>
    <cellStyle name="Moneda [0] 4 2 2 2 2 2 2" xfId="1145" xr:uid="{494CDA55-F442-45B6-86DB-F782DD9C0D01}"/>
    <cellStyle name="Moneda [0] 4 2 2 2 2 3" xfId="845" xr:uid="{101BC1DD-DE4A-49FF-B2D5-8E43E6A61BB6}"/>
    <cellStyle name="Moneda [0] 4 2 2 2 3" xfId="342" xr:uid="{DDDD3490-7257-4578-963E-E08EBAECF429}"/>
    <cellStyle name="Moneda [0] 4 2 2 2 3 2" xfId="642" xr:uid="{D50D6B88-7C47-4889-822D-BFECC8321B55}"/>
    <cellStyle name="Moneda [0] 4 2 2 2 3 2 2" xfId="1245" xr:uid="{09DF2935-A4D4-4751-AAEE-10F690F3EA87}"/>
    <cellStyle name="Moneda [0] 4 2 2 2 3 3" xfId="945" xr:uid="{9D17CBD8-DF7D-4EAE-97A4-7A5C1F7991D4}"/>
    <cellStyle name="Moneda [0] 4 2 2 2 4" xfId="442" xr:uid="{E3E33CE3-658B-4277-BFC9-AB518CBE3B73}"/>
    <cellStyle name="Moneda [0] 4 2 2 2 4 2" xfId="1045" xr:uid="{68823C94-D026-4B75-A318-12499A2B0FC7}"/>
    <cellStyle name="Moneda [0] 4 2 2 2 5" xfId="745" xr:uid="{0427D5D2-FF0B-408A-9A48-0EA208904720}"/>
    <cellStyle name="Moneda [0] 4 2 2 3" xfId="192" xr:uid="{B1716149-08D2-447B-BDA0-2528FC04F305}"/>
    <cellStyle name="Moneda [0] 4 2 2 3 2" xfId="492" xr:uid="{C3C67379-37CD-4EAF-B8CB-2710E619F74A}"/>
    <cellStyle name="Moneda [0] 4 2 2 3 2 2" xfId="1095" xr:uid="{6D2E65E8-A6D7-4213-A3DB-1B00DE8E768C}"/>
    <cellStyle name="Moneda [0] 4 2 2 3 3" xfId="795" xr:uid="{A450603C-85BD-4807-ADFE-DDB6E66011FE}"/>
    <cellStyle name="Moneda [0] 4 2 2 4" xfId="292" xr:uid="{7178E565-2644-4153-8035-11958C767613}"/>
    <cellStyle name="Moneda [0] 4 2 2 4 2" xfId="592" xr:uid="{165AED5A-D872-42AE-B8C6-9DCF8EBE5FBA}"/>
    <cellStyle name="Moneda [0] 4 2 2 4 2 2" xfId="1195" xr:uid="{C46B8C69-4C3D-42A2-931C-D91363651D59}"/>
    <cellStyle name="Moneda [0] 4 2 2 4 3" xfId="895" xr:uid="{5A4F90DE-921D-4A4D-A017-299E191A2756}"/>
    <cellStyle name="Moneda [0] 4 2 2 5" xfId="392" xr:uid="{AE0304AB-E680-4FA2-BA3A-B8B58871A244}"/>
    <cellStyle name="Moneda [0] 4 2 2 5 2" xfId="995" xr:uid="{5972BAD2-62CF-4ABD-A88B-199F1513E888}"/>
    <cellStyle name="Moneda [0] 4 2 2 6" xfId="695" xr:uid="{EB69A6C9-FA19-41E4-A8F5-7E17D718EC1D}"/>
    <cellStyle name="Moneda [0] 4 2 3" xfId="122" xr:uid="{846FF01D-0538-476D-A79B-71A988BF7DF8}"/>
    <cellStyle name="Moneda [0] 4 2 3 2" xfId="222" xr:uid="{36C3B044-C82A-45D6-9644-94FEDD5E83B5}"/>
    <cellStyle name="Moneda [0] 4 2 3 2 2" xfId="522" xr:uid="{86D066A7-85C8-4E93-85EF-27E2E7567A1D}"/>
    <cellStyle name="Moneda [0] 4 2 3 2 2 2" xfId="1125" xr:uid="{73CC28C2-EEF4-4F9E-A1DB-0AF39EC2EA6A}"/>
    <cellStyle name="Moneda [0] 4 2 3 2 3" xfId="825" xr:uid="{3A3716BA-C250-4EEE-86DD-381868C2CA91}"/>
    <cellStyle name="Moneda [0] 4 2 3 3" xfId="322" xr:uid="{E777BB32-059D-41D6-B955-A8A72882D5E1}"/>
    <cellStyle name="Moneda [0] 4 2 3 3 2" xfId="622" xr:uid="{E96E7A32-E51C-4A85-8F81-3D2395913CBC}"/>
    <cellStyle name="Moneda [0] 4 2 3 3 2 2" xfId="1225" xr:uid="{C494A6F0-A832-45DE-AF6F-76273E150AD7}"/>
    <cellStyle name="Moneda [0] 4 2 3 3 3" xfId="925" xr:uid="{2E58C1E2-0CBA-4EDA-85CD-C658CB6D9F9E}"/>
    <cellStyle name="Moneda [0] 4 2 3 4" xfId="422" xr:uid="{4CF66678-6C78-4B78-A3C9-58D306DE3243}"/>
    <cellStyle name="Moneda [0] 4 2 3 4 2" xfId="1025" xr:uid="{D45B1BF3-563E-439D-8DC9-E66625AD8122}"/>
    <cellStyle name="Moneda [0] 4 2 3 5" xfId="725" xr:uid="{6B2A7A13-0AFD-469F-8B85-20403AF4A238}"/>
    <cellStyle name="Moneda [0] 4 2 4" xfId="172" xr:uid="{BDE8D9BC-EE0A-43E1-AAF5-9596D7195FFC}"/>
    <cellStyle name="Moneda [0] 4 2 4 2" xfId="472" xr:uid="{346A1693-FE49-4DC2-81CE-92EE4CBF7E7E}"/>
    <cellStyle name="Moneda [0] 4 2 4 2 2" xfId="1075" xr:uid="{A0271E90-2FB2-4A4F-B3F8-ED1B87E44165}"/>
    <cellStyle name="Moneda [0] 4 2 4 3" xfId="775" xr:uid="{A04D8A4E-871C-43E3-93D7-C1544418DCEE}"/>
    <cellStyle name="Moneda [0] 4 2 5" xfId="272" xr:uid="{FADAEB28-3F1A-4BD4-A5EE-E05DFBDB440C}"/>
    <cellStyle name="Moneda [0] 4 2 5 2" xfId="572" xr:uid="{DDE1431D-EB0C-4876-8BF1-D57C0B67EDD7}"/>
    <cellStyle name="Moneda [0] 4 2 5 2 2" xfId="1175" xr:uid="{810A2842-9F14-4344-B44A-A0961E59678A}"/>
    <cellStyle name="Moneda [0] 4 2 5 3" xfId="875" xr:uid="{DEFD9B32-4A52-4867-B5D0-3B5B41B1E382}"/>
    <cellStyle name="Moneda [0] 4 2 6" xfId="372" xr:uid="{714F2DF1-5D8C-41B1-B177-7B0FF3C37180}"/>
    <cellStyle name="Moneda [0] 4 2 6 2" xfId="975" xr:uid="{0B611211-2284-4FA3-BE97-082CAF292965}"/>
    <cellStyle name="Moneda [0] 4 2 7" xfId="675" xr:uid="{94F037AE-7552-4212-A97F-14273349C8D1}"/>
    <cellStyle name="Moneda [0] 4 3" xfId="82" xr:uid="{49AC11A2-7B5D-4D30-B593-4060DC606A46}"/>
    <cellStyle name="Moneda [0] 4 3 2" xfId="132" xr:uid="{4485A498-0398-47C7-96C6-42D4E0BF06A5}"/>
    <cellStyle name="Moneda [0] 4 3 2 2" xfId="232" xr:uid="{79F3F0D3-1665-408F-8161-8429A7F1157C}"/>
    <cellStyle name="Moneda [0] 4 3 2 2 2" xfId="532" xr:uid="{9F39EB53-774A-4AA7-AF1B-A533D29C8ED3}"/>
    <cellStyle name="Moneda [0] 4 3 2 2 2 2" xfId="1135" xr:uid="{ABBBCBA7-580E-4591-A0F1-2279BB02A993}"/>
    <cellStyle name="Moneda [0] 4 3 2 2 3" xfId="835" xr:uid="{178661AA-D8F7-4C30-AD3D-F11B4BD14227}"/>
    <cellStyle name="Moneda [0] 4 3 2 3" xfId="332" xr:uid="{7C138DC7-42A1-428A-9EE9-80A6EBE8139B}"/>
    <cellStyle name="Moneda [0] 4 3 2 3 2" xfId="632" xr:uid="{F7A7643D-BB4C-46CA-AF4B-37FE90EA3DDC}"/>
    <cellStyle name="Moneda [0] 4 3 2 3 2 2" xfId="1235" xr:uid="{33D26EA4-2C50-4842-8CDE-10F7DE296954}"/>
    <cellStyle name="Moneda [0] 4 3 2 3 3" xfId="935" xr:uid="{E4AD8F6F-CC81-40B0-81DC-92FC132884F6}"/>
    <cellStyle name="Moneda [0] 4 3 2 4" xfId="432" xr:uid="{C9BB4FBD-2565-4B7E-89F4-885A22BA3AD5}"/>
    <cellStyle name="Moneda [0] 4 3 2 4 2" xfId="1035" xr:uid="{841EE772-B9E8-4F21-A943-42EA1DE23C61}"/>
    <cellStyle name="Moneda [0] 4 3 2 5" xfId="735" xr:uid="{E447E10F-D5C8-4470-A741-770C1483B139}"/>
    <cellStyle name="Moneda [0] 4 3 3" xfId="182" xr:uid="{918B25EB-9F7D-4BDA-9E1F-C007C9348803}"/>
    <cellStyle name="Moneda [0] 4 3 3 2" xfId="482" xr:uid="{C77E441D-5CC9-46B7-B9D7-1892BF64D0F6}"/>
    <cellStyle name="Moneda [0] 4 3 3 2 2" xfId="1085" xr:uid="{E56C181C-B341-4037-8029-E787E7A4B61C}"/>
    <cellStyle name="Moneda [0] 4 3 3 3" xfId="785" xr:uid="{2E5A95D8-0BFF-40D1-B216-3CF6A52C243C}"/>
    <cellStyle name="Moneda [0] 4 3 4" xfId="282" xr:uid="{DA234D79-EF86-4820-9C2A-07193F8B5690}"/>
    <cellStyle name="Moneda [0] 4 3 4 2" xfId="582" xr:uid="{E075349C-D5CB-471D-9B4D-79A5B25BA869}"/>
    <cellStyle name="Moneda [0] 4 3 4 2 2" xfId="1185" xr:uid="{D3D7387E-6FAC-443B-83F1-304FBC43357F}"/>
    <cellStyle name="Moneda [0] 4 3 4 3" xfId="885" xr:uid="{74A1C662-EAD1-4C6F-AA0B-859DA29540BF}"/>
    <cellStyle name="Moneda [0] 4 3 5" xfId="382" xr:uid="{3DD23588-1641-4FE5-BCDF-C7898199F255}"/>
    <cellStyle name="Moneda [0] 4 3 5 2" xfId="985" xr:uid="{54CE7E96-E6EE-46DE-B75D-2CA1B51899E3}"/>
    <cellStyle name="Moneda [0] 4 3 6" xfId="685" xr:uid="{3585D96A-CE4C-49A6-AA02-92FA9432A789}"/>
    <cellStyle name="Moneda [0] 4 4" xfId="102" xr:uid="{C6DA31C5-AE85-43CE-AAE6-308E08115156}"/>
    <cellStyle name="Moneda [0] 4 4 2" xfId="152" xr:uid="{DFAA2DFF-10D2-4CD2-AFB1-CBD941280763}"/>
    <cellStyle name="Moneda [0] 4 4 2 2" xfId="252" xr:uid="{E4F7858C-1451-4537-BDC4-E860B35EA9BC}"/>
    <cellStyle name="Moneda [0] 4 4 2 2 2" xfId="552" xr:uid="{0241CEF9-B4A7-4E31-A719-14B365C3BA03}"/>
    <cellStyle name="Moneda [0] 4 4 2 2 2 2" xfId="1155" xr:uid="{DDC44F67-3D38-4E34-AE34-7359E30EEE98}"/>
    <cellStyle name="Moneda [0] 4 4 2 2 3" xfId="855" xr:uid="{CD141B32-D427-43A1-9B6D-97EBBBD99927}"/>
    <cellStyle name="Moneda [0] 4 4 2 3" xfId="352" xr:uid="{D0F65932-B679-490A-A795-501C4FF29423}"/>
    <cellStyle name="Moneda [0] 4 4 2 3 2" xfId="652" xr:uid="{785707A5-D61E-42F5-BA80-6257166ADE97}"/>
    <cellStyle name="Moneda [0] 4 4 2 3 2 2" xfId="1255" xr:uid="{B3CE4A12-EC30-42BD-B699-38601A985760}"/>
    <cellStyle name="Moneda [0] 4 4 2 3 3" xfId="955" xr:uid="{F9E21975-1264-4957-941F-35E9D0838D3E}"/>
    <cellStyle name="Moneda [0] 4 4 2 4" xfId="452" xr:uid="{9C9DF222-6403-4BC7-8ECE-2CADFD686F6F}"/>
    <cellStyle name="Moneda [0] 4 4 2 4 2" xfId="1055" xr:uid="{0F61B18F-D402-4513-993B-3B3D65663238}"/>
    <cellStyle name="Moneda [0] 4 4 2 5" xfId="755" xr:uid="{0C80FC9B-B657-4D81-9E86-8A4D8F995752}"/>
    <cellStyle name="Moneda [0] 4 4 3" xfId="202" xr:uid="{EA657BB9-56AF-467E-AF4C-C4019A808F32}"/>
    <cellStyle name="Moneda [0] 4 4 3 2" xfId="502" xr:uid="{60E3B2F0-900E-4367-BCDF-432F068F2627}"/>
    <cellStyle name="Moneda [0] 4 4 3 2 2" xfId="1105" xr:uid="{0A733620-BFC4-48BE-8688-03954E0C5915}"/>
    <cellStyle name="Moneda [0] 4 4 3 3" xfId="805" xr:uid="{3CCE0B4B-A3C8-4350-B17F-5000635B1661}"/>
    <cellStyle name="Moneda [0] 4 4 4" xfId="302" xr:uid="{90B71D12-F6F1-40C2-B3BB-DBCF6282DCB8}"/>
    <cellStyle name="Moneda [0] 4 4 4 2" xfId="602" xr:uid="{72E4B3A5-9D64-4F89-B136-A05D6743D627}"/>
    <cellStyle name="Moneda [0] 4 4 4 2 2" xfId="1205" xr:uid="{C2804482-7FE5-46BC-A116-85BC8C0FA07B}"/>
    <cellStyle name="Moneda [0] 4 4 4 3" xfId="905" xr:uid="{AA8E48AE-FC8B-4BBC-8DBA-E41991352DAB}"/>
    <cellStyle name="Moneda [0] 4 4 5" xfId="402" xr:uid="{0F47E1D2-6955-4C38-9392-774DDFF0BBDD}"/>
    <cellStyle name="Moneda [0] 4 4 5 2" xfId="1005" xr:uid="{4FB0D434-78D8-4C2A-9CA8-E82D24E2DB4B}"/>
    <cellStyle name="Moneda [0] 4 4 6" xfId="705" xr:uid="{32434DF3-B6BB-4BB8-87F2-962B234A50DE}"/>
    <cellStyle name="Moneda [0] 4 5" xfId="112" xr:uid="{A5E466B4-E10E-4348-867D-BEA8F8626F18}"/>
    <cellStyle name="Moneda [0] 4 5 2" xfId="212" xr:uid="{9573F887-E977-42BA-A854-E8D2CBD92150}"/>
    <cellStyle name="Moneda [0] 4 5 2 2" xfId="512" xr:uid="{B7FFFC1B-EB17-488B-85B2-00DE8245E34A}"/>
    <cellStyle name="Moneda [0] 4 5 2 2 2" xfId="1115" xr:uid="{FDF1685D-D39D-4775-A1E5-0BB75970E810}"/>
    <cellStyle name="Moneda [0] 4 5 2 3" xfId="815" xr:uid="{DAE93AAA-6BA5-4121-9CCE-E47599DCFDBE}"/>
    <cellStyle name="Moneda [0] 4 5 3" xfId="312" xr:uid="{155347C3-1601-4A87-A34A-1BD1ED6C6B50}"/>
    <cellStyle name="Moneda [0] 4 5 3 2" xfId="612" xr:uid="{99F1F0AA-A614-4BC2-9E8B-17CE0FA2D3FC}"/>
    <cellStyle name="Moneda [0] 4 5 3 2 2" xfId="1215" xr:uid="{FB6557B3-2C11-4B0B-A1B4-1112D278EAC7}"/>
    <cellStyle name="Moneda [0] 4 5 3 3" xfId="915" xr:uid="{C5020AEC-858C-4F2B-AFA4-CFD9252588DF}"/>
    <cellStyle name="Moneda [0] 4 5 4" xfId="412" xr:uid="{3FCCB648-75BE-471A-AD0D-7A1C0889D1EC}"/>
    <cellStyle name="Moneda [0] 4 5 4 2" xfId="1015" xr:uid="{5C459E4F-39B5-4DE9-9094-39462238EFA0}"/>
    <cellStyle name="Moneda [0] 4 5 5" xfId="715" xr:uid="{D0C46AC5-C984-4C16-868B-C5E0FB7AEA49}"/>
    <cellStyle name="Moneda [0] 4 6" xfId="162" xr:uid="{ECC52AA5-A027-45B6-A859-AF287B1034EF}"/>
    <cellStyle name="Moneda [0] 4 6 2" xfId="462" xr:uid="{DAE8A84E-5A5B-44A8-A315-D85A98AF4436}"/>
    <cellStyle name="Moneda [0] 4 6 2 2" xfId="1065" xr:uid="{A212D8CA-A593-4839-9EB1-BBA4FBE9E277}"/>
    <cellStyle name="Moneda [0] 4 6 3" xfId="765" xr:uid="{08BF4952-93A4-448E-8C89-D0AA049F75CE}"/>
    <cellStyle name="Moneda [0] 4 7" xfId="262" xr:uid="{D7EF9897-0E40-4F9A-BCC2-DCE884810326}"/>
    <cellStyle name="Moneda [0] 4 7 2" xfId="562" xr:uid="{5F0CE856-745F-4843-985F-8FCF4213ACD8}"/>
    <cellStyle name="Moneda [0] 4 7 2 2" xfId="1165" xr:uid="{F247FC39-68B4-4942-AC39-395CC92A4ADA}"/>
    <cellStyle name="Moneda [0] 4 7 3" xfId="865" xr:uid="{EFF35FE1-D6F9-4E9C-82FE-A98BFB50D0BE}"/>
    <cellStyle name="Moneda [0] 4 8" xfId="362" xr:uid="{AA3AF149-748E-4B1E-8212-D0A52B5195D1}"/>
    <cellStyle name="Moneda [0] 4 8 2" xfId="965" xr:uid="{5698CE41-9512-4F7D-8A7F-6996123B5FD2}"/>
    <cellStyle name="Moneda [0] 4 9" xfId="665" xr:uid="{12369C44-BB66-4385-AAB8-3A33C07D761D}"/>
    <cellStyle name="Moneda [0] 5" xfId="67" xr:uid="{53EA1FA8-B4DE-460B-9793-09445E82B44F}"/>
    <cellStyle name="Moneda [0] 5 2" xfId="87" xr:uid="{2A4ABEAA-05BF-430C-8253-CD25800742B5}"/>
    <cellStyle name="Moneda [0] 5 2 2" xfId="137" xr:uid="{65877F92-0580-4B56-8054-147449EB9161}"/>
    <cellStyle name="Moneda [0] 5 2 2 2" xfId="237" xr:uid="{3651C3DC-69A4-4E18-A460-4F54B3A2052F}"/>
    <cellStyle name="Moneda [0] 5 2 2 2 2" xfId="537" xr:uid="{15BF61F0-72EF-48F9-8D65-AFE15AE517F9}"/>
    <cellStyle name="Moneda [0] 5 2 2 2 2 2" xfId="1140" xr:uid="{525CDE24-A8BC-4276-9DA2-0F970CC7B48A}"/>
    <cellStyle name="Moneda [0] 5 2 2 2 3" xfId="840" xr:uid="{5BD7AFDA-5914-4E3C-989E-14FEC0650BFA}"/>
    <cellStyle name="Moneda [0] 5 2 2 3" xfId="337" xr:uid="{E129E3FD-3B8A-493A-9CF1-0DAA7FCD3FCA}"/>
    <cellStyle name="Moneda [0] 5 2 2 3 2" xfId="637" xr:uid="{3B171DA0-8FFD-48ED-845F-757A3B8A982E}"/>
    <cellStyle name="Moneda [0] 5 2 2 3 2 2" xfId="1240" xr:uid="{0621C667-0A92-47B7-B14E-E59BCF338670}"/>
    <cellStyle name="Moneda [0] 5 2 2 3 3" xfId="940" xr:uid="{01F19BD3-A4FE-4E2D-AA24-6DEC8664DB7D}"/>
    <cellStyle name="Moneda [0] 5 2 2 4" xfId="437" xr:uid="{BD52EE58-6C58-4355-A849-C063F4853563}"/>
    <cellStyle name="Moneda [0] 5 2 2 4 2" xfId="1040" xr:uid="{D1F29647-990F-4EF4-8913-0EAFB216CB33}"/>
    <cellStyle name="Moneda [0] 5 2 2 5" xfId="740" xr:uid="{03301C9A-CC5D-4ACB-AC12-626FC47B7BAD}"/>
    <cellStyle name="Moneda [0] 5 2 3" xfId="187" xr:uid="{8BD30B43-A70F-48C5-9DCD-0EF165A95AFB}"/>
    <cellStyle name="Moneda [0] 5 2 3 2" xfId="487" xr:uid="{AEFB7E63-38A1-4D0B-AEF7-FA4B25832C15}"/>
    <cellStyle name="Moneda [0] 5 2 3 2 2" xfId="1090" xr:uid="{CF4974AC-78DF-4DB1-BEE2-5D2C438A4B39}"/>
    <cellStyle name="Moneda [0] 5 2 3 3" xfId="790" xr:uid="{7B5E7ADA-8DD8-4494-A45D-D6F8BBEE4A6D}"/>
    <cellStyle name="Moneda [0] 5 2 4" xfId="287" xr:uid="{DD27EB45-7821-46C4-A900-1CDE1B72E9A4}"/>
    <cellStyle name="Moneda [0] 5 2 4 2" xfId="587" xr:uid="{F7E096FF-4811-4329-8934-E1FADD78AE8C}"/>
    <cellStyle name="Moneda [0] 5 2 4 2 2" xfId="1190" xr:uid="{9C9B810B-825D-45FB-84CC-E26ACA8A5627}"/>
    <cellStyle name="Moneda [0] 5 2 4 3" xfId="890" xr:uid="{6599D8B4-0D4C-4BE0-9477-94391B6BB8B4}"/>
    <cellStyle name="Moneda [0] 5 2 5" xfId="387" xr:uid="{0B16932F-00A7-45CE-B279-6BDF85685EE2}"/>
    <cellStyle name="Moneda [0] 5 2 5 2" xfId="990" xr:uid="{D90F77AC-3827-4CD1-A089-7421C42DBF0C}"/>
    <cellStyle name="Moneda [0] 5 2 6" xfId="690" xr:uid="{0B96B545-81BA-4E96-8353-5DC93147564F}"/>
    <cellStyle name="Moneda [0] 5 3" xfId="117" xr:uid="{8474E7BF-71D0-4213-8FA5-0DEA8D87B839}"/>
    <cellStyle name="Moneda [0] 5 3 2" xfId="217" xr:uid="{7D01F826-451C-4B3E-A769-3EE67CCCF337}"/>
    <cellStyle name="Moneda [0] 5 3 2 2" xfId="517" xr:uid="{A4A45FC6-CDD3-4FB2-BAA0-DBCE33858527}"/>
    <cellStyle name="Moneda [0] 5 3 2 2 2" xfId="1120" xr:uid="{F06C3EB2-2077-4C22-AD12-6A666E3EEC52}"/>
    <cellStyle name="Moneda [0] 5 3 2 3" xfId="820" xr:uid="{1909EB8F-A118-42D2-904D-0D4A11A1831D}"/>
    <cellStyle name="Moneda [0] 5 3 3" xfId="317" xr:uid="{B0DA2464-A913-4B0F-B82A-F82ABE6CFFAC}"/>
    <cellStyle name="Moneda [0] 5 3 3 2" xfId="617" xr:uid="{6505C2AA-D3C9-40CE-A88A-121A1CF58462}"/>
    <cellStyle name="Moneda [0] 5 3 3 2 2" xfId="1220" xr:uid="{D2CB31BF-2CBD-404A-B6CE-D83FB3781B8E}"/>
    <cellStyle name="Moneda [0] 5 3 3 3" xfId="920" xr:uid="{B894A85E-CA82-4537-A8E2-B00F87495831}"/>
    <cellStyle name="Moneda [0] 5 3 4" xfId="417" xr:uid="{B5666D4C-71C1-4B0E-B1ED-9B637C4C721D}"/>
    <cellStyle name="Moneda [0] 5 3 4 2" xfId="1020" xr:uid="{4C644DEC-D705-4E1F-8E20-F59386CFC2BC}"/>
    <cellStyle name="Moneda [0] 5 3 5" xfId="720" xr:uid="{3B020F35-C312-4E25-87E3-CC9130C9FBEB}"/>
    <cellStyle name="Moneda [0] 5 4" xfId="167" xr:uid="{D68A929C-D85C-409A-ADD4-3381652FD569}"/>
    <cellStyle name="Moneda [0] 5 4 2" xfId="467" xr:uid="{769BB86A-E434-4A05-917D-E48B2476B57D}"/>
    <cellStyle name="Moneda [0] 5 4 2 2" xfId="1070" xr:uid="{D3EACD8B-2320-45EC-B671-284D295DA6D1}"/>
    <cellStyle name="Moneda [0] 5 4 3" xfId="770" xr:uid="{8A17ED72-3DEE-4C0A-BEF2-2FC4415CFBD2}"/>
    <cellStyle name="Moneda [0] 5 5" xfId="267" xr:uid="{643FC14D-5A9D-4AE4-BFF8-F0FADFCA7A95}"/>
    <cellStyle name="Moneda [0] 5 5 2" xfId="567" xr:uid="{EA097F64-862D-4336-8FBB-A0E94CE3FE99}"/>
    <cellStyle name="Moneda [0] 5 5 2 2" xfId="1170" xr:uid="{EB834F07-A4EF-4023-8D0F-D0B840E706A8}"/>
    <cellStyle name="Moneda [0] 5 5 3" xfId="870" xr:uid="{C18C5882-5803-4FCE-B04A-3385316552D9}"/>
    <cellStyle name="Moneda [0] 5 6" xfId="367" xr:uid="{9F921616-C8AF-428A-AEFA-E37CBCFBFB64}"/>
    <cellStyle name="Moneda [0] 5 6 2" xfId="970" xr:uid="{15F3E78E-8E39-40EE-B613-235A901D466C}"/>
    <cellStyle name="Moneda [0] 5 7" xfId="670" xr:uid="{2E469A3B-8288-4586-8622-97191B59329D}"/>
    <cellStyle name="Moneda [0] 6" xfId="77" xr:uid="{09F25B9F-8A6A-4F33-B754-D5D5B78C4480}"/>
    <cellStyle name="Moneda [0] 6 2" xfId="127" xr:uid="{856E382E-8B2B-43C5-94D5-A6CD669B04E2}"/>
    <cellStyle name="Moneda [0] 6 2 2" xfId="227" xr:uid="{05C7FEE5-0FD7-44E3-BF99-ED31A9F1E00E}"/>
    <cellStyle name="Moneda [0] 6 2 2 2" xfId="527" xr:uid="{7BFF778A-6B0F-401D-82D7-61078B54262E}"/>
    <cellStyle name="Moneda [0] 6 2 2 2 2" xfId="1130" xr:uid="{EFC7275B-8090-4A48-8F6F-41573B607B67}"/>
    <cellStyle name="Moneda [0] 6 2 2 3" xfId="830" xr:uid="{D79B03E5-0CA7-4DAF-9069-4EA29899D0F7}"/>
    <cellStyle name="Moneda [0] 6 2 3" xfId="327" xr:uid="{4516565B-4A15-4763-9DAD-9566958B2BB4}"/>
    <cellStyle name="Moneda [0] 6 2 3 2" xfId="627" xr:uid="{7B421CD9-C873-4BD0-BE2F-0AD67D8CFD16}"/>
    <cellStyle name="Moneda [0] 6 2 3 2 2" xfId="1230" xr:uid="{DF9D6F22-2F5B-4F31-8CC4-3EE1C84F6C17}"/>
    <cellStyle name="Moneda [0] 6 2 3 3" xfId="930" xr:uid="{D1C21E5F-855E-4136-92B0-1F434084DB82}"/>
    <cellStyle name="Moneda [0] 6 2 4" xfId="427" xr:uid="{FAACC4D9-0E9D-44EC-BD4D-8C81AE0F93FE}"/>
    <cellStyle name="Moneda [0] 6 2 4 2" xfId="1030" xr:uid="{76B1240B-9A23-4498-91FE-6C98DE17DDE5}"/>
    <cellStyle name="Moneda [0] 6 2 5" xfId="730" xr:uid="{B7C34DDA-AD5C-4827-A38E-422A776840FC}"/>
    <cellStyle name="Moneda [0] 6 3" xfId="177" xr:uid="{D9E09941-3F6F-40C8-A739-9F91801799F8}"/>
    <cellStyle name="Moneda [0] 6 3 2" xfId="477" xr:uid="{9EFE065E-E9F5-43D1-AFE3-2D11CED34FD9}"/>
    <cellStyle name="Moneda [0] 6 3 2 2" xfId="1080" xr:uid="{11D5DB46-A248-4DDD-B9A5-E99FB6C077E6}"/>
    <cellStyle name="Moneda [0] 6 3 3" xfId="780" xr:uid="{55770AD9-DAB1-4658-AF2A-D94B878406E5}"/>
    <cellStyle name="Moneda [0] 6 4" xfId="277" xr:uid="{D968A692-87CC-4B25-91BE-B83DF752AD3E}"/>
    <cellStyle name="Moneda [0] 6 4 2" xfId="577" xr:uid="{2CE319B3-6945-4BF4-8194-A20ECB32362D}"/>
    <cellStyle name="Moneda [0] 6 4 2 2" xfId="1180" xr:uid="{CD6AE55A-A62D-4D19-BCF2-818C593F9BE6}"/>
    <cellStyle name="Moneda [0] 6 4 3" xfId="880" xr:uid="{0202878D-98C7-4B9C-AD22-C4FA78B1BB96}"/>
    <cellStyle name="Moneda [0] 6 5" xfId="377" xr:uid="{7AD5A037-8165-41B5-80AB-60A54C5193CB}"/>
    <cellStyle name="Moneda [0] 6 5 2" xfId="980" xr:uid="{68DEFBB9-4C11-41B6-B926-21D49B4C19BF}"/>
    <cellStyle name="Moneda [0] 6 6" xfId="680" xr:uid="{74F30D0F-5202-4349-8065-8ACA80BF50BE}"/>
    <cellStyle name="Moneda [0] 7" xfId="97" xr:uid="{D7D22754-3007-49D4-8DB1-6FCB9B43585B}"/>
    <cellStyle name="Moneda [0] 7 2" xfId="147" xr:uid="{2ABEF182-2830-4E1D-913F-05780BF2ECA4}"/>
    <cellStyle name="Moneda [0] 7 2 2" xfId="247" xr:uid="{D447D966-EE65-493D-AF60-8600D69FF46B}"/>
    <cellStyle name="Moneda [0] 7 2 2 2" xfId="547" xr:uid="{51569240-F3AB-41EC-B359-ECE23FD6CCE9}"/>
    <cellStyle name="Moneda [0] 7 2 2 2 2" xfId="1150" xr:uid="{BB6A52AA-3039-45A0-957E-F3EBB14775D8}"/>
    <cellStyle name="Moneda [0] 7 2 2 3" xfId="850" xr:uid="{1A21318E-D48E-4AF3-B2A3-BCDBFEA333B7}"/>
    <cellStyle name="Moneda [0] 7 2 3" xfId="347" xr:uid="{ACEA1686-40BF-4D81-9173-E728C8E26A62}"/>
    <cellStyle name="Moneda [0] 7 2 3 2" xfId="647" xr:uid="{78CB6CA5-A38C-4887-9007-6F6FE819428C}"/>
    <cellStyle name="Moneda [0] 7 2 3 2 2" xfId="1250" xr:uid="{5CEB8284-554F-4153-AF36-6055A96488DB}"/>
    <cellStyle name="Moneda [0] 7 2 3 3" xfId="950" xr:uid="{7446B331-AA0F-4ABD-B066-C3B31877CAEB}"/>
    <cellStyle name="Moneda [0] 7 2 4" xfId="447" xr:uid="{967C6C9B-D688-41F5-8C7D-1016D54CCBD7}"/>
    <cellStyle name="Moneda [0] 7 2 4 2" xfId="1050" xr:uid="{F0B253FB-4E46-45B9-8EC4-CD73D4AB3E24}"/>
    <cellStyle name="Moneda [0] 7 2 5" xfId="750" xr:uid="{AC71AD6A-2C0C-4261-A36C-5A22D19576D8}"/>
    <cellStyle name="Moneda [0] 7 3" xfId="197" xr:uid="{02276745-BF43-4DB6-8794-E5F011568BD6}"/>
    <cellStyle name="Moneda [0] 7 3 2" xfId="497" xr:uid="{02F75EE4-9526-415F-BF0F-B01B41352D75}"/>
    <cellStyle name="Moneda [0] 7 3 2 2" xfId="1100" xr:uid="{2DF8522C-308C-4DDD-9132-F8513D9576FB}"/>
    <cellStyle name="Moneda [0] 7 3 3" xfId="800" xr:uid="{030DB5BB-A24C-4433-9541-FE1AD90686E8}"/>
    <cellStyle name="Moneda [0] 7 4" xfId="297" xr:uid="{48F6D492-B4A4-4497-9549-8D8236A256BE}"/>
    <cellStyle name="Moneda [0] 7 4 2" xfId="597" xr:uid="{C484953C-B2BC-4C6F-9684-F3C7AA68424B}"/>
    <cellStyle name="Moneda [0] 7 4 2 2" xfId="1200" xr:uid="{844D2BA1-EEF1-4A78-B0AB-FA2AFEFFFD7A}"/>
    <cellStyle name="Moneda [0] 7 4 3" xfId="900" xr:uid="{3E5E4F68-A7B6-4CF7-8011-137BD3539B95}"/>
    <cellStyle name="Moneda [0] 7 5" xfId="397" xr:uid="{0164B3DA-52AF-4F23-8D10-890BA4E2D28E}"/>
    <cellStyle name="Moneda [0] 7 5 2" xfId="1000" xr:uid="{1BD6C62B-8949-459C-ABCA-00F73A4ABD3B}"/>
    <cellStyle name="Moneda [0] 7 6" xfId="700" xr:uid="{BCB183BE-0FAD-4255-A50C-382DF053E4DA}"/>
    <cellStyle name="Moneda [0] 8" xfId="107" xr:uid="{4619E325-A445-4C3C-903F-2B34C8B400DE}"/>
    <cellStyle name="Moneda [0] 8 2" xfId="207" xr:uid="{FABFC0F1-02F9-48BF-95AE-838E3CFD4DDF}"/>
    <cellStyle name="Moneda [0] 8 2 2" xfId="507" xr:uid="{CA6AD9FD-9257-4EDA-A0AE-BBD2A15A9A6D}"/>
    <cellStyle name="Moneda [0] 8 2 2 2" xfId="1110" xr:uid="{226760A5-721A-4829-AEE7-D365ABC545D0}"/>
    <cellStyle name="Moneda [0] 8 2 3" xfId="810" xr:uid="{7401B7DD-1CD4-4DCA-84E9-4E3C6E20A0A5}"/>
    <cellStyle name="Moneda [0] 8 3" xfId="307" xr:uid="{0CDBEDDF-3D7A-4CFC-9141-8D1643FF2BFD}"/>
    <cellStyle name="Moneda [0] 8 3 2" xfId="607" xr:uid="{F5D10596-AC9E-44A9-88F5-F07B732EAF30}"/>
    <cellStyle name="Moneda [0] 8 3 2 2" xfId="1210" xr:uid="{EBB72823-4CA9-4260-ABEC-ABB9F85102E1}"/>
    <cellStyle name="Moneda [0] 8 3 3" xfId="910" xr:uid="{FD3D1943-1344-4067-840B-83604FB32666}"/>
    <cellStyle name="Moneda [0] 8 4" xfId="407" xr:uid="{C75BDFE4-763B-4AE4-A4E8-EC6FDBEA54CA}"/>
    <cellStyle name="Moneda [0] 8 4 2" xfId="1010" xr:uid="{D89CE5D0-5853-4033-ACBE-DF0A2B0F4EAB}"/>
    <cellStyle name="Moneda [0] 8 5" xfId="710" xr:uid="{2CD8C534-BF1D-497C-A2CC-181D706DE0A7}"/>
    <cellStyle name="Moneda [0] 9" xfId="157" xr:uid="{9B9CADA1-D89D-4CC2-8920-F42077E00836}"/>
    <cellStyle name="Moneda [0] 9 2" xfId="457" xr:uid="{ABB52D4F-6BAD-41B4-A6C3-A5E58C0B8BC3}"/>
    <cellStyle name="Moneda [0] 9 2 2" xfId="1060" xr:uid="{76EE9FAD-A93F-44DB-BDA2-6B91A195C374}"/>
    <cellStyle name="Moneda [0] 9 3" xfId="760" xr:uid="{EFFC42DE-7365-44BD-8C6D-B5F035FB7D00}"/>
    <cellStyle name="Moneda 2" xfId="42" xr:uid="{00000000-0005-0000-0000-000028000000}"/>
    <cellStyle name="Moneda 2 2" xfId="1263" xr:uid="{546CCE6E-C63B-452C-BA67-F97D75E127E0}"/>
    <cellStyle name="Moneda 3" xfId="55" xr:uid="{83D22D20-A68D-4A45-9417-75BE482D928A}"/>
    <cellStyle name="Moneda 3 2" xfId="1266" xr:uid="{4C69E86E-BCE9-4BF8-A1DE-BC73290633C1}"/>
    <cellStyle name="Moneda 4" xfId="1268" xr:uid="{8D0D6035-BC5A-41A9-AA23-ED4C1615D5E4}"/>
    <cellStyle name="Moneda 5" xfId="1269" xr:uid="{C5EAD958-4912-4AFB-A411-F51FF518AF47}"/>
    <cellStyle name="Moneda 6" xfId="1271" xr:uid="{360E5DA2-6854-493D-BDD0-FF3D700CC08C}"/>
    <cellStyle name="Moneda 7" xfId="1273" xr:uid="{19B5E73C-8C14-4687-8E5F-E016B977875C}"/>
    <cellStyle name="Moneda 8" xfId="1279" xr:uid="{E4692AB9-8EAE-482A-ABB4-825F53905E61}"/>
    <cellStyle name="Moneda 9" xfId="1276" xr:uid="{88EF78DB-E0AA-4874-B362-85100145EDA3}"/>
    <cellStyle name="Neutral" xfId="8" builtinId="28" customBuiltin="1"/>
    <cellStyle name="Normal" xfId="0" builtinId="0"/>
    <cellStyle name="Normal 2" xfId="51" xr:uid="{00000000-0005-0000-0000-00002B000000}"/>
    <cellStyle name="Normal 3" xfId="44" xr:uid="{00000000-0005-0000-0000-00002C000000}"/>
    <cellStyle name="Notas" xfId="15" builtinId="10" customBuiltin="1"/>
    <cellStyle name="Porcentaje" xfId="46" builtinId="5"/>
    <cellStyle name="Salida" xfId="10" builtinId="21" customBuiltin="1"/>
    <cellStyle name="Texto de advertencia" xfId="14" builtinId="11" customBuiltin="1"/>
    <cellStyle name="Texto explicativo" xfId="16" builtinId="53" customBuiltin="1"/>
    <cellStyle name="Título 2" xfId="3" builtinId="17" customBuiltin="1"/>
    <cellStyle name="Título 3" xfId="4" builtinId="18" customBuiltin="1"/>
    <cellStyle name="Título 4" xfId="43" xr:uid="{00000000-0005-0000-0000-000034000000}"/>
    <cellStyle name="Total" xfId="17" builtinId="25" customBuiltin="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7.png"/><Relationship Id="rId4"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png"/><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4</xdr:col>
      <xdr:colOff>390525</xdr:colOff>
      <xdr:row>6</xdr:row>
      <xdr:rowOff>21659</xdr:rowOff>
    </xdr:to>
    <xdr:pic>
      <xdr:nvPicPr>
        <xdr:cNvPr id="2" name="Imagen 1" descr="Banca de Desarrollo Territorial">
          <a:extLst>
            <a:ext uri="{FF2B5EF4-FFF2-40B4-BE49-F238E27FC236}">
              <a16:creationId xmlns:a16="http://schemas.microsoft.com/office/drawing/2014/main" id="{95703003-444B-451A-A4FF-189CCDC1098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85725"/>
          <a:ext cx="1914525" cy="1078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637054</xdr:colOff>
      <xdr:row>0</xdr:row>
      <xdr:rowOff>89647</xdr:rowOff>
    </xdr:from>
    <xdr:to>
      <xdr:col>8</xdr:col>
      <xdr:colOff>122140</xdr:colOff>
      <xdr:row>4</xdr:row>
      <xdr:rowOff>70597</xdr:rowOff>
    </xdr:to>
    <xdr:pic>
      <xdr:nvPicPr>
        <xdr:cNvPr id="3" name="Imagen 2">
          <a:extLst>
            <a:ext uri="{FF2B5EF4-FFF2-40B4-BE49-F238E27FC236}">
              <a16:creationId xmlns:a16="http://schemas.microsoft.com/office/drawing/2014/main" id="{EB499945-A106-4B4E-8D30-FA6C11812C85}"/>
            </a:ext>
          </a:extLst>
        </xdr:cNvPr>
        <xdr:cNvPicPr>
          <a:picLocks noChangeAspect="1"/>
        </xdr:cNvPicPr>
      </xdr:nvPicPr>
      <xdr:blipFill>
        <a:blip xmlns:r="http://schemas.openxmlformats.org/officeDocument/2006/relationships" r:embed="rId1"/>
        <a:stretch>
          <a:fillRect/>
        </a:stretch>
      </xdr:blipFill>
      <xdr:spPr>
        <a:xfrm>
          <a:off x="7214907" y="89647"/>
          <a:ext cx="1726262" cy="742950"/>
        </a:xfrm>
        <a:prstGeom prst="rect">
          <a:avLst/>
        </a:prstGeom>
      </xdr:spPr>
    </xdr:pic>
    <xdr:clientData/>
  </xdr:twoCellAnchor>
  <xdr:twoCellAnchor editAs="oneCell">
    <xdr:from>
      <xdr:col>0</xdr:col>
      <xdr:colOff>76760</xdr:colOff>
      <xdr:row>0</xdr:row>
      <xdr:rowOff>146235</xdr:rowOff>
    </xdr:from>
    <xdr:to>
      <xdr:col>2</xdr:col>
      <xdr:colOff>491377</xdr:colOff>
      <xdr:row>3</xdr:row>
      <xdr:rowOff>74284</xdr:rowOff>
    </xdr:to>
    <xdr:pic>
      <xdr:nvPicPr>
        <xdr:cNvPr id="2" name="Imagen 1">
          <a:extLst>
            <a:ext uri="{FF2B5EF4-FFF2-40B4-BE49-F238E27FC236}">
              <a16:creationId xmlns:a16="http://schemas.microsoft.com/office/drawing/2014/main" id="{EAB69559-3D6E-494E-9D58-A3E98B7FD3F8}"/>
            </a:ext>
          </a:extLst>
        </xdr:cNvPr>
        <xdr:cNvPicPr>
          <a:picLocks noChangeAspect="1"/>
        </xdr:cNvPicPr>
      </xdr:nvPicPr>
      <xdr:blipFill>
        <a:blip xmlns:r="http://schemas.openxmlformats.org/officeDocument/2006/relationships" r:embed="rId2"/>
        <a:stretch>
          <a:fillRect/>
        </a:stretch>
      </xdr:blipFill>
      <xdr:spPr>
        <a:xfrm>
          <a:off x="76760" y="146235"/>
          <a:ext cx="2729192" cy="499549"/>
        </a:xfrm>
        <a:prstGeom prst="rect">
          <a:avLst/>
        </a:prstGeom>
      </xdr:spPr>
    </xdr:pic>
    <xdr:clientData/>
  </xdr:twoCellAnchor>
  <xdr:twoCellAnchor editAs="oneCell">
    <xdr:from>
      <xdr:col>0</xdr:col>
      <xdr:colOff>28575</xdr:colOff>
      <xdr:row>12</xdr:row>
      <xdr:rowOff>61502</xdr:rowOff>
    </xdr:from>
    <xdr:to>
      <xdr:col>5</xdr:col>
      <xdr:colOff>609599</xdr:colOff>
      <xdr:row>19</xdr:row>
      <xdr:rowOff>148823</xdr:rowOff>
    </xdr:to>
    <xdr:pic>
      <xdr:nvPicPr>
        <xdr:cNvPr id="4" name="Imagen 3">
          <a:extLst>
            <a:ext uri="{FF2B5EF4-FFF2-40B4-BE49-F238E27FC236}">
              <a16:creationId xmlns:a16="http://schemas.microsoft.com/office/drawing/2014/main" id="{4B53572C-7D3E-AF13-BC67-FDB2E1EB89D2}"/>
            </a:ext>
          </a:extLst>
        </xdr:cNvPr>
        <xdr:cNvPicPr>
          <a:picLocks noChangeAspect="1"/>
        </xdr:cNvPicPr>
      </xdr:nvPicPr>
      <xdr:blipFill>
        <a:blip xmlns:r="http://schemas.openxmlformats.org/officeDocument/2006/relationships" r:embed="rId3"/>
        <a:stretch>
          <a:fillRect/>
        </a:stretch>
      </xdr:blipFill>
      <xdr:spPr>
        <a:xfrm>
          <a:off x="28575" y="2385602"/>
          <a:ext cx="6543674" cy="1420821"/>
        </a:xfrm>
        <a:prstGeom prst="rect">
          <a:avLst/>
        </a:prstGeom>
        <a:ln w="28575">
          <a:solidFill>
            <a:schemeClr val="tx1"/>
          </a:solidFill>
        </a:ln>
      </xdr:spPr>
    </xdr:pic>
    <xdr:clientData/>
  </xdr:twoCellAnchor>
  <xdr:twoCellAnchor editAs="oneCell">
    <xdr:from>
      <xdr:col>0</xdr:col>
      <xdr:colOff>0</xdr:colOff>
      <xdr:row>30</xdr:row>
      <xdr:rowOff>53187</xdr:rowOff>
    </xdr:from>
    <xdr:to>
      <xdr:col>5</xdr:col>
      <xdr:colOff>619125</xdr:colOff>
      <xdr:row>35</xdr:row>
      <xdr:rowOff>104948</xdr:rowOff>
    </xdr:to>
    <xdr:pic>
      <xdr:nvPicPr>
        <xdr:cNvPr id="5" name="Imagen 4">
          <a:extLst>
            <a:ext uri="{FF2B5EF4-FFF2-40B4-BE49-F238E27FC236}">
              <a16:creationId xmlns:a16="http://schemas.microsoft.com/office/drawing/2014/main" id="{24E4C924-67DF-6AD4-EA1C-7442CB5B68D6}"/>
            </a:ext>
          </a:extLst>
        </xdr:cNvPr>
        <xdr:cNvPicPr>
          <a:picLocks noChangeAspect="1"/>
        </xdr:cNvPicPr>
      </xdr:nvPicPr>
      <xdr:blipFill>
        <a:blip xmlns:r="http://schemas.openxmlformats.org/officeDocument/2006/relationships" r:embed="rId4"/>
        <a:stretch>
          <a:fillRect/>
        </a:stretch>
      </xdr:blipFill>
      <xdr:spPr>
        <a:xfrm>
          <a:off x="0" y="6654012"/>
          <a:ext cx="6581775" cy="1004261"/>
        </a:xfrm>
        <a:prstGeom prst="rect">
          <a:avLst/>
        </a:prstGeom>
        <a:ln w="28575">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963672</xdr:colOff>
      <xdr:row>2</xdr:row>
      <xdr:rowOff>88901</xdr:rowOff>
    </xdr:from>
    <xdr:to>
      <xdr:col>14</xdr:col>
      <xdr:colOff>522719</xdr:colOff>
      <xdr:row>6</xdr:row>
      <xdr:rowOff>144991</xdr:rowOff>
    </xdr:to>
    <xdr:pic>
      <xdr:nvPicPr>
        <xdr:cNvPr id="5" name="Picture 2" descr="http://www.bucaramanga.gov.co/prensa/Boletines/Boletin_web/Retina2014/logo%20findeter.jpg">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3650972" y="469901"/>
          <a:ext cx="1873622" cy="837140"/>
        </a:xfrm>
        <a:prstGeom prst="rect">
          <a:avLst/>
        </a:prstGeom>
        <a:noFill/>
      </xdr:spPr>
    </xdr:pic>
    <xdr:clientData/>
  </xdr:twoCellAnchor>
  <xdr:twoCellAnchor editAs="oneCell">
    <xdr:from>
      <xdr:col>4</xdr:col>
      <xdr:colOff>124883</xdr:colOff>
      <xdr:row>2</xdr:row>
      <xdr:rowOff>157691</xdr:rowOff>
    </xdr:from>
    <xdr:to>
      <xdr:col>7</xdr:col>
      <xdr:colOff>232271</xdr:colOff>
      <xdr:row>6</xdr:row>
      <xdr:rowOff>100541</xdr:rowOff>
    </xdr:to>
    <xdr:pic>
      <xdr:nvPicPr>
        <xdr:cNvPr id="4" name="Imagen 3">
          <a:extLst>
            <a:ext uri="{FF2B5EF4-FFF2-40B4-BE49-F238E27FC236}">
              <a16:creationId xmlns:a16="http://schemas.microsoft.com/office/drawing/2014/main" id="{65B0C4D7-79C2-EB32-0542-3F4903BF6DD6}"/>
            </a:ext>
          </a:extLst>
        </xdr:cNvPr>
        <xdr:cNvPicPr>
          <a:picLocks noChangeAspect="1"/>
        </xdr:cNvPicPr>
      </xdr:nvPicPr>
      <xdr:blipFill>
        <a:blip xmlns:r="http://schemas.openxmlformats.org/officeDocument/2006/relationships" r:embed="rId2"/>
        <a:stretch>
          <a:fillRect/>
        </a:stretch>
      </xdr:blipFill>
      <xdr:spPr>
        <a:xfrm>
          <a:off x="4049183" y="538691"/>
          <a:ext cx="3934322" cy="723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2</xdr:row>
      <xdr:rowOff>21037</xdr:rowOff>
    </xdr:from>
    <xdr:to>
      <xdr:col>11</xdr:col>
      <xdr:colOff>188595</xdr:colOff>
      <xdr:row>6</xdr:row>
      <xdr:rowOff>83592</xdr:rowOff>
    </xdr:to>
    <xdr:pic>
      <xdr:nvPicPr>
        <xdr:cNvPr id="3" name="Picture 2" descr="http://www.bucaramanga.gov.co/prensa/Boletines/Boletin_web/Retina2014/logo%20findeter.jpg">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0660380" y="402037"/>
          <a:ext cx="1560195" cy="815030"/>
        </a:xfrm>
        <a:prstGeom prst="rect">
          <a:avLst/>
        </a:prstGeom>
        <a:noFill/>
      </xdr:spPr>
    </xdr:pic>
    <xdr:clientData/>
  </xdr:twoCellAnchor>
  <xdr:twoCellAnchor editAs="oneCell">
    <xdr:from>
      <xdr:col>1</xdr:col>
      <xdr:colOff>1276350</xdr:colOff>
      <xdr:row>2</xdr:row>
      <xdr:rowOff>95250</xdr:rowOff>
    </xdr:from>
    <xdr:to>
      <xdr:col>5</xdr:col>
      <xdr:colOff>1063063</xdr:colOff>
      <xdr:row>6</xdr:row>
      <xdr:rowOff>66675</xdr:rowOff>
    </xdr:to>
    <xdr:pic>
      <xdr:nvPicPr>
        <xdr:cNvPr id="2" name="Imagen 1">
          <a:extLst>
            <a:ext uri="{FF2B5EF4-FFF2-40B4-BE49-F238E27FC236}">
              <a16:creationId xmlns:a16="http://schemas.microsoft.com/office/drawing/2014/main" id="{03C7456B-EB45-4600-87C4-AA6529D9C1CF}"/>
            </a:ext>
          </a:extLst>
        </xdr:cNvPr>
        <xdr:cNvPicPr>
          <a:picLocks noChangeAspect="1"/>
        </xdr:cNvPicPr>
      </xdr:nvPicPr>
      <xdr:blipFill>
        <a:blip xmlns:r="http://schemas.openxmlformats.org/officeDocument/2006/relationships" r:embed="rId2"/>
        <a:stretch>
          <a:fillRect/>
        </a:stretch>
      </xdr:blipFill>
      <xdr:spPr>
        <a:xfrm>
          <a:off x="1276350" y="476250"/>
          <a:ext cx="3945963" cy="723900"/>
        </a:xfrm>
        <a:prstGeom prst="rect">
          <a:avLst/>
        </a:prstGeom>
      </xdr:spPr>
    </xdr:pic>
    <xdr:clientData/>
  </xdr:twoCellAnchor>
  <xdr:twoCellAnchor editAs="oneCell">
    <xdr:from>
      <xdr:col>13</xdr:col>
      <xdr:colOff>171450</xdr:colOff>
      <xdr:row>10</xdr:row>
      <xdr:rowOff>171232</xdr:rowOff>
    </xdr:from>
    <xdr:to>
      <xdr:col>19</xdr:col>
      <xdr:colOff>228599</xdr:colOff>
      <xdr:row>39</xdr:row>
      <xdr:rowOff>104776</xdr:rowOff>
    </xdr:to>
    <xdr:pic>
      <xdr:nvPicPr>
        <xdr:cNvPr id="4" name="Imagen 3">
          <a:extLst>
            <a:ext uri="{FF2B5EF4-FFF2-40B4-BE49-F238E27FC236}">
              <a16:creationId xmlns:a16="http://schemas.microsoft.com/office/drawing/2014/main" id="{A020A5BF-C8C3-129C-5C2B-3F1DD819C57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420850" y="2066707"/>
          <a:ext cx="5210175" cy="5972394"/>
        </a:xfrm>
        <a:prstGeom prst="rect">
          <a:avLst/>
        </a:prstGeom>
        <a:noFill/>
        <a:ln w="28575">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196104</xdr:colOff>
      <xdr:row>1</xdr:row>
      <xdr:rowOff>75794</xdr:rowOff>
    </xdr:from>
    <xdr:to>
      <xdr:col>13</xdr:col>
      <xdr:colOff>1086971</xdr:colOff>
      <xdr:row>5</xdr:row>
      <xdr:rowOff>59770</xdr:rowOff>
    </xdr:to>
    <xdr:pic>
      <xdr:nvPicPr>
        <xdr:cNvPr id="3" name="Picture 2" descr="http://www.bucaramanga.gov.co/prensa/Boletines/Boletin_web/Retina2014/logo%20findeter.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4965457" y="266294"/>
          <a:ext cx="2000249" cy="880447"/>
        </a:xfrm>
        <a:prstGeom prst="rect">
          <a:avLst/>
        </a:prstGeom>
        <a:noFill/>
      </xdr:spPr>
    </xdr:pic>
    <xdr:clientData/>
  </xdr:twoCellAnchor>
  <xdr:twoCellAnchor editAs="oneCell">
    <xdr:from>
      <xdr:col>0</xdr:col>
      <xdr:colOff>1496786</xdr:colOff>
      <xdr:row>1</xdr:row>
      <xdr:rowOff>81641</xdr:rowOff>
    </xdr:from>
    <xdr:to>
      <xdr:col>5</xdr:col>
      <xdr:colOff>84578</xdr:colOff>
      <xdr:row>5</xdr:row>
      <xdr:rowOff>68034</xdr:rowOff>
    </xdr:to>
    <xdr:pic>
      <xdr:nvPicPr>
        <xdr:cNvPr id="5" name="Imagen 4">
          <a:extLst>
            <a:ext uri="{FF2B5EF4-FFF2-40B4-BE49-F238E27FC236}">
              <a16:creationId xmlns:a16="http://schemas.microsoft.com/office/drawing/2014/main" id="{A0247877-9E9A-40F9-925E-55086D0E3492}"/>
            </a:ext>
          </a:extLst>
        </xdr:cNvPr>
        <xdr:cNvPicPr>
          <a:picLocks noChangeAspect="1"/>
        </xdr:cNvPicPr>
      </xdr:nvPicPr>
      <xdr:blipFill>
        <a:blip xmlns:r="http://schemas.openxmlformats.org/officeDocument/2006/relationships" r:embed="rId2"/>
        <a:stretch>
          <a:fillRect/>
        </a:stretch>
      </xdr:blipFill>
      <xdr:spPr>
        <a:xfrm>
          <a:off x="1496786" y="272141"/>
          <a:ext cx="4969542" cy="9116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10</xdr:col>
      <xdr:colOff>299356</xdr:colOff>
      <xdr:row>1</xdr:row>
      <xdr:rowOff>122462</xdr:rowOff>
    </xdr:from>
    <xdr:ext cx="2999849" cy="1197429"/>
    <xdr:pic>
      <xdr:nvPicPr>
        <xdr:cNvPr id="2" name="Picture 2" descr="http://www.bucaramanga.gov.co/prensa/Boletines/Boletin_web/Retina2014/logo%20findeter.jpg">
          <a:extLst>
            <a:ext uri="{FF2B5EF4-FFF2-40B4-BE49-F238E27FC236}">
              <a16:creationId xmlns:a16="http://schemas.microsoft.com/office/drawing/2014/main" id="{85D1D19F-4C98-4940-9E30-2F9EFE09396F}"/>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7213035" y="312962"/>
          <a:ext cx="2999849" cy="1197429"/>
        </a:xfrm>
        <a:prstGeom prst="rect">
          <a:avLst/>
        </a:prstGeom>
        <a:noFill/>
      </xdr:spPr>
    </xdr:pic>
    <xdr:clientData/>
  </xdr:oneCellAnchor>
  <xdr:twoCellAnchor editAs="oneCell">
    <xdr:from>
      <xdr:col>0</xdr:col>
      <xdr:colOff>1061357</xdr:colOff>
      <xdr:row>1</xdr:row>
      <xdr:rowOff>190499</xdr:rowOff>
    </xdr:from>
    <xdr:to>
      <xdr:col>3</xdr:col>
      <xdr:colOff>1218765</xdr:colOff>
      <xdr:row>5</xdr:row>
      <xdr:rowOff>136069</xdr:rowOff>
    </xdr:to>
    <xdr:pic>
      <xdr:nvPicPr>
        <xdr:cNvPr id="3" name="Imagen 2">
          <a:extLst>
            <a:ext uri="{FF2B5EF4-FFF2-40B4-BE49-F238E27FC236}">
              <a16:creationId xmlns:a16="http://schemas.microsoft.com/office/drawing/2014/main" id="{42BF9590-C0D8-4B19-9E1C-D116DFDD4B03}"/>
            </a:ext>
          </a:extLst>
        </xdr:cNvPr>
        <xdr:cNvPicPr>
          <a:picLocks noChangeAspect="1"/>
        </xdr:cNvPicPr>
      </xdr:nvPicPr>
      <xdr:blipFill>
        <a:blip xmlns:r="http://schemas.openxmlformats.org/officeDocument/2006/relationships" r:embed="rId2"/>
        <a:stretch>
          <a:fillRect/>
        </a:stretch>
      </xdr:blipFill>
      <xdr:spPr>
        <a:xfrm>
          <a:off x="1061357" y="380999"/>
          <a:ext cx="5192051" cy="9524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797299</xdr:colOff>
      <xdr:row>1</xdr:row>
      <xdr:rowOff>137832</xdr:rowOff>
    </xdr:from>
    <xdr:to>
      <xdr:col>5</xdr:col>
      <xdr:colOff>1068620</xdr:colOff>
      <xdr:row>3</xdr:row>
      <xdr:rowOff>131384</xdr:rowOff>
    </xdr:to>
    <xdr:pic>
      <xdr:nvPicPr>
        <xdr:cNvPr id="3" name="3 Imagen">
          <a:extLst>
            <a:ext uri="{FF2B5EF4-FFF2-40B4-BE49-F238E27FC236}">
              <a16:creationId xmlns:a16="http://schemas.microsoft.com/office/drawing/2014/main" id="{BB6A030E-CD27-4652-8591-DBCD7CB23953}"/>
            </a:ext>
          </a:extLst>
        </xdr:cNvPr>
        <xdr:cNvPicPr>
          <a:picLocks noChangeAspect="1"/>
        </xdr:cNvPicPr>
      </xdr:nvPicPr>
      <xdr:blipFill>
        <a:blip xmlns:r="http://schemas.openxmlformats.org/officeDocument/2006/relationships" r:embed="rId1" cstate="print"/>
        <a:stretch>
          <a:fillRect/>
        </a:stretch>
      </xdr:blipFill>
      <xdr:spPr>
        <a:xfrm>
          <a:off x="10602446" y="339538"/>
          <a:ext cx="1873762" cy="777964"/>
        </a:xfrm>
        <a:prstGeom prst="rect">
          <a:avLst/>
        </a:prstGeom>
      </xdr:spPr>
    </xdr:pic>
    <xdr:clientData/>
  </xdr:twoCellAnchor>
  <xdr:twoCellAnchor editAs="oneCell">
    <xdr:from>
      <xdr:col>1</xdr:col>
      <xdr:colOff>107156</xdr:colOff>
      <xdr:row>1</xdr:row>
      <xdr:rowOff>227417</xdr:rowOff>
    </xdr:from>
    <xdr:to>
      <xdr:col>2</xdr:col>
      <xdr:colOff>1440657</xdr:colOff>
      <xdr:row>3</xdr:row>
      <xdr:rowOff>79403</xdr:rowOff>
    </xdr:to>
    <xdr:pic>
      <xdr:nvPicPr>
        <xdr:cNvPr id="2" name="Imagen 1">
          <a:extLst>
            <a:ext uri="{FF2B5EF4-FFF2-40B4-BE49-F238E27FC236}">
              <a16:creationId xmlns:a16="http://schemas.microsoft.com/office/drawing/2014/main" id="{CE1A5FBE-8005-47F8-BD1B-E2625C58EE60}"/>
            </a:ext>
          </a:extLst>
        </xdr:cNvPr>
        <xdr:cNvPicPr>
          <a:picLocks noChangeAspect="1"/>
        </xdr:cNvPicPr>
      </xdr:nvPicPr>
      <xdr:blipFill>
        <a:blip xmlns:r="http://schemas.openxmlformats.org/officeDocument/2006/relationships" r:embed="rId2"/>
        <a:stretch>
          <a:fillRect/>
        </a:stretch>
      </xdr:blipFill>
      <xdr:spPr>
        <a:xfrm>
          <a:off x="869156" y="429823"/>
          <a:ext cx="3476626" cy="63779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653041</xdr:colOff>
      <xdr:row>1</xdr:row>
      <xdr:rowOff>244840</xdr:rowOff>
    </xdr:from>
    <xdr:to>
      <xdr:col>5</xdr:col>
      <xdr:colOff>2083961</xdr:colOff>
      <xdr:row>1</xdr:row>
      <xdr:rowOff>851647</xdr:rowOff>
    </xdr:to>
    <xdr:pic>
      <xdr:nvPicPr>
        <xdr:cNvPr id="2" name="3 Imagen">
          <a:extLst>
            <a:ext uri="{FF2B5EF4-FFF2-40B4-BE49-F238E27FC236}">
              <a16:creationId xmlns:a16="http://schemas.microsoft.com/office/drawing/2014/main" id="{91F9B04E-DB82-4FD1-A1F1-D6E09E96BDFE}"/>
            </a:ext>
          </a:extLst>
        </xdr:cNvPr>
        <xdr:cNvPicPr>
          <a:picLocks noChangeAspect="1"/>
        </xdr:cNvPicPr>
      </xdr:nvPicPr>
      <xdr:blipFill>
        <a:blip xmlns:r="http://schemas.openxmlformats.org/officeDocument/2006/relationships" r:embed="rId1" cstate="print"/>
        <a:stretch>
          <a:fillRect/>
        </a:stretch>
      </xdr:blipFill>
      <xdr:spPr>
        <a:xfrm>
          <a:off x="8866953" y="446546"/>
          <a:ext cx="1430920" cy="606807"/>
        </a:xfrm>
        <a:prstGeom prst="rect">
          <a:avLst/>
        </a:prstGeom>
      </xdr:spPr>
    </xdr:pic>
    <xdr:clientData/>
  </xdr:twoCellAnchor>
  <xdr:twoCellAnchor editAs="oneCell">
    <xdr:from>
      <xdr:col>1</xdr:col>
      <xdr:colOff>134469</xdr:colOff>
      <xdr:row>1</xdr:row>
      <xdr:rowOff>224119</xdr:rowOff>
    </xdr:from>
    <xdr:to>
      <xdr:col>2</xdr:col>
      <xdr:colOff>1534539</xdr:colOff>
      <xdr:row>1</xdr:row>
      <xdr:rowOff>694765</xdr:rowOff>
    </xdr:to>
    <xdr:pic>
      <xdr:nvPicPr>
        <xdr:cNvPr id="4" name="Imagen 3">
          <a:extLst>
            <a:ext uri="{FF2B5EF4-FFF2-40B4-BE49-F238E27FC236}">
              <a16:creationId xmlns:a16="http://schemas.microsoft.com/office/drawing/2014/main" id="{2AEE8145-C04B-473C-98A3-E6D8F702DCB3}"/>
            </a:ext>
          </a:extLst>
        </xdr:cNvPr>
        <xdr:cNvPicPr>
          <a:picLocks noChangeAspect="1"/>
        </xdr:cNvPicPr>
      </xdr:nvPicPr>
      <xdr:blipFill>
        <a:blip xmlns:r="http://schemas.openxmlformats.org/officeDocument/2006/relationships" r:embed="rId2"/>
        <a:stretch>
          <a:fillRect/>
        </a:stretch>
      </xdr:blipFill>
      <xdr:spPr>
        <a:xfrm>
          <a:off x="537881" y="425825"/>
          <a:ext cx="2565482" cy="47064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21</xdr:col>
      <xdr:colOff>712470</xdr:colOff>
      <xdr:row>0</xdr:row>
      <xdr:rowOff>116206</xdr:rowOff>
    </xdr:from>
    <xdr:to>
      <xdr:col>23</xdr:col>
      <xdr:colOff>379796</xdr:colOff>
      <xdr:row>5</xdr:row>
      <xdr:rowOff>9526</xdr:rowOff>
    </xdr:to>
    <xdr:pic>
      <xdr:nvPicPr>
        <xdr:cNvPr id="5" name="Picture 2" descr="http://www.bucaramanga.gov.co/prensa/Boletines/Boletin_web/Retina2014/logo%20findeter.jpg">
          <a:extLst>
            <a:ext uri="{FF2B5EF4-FFF2-40B4-BE49-F238E27FC236}">
              <a16:creationId xmlns:a16="http://schemas.microsoft.com/office/drawing/2014/main" id="{C3B8642B-2578-43BC-8E8F-4C708EC06761}"/>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3885545" y="116206"/>
          <a:ext cx="1819976" cy="845820"/>
        </a:xfrm>
        <a:prstGeom prst="rect">
          <a:avLst/>
        </a:prstGeom>
        <a:noFill/>
      </xdr:spPr>
    </xdr:pic>
    <xdr:clientData/>
  </xdr:twoCellAnchor>
  <xdr:twoCellAnchor editAs="oneCell">
    <xdr:from>
      <xdr:col>7</xdr:col>
      <xdr:colOff>209550</xdr:colOff>
      <xdr:row>1</xdr:row>
      <xdr:rowOff>28576</xdr:rowOff>
    </xdr:from>
    <xdr:to>
      <xdr:col>8</xdr:col>
      <xdr:colOff>689140</xdr:colOff>
      <xdr:row>5</xdr:row>
      <xdr:rowOff>28576</xdr:rowOff>
    </xdr:to>
    <xdr:pic>
      <xdr:nvPicPr>
        <xdr:cNvPr id="2" name="Imagen 1">
          <a:extLst>
            <a:ext uri="{FF2B5EF4-FFF2-40B4-BE49-F238E27FC236}">
              <a16:creationId xmlns:a16="http://schemas.microsoft.com/office/drawing/2014/main" id="{C22CC623-ED7A-43FE-9CD3-E0D32CAEAE42}"/>
            </a:ext>
          </a:extLst>
        </xdr:cNvPr>
        <xdr:cNvPicPr>
          <a:picLocks noChangeAspect="1"/>
        </xdr:cNvPicPr>
      </xdr:nvPicPr>
      <xdr:blipFill>
        <a:blip xmlns:r="http://schemas.openxmlformats.org/officeDocument/2006/relationships" r:embed="rId2"/>
        <a:stretch>
          <a:fillRect/>
        </a:stretch>
      </xdr:blipFill>
      <xdr:spPr>
        <a:xfrm>
          <a:off x="7581900" y="219076"/>
          <a:ext cx="1613065" cy="762000"/>
        </a:xfrm>
        <a:prstGeom prst="rect">
          <a:avLst/>
        </a:prstGeom>
      </xdr:spPr>
    </xdr:pic>
    <xdr:clientData/>
  </xdr:twoCellAnchor>
  <xdr:twoCellAnchor editAs="oneCell">
    <xdr:from>
      <xdr:col>0</xdr:col>
      <xdr:colOff>161925</xdr:colOff>
      <xdr:row>1</xdr:row>
      <xdr:rowOff>161926</xdr:rowOff>
    </xdr:from>
    <xdr:to>
      <xdr:col>2</xdr:col>
      <xdr:colOff>747244</xdr:colOff>
      <xdr:row>4</xdr:row>
      <xdr:rowOff>85726</xdr:rowOff>
    </xdr:to>
    <xdr:pic>
      <xdr:nvPicPr>
        <xdr:cNvPr id="3" name="Imagen 2">
          <a:extLst>
            <a:ext uri="{FF2B5EF4-FFF2-40B4-BE49-F238E27FC236}">
              <a16:creationId xmlns:a16="http://schemas.microsoft.com/office/drawing/2014/main" id="{88EA8553-51E3-4822-9142-24B13BF304A9}"/>
            </a:ext>
          </a:extLst>
        </xdr:cNvPr>
        <xdr:cNvPicPr>
          <a:picLocks noChangeAspect="1"/>
        </xdr:cNvPicPr>
      </xdr:nvPicPr>
      <xdr:blipFill>
        <a:blip xmlns:r="http://schemas.openxmlformats.org/officeDocument/2006/relationships" r:embed="rId3"/>
        <a:stretch>
          <a:fillRect/>
        </a:stretch>
      </xdr:blipFill>
      <xdr:spPr>
        <a:xfrm>
          <a:off x="161925" y="352426"/>
          <a:ext cx="2699869" cy="4953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11</xdr:col>
      <xdr:colOff>138810</xdr:colOff>
      <xdr:row>1</xdr:row>
      <xdr:rowOff>170569</xdr:rowOff>
    </xdr:from>
    <xdr:to>
      <xdr:col>11</xdr:col>
      <xdr:colOff>1879887</xdr:colOff>
      <xdr:row>5</xdr:row>
      <xdr:rowOff>93220</xdr:rowOff>
    </xdr:to>
    <xdr:pic>
      <xdr:nvPicPr>
        <xdr:cNvPr id="2" name="3 Imagen">
          <a:extLst>
            <a:ext uri="{FF2B5EF4-FFF2-40B4-BE49-F238E27FC236}">
              <a16:creationId xmlns:a16="http://schemas.microsoft.com/office/drawing/2014/main" id="{A2A61679-21E6-4BB9-92AA-BBED913BE5C7}"/>
            </a:ext>
          </a:extLst>
        </xdr:cNvPr>
        <xdr:cNvPicPr>
          <a:picLocks noChangeAspect="1"/>
        </xdr:cNvPicPr>
      </xdr:nvPicPr>
      <xdr:blipFill>
        <a:blip xmlns:r="http://schemas.openxmlformats.org/officeDocument/2006/relationships" r:embed="rId1" cstate="print"/>
        <a:stretch>
          <a:fillRect/>
        </a:stretch>
      </xdr:blipFill>
      <xdr:spPr>
        <a:xfrm>
          <a:off x="13813989" y="374676"/>
          <a:ext cx="1741077" cy="739080"/>
        </a:xfrm>
        <a:prstGeom prst="rect">
          <a:avLst/>
        </a:prstGeom>
      </xdr:spPr>
    </xdr:pic>
    <xdr:clientData/>
  </xdr:twoCellAnchor>
  <xdr:twoCellAnchor editAs="oneCell">
    <xdr:from>
      <xdr:col>1</xdr:col>
      <xdr:colOff>285750</xdr:colOff>
      <xdr:row>2</xdr:row>
      <xdr:rowOff>119062</xdr:rowOff>
    </xdr:from>
    <xdr:to>
      <xdr:col>2</xdr:col>
      <xdr:colOff>2638984</xdr:colOff>
      <xdr:row>5</xdr:row>
      <xdr:rowOff>83343</xdr:rowOff>
    </xdr:to>
    <xdr:pic>
      <xdr:nvPicPr>
        <xdr:cNvPr id="4" name="Imagen 3">
          <a:extLst>
            <a:ext uri="{FF2B5EF4-FFF2-40B4-BE49-F238E27FC236}">
              <a16:creationId xmlns:a16="http://schemas.microsoft.com/office/drawing/2014/main" id="{64DA3D14-2AD6-4FE6-838D-6BACDD4345FA}"/>
            </a:ext>
          </a:extLst>
        </xdr:cNvPr>
        <xdr:cNvPicPr>
          <a:picLocks noChangeAspect="1"/>
        </xdr:cNvPicPr>
      </xdr:nvPicPr>
      <xdr:blipFill>
        <a:blip xmlns:r="http://schemas.openxmlformats.org/officeDocument/2006/relationships" r:embed="rId2"/>
        <a:stretch>
          <a:fillRect/>
        </a:stretch>
      </xdr:blipFill>
      <xdr:spPr>
        <a:xfrm>
          <a:off x="738188" y="535781"/>
          <a:ext cx="3115234" cy="571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B273E61\Resumen%20Contrato(s)%20-%20ConvocatoriasAA_Actualizado%202014.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sites/DIRECCIONDEPLANEACIONDENEGOCIOSFIDUCIARIOS/Documentos%20compartidos/CONTRATO%201153%20-%20SDSCJ/INFORMES%20DE%20EJECUCION%20FINANCIERA/2021/NOVIEMBRE/SEPTIEMBRE/Resumen%20Contrato(s)%20-%20ConvocatoriasAA_Actualizado_10OCT13.xlsx?5EEEDDB6" TargetMode="External"/><Relationship Id="rId1" Type="http://schemas.openxmlformats.org/officeDocument/2006/relationships/externalLinkPath" Target="file:///\\5EEEDDB6\Resumen%20Contrato(s)%20-%20ConvocatoriasAA_Actualizado_10OCT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ontrapartidas"/>
      <sheetName val="Contrato 036"/>
      <sheetName val="Contrato 159"/>
      <sheetName val="CONVOCATORIA GRUPO 1"/>
      <sheetName val="INTERAGUAS"/>
      <sheetName val="CONVOCATORIA GRUPO 2"/>
      <sheetName val="IEH GRUCON S.A."/>
      <sheetName val="HMV INGENIEROS LTDA"/>
      <sheetName val="CONVOCATORIA GRUPO 3"/>
      <sheetName val="CONSORCIO PROSPERIDAD"/>
      <sheetName val="CONVOCATORIA GRUPO 4"/>
      <sheetName val="CONVOCATORIA GRUPO 1A"/>
      <sheetName val="CONVOCATORIA GRUPO 5"/>
      <sheetName val="AGUAS DE COLOMBIA S.A."/>
      <sheetName val="CONVOCATORIA GRUPO 6"/>
      <sheetName val="CONSORCIO MAB-GIS"/>
      <sheetName val="CONVOCATORIA GRUPO 7"/>
      <sheetName val="CONSORCIO ACUEDUCTO Y SANEA"/>
      <sheetName val="CONVOCATORIA GRUPO 8"/>
      <sheetName val="UT SAN ISIDRO ZONA 2"/>
      <sheetName val="CONVOCATORIA GRUPO 9"/>
      <sheetName val="CONSORCIO HICON"/>
      <sheetName val="CONVOCATORIA GRUPO 10"/>
      <sheetName val="CONSORCIO EHSB"/>
      <sheetName val="CONVOCATORIA GRUPO 11"/>
      <sheetName val="CONTRATO FIRMADO"/>
      <sheetName val="Resumen 159 Original"/>
      <sheetName val="R. Contrato 036 Original"/>
      <sheetName val="FC MAYO (036)"/>
      <sheetName val="FC MAYO (159)"/>
      <sheetName val="FCaja Proyectado Contrato 036"/>
      <sheetName val="FCaja Proyectado Contrato 159"/>
      <sheetName val="CONVOCATORIA GRUPO 12"/>
      <sheetName val="CONVOCATORIA GRUPO 13"/>
      <sheetName val="Hoja3"/>
      <sheetName val="Resumen 036 Junio 12"/>
      <sheetName val="Resumen 159 Junio 12"/>
      <sheetName val="CONVOCATORIA GRUPO 15"/>
      <sheetName val="INTERV GRUPO 15"/>
      <sheetName val="PAGOS OBRA"/>
      <sheetName val="FIN EJEC. INTEGRAL"/>
      <sheetName val="TDR"/>
      <sheetName val="PAGOS INTERVENTORIA"/>
      <sheetName val="FACTURA FIND OBRA"/>
      <sheetName val="FACTURA FIND INTERV"/>
      <sheetName val="CONSOLIDADO"/>
      <sheetName val="INFORME MINISTERIO"/>
      <sheetName val="SEGUIMIENTO PN-PJ"/>
      <sheetName val="Hoja2"/>
      <sheetName val="SIMULACIÓN SEGUIMIENTO"/>
      <sheetName val="Hoja4"/>
      <sheetName val="TDR - EJEC INT"/>
      <sheetName val="Hoja1"/>
      <sheetName val="SEGUIMIENTO 159"/>
      <sheetName val="SEGUIMIENTO 03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Contrapartidas"/>
      <sheetName val="Contrato 036"/>
      <sheetName val="Contrato 159"/>
      <sheetName val="CONVOCATORIA GRUPO 1"/>
      <sheetName val="INTERAGUAS"/>
      <sheetName val="CONVOCATORIA GRUPO 2"/>
      <sheetName val="IEH GRUCON S.A."/>
      <sheetName val="HMV INGENIEROS LTDA"/>
      <sheetName val="CONVOCATORIA GRUPO 3"/>
      <sheetName val="CONSORCIO PROSPERIDAD"/>
      <sheetName val="CONVOCATORIA GRUPO 4"/>
      <sheetName val="CONVOCATORIA GRUPO 1A"/>
      <sheetName val="CONVOCATORIA GRUPO 5"/>
      <sheetName val="AGUAS DE COLOMBIA S.A."/>
      <sheetName val="CONVOCATORIA GRUPO 6"/>
      <sheetName val="CONSORCIO MAB-GIS"/>
      <sheetName val="CONVOCATORIA GRUPO 7"/>
      <sheetName val="CONSORCIO ACUEDUCTO Y SANEA"/>
      <sheetName val="CONVOCATORIA GRUPO 8"/>
      <sheetName val="UT SAN ISIDRO ZONA 2"/>
      <sheetName val="CONVOCATORIA GRUPO 9"/>
      <sheetName val="CONSORCIO HICON"/>
      <sheetName val="CONVOCATORIA GRUPO 10"/>
      <sheetName val="CONSORCIO EHSB"/>
      <sheetName val="CONVOCATORIA GRUPO 11"/>
      <sheetName val="CONTRATO FIRMADO"/>
      <sheetName val="Resumen 159 Original"/>
      <sheetName val="R. Contrato 036 Original"/>
      <sheetName val="FC MAYO (036)"/>
      <sheetName val="FC MAYO (159)"/>
      <sheetName val="FCaja Proyectado Contrato 036"/>
      <sheetName val="FCaja Proyectado Contrato 159"/>
      <sheetName val="CONVOCATORIA GRUPO 12"/>
      <sheetName val="CONVOCATORIA GRUPO 13"/>
      <sheetName val="Hoja3"/>
      <sheetName val="Resumen 036 Junio 12"/>
      <sheetName val="Resumen 159 Junio 12"/>
      <sheetName val="CONVOCATORIA GRUPO 15"/>
      <sheetName val="INTERV GRUPO 15"/>
      <sheetName val="PAGOS OBRA"/>
      <sheetName val="PAGOS INTERVENTORIA"/>
      <sheetName val="FACTURA FIND OBRA"/>
      <sheetName val="FACTURA FIND INTERV"/>
      <sheetName val="FIN EJEC. INTEGRAL"/>
      <sheetName val="CONSOLIDADO"/>
      <sheetName val="SEGUIMIENTO CONSULTORIA"/>
      <sheetName val="Hoja1"/>
      <sheetName val="SEGUIMIENTO PN-PJ"/>
      <sheetName val="Hoja2"/>
      <sheetName val="INTERVENTORIA ZONA 1 - COSTA"/>
      <sheetName val="PAGOS OBRA MVCT"/>
      <sheetName val="PAGOS INTERVENTORIA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sheetData sheetId="5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B05CB-3141-49E7-A53A-DAEDB21AB3A1}">
  <dimension ref="A1:N26"/>
  <sheetViews>
    <sheetView zoomScale="115" zoomScaleNormal="115" workbookViewId="0">
      <selection activeCell="I3" sqref="I3"/>
    </sheetView>
  </sheetViews>
  <sheetFormatPr baseColWidth="10" defaultRowHeight="15.75"/>
  <cols>
    <col min="1" max="1" width="6.28515625" style="372" customWidth="1"/>
    <col min="2" max="5" width="6.28515625" style="371" customWidth="1"/>
    <col min="6" max="13" width="6.28515625" style="5" customWidth="1"/>
    <col min="14" max="14" width="6.28515625" style="366" customWidth="1"/>
  </cols>
  <sheetData>
    <row r="1" spans="1:14" ht="15">
      <c r="A1" s="362"/>
      <c r="B1" s="363"/>
      <c r="C1" s="363"/>
      <c r="D1" s="363"/>
      <c r="E1" s="363"/>
      <c r="F1" s="363"/>
      <c r="G1" s="363"/>
      <c r="H1" s="363"/>
      <c r="I1" s="363"/>
      <c r="J1" s="363"/>
      <c r="K1" s="363"/>
      <c r="L1" s="363"/>
      <c r="M1" s="363"/>
      <c r="N1" s="364"/>
    </row>
    <row r="2" spans="1:14" ht="15">
      <c r="A2" s="365"/>
      <c r="B2" s="5"/>
      <c r="C2" s="5"/>
      <c r="D2" s="5"/>
      <c r="E2" s="5"/>
    </row>
    <row r="3" spans="1:14" ht="15">
      <c r="A3" s="365"/>
      <c r="B3" s="5"/>
      <c r="C3" s="5"/>
      <c r="D3" s="5"/>
      <c r="E3" s="5"/>
    </row>
    <row r="4" spans="1:14" ht="15">
      <c r="A4" s="365"/>
      <c r="B4" s="5"/>
      <c r="C4" s="5"/>
      <c r="D4" s="5"/>
      <c r="E4" s="5"/>
    </row>
    <row r="5" spans="1:14" ht="15">
      <c r="A5" s="365"/>
      <c r="B5" s="5"/>
      <c r="C5" s="5"/>
      <c r="D5" s="5"/>
      <c r="E5" s="5"/>
    </row>
    <row r="6" spans="1:14" ht="15">
      <c r="A6" s="365"/>
      <c r="B6" s="5"/>
      <c r="C6" s="5"/>
      <c r="D6" s="5"/>
      <c r="E6" s="5"/>
    </row>
    <row r="7" spans="1:14" ht="15">
      <c r="A7" s="365"/>
      <c r="B7" s="5"/>
      <c r="C7" s="5"/>
      <c r="D7" s="5"/>
      <c r="E7" s="5"/>
    </row>
    <row r="8" spans="1:14" ht="23.25">
      <c r="A8" s="495" t="s">
        <v>158</v>
      </c>
      <c r="B8" s="495"/>
      <c r="C8" s="495"/>
      <c r="D8" s="495"/>
      <c r="E8" s="495"/>
      <c r="F8" s="495"/>
      <c r="G8" s="495"/>
      <c r="H8" s="495"/>
      <c r="I8" s="495"/>
      <c r="J8" s="495"/>
      <c r="K8" s="495"/>
      <c r="L8" s="495"/>
      <c r="M8" s="495"/>
      <c r="N8" s="495"/>
    </row>
    <row r="9" spans="1:14" ht="15">
      <c r="A9" s="365"/>
      <c r="B9" s="5"/>
      <c r="C9" s="5"/>
      <c r="D9" s="5"/>
      <c r="E9" s="5"/>
    </row>
    <row r="10" spans="1:14" ht="15">
      <c r="A10" s="493" t="s">
        <v>159</v>
      </c>
      <c r="B10" s="494"/>
      <c r="C10" s="494"/>
      <c r="D10" s="5" t="s">
        <v>173</v>
      </c>
      <c r="E10" s="5"/>
    </row>
    <row r="11" spans="1:14" ht="15">
      <c r="A11" s="493" t="s">
        <v>160</v>
      </c>
      <c r="B11" s="494"/>
      <c r="C11" s="494"/>
      <c r="D11" s="5" t="s">
        <v>174</v>
      </c>
      <c r="E11" s="5"/>
    </row>
    <row r="12" spans="1:14" ht="15">
      <c r="A12" s="493" t="s">
        <v>161</v>
      </c>
      <c r="B12" s="494"/>
      <c r="C12" s="494"/>
      <c r="D12" s="5" t="s">
        <v>146</v>
      </c>
      <c r="E12" s="5"/>
    </row>
    <row r="13" spans="1:14" ht="15">
      <c r="A13" s="493" t="s">
        <v>162</v>
      </c>
      <c r="B13" s="494"/>
      <c r="C13" s="494"/>
      <c r="D13" s="5" t="s">
        <v>163</v>
      </c>
      <c r="E13" s="5"/>
    </row>
    <row r="14" spans="1:14" ht="15">
      <c r="A14" s="367"/>
      <c r="B14" s="368"/>
      <c r="C14" s="368"/>
      <c r="D14" s="5"/>
      <c r="E14" s="5"/>
    </row>
    <row r="15" spans="1:14" ht="15">
      <c r="A15" s="493" t="s">
        <v>164</v>
      </c>
      <c r="B15" s="494"/>
      <c r="C15" s="494"/>
      <c r="D15" s="5"/>
      <c r="E15" s="5"/>
    </row>
    <row r="16" spans="1:14">
      <c r="A16" s="491">
        <v>1</v>
      </c>
      <c r="B16" s="492"/>
      <c r="C16" s="492"/>
      <c r="D16" s="369" t="s">
        <v>165</v>
      </c>
      <c r="E16" s="370"/>
      <c r="F16" s="12"/>
      <c r="G16" s="12"/>
      <c r="H16" s="12"/>
      <c r="I16" s="12"/>
    </row>
    <row r="17" spans="1:9">
      <c r="A17" s="491">
        <v>2</v>
      </c>
      <c r="B17" s="492"/>
      <c r="C17" s="492"/>
      <c r="D17" s="369" t="s">
        <v>166</v>
      </c>
      <c r="E17" s="370"/>
      <c r="F17" s="12"/>
      <c r="G17" s="12"/>
      <c r="H17" s="12"/>
      <c r="I17" s="12"/>
    </row>
    <row r="18" spans="1:9">
      <c r="A18" s="491">
        <v>3</v>
      </c>
      <c r="B18" s="492"/>
      <c r="C18" s="492"/>
      <c r="D18" s="369" t="s">
        <v>167</v>
      </c>
      <c r="E18" s="370"/>
      <c r="F18" s="12"/>
      <c r="G18" s="12"/>
      <c r="H18" s="12"/>
      <c r="I18" s="12"/>
    </row>
    <row r="19" spans="1:9">
      <c r="A19" s="491">
        <v>4</v>
      </c>
      <c r="B19" s="492"/>
      <c r="C19" s="492"/>
      <c r="D19" s="369" t="s">
        <v>168</v>
      </c>
      <c r="E19" s="370"/>
      <c r="F19" s="12"/>
      <c r="G19" s="12"/>
      <c r="H19" s="12"/>
      <c r="I19" s="12"/>
    </row>
    <row r="20" spans="1:9">
      <c r="A20" s="491">
        <v>5</v>
      </c>
      <c r="B20" s="492"/>
      <c r="C20" s="492"/>
      <c r="D20" s="369" t="s">
        <v>169</v>
      </c>
      <c r="E20" s="370"/>
      <c r="F20" s="12"/>
      <c r="G20" s="12"/>
      <c r="H20" s="12"/>
      <c r="I20" s="12"/>
    </row>
    <row r="21" spans="1:9">
      <c r="A21" s="491">
        <v>6</v>
      </c>
      <c r="B21" s="492"/>
      <c r="C21" s="492"/>
      <c r="D21" s="369" t="s">
        <v>170</v>
      </c>
    </row>
    <row r="22" spans="1:9">
      <c r="A22" s="491">
        <v>7</v>
      </c>
      <c r="B22" s="492"/>
      <c r="C22" s="492"/>
      <c r="D22" s="369" t="s">
        <v>171</v>
      </c>
      <c r="E22" s="370"/>
      <c r="F22" s="12"/>
      <c r="G22" s="12"/>
      <c r="H22" s="12"/>
      <c r="I22" s="12"/>
    </row>
    <row r="23" spans="1:9">
      <c r="A23" s="491">
        <v>8</v>
      </c>
      <c r="B23" s="492"/>
      <c r="C23" s="492"/>
      <c r="D23" s="369" t="s">
        <v>172</v>
      </c>
      <c r="E23" s="370"/>
      <c r="F23" s="12"/>
      <c r="G23" s="12"/>
      <c r="H23" s="12"/>
      <c r="I23" s="12"/>
    </row>
    <row r="25" spans="1:9">
      <c r="A25" s="491"/>
      <c r="B25" s="492"/>
      <c r="C25" s="492"/>
      <c r="D25" s="369"/>
      <c r="E25" s="370"/>
      <c r="F25" s="12"/>
      <c r="G25" s="12"/>
      <c r="H25" s="12"/>
      <c r="I25" s="12"/>
    </row>
    <row r="26" spans="1:9">
      <c r="A26" s="491"/>
      <c r="B26" s="492"/>
      <c r="C26" s="492"/>
      <c r="D26" s="369"/>
      <c r="E26" s="370"/>
      <c r="F26" s="12"/>
      <c r="G26" s="12"/>
      <c r="H26" s="12"/>
      <c r="I26" s="12"/>
    </row>
  </sheetData>
  <mergeCells count="16">
    <mergeCell ref="A15:C15"/>
    <mergeCell ref="A8:N8"/>
    <mergeCell ref="A10:C10"/>
    <mergeCell ref="A11:C11"/>
    <mergeCell ref="A12:C12"/>
    <mergeCell ref="A13:C13"/>
    <mergeCell ref="A22:C22"/>
    <mergeCell ref="A23:C23"/>
    <mergeCell ref="A25:C25"/>
    <mergeCell ref="A26:C26"/>
    <mergeCell ref="A16:C16"/>
    <mergeCell ref="A17:C17"/>
    <mergeCell ref="A18:C18"/>
    <mergeCell ref="A19:C19"/>
    <mergeCell ref="A20:C20"/>
    <mergeCell ref="A21:C2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14958-2729-46E8-A435-66E686CC7F21}">
  <dimension ref="B1:L9"/>
  <sheetViews>
    <sheetView zoomScale="80" zoomScaleNormal="80" workbookViewId="0">
      <selection activeCell="C5" sqref="C5:K5"/>
    </sheetView>
  </sheetViews>
  <sheetFormatPr baseColWidth="10" defaultRowHeight="15"/>
  <cols>
    <col min="1" max="1" width="6.7109375" customWidth="1"/>
    <col min="2" max="2" width="11.42578125" style="16"/>
    <col min="3" max="3" width="39.5703125" bestFit="1" customWidth="1"/>
    <col min="4" max="4" width="15.5703125" customWidth="1"/>
    <col min="5" max="5" width="27.5703125" bestFit="1" customWidth="1"/>
    <col min="6" max="6" width="15.140625" bestFit="1" customWidth="1"/>
    <col min="7" max="7" width="18.42578125" customWidth="1"/>
    <col min="8" max="8" width="15.140625" bestFit="1" customWidth="1"/>
    <col min="9" max="9" width="17" customWidth="1"/>
    <col min="10" max="10" width="18.5703125" bestFit="1" customWidth="1"/>
    <col min="11" max="11" width="23.42578125" customWidth="1"/>
    <col min="12" max="12" width="31" bestFit="1" customWidth="1"/>
  </cols>
  <sheetData>
    <row r="1" spans="2:12" ht="15.75" thickBot="1"/>
    <row r="2" spans="2:12" ht="16.5" thickBot="1">
      <c r="B2" s="575" t="s">
        <v>155</v>
      </c>
      <c r="C2" s="576"/>
      <c r="D2" s="576"/>
      <c r="E2" s="576"/>
      <c r="F2" s="576"/>
      <c r="G2" s="576"/>
      <c r="H2" s="576"/>
      <c r="I2" s="576"/>
      <c r="J2" s="576"/>
      <c r="K2" s="576"/>
      <c r="L2" s="577"/>
    </row>
    <row r="3" spans="2:12" ht="15.75">
      <c r="B3" s="259"/>
      <c r="C3" s="123"/>
      <c r="D3" s="123"/>
      <c r="E3" s="163"/>
      <c r="F3" s="163"/>
      <c r="G3" s="163"/>
      <c r="H3" s="165"/>
      <c r="I3" s="165"/>
      <c r="J3" s="165"/>
      <c r="K3" s="165"/>
      <c r="L3" s="166"/>
    </row>
    <row r="4" spans="2:12" ht="15.75">
      <c r="B4" s="260"/>
      <c r="C4" s="555" t="s">
        <v>149</v>
      </c>
      <c r="D4" s="555"/>
      <c r="E4" s="555"/>
      <c r="F4" s="555"/>
      <c r="G4" s="555"/>
      <c r="H4" s="555"/>
      <c r="I4" s="555"/>
      <c r="J4" s="555"/>
      <c r="K4" s="555"/>
      <c r="L4" s="167"/>
    </row>
    <row r="5" spans="2:12" ht="15.75">
      <c r="B5" s="260"/>
      <c r="C5" s="555" t="s">
        <v>138</v>
      </c>
      <c r="D5" s="555"/>
      <c r="E5" s="555"/>
      <c r="F5" s="555"/>
      <c r="G5" s="555"/>
      <c r="H5" s="555"/>
      <c r="I5" s="555"/>
      <c r="J5" s="555"/>
      <c r="K5" s="555"/>
      <c r="L5" s="167"/>
    </row>
    <row r="6" spans="2:12" ht="16.5" thickBot="1">
      <c r="B6" s="260"/>
      <c r="C6" s="77"/>
      <c r="D6" s="77"/>
      <c r="E6" s="77"/>
      <c r="F6" s="77"/>
      <c r="G6" s="77"/>
      <c r="H6" s="77"/>
      <c r="I6" s="77"/>
      <c r="J6" s="77"/>
      <c r="K6" s="77"/>
      <c r="L6" s="167"/>
    </row>
    <row r="7" spans="2:12" s="137" customFormat="1" ht="45.75" thickBot="1">
      <c r="B7" s="326" t="s">
        <v>123</v>
      </c>
      <c r="C7" s="189" t="s">
        <v>37</v>
      </c>
      <c r="D7" s="189" t="s">
        <v>3</v>
      </c>
      <c r="E7" s="189" t="s">
        <v>120</v>
      </c>
      <c r="F7" s="326" t="s">
        <v>121</v>
      </c>
      <c r="G7" s="189" t="s">
        <v>122</v>
      </c>
      <c r="H7" s="189" t="s">
        <v>118</v>
      </c>
      <c r="I7" s="189" t="s">
        <v>119</v>
      </c>
      <c r="J7" s="189" t="s">
        <v>106</v>
      </c>
      <c r="K7" s="189" t="s">
        <v>45</v>
      </c>
      <c r="L7" s="189" t="s">
        <v>127</v>
      </c>
    </row>
    <row r="9" spans="2:12">
      <c r="H9" s="298"/>
      <c r="I9" s="298"/>
    </row>
  </sheetData>
  <mergeCells count="3">
    <mergeCell ref="B2:L2"/>
    <mergeCell ref="C4:K4"/>
    <mergeCell ref="C5:K5"/>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R44"/>
  <sheetViews>
    <sheetView topLeftCell="A15" zoomScaleNormal="100" workbookViewId="0">
      <selection activeCell="D10" sqref="D10"/>
    </sheetView>
  </sheetViews>
  <sheetFormatPr baseColWidth="10" defaultColWidth="11.42578125" defaultRowHeight="15"/>
  <cols>
    <col min="1" max="1" width="16.85546875" bestFit="1" customWidth="1"/>
    <col min="2" max="2" width="17.85546875" bestFit="1" customWidth="1"/>
    <col min="3" max="3" width="17.140625" customWidth="1"/>
    <col min="4" max="4" width="21.5703125" customWidth="1"/>
    <col min="5" max="5" width="16" customWidth="1"/>
    <col min="6" max="6" width="13" customWidth="1"/>
    <col min="7" max="8" width="16.85546875" bestFit="1" customWidth="1"/>
    <col min="9" max="9" width="14.7109375" customWidth="1"/>
    <col min="10" max="10" width="17" customWidth="1"/>
    <col min="11" max="11" width="17.5703125" customWidth="1"/>
    <col min="12" max="12" width="12.85546875" bestFit="1" customWidth="1"/>
    <col min="13" max="13" width="22.42578125" customWidth="1"/>
    <col min="14" max="14" width="13.140625" style="38" customWidth="1"/>
    <col min="15" max="15" width="19.140625" customWidth="1"/>
    <col min="16" max="16" width="17" customWidth="1"/>
    <col min="17" max="17" width="15.140625" bestFit="1" customWidth="1"/>
  </cols>
  <sheetData>
    <row r="2" spans="1:17">
      <c r="A2" s="593" t="s">
        <v>146</v>
      </c>
      <c r="B2" s="593"/>
      <c r="C2" s="593"/>
      <c r="D2" s="593"/>
      <c r="E2" s="593"/>
      <c r="F2" s="593"/>
      <c r="G2" s="593"/>
      <c r="H2" s="593"/>
      <c r="I2" s="593"/>
      <c r="J2" s="26"/>
      <c r="K2" s="26"/>
      <c r="L2" s="26"/>
      <c r="M2" s="26"/>
      <c r="N2" s="26"/>
      <c r="O2" s="26"/>
      <c r="P2" s="26"/>
      <c r="Q2" s="26"/>
    </row>
    <row r="3" spans="1:17">
      <c r="A3" s="593" t="s">
        <v>19</v>
      </c>
      <c r="B3" s="593"/>
      <c r="C3" s="593"/>
      <c r="D3" s="593"/>
      <c r="E3" s="593"/>
      <c r="F3" s="593"/>
      <c r="G3" s="593"/>
      <c r="H3" s="593"/>
      <c r="I3" s="593"/>
      <c r="J3" s="26"/>
      <c r="K3" s="26"/>
      <c r="L3" s="26"/>
      <c r="M3" s="26"/>
      <c r="N3" s="26"/>
      <c r="O3" s="26"/>
      <c r="P3" s="26"/>
      <c r="Q3" s="26"/>
    </row>
    <row r="4" spans="1:17">
      <c r="A4" s="593" t="s">
        <v>98</v>
      </c>
      <c r="B4" s="593"/>
      <c r="C4" s="593"/>
      <c r="D4" s="593"/>
      <c r="E4" s="593"/>
      <c r="F4" s="593"/>
      <c r="G4" s="593"/>
      <c r="H4" s="593"/>
      <c r="I4" s="593"/>
      <c r="J4" s="26"/>
      <c r="K4" s="26"/>
      <c r="L4" s="26"/>
      <c r="M4" s="26"/>
      <c r="N4" s="26"/>
      <c r="O4" s="26"/>
      <c r="P4" s="26"/>
      <c r="Q4" s="26"/>
    </row>
    <row r="5" spans="1:17">
      <c r="A5" s="594">
        <v>45046</v>
      </c>
      <c r="B5" s="594"/>
      <c r="C5" s="594"/>
      <c r="D5" s="594"/>
      <c r="E5" s="594"/>
      <c r="F5" s="594"/>
      <c r="G5" s="594"/>
      <c r="H5" s="594"/>
      <c r="I5" s="594"/>
      <c r="J5" s="361"/>
      <c r="K5" s="26"/>
      <c r="L5" s="26"/>
      <c r="M5" s="26"/>
      <c r="N5" s="26"/>
      <c r="O5" s="26"/>
      <c r="P5" s="26"/>
      <c r="Q5" s="26"/>
    </row>
    <row r="7" spans="1:17" ht="15.75" thickBot="1"/>
    <row r="8" spans="1:17" ht="15.75" thickBot="1">
      <c r="A8" s="49" t="s">
        <v>29</v>
      </c>
      <c r="B8" s="49" t="s">
        <v>105</v>
      </c>
      <c r="C8" s="183" t="s">
        <v>31</v>
      </c>
      <c r="D8" s="359" t="s">
        <v>156</v>
      </c>
      <c r="E8" s="358"/>
      <c r="F8" s="358"/>
      <c r="G8" s="358"/>
      <c r="H8" s="358"/>
      <c r="I8" s="358"/>
      <c r="J8" s="358"/>
      <c r="K8" s="358"/>
      <c r="L8" s="358"/>
      <c r="M8" s="358"/>
      <c r="N8" s="358"/>
      <c r="O8" s="358"/>
      <c r="P8" s="358"/>
    </row>
    <row r="9" spans="1:17" s="16" customFormat="1" ht="15.75" thickBot="1">
      <c r="A9" s="426">
        <v>803</v>
      </c>
      <c r="B9" s="427">
        <v>22000000000</v>
      </c>
      <c r="C9" s="428">
        <v>2022</v>
      </c>
      <c r="D9" s="357">
        <v>1378334139</v>
      </c>
      <c r="E9" s="297"/>
      <c r="F9" s="297"/>
      <c r="G9" s="297"/>
      <c r="H9" s="138"/>
      <c r="I9" s="138"/>
      <c r="J9" s="297"/>
      <c r="K9" s="138"/>
      <c r="L9" s="138"/>
      <c r="M9" s="296"/>
      <c r="N9" s="355"/>
      <c r="O9" s="138"/>
      <c r="P9" s="297"/>
      <c r="Q9" s="297"/>
    </row>
    <row r="10" spans="1:17" ht="15.75" thickBot="1">
      <c r="A10" s="600" t="s">
        <v>88</v>
      </c>
      <c r="B10" s="601"/>
      <c r="C10" s="602"/>
      <c r="D10" s="360">
        <f>SUM(D9:D9)</f>
        <v>1378334139</v>
      </c>
      <c r="E10" s="297"/>
      <c r="F10" s="297"/>
      <c r="G10" s="297"/>
      <c r="H10" s="356"/>
      <c r="I10" s="138"/>
      <c r="J10" s="297"/>
      <c r="K10" s="138"/>
      <c r="L10" s="38"/>
      <c r="M10" s="296"/>
      <c r="N10" s="355"/>
      <c r="O10" s="138"/>
      <c r="P10" s="297"/>
      <c r="Q10" s="297"/>
    </row>
    <row r="11" spans="1:17">
      <c r="N11"/>
    </row>
    <row r="12" spans="1:17">
      <c r="N12"/>
    </row>
    <row r="13" spans="1:17">
      <c r="N13"/>
    </row>
    <row r="14" spans="1:17">
      <c r="N14"/>
    </row>
    <row r="15" spans="1:17">
      <c r="N15"/>
    </row>
    <row r="16" spans="1:17">
      <c r="N16"/>
    </row>
    <row r="17" spans="1:18">
      <c r="N17"/>
    </row>
    <row r="18" spans="1:18">
      <c r="N18"/>
    </row>
    <row r="19" spans="1:18">
      <c r="N19"/>
    </row>
    <row r="20" spans="1:18">
      <c r="N20"/>
    </row>
    <row r="21" spans="1:18" ht="15.75" thickBot="1">
      <c r="N21"/>
    </row>
    <row r="22" spans="1:18" ht="15.75" thickBot="1">
      <c r="A22" s="374" t="s">
        <v>223</v>
      </c>
      <c r="B22" s="608" t="s">
        <v>224</v>
      </c>
      <c r="C22" s="609"/>
      <c r="D22" s="609"/>
      <c r="E22" s="610"/>
      <c r="N22"/>
    </row>
    <row r="23" spans="1:18" s="38" customFormat="1" ht="34.5" customHeight="1">
      <c r="A23" s="471" t="s">
        <v>214</v>
      </c>
      <c r="B23" s="622" t="s">
        <v>215</v>
      </c>
      <c r="C23" s="622"/>
      <c r="D23" s="622"/>
      <c r="E23" s="623"/>
      <c r="F23"/>
      <c r="G23"/>
      <c r="H23"/>
      <c r="I23"/>
      <c r="J23"/>
      <c r="K23"/>
      <c r="L23"/>
      <c r="M23"/>
      <c r="N23"/>
      <c r="O23"/>
      <c r="P23"/>
      <c r="Q23"/>
      <c r="R23"/>
    </row>
    <row r="24" spans="1:18" ht="38.25" customHeight="1">
      <c r="A24" s="472" t="s">
        <v>211</v>
      </c>
      <c r="B24" s="598" t="s">
        <v>216</v>
      </c>
      <c r="C24" s="598"/>
      <c r="D24" s="598"/>
      <c r="E24" s="599"/>
      <c r="N24"/>
    </row>
    <row r="25" spans="1:18" ht="29.25" customHeight="1">
      <c r="A25" s="472" t="s">
        <v>217</v>
      </c>
      <c r="B25" s="598" t="s">
        <v>218</v>
      </c>
      <c r="C25" s="598"/>
      <c r="D25" s="598"/>
      <c r="E25" s="599"/>
      <c r="N25"/>
    </row>
    <row r="26" spans="1:18" ht="27" customHeight="1">
      <c r="A26" s="472" t="s">
        <v>219</v>
      </c>
      <c r="B26" s="598" t="s">
        <v>220</v>
      </c>
      <c r="C26" s="598"/>
      <c r="D26" s="598"/>
      <c r="E26" s="599"/>
      <c r="N26"/>
    </row>
    <row r="27" spans="1:18" ht="27" customHeight="1">
      <c r="A27" s="472" t="s">
        <v>212</v>
      </c>
      <c r="B27" s="598" t="s">
        <v>221</v>
      </c>
      <c r="C27" s="598"/>
      <c r="D27" s="598"/>
      <c r="E27" s="599"/>
      <c r="N27"/>
    </row>
    <row r="28" spans="1:18" ht="29.25" customHeight="1" thickBot="1">
      <c r="A28" s="473" t="s">
        <v>213</v>
      </c>
      <c r="B28" s="606" t="s">
        <v>222</v>
      </c>
      <c r="C28" s="606"/>
      <c r="D28" s="606"/>
      <c r="E28" s="607"/>
    </row>
    <row r="29" spans="1:18">
      <c r="M29" s="298"/>
    </row>
    <row r="37" spans="1:8" ht="15.75" thickBot="1"/>
    <row r="38" spans="1:8" ht="49.5" customHeight="1" thickBot="1">
      <c r="A38" s="374" t="s">
        <v>225</v>
      </c>
      <c r="B38" s="611" t="s">
        <v>227</v>
      </c>
      <c r="C38" s="612"/>
      <c r="D38" s="611" t="s">
        <v>228</v>
      </c>
      <c r="E38" s="612"/>
    </row>
    <row r="39" spans="1:8">
      <c r="A39" s="474" t="s">
        <v>229</v>
      </c>
      <c r="B39" s="615" t="s">
        <v>232</v>
      </c>
      <c r="C39" s="615"/>
      <c r="D39" s="620">
        <v>1</v>
      </c>
      <c r="E39" s="621"/>
    </row>
    <row r="40" spans="1:8">
      <c r="A40" s="475" t="s">
        <v>230</v>
      </c>
      <c r="B40" s="614" t="s">
        <v>233</v>
      </c>
      <c r="C40" s="614"/>
      <c r="D40" s="618">
        <v>0.6</v>
      </c>
      <c r="E40" s="619"/>
    </row>
    <row r="41" spans="1:8">
      <c r="A41" s="475" t="s">
        <v>231</v>
      </c>
      <c r="B41" s="614" t="s">
        <v>234</v>
      </c>
      <c r="C41" s="614"/>
      <c r="D41" s="618">
        <v>0.3</v>
      </c>
      <c r="E41" s="619"/>
    </row>
    <row r="42" spans="1:8" ht="15.75" thickBot="1">
      <c r="A42" s="476" t="s">
        <v>226</v>
      </c>
      <c r="B42" s="613" t="s">
        <v>235</v>
      </c>
      <c r="C42" s="613"/>
      <c r="D42" s="616">
        <v>0</v>
      </c>
      <c r="E42" s="617"/>
      <c r="H42" s="16"/>
    </row>
    <row r="43" spans="1:8" ht="15.75" thickBot="1"/>
    <row r="44" spans="1:8" ht="58.5" customHeight="1" thickBot="1">
      <c r="A44" s="603" t="s">
        <v>236</v>
      </c>
      <c r="B44" s="604"/>
      <c r="C44" s="604"/>
      <c r="D44" s="604"/>
      <c r="E44" s="605"/>
    </row>
  </sheetData>
  <mergeCells count="23">
    <mergeCell ref="A44:E44"/>
    <mergeCell ref="B28:E28"/>
    <mergeCell ref="B22:E22"/>
    <mergeCell ref="B38:C38"/>
    <mergeCell ref="D38:E38"/>
    <mergeCell ref="B42:C42"/>
    <mergeCell ref="B41:C41"/>
    <mergeCell ref="B40:C40"/>
    <mergeCell ref="B39:C39"/>
    <mergeCell ref="D42:E42"/>
    <mergeCell ref="D41:E41"/>
    <mergeCell ref="D40:E40"/>
    <mergeCell ref="D39:E39"/>
    <mergeCell ref="B23:E23"/>
    <mergeCell ref="B24:E24"/>
    <mergeCell ref="B27:E27"/>
    <mergeCell ref="B26:E26"/>
    <mergeCell ref="B25:E25"/>
    <mergeCell ref="A10:C10"/>
    <mergeCell ref="A2:I2"/>
    <mergeCell ref="A3:I3"/>
    <mergeCell ref="A4:I4"/>
    <mergeCell ref="A5:I5"/>
  </mergeCells>
  <phoneticPr fontId="27"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F37A2-F5C4-4C2A-8BBE-E0607EE6B158}">
  <dimension ref="A2:AC4"/>
  <sheetViews>
    <sheetView workbookViewId="0">
      <selection activeCell="J4" sqref="J4"/>
    </sheetView>
  </sheetViews>
  <sheetFormatPr baseColWidth="10" defaultColWidth="11.42578125" defaultRowHeight="15"/>
  <cols>
    <col min="1" max="1" width="2.28515625" customWidth="1"/>
    <col min="2" max="2" width="23.85546875" customWidth="1"/>
    <col min="3" max="3" width="54.85546875" customWidth="1"/>
    <col min="4" max="4" width="26.7109375" customWidth="1"/>
    <col min="5" max="5" width="13.28515625" customWidth="1"/>
    <col min="6" max="6" width="13.5703125" customWidth="1"/>
    <col min="7" max="7" width="19.7109375" customWidth="1"/>
    <col min="8" max="8" width="16.85546875" customWidth="1"/>
    <col min="9" max="9" width="21.42578125" customWidth="1"/>
    <col min="10" max="10" width="16.85546875" customWidth="1"/>
    <col min="11" max="11" width="25.28515625" customWidth="1"/>
    <col min="13" max="13" width="42.140625" customWidth="1"/>
    <col min="15" max="15" width="11.42578125" customWidth="1"/>
    <col min="16" max="16" width="34.5703125" customWidth="1"/>
    <col min="17" max="18" width="11.42578125" customWidth="1"/>
    <col min="19" max="19" width="15.28515625" customWidth="1"/>
    <col min="20" max="21" width="11.42578125" customWidth="1"/>
    <col min="22" max="23" width="18.5703125" hidden="1" customWidth="1"/>
    <col min="24" max="24" width="15.85546875" hidden="1" customWidth="1"/>
    <col min="25" max="25" width="11.42578125" hidden="1" customWidth="1"/>
    <col min="26" max="26" width="13" customWidth="1"/>
    <col min="27" max="28" width="19.42578125" customWidth="1"/>
    <col min="29" max="29" width="15.140625" customWidth="1"/>
  </cols>
  <sheetData>
    <row r="2" spans="1:29" s="58" customFormat="1" ht="51" customHeight="1">
      <c r="B2" s="496" t="s">
        <v>145</v>
      </c>
      <c r="C2" s="496"/>
      <c r="D2" s="496"/>
      <c r="E2" s="496"/>
      <c r="F2" s="496"/>
      <c r="G2" s="496"/>
      <c r="H2" s="496"/>
      <c r="I2" s="496"/>
      <c r="J2" s="496"/>
      <c r="K2" s="496"/>
      <c r="L2" s="496"/>
      <c r="M2" s="496"/>
      <c r="N2" s="496"/>
      <c r="O2" s="496"/>
      <c r="P2" s="496"/>
      <c r="Q2" s="496"/>
      <c r="R2" s="496"/>
      <c r="S2" s="496"/>
      <c r="T2" s="496"/>
      <c r="U2" s="496"/>
      <c r="V2" s="496"/>
      <c r="W2" s="496"/>
      <c r="X2" s="496"/>
      <c r="Y2" s="496"/>
    </row>
    <row r="3" spans="1:29" s="59" customFormat="1" ht="58.5" customHeight="1">
      <c r="B3" s="60" t="s">
        <v>0</v>
      </c>
      <c r="C3" s="60" t="s">
        <v>1</v>
      </c>
      <c r="D3" s="60" t="s">
        <v>2</v>
      </c>
      <c r="E3" s="60" t="s">
        <v>3</v>
      </c>
      <c r="F3" s="60" t="s">
        <v>4</v>
      </c>
      <c r="G3" s="60" t="s">
        <v>5</v>
      </c>
      <c r="H3" s="60" t="s">
        <v>6</v>
      </c>
      <c r="I3" s="61" t="s">
        <v>7</v>
      </c>
      <c r="J3" s="60" t="s">
        <v>8</v>
      </c>
      <c r="K3" s="62" t="s">
        <v>9</v>
      </c>
      <c r="L3" s="497" t="s">
        <v>10</v>
      </c>
      <c r="M3" s="498"/>
      <c r="N3" s="498"/>
      <c r="O3" s="499" t="s">
        <v>11</v>
      </c>
      <c r="P3" s="499"/>
      <c r="Q3" s="499"/>
      <c r="R3" s="499" t="s">
        <v>12</v>
      </c>
      <c r="S3" s="499"/>
      <c r="T3" s="499"/>
      <c r="U3" s="499"/>
      <c r="V3" s="499" t="s">
        <v>13</v>
      </c>
      <c r="W3" s="499"/>
      <c r="X3" s="499"/>
      <c r="Y3" s="499"/>
      <c r="Z3" s="61" t="s">
        <v>14</v>
      </c>
      <c r="AA3" s="60" t="s">
        <v>15</v>
      </c>
      <c r="AB3" s="60" t="s">
        <v>194</v>
      </c>
      <c r="AC3" s="63" t="s">
        <v>16</v>
      </c>
    </row>
    <row r="4" spans="1:29" ht="165">
      <c r="A4" s="64"/>
      <c r="B4" s="65" t="s">
        <v>139</v>
      </c>
      <c r="C4" s="69" t="s">
        <v>140</v>
      </c>
      <c r="D4" s="66" t="s">
        <v>141</v>
      </c>
      <c r="E4" s="66" t="s">
        <v>142</v>
      </c>
      <c r="F4" s="66" t="s">
        <v>17</v>
      </c>
      <c r="G4" s="66"/>
      <c r="H4" s="67">
        <v>44924</v>
      </c>
      <c r="I4" s="72">
        <f>1378334139+20033300326</f>
        <v>21411634465</v>
      </c>
      <c r="J4" s="67" t="s">
        <v>143</v>
      </c>
      <c r="K4" s="124" t="s">
        <v>144</v>
      </c>
      <c r="L4" s="67"/>
      <c r="M4" s="69"/>
      <c r="N4" s="68"/>
      <c r="O4" s="70"/>
      <c r="P4" s="69"/>
      <c r="Q4" s="67"/>
      <c r="R4" s="67"/>
      <c r="S4" s="69"/>
      <c r="T4" s="68"/>
      <c r="U4" s="67"/>
      <c r="V4" s="71" t="s">
        <v>18</v>
      </c>
      <c r="W4" s="69" t="s">
        <v>18</v>
      </c>
      <c r="X4" s="68">
        <v>0</v>
      </c>
      <c r="Y4" s="67" t="s">
        <v>18</v>
      </c>
      <c r="Z4" s="68">
        <v>0</v>
      </c>
      <c r="AA4" s="68">
        <f>+I4+Z4</f>
        <v>21411634465</v>
      </c>
      <c r="AB4" s="68"/>
      <c r="AC4" s="67" t="s">
        <v>18</v>
      </c>
    </row>
  </sheetData>
  <mergeCells count="5">
    <mergeCell ref="B2:Y2"/>
    <mergeCell ref="L3:N3"/>
    <mergeCell ref="O3:Q3"/>
    <mergeCell ref="R3:U3"/>
    <mergeCell ref="V3:Y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BA73"/>
  <sheetViews>
    <sheetView showGridLines="0" zoomScale="90" zoomScaleNormal="90" workbookViewId="0">
      <selection activeCell="G17" sqref="G17"/>
    </sheetView>
  </sheetViews>
  <sheetFormatPr baseColWidth="10" defaultColWidth="9.140625" defaultRowHeight="15"/>
  <cols>
    <col min="1" max="2" width="2.5703125" customWidth="1"/>
    <col min="3" max="3" width="35.85546875" customWidth="1"/>
    <col min="4" max="7" width="19.140625" bestFit="1" customWidth="1"/>
    <col min="8" max="8" width="19.85546875" customWidth="1"/>
    <col min="9" max="9" width="20.28515625" customWidth="1"/>
    <col min="10" max="10" width="1.85546875" customWidth="1"/>
    <col min="11" max="11" width="17.85546875" bestFit="1" customWidth="1"/>
    <col min="12" max="12" width="20.7109375" bestFit="1" customWidth="1"/>
    <col min="13" max="13" width="19.28515625" bestFit="1" customWidth="1"/>
    <col min="14" max="14" width="15.42578125" bestFit="1" customWidth="1"/>
    <col min="15" max="15" width="24.7109375" customWidth="1"/>
    <col min="16" max="16" width="2.28515625" customWidth="1"/>
    <col min="17" max="17" width="18.42578125" customWidth="1"/>
    <col min="18" max="18" width="18.5703125" bestFit="1" customWidth="1"/>
    <col min="19" max="19" width="6.5703125" customWidth="1"/>
    <col min="20" max="20" width="17.7109375" customWidth="1"/>
    <col min="21" max="21" width="18.85546875" bestFit="1" customWidth="1"/>
    <col min="22" max="22" width="18.42578125" customWidth="1"/>
    <col min="23" max="24" width="23.28515625" customWidth="1"/>
    <col min="25" max="25" width="20.5703125" style="33" customWidth="1"/>
    <col min="26" max="26" width="21.42578125" style="33" customWidth="1"/>
    <col min="27" max="27" width="15.140625" bestFit="1" customWidth="1"/>
    <col min="28" max="28" width="17.85546875" style="5" bestFit="1" customWidth="1"/>
    <col min="29" max="29" width="21" style="5" customWidth="1"/>
    <col min="30" max="30" width="19.28515625" bestFit="1" customWidth="1"/>
    <col min="32" max="32" width="17.85546875" style="44" bestFit="1" customWidth="1"/>
    <col min="33" max="33" width="17.85546875" bestFit="1" customWidth="1"/>
    <col min="34" max="34" width="19.140625" bestFit="1" customWidth="1"/>
    <col min="36" max="36" width="19.28515625" customWidth="1"/>
    <col min="267" max="267" width="13.85546875" customWidth="1"/>
    <col min="268" max="268" width="18.7109375" customWidth="1"/>
    <col min="269" max="269" width="15.85546875" customWidth="1"/>
    <col min="270" max="270" width="16" bestFit="1" customWidth="1"/>
    <col min="271" max="271" width="14.85546875" customWidth="1"/>
    <col min="272" max="272" width="21" customWidth="1"/>
    <col min="273" max="273" width="23.28515625" customWidth="1"/>
    <col min="274" max="274" width="15.42578125" customWidth="1"/>
    <col min="275" max="275" width="26.140625" customWidth="1"/>
    <col min="276" max="276" width="22.42578125" customWidth="1"/>
    <col min="277" max="277" width="18.7109375" customWidth="1"/>
    <col min="278" max="278" width="19.7109375" customWidth="1"/>
    <col min="279" max="279" width="17.5703125" bestFit="1" customWidth="1"/>
    <col min="280" max="280" width="21.140625" customWidth="1"/>
    <col min="281" max="285" width="21" customWidth="1"/>
    <col min="286" max="286" width="9.28515625" bestFit="1" customWidth="1"/>
    <col min="288" max="289" width="17.85546875" bestFit="1" customWidth="1"/>
    <col min="523" max="523" width="13.85546875" customWidth="1"/>
    <col min="524" max="524" width="18.7109375" customWidth="1"/>
    <col min="525" max="525" width="15.85546875" customWidth="1"/>
    <col min="526" max="526" width="16" bestFit="1" customWidth="1"/>
    <col min="527" max="527" width="14.85546875" customWidth="1"/>
    <col min="528" max="528" width="21" customWidth="1"/>
    <col min="529" max="529" width="23.28515625" customWidth="1"/>
    <col min="530" max="530" width="15.42578125" customWidth="1"/>
    <col min="531" max="531" width="26.140625" customWidth="1"/>
    <col min="532" max="532" width="22.42578125" customWidth="1"/>
    <col min="533" max="533" width="18.7109375" customWidth="1"/>
    <col min="534" max="534" width="19.7109375" customWidth="1"/>
    <col min="535" max="535" width="17.5703125" bestFit="1" customWidth="1"/>
    <col min="536" max="536" width="21.140625" customWidth="1"/>
    <col min="537" max="541" width="21" customWidth="1"/>
    <col min="542" max="542" width="9.28515625" bestFit="1" customWidth="1"/>
    <col min="544" max="545" width="17.85546875" bestFit="1" customWidth="1"/>
    <col min="779" max="779" width="13.85546875" customWidth="1"/>
    <col min="780" max="780" width="18.7109375" customWidth="1"/>
    <col min="781" max="781" width="15.85546875" customWidth="1"/>
    <col min="782" max="782" width="16" bestFit="1" customWidth="1"/>
    <col min="783" max="783" width="14.85546875" customWidth="1"/>
    <col min="784" max="784" width="21" customWidth="1"/>
    <col min="785" max="785" width="23.28515625" customWidth="1"/>
    <col min="786" max="786" width="15.42578125" customWidth="1"/>
    <col min="787" max="787" width="26.140625" customWidth="1"/>
    <col min="788" max="788" width="22.42578125" customWidth="1"/>
    <col min="789" max="789" width="18.7109375" customWidth="1"/>
    <col min="790" max="790" width="19.7109375" customWidth="1"/>
    <col min="791" max="791" width="17.5703125" bestFit="1" customWidth="1"/>
    <col min="792" max="792" width="21.140625" customWidth="1"/>
    <col min="793" max="797" width="21" customWidth="1"/>
    <col min="798" max="798" width="9.28515625" bestFit="1" customWidth="1"/>
    <col min="800" max="801" width="17.85546875" bestFit="1" customWidth="1"/>
    <col min="1035" max="1035" width="13.85546875" customWidth="1"/>
    <col min="1036" max="1036" width="18.7109375" customWidth="1"/>
    <col min="1037" max="1037" width="15.85546875" customWidth="1"/>
    <col min="1038" max="1038" width="16" bestFit="1" customWidth="1"/>
    <col min="1039" max="1039" width="14.85546875" customWidth="1"/>
    <col min="1040" max="1040" width="21" customWidth="1"/>
    <col min="1041" max="1041" width="23.28515625" customWidth="1"/>
    <col min="1042" max="1042" width="15.42578125" customWidth="1"/>
    <col min="1043" max="1043" width="26.140625" customWidth="1"/>
    <col min="1044" max="1044" width="22.42578125" customWidth="1"/>
    <col min="1045" max="1045" width="18.7109375" customWidth="1"/>
    <col min="1046" max="1046" width="19.7109375" customWidth="1"/>
    <col min="1047" max="1047" width="17.5703125" bestFit="1" customWidth="1"/>
    <col min="1048" max="1048" width="21.140625" customWidth="1"/>
    <col min="1049" max="1053" width="21" customWidth="1"/>
    <col min="1054" max="1054" width="9.28515625" bestFit="1" customWidth="1"/>
    <col min="1056" max="1057" width="17.85546875" bestFit="1" customWidth="1"/>
    <col min="1291" max="1291" width="13.85546875" customWidth="1"/>
    <col min="1292" max="1292" width="18.7109375" customWidth="1"/>
    <col min="1293" max="1293" width="15.85546875" customWidth="1"/>
    <col min="1294" max="1294" width="16" bestFit="1" customWidth="1"/>
    <col min="1295" max="1295" width="14.85546875" customWidth="1"/>
    <col min="1296" max="1296" width="21" customWidth="1"/>
    <col min="1297" max="1297" width="23.28515625" customWidth="1"/>
    <col min="1298" max="1298" width="15.42578125" customWidth="1"/>
    <col min="1299" max="1299" width="26.140625" customWidth="1"/>
    <col min="1300" max="1300" width="22.42578125" customWidth="1"/>
    <col min="1301" max="1301" width="18.7109375" customWidth="1"/>
    <col min="1302" max="1302" width="19.7109375" customWidth="1"/>
    <col min="1303" max="1303" width="17.5703125" bestFit="1" customWidth="1"/>
    <col min="1304" max="1304" width="21.140625" customWidth="1"/>
    <col min="1305" max="1309" width="21" customWidth="1"/>
    <col min="1310" max="1310" width="9.28515625" bestFit="1" customWidth="1"/>
    <col min="1312" max="1313" width="17.85546875" bestFit="1" customWidth="1"/>
    <col min="1547" max="1547" width="13.85546875" customWidth="1"/>
    <col min="1548" max="1548" width="18.7109375" customWidth="1"/>
    <col min="1549" max="1549" width="15.85546875" customWidth="1"/>
    <col min="1550" max="1550" width="16" bestFit="1" customWidth="1"/>
    <col min="1551" max="1551" width="14.85546875" customWidth="1"/>
    <col min="1552" max="1552" width="21" customWidth="1"/>
    <col min="1553" max="1553" width="23.28515625" customWidth="1"/>
    <col min="1554" max="1554" width="15.42578125" customWidth="1"/>
    <col min="1555" max="1555" width="26.140625" customWidth="1"/>
    <col min="1556" max="1556" width="22.42578125" customWidth="1"/>
    <col min="1557" max="1557" width="18.7109375" customWidth="1"/>
    <col min="1558" max="1558" width="19.7109375" customWidth="1"/>
    <col min="1559" max="1559" width="17.5703125" bestFit="1" customWidth="1"/>
    <col min="1560" max="1560" width="21.140625" customWidth="1"/>
    <col min="1561" max="1565" width="21" customWidth="1"/>
    <col min="1566" max="1566" width="9.28515625" bestFit="1" customWidth="1"/>
    <col min="1568" max="1569" width="17.85546875" bestFit="1" customWidth="1"/>
    <col min="1803" max="1803" width="13.85546875" customWidth="1"/>
    <col min="1804" max="1804" width="18.7109375" customWidth="1"/>
    <col min="1805" max="1805" width="15.85546875" customWidth="1"/>
    <col min="1806" max="1806" width="16" bestFit="1" customWidth="1"/>
    <col min="1807" max="1807" width="14.85546875" customWidth="1"/>
    <col min="1808" max="1808" width="21" customWidth="1"/>
    <col min="1809" max="1809" width="23.28515625" customWidth="1"/>
    <col min="1810" max="1810" width="15.42578125" customWidth="1"/>
    <col min="1811" max="1811" width="26.140625" customWidth="1"/>
    <col min="1812" max="1812" width="22.42578125" customWidth="1"/>
    <col min="1813" max="1813" width="18.7109375" customWidth="1"/>
    <col min="1814" max="1814" width="19.7109375" customWidth="1"/>
    <col min="1815" max="1815" width="17.5703125" bestFit="1" customWidth="1"/>
    <col min="1816" max="1816" width="21.140625" customWidth="1"/>
    <col min="1817" max="1821" width="21" customWidth="1"/>
    <col min="1822" max="1822" width="9.28515625" bestFit="1" customWidth="1"/>
    <col min="1824" max="1825" width="17.85546875" bestFit="1" customWidth="1"/>
    <col min="2059" max="2059" width="13.85546875" customWidth="1"/>
    <col min="2060" max="2060" width="18.7109375" customWidth="1"/>
    <col min="2061" max="2061" width="15.85546875" customWidth="1"/>
    <col min="2062" max="2062" width="16" bestFit="1" customWidth="1"/>
    <col min="2063" max="2063" width="14.85546875" customWidth="1"/>
    <col min="2064" max="2064" width="21" customWidth="1"/>
    <col min="2065" max="2065" width="23.28515625" customWidth="1"/>
    <col min="2066" max="2066" width="15.42578125" customWidth="1"/>
    <col min="2067" max="2067" width="26.140625" customWidth="1"/>
    <col min="2068" max="2068" width="22.42578125" customWidth="1"/>
    <col min="2069" max="2069" width="18.7109375" customWidth="1"/>
    <col min="2070" max="2070" width="19.7109375" customWidth="1"/>
    <col min="2071" max="2071" width="17.5703125" bestFit="1" customWidth="1"/>
    <col min="2072" max="2072" width="21.140625" customWidth="1"/>
    <col min="2073" max="2077" width="21" customWidth="1"/>
    <col min="2078" max="2078" width="9.28515625" bestFit="1" customWidth="1"/>
    <col min="2080" max="2081" width="17.85546875" bestFit="1" customWidth="1"/>
    <col min="2315" max="2315" width="13.85546875" customWidth="1"/>
    <col min="2316" max="2316" width="18.7109375" customWidth="1"/>
    <col min="2317" max="2317" width="15.85546875" customWidth="1"/>
    <col min="2318" max="2318" width="16" bestFit="1" customWidth="1"/>
    <col min="2319" max="2319" width="14.85546875" customWidth="1"/>
    <col min="2320" max="2320" width="21" customWidth="1"/>
    <col min="2321" max="2321" width="23.28515625" customWidth="1"/>
    <col min="2322" max="2322" width="15.42578125" customWidth="1"/>
    <col min="2323" max="2323" width="26.140625" customWidth="1"/>
    <col min="2324" max="2324" width="22.42578125" customWidth="1"/>
    <col min="2325" max="2325" width="18.7109375" customWidth="1"/>
    <col min="2326" max="2326" width="19.7109375" customWidth="1"/>
    <col min="2327" max="2327" width="17.5703125" bestFit="1" customWidth="1"/>
    <col min="2328" max="2328" width="21.140625" customWidth="1"/>
    <col min="2329" max="2333" width="21" customWidth="1"/>
    <col min="2334" max="2334" width="9.28515625" bestFit="1" customWidth="1"/>
    <col min="2336" max="2337" width="17.85546875" bestFit="1" customWidth="1"/>
    <col min="2571" max="2571" width="13.85546875" customWidth="1"/>
    <col min="2572" max="2572" width="18.7109375" customWidth="1"/>
    <col min="2573" max="2573" width="15.85546875" customWidth="1"/>
    <col min="2574" max="2574" width="16" bestFit="1" customWidth="1"/>
    <col min="2575" max="2575" width="14.85546875" customWidth="1"/>
    <col min="2576" max="2576" width="21" customWidth="1"/>
    <col min="2577" max="2577" width="23.28515625" customWidth="1"/>
    <col min="2578" max="2578" width="15.42578125" customWidth="1"/>
    <col min="2579" max="2579" width="26.140625" customWidth="1"/>
    <col min="2580" max="2580" width="22.42578125" customWidth="1"/>
    <col min="2581" max="2581" width="18.7109375" customWidth="1"/>
    <col min="2582" max="2582" width="19.7109375" customWidth="1"/>
    <col min="2583" max="2583" width="17.5703125" bestFit="1" customWidth="1"/>
    <col min="2584" max="2584" width="21.140625" customWidth="1"/>
    <col min="2585" max="2589" width="21" customWidth="1"/>
    <col min="2590" max="2590" width="9.28515625" bestFit="1" customWidth="1"/>
    <col min="2592" max="2593" width="17.85546875" bestFit="1" customWidth="1"/>
    <col min="2827" max="2827" width="13.85546875" customWidth="1"/>
    <col min="2828" max="2828" width="18.7109375" customWidth="1"/>
    <col min="2829" max="2829" width="15.85546875" customWidth="1"/>
    <col min="2830" max="2830" width="16" bestFit="1" customWidth="1"/>
    <col min="2831" max="2831" width="14.85546875" customWidth="1"/>
    <col min="2832" max="2832" width="21" customWidth="1"/>
    <col min="2833" max="2833" width="23.28515625" customWidth="1"/>
    <col min="2834" max="2834" width="15.42578125" customWidth="1"/>
    <col min="2835" max="2835" width="26.140625" customWidth="1"/>
    <col min="2836" max="2836" width="22.42578125" customWidth="1"/>
    <col min="2837" max="2837" width="18.7109375" customWidth="1"/>
    <col min="2838" max="2838" width="19.7109375" customWidth="1"/>
    <col min="2839" max="2839" width="17.5703125" bestFit="1" customWidth="1"/>
    <col min="2840" max="2840" width="21.140625" customWidth="1"/>
    <col min="2841" max="2845" width="21" customWidth="1"/>
    <col min="2846" max="2846" width="9.28515625" bestFit="1" customWidth="1"/>
    <col min="2848" max="2849" width="17.85546875" bestFit="1" customWidth="1"/>
    <col min="3083" max="3083" width="13.85546875" customWidth="1"/>
    <col min="3084" max="3084" width="18.7109375" customWidth="1"/>
    <col min="3085" max="3085" width="15.85546875" customWidth="1"/>
    <col min="3086" max="3086" width="16" bestFit="1" customWidth="1"/>
    <col min="3087" max="3087" width="14.85546875" customWidth="1"/>
    <col min="3088" max="3088" width="21" customWidth="1"/>
    <col min="3089" max="3089" width="23.28515625" customWidth="1"/>
    <col min="3090" max="3090" width="15.42578125" customWidth="1"/>
    <col min="3091" max="3091" width="26.140625" customWidth="1"/>
    <col min="3092" max="3092" width="22.42578125" customWidth="1"/>
    <col min="3093" max="3093" width="18.7109375" customWidth="1"/>
    <col min="3094" max="3094" width="19.7109375" customWidth="1"/>
    <col min="3095" max="3095" width="17.5703125" bestFit="1" customWidth="1"/>
    <col min="3096" max="3096" width="21.140625" customWidth="1"/>
    <col min="3097" max="3101" width="21" customWidth="1"/>
    <col min="3102" max="3102" width="9.28515625" bestFit="1" customWidth="1"/>
    <col min="3104" max="3105" width="17.85546875" bestFit="1" customWidth="1"/>
    <col min="3339" max="3339" width="13.85546875" customWidth="1"/>
    <col min="3340" max="3340" width="18.7109375" customWidth="1"/>
    <col min="3341" max="3341" width="15.85546875" customWidth="1"/>
    <col min="3342" max="3342" width="16" bestFit="1" customWidth="1"/>
    <col min="3343" max="3343" width="14.85546875" customWidth="1"/>
    <col min="3344" max="3344" width="21" customWidth="1"/>
    <col min="3345" max="3345" width="23.28515625" customWidth="1"/>
    <col min="3346" max="3346" width="15.42578125" customWidth="1"/>
    <col min="3347" max="3347" width="26.140625" customWidth="1"/>
    <col min="3348" max="3348" width="22.42578125" customWidth="1"/>
    <col min="3349" max="3349" width="18.7109375" customWidth="1"/>
    <col min="3350" max="3350" width="19.7109375" customWidth="1"/>
    <col min="3351" max="3351" width="17.5703125" bestFit="1" customWidth="1"/>
    <col min="3352" max="3352" width="21.140625" customWidth="1"/>
    <col min="3353" max="3357" width="21" customWidth="1"/>
    <col min="3358" max="3358" width="9.28515625" bestFit="1" customWidth="1"/>
    <col min="3360" max="3361" width="17.85546875" bestFit="1" customWidth="1"/>
    <col min="3595" max="3595" width="13.85546875" customWidth="1"/>
    <col min="3596" max="3596" width="18.7109375" customWidth="1"/>
    <col min="3597" max="3597" width="15.85546875" customWidth="1"/>
    <col min="3598" max="3598" width="16" bestFit="1" customWidth="1"/>
    <col min="3599" max="3599" width="14.85546875" customWidth="1"/>
    <col min="3600" max="3600" width="21" customWidth="1"/>
    <col min="3601" max="3601" width="23.28515625" customWidth="1"/>
    <col min="3602" max="3602" width="15.42578125" customWidth="1"/>
    <col min="3603" max="3603" width="26.140625" customWidth="1"/>
    <col min="3604" max="3604" width="22.42578125" customWidth="1"/>
    <col min="3605" max="3605" width="18.7109375" customWidth="1"/>
    <col min="3606" max="3606" width="19.7109375" customWidth="1"/>
    <col min="3607" max="3607" width="17.5703125" bestFit="1" customWidth="1"/>
    <col min="3608" max="3608" width="21.140625" customWidth="1"/>
    <col min="3609" max="3613" width="21" customWidth="1"/>
    <col min="3614" max="3614" width="9.28515625" bestFit="1" customWidth="1"/>
    <col min="3616" max="3617" width="17.85546875" bestFit="1" customWidth="1"/>
    <col min="3851" max="3851" width="13.85546875" customWidth="1"/>
    <col min="3852" max="3852" width="18.7109375" customWidth="1"/>
    <col min="3853" max="3853" width="15.85546875" customWidth="1"/>
    <col min="3854" max="3854" width="16" bestFit="1" customWidth="1"/>
    <col min="3855" max="3855" width="14.85546875" customWidth="1"/>
    <col min="3856" max="3856" width="21" customWidth="1"/>
    <col min="3857" max="3857" width="23.28515625" customWidth="1"/>
    <col min="3858" max="3858" width="15.42578125" customWidth="1"/>
    <col min="3859" max="3859" width="26.140625" customWidth="1"/>
    <col min="3860" max="3860" width="22.42578125" customWidth="1"/>
    <col min="3861" max="3861" width="18.7109375" customWidth="1"/>
    <col min="3862" max="3862" width="19.7109375" customWidth="1"/>
    <col min="3863" max="3863" width="17.5703125" bestFit="1" customWidth="1"/>
    <col min="3864" max="3864" width="21.140625" customWidth="1"/>
    <col min="3865" max="3869" width="21" customWidth="1"/>
    <col min="3870" max="3870" width="9.28515625" bestFit="1" customWidth="1"/>
    <col min="3872" max="3873" width="17.85546875" bestFit="1" customWidth="1"/>
    <col min="4107" max="4107" width="13.85546875" customWidth="1"/>
    <col min="4108" max="4108" width="18.7109375" customWidth="1"/>
    <col min="4109" max="4109" width="15.85546875" customWidth="1"/>
    <col min="4110" max="4110" width="16" bestFit="1" customWidth="1"/>
    <col min="4111" max="4111" width="14.85546875" customWidth="1"/>
    <col min="4112" max="4112" width="21" customWidth="1"/>
    <col min="4113" max="4113" width="23.28515625" customWidth="1"/>
    <col min="4114" max="4114" width="15.42578125" customWidth="1"/>
    <col min="4115" max="4115" width="26.140625" customWidth="1"/>
    <col min="4116" max="4116" width="22.42578125" customWidth="1"/>
    <col min="4117" max="4117" width="18.7109375" customWidth="1"/>
    <col min="4118" max="4118" width="19.7109375" customWidth="1"/>
    <col min="4119" max="4119" width="17.5703125" bestFit="1" customWidth="1"/>
    <col min="4120" max="4120" width="21.140625" customWidth="1"/>
    <col min="4121" max="4125" width="21" customWidth="1"/>
    <col min="4126" max="4126" width="9.28515625" bestFit="1" customWidth="1"/>
    <col min="4128" max="4129" width="17.85546875" bestFit="1" customWidth="1"/>
    <col min="4363" max="4363" width="13.85546875" customWidth="1"/>
    <col min="4364" max="4364" width="18.7109375" customWidth="1"/>
    <col min="4365" max="4365" width="15.85546875" customWidth="1"/>
    <col min="4366" max="4366" width="16" bestFit="1" customWidth="1"/>
    <col min="4367" max="4367" width="14.85546875" customWidth="1"/>
    <col min="4368" max="4368" width="21" customWidth="1"/>
    <col min="4369" max="4369" width="23.28515625" customWidth="1"/>
    <col min="4370" max="4370" width="15.42578125" customWidth="1"/>
    <col min="4371" max="4371" width="26.140625" customWidth="1"/>
    <col min="4372" max="4372" width="22.42578125" customWidth="1"/>
    <col min="4373" max="4373" width="18.7109375" customWidth="1"/>
    <col min="4374" max="4374" width="19.7109375" customWidth="1"/>
    <col min="4375" max="4375" width="17.5703125" bestFit="1" customWidth="1"/>
    <col min="4376" max="4376" width="21.140625" customWidth="1"/>
    <col min="4377" max="4381" width="21" customWidth="1"/>
    <col min="4382" max="4382" width="9.28515625" bestFit="1" customWidth="1"/>
    <col min="4384" max="4385" width="17.85546875" bestFit="1" customWidth="1"/>
    <col min="4619" max="4619" width="13.85546875" customWidth="1"/>
    <col min="4620" max="4620" width="18.7109375" customWidth="1"/>
    <col min="4621" max="4621" width="15.85546875" customWidth="1"/>
    <col min="4622" max="4622" width="16" bestFit="1" customWidth="1"/>
    <col min="4623" max="4623" width="14.85546875" customWidth="1"/>
    <col min="4624" max="4624" width="21" customWidth="1"/>
    <col min="4625" max="4625" width="23.28515625" customWidth="1"/>
    <col min="4626" max="4626" width="15.42578125" customWidth="1"/>
    <col min="4627" max="4627" width="26.140625" customWidth="1"/>
    <col min="4628" max="4628" width="22.42578125" customWidth="1"/>
    <col min="4629" max="4629" width="18.7109375" customWidth="1"/>
    <col min="4630" max="4630" width="19.7109375" customWidth="1"/>
    <col min="4631" max="4631" width="17.5703125" bestFit="1" customWidth="1"/>
    <col min="4632" max="4632" width="21.140625" customWidth="1"/>
    <col min="4633" max="4637" width="21" customWidth="1"/>
    <col min="4638" max="4638" width="9.28515625" bestFit="1" customWidth="1"/>
    <col min="4640" max="4641" width="17.85546875" bestFit="1" customWidth="1"/>
    <col min="4875" max="4875" width="13.85546875" customWidth="1"/>
    <col min="4876" max="4876" width="18.7109375" customWidth="1"/>
    <col min="4877" max="4877" width="15.85546875" customWidth="1"/>
    <col min="4878" max="4878" width="16" bestFit="1" customWidth="1"/>
    <col min="4879" max="4879" width="14.85546875" customWidth="1"/>
    <col min="4880" max="4880" width="21" customWidth="1"/>
    <col min="4881" max="4881" width="23.28515625" customWidth="1"/>
    <col min="4882" max="4882" width="15.42578125" customWidth="1"/>
    <col min="4883" max="4883" width="26.140625" customWidth="1"/>
    <col min="4884" max="4884" width="22.42578125" customWidth="1"/>
    <col min="4885" max="4885" width="18.7109375" customWidth="1"/>
    <col min="4886" max="4886" width="19.7109375" customWidth="1"/>
    <col min="4887" max="4887" width="17.5703125" bestFit="1" customWidth="1"/>
    <col min="4888" max="4888" width="21.140625" customWidth="1"/>
    <col min="4889" max="4893" width="21" customWidth="1"/>
    <col min="4894" max="4894" width="9.28515625" bestFit="1" customWidth="1"/>
    <col min="4896" max="4897" width="17.85546875" bestFit="1" customWidth="1"/>
    <col min="5131" max="5131" width="13.85546875" customWidth="1"/>
    <col min="5132" max="5132" width="18.7109375" customWidth="1"/>
    <col min="5133" max="5133" width="15.85546875" customWidth="1"/>
    <col min="5134" max="5134" width="16" bestFit="1" customWidth="1"/>
    <col min="5135" max="5135" width="14.85546875" customWidth="1"/>
    <col min="5136" max="5136" width="21" customWidth="1"/>
    <col min="5137" max="5137" width="23.28515625" customWidth="1"/>
    <col min="5138" max="5138" width="15.42578125" customWidth="1"/>
    <col min="5139" max="5139" width="26.140625" customWidth="1"/>
    <col min="5140" max="5140" width="22.42578125" customWidth="1"/>
    <col min="5141" max="5141" width="18.7109375" customWidth="1"/>
    <col min="5142" max="5142" width="19.7109375" customWidth="1"/>
    <col min="5143" max="5143" width="17.5703125" bestFit="1" customWidth="1"/>
    <col min="5144" max="5144" width="21.140625" customWidth="1"/>
    <col min="5145" max="5149" width="21" customWidth="1"/>
    <col min="5150" max="5150" width="9.28515625" bestFit="1" customWidth="1"/>
    <col min="5152" max="5153" width="17.85546875" bestFit="1" customWidth="1"/>
    <col min="5387" max="5387" width="13.85546875" customWidth="1"/>
    <col min="5388" max="5388" width="18.7109375" customWidth="1"/>
    <col min="5389" max="5389" width="15.85546875" customWidth="1"/>
    <col min="5390" max="5390" width="16" bestFit="1" customWidth="1"/>
    <col min="5391" max="5391" width="14.85546875" customWidth="1"/>
    <col min="5392" max="5392" width="21" customWidth="1"/>
    <col min="5393" max="5393" width="23.28515625" customWidth="1"/>
    <col min="5394" max="5394" width="15.42578125" customWidth="1"/>
    <col min="5395" max="5395" width="26.140625" customWidth="1"/>
    <col min="5396" max="5396" width="22.42578125" customWidth="1"/>
    <col min="5397" max="5397" width="18.7109375" customWidth="1"/>
    <col min="5398" max="5398" width="19.7109375" customWidth="1"/>
    <col min="5399" max="5399" width="17.5703125" bestFit="1" customWidth="1"/>
    <col min="5400" max="5400" width="21.140625" customWidth="1"/>
    <col min="5401" max="5405" width="21" customWidth="1"/>
    <col min="5406" max="5406" width="9.28515625" bestFit="1" customWidth="1"/>
    <col min="5408" max="5409" width="17.85546875" bestFit="1" customWidth="1"/>
    <col min="5643" max="5643" width="13.85546875" customWidth="1"/>
    <col min="5644" max="5644" width="18.7109375" customWidth="1"/>
    <col min="5645" max="5645" width="15.85546875" customWidth="1"/>
    <col min="5646" max="5646" width="16" bestFit="1" customWidth="1"/>
    <col min="5647" max="5647" width="14.85546875" customWidth="1"/>
    <col min="5648" max="5648" width="21" customWidth="1"/>
    <col min="5649" max="5649" width="23.28515625" customWidth="1"/>
    <col min="5650" max="5650" width="15.42578125" customWidth="1"/>
    <col min="5651" max="5651" width="26.140625" customWidth="1"/>
    <col min="5652" max="5652" width="22.42578125" customWidth="1"/>
    <col min="5653" max="5653" width="18.7109375" customWidth="1"/>
    <col min="5654" max="5654" width="19.7109375" customWidth="1"/>
    <col min="5655" max="5655" width="17.5703125" bestFit="1" customWidth="1"/>
    <col min="5656" max="5656" width="21.140625" customWidth="1"/>
    <col min="5657" max="5661" width="21" customWidth="1"/>
    <col min="5662" max="5662" width="9.28515625" bestFit="1" customWidth="1"/>
    <col min="5664" max="5665" width="17.85546875" bestFit="1" customWidth="1"/>
    <col min="5899" max="5899" width="13.85546875" customWidth="1"/>
    <col min="5900" max="5900" width="18.7109375" customWidth="1"/>
    <col min="5901" max="5901" width="15.85546875" customWidth="1"/>
    <col min="5902" max="5902" width="16" bestFit="1" customWidth="1"/>
    <col min="5903" max="5903" width="14.85546875" customWidth="1"/>
    <col min="5904" max="5904" width="21" customWidth="1"/>
    <col min="5905" max="5905" width="23.28515625" customWidth="1"/>
    <col min="5906" max="5906" width="15.42578125" customWidth="1"/>
    <col min="5907" max="5907" width="26.140625" customWidth="1"/>
    <col min="5908" max="5908" width="22.42578125" customWidth="1"/>
    <col min="5909" max="5909" width="18.7109375" customWidth="1"/>
    <col min="5910" max="5910" width="19.7109375" customWidth="1"/>
    <col min="5911" max="5911" width="17.5703125" bestFit="1" customWidth="1"/>
    <col min="5912" max="5912" width="21.140625" customWidth="1"/>
    <col min="5913" max="5917" width="21" customWidth="1"/>
    <col min="5918" max="5918" width="9.28515625" bestFit="1" customWidth="1"/>
    <col min="5920" max="5921" width="17.85546875" bestFit="1" customWidth="1"/>
    <col min="6155" max="6155" width="13.85546875" customWidth="1"/>
    <col min="6156" max="6156" width="18.7109375" customWidth="1"/>
    <col min="6157" max="6157" width="15.85546875" customWidth="1"/>
    <col min="6158" max="6158" width="16" bestFit="1" customWidth="1"/>
    <col min="6159" max="6159" width="14.85546875" customWidth="1"/>
    <col min="6160" max="6160" width="21" customWidth="1"/>
    <col min="6161" max="6161" width="23.28515625" customWidth="1"/>
    <col min="6162" max="6162" width="15.42578125" customWidth="1"/>
    <col min="6163" max="6163" width="26.140625" customWidth="1"/>
    <col min="6164" max="6164" width="22.42578125" customWidth="1"/>
    <col min="6165" max="6165" width="18.7109375" customWidth="1"/>
    <col min="6166" max="6166" width="19.7109375" customWidth="1"/>
    <col min="6167" max="6167" width="17.5703125" bestFit="1" customWidth="1"/>
    <col min="6168" max="6168" width="21.140625" customWidth="1"/>
    <col min="6169" max="6173" width="21" customWidth="1"/>
    <col min="6174" max="6174" width="9.28515625" bestFit="1" customWidth="1"/>
    <col min="6176" max="6177" width="17.85546875" bestFit="1" customWidth="1"/>
    <col min="6411" max="6411" width="13.85546875" customWidth="1"/>
    <col min="6412" max="6412" width="18.7109375" customWidth="1"/>
    <col min="6413" max="6413" width="15.85546875" customWidth="1"/>
    <col min="6414" max="6414" width="16" bestFit="1" customWidth="1"/>
    <col min="6415" max="6415" width="14.85546875" customWidth="1"/>
    <col min="6416" max="6416" width="21" customWidth="1"/>
    <col min="6417" max="6417" width="23.28515625" customWidth="1"/>
    <col min="6418" max="6418" width="15.42578125" customWidth="1"/>
    <col min="6419" max="6419" width="26.140625" customWidth="1"/>
    <col min="6420" max="6420" width="22.42578125" customWidth="1"/>
    <col min="6421" max="6421" width="18.7109375" customWidth="1"/>
    <col min="6422" max="6422" width="19.7109375" customWidth="1"/>
    <col min="6423" max="6423" width="17.5703125" bestFit="1" customWidth="1"/>
    <col min="6424" max="6424" width="21.140625" customWidth="1"/>
    <col min="6425" max="6429" width="21" customWidth="1"/>
    <col min="6430" max="6430" width="9.28515625" bestFit="1" customWidth="1"/>
    <col min="6432" max="6433" width="17.85546875" bestFit="1" customWidth="1"/>
    <col min="6667" max="6667" width="13.85546875" customWidth="1"/>
    <col min="6668" max="6668" width="18.7109375" customWidth="1"/>
    <col min="6669" max="6669" width="15.85546875" customWidth="1"/>
    <col min="6670" max="6670" width="16" bestFit="1" customWidth="1"/>
    <col min="6671" max="6671" width="14.85546875" customWidth="1"/>
    <col min="6672" max="6672" width="21" customWidth="1"/>
    <col min="6673" max="6673" width="23.28515625" customWidth="1"/>
    <col min="6674" max="6674" width="15.42578125" customWidth="1"/>
    <col min="6675" max="6675" width="26.140625" customWidth="1"/>
    <col min="6676" max="6676" width="22.42578125" customWidth="1"/>
    <col min="6677" max="6677" width="18.7109375" customWidth="1"/>
    <col min="6678" max="6678" width="19.7109375" customWidth="1"/>
    <col min="6679" max="6679" width="17.5703125" bestFit="1" customWidth="1"/>
    <col min="6680" max="6680" width="21.140625" customWidth="1"/>
    <col min="6681" max="6685" width="21" customWidth="1"/>
    <col min="6686" max="6686" width="9.28515625" bestFit="1" customWidth="1"/>
    <col min="6688" max="6689" width="17.85546875" bestFit="1" customWidth="1"/>
    <col min="6923" max="6923" width="13.85546875" customWidth="1"/>
    <col min="6924" max="6924" width="18.7109375" customWidth="1"/>
    <col min="6925" max="6925" width="15.85546875" customWidth="1"/>
    <col min="6926" max="6926" width="16" bestFit="1" customWidth="1"/>
    <col min="6927" max="6927" width="14.85546875" customWidth="1"/>
    <col min="6928" max="6928" width="21" customWidth="1"/>
    <col min="6929" max="6929" width="23.28515625" customWidth="1"/>
    <col min="6930" max="6930" width="15.42578125" customWidth="1"/>
    <col min="6931" max="6931" width="26.140625" customWidth="1"/>
    <col min="6932" max="6932" width="22.42578125" customWidth="1"/>
    <col min="6933" max="6933" width="18.7109375" customWidth="1"/>
    <col min="6934" max="6934" width="19.7109375" customWidth="1"/>
    <col min="6935" max="6935" width="17.5703125" bestFit="1" customWidth="1"/>
    <col min="6936" max="6936" width="21.140625" customWidth="1"/>
    <col min="6937" max="6941" width="21" customWidth="1"/>
    <col min="6942" max="6942" width="9.28515625" bestFit="1" customWidth="1"/>
    <col min="6944" max="6945" width="17.85546875" bestFit="1" customWidth="1"/>
    <col min="7179" max="7179" width="13.85546875" customWidth="1"/>
    <col min="7180" max="7180" width="18.7109375" customWidth="1"/>
    <col min="7181" max="7181" width="15.85546875" customWidth="1"/>
    <col min="7182" max="7182" width="16" bestFit="1" customWidth="1"/>
    <col min="7183" max="7183" width="14.85546875" customWidth="1"/>
    <col min="7184" max="7184" width="21" customWidth="1"/>
    <col min="7185" max="7185" width="23.28515625" customWidth="1"/>
    <col min="7186" max="7186" width="15.42578125" customWidth="1"/>
    <col min="7187" max="7187" width="26.140625" customWidth="1"/>
    <col min="7188" max="7188" width="22.42578125" customWidth="1"/>
    <col min="7189" max="7189" width="18.7109375" customWidth="1"/>
    <col min="7190" max="7190" width="19.7109375" customWidth="1"/>
    <col min="7191" max="7191" width="17.5703125" bestFit="1" customWidth="1"/>
    <col min="7192" max="7192" width="21.140625" customWidth="1"/>
    <col min="7193" max="7197" width="21" customWidth="1"/>
    <col min="7198" max="7198" width="9.28515625" bestFit="1" customWidth="1"/>
    <col min="7200" max="7201" width="17.85546875" bestFit="1" customWidth="1"/>
    <col min="7435" max="7435" width="13.85546875" customWidth="1"/>
    <col min="7436" max="7436" width="18.7109375" customWidth="1"/>
    <col min="7437" max="7437" width="15.85546875" customWidth="1"/>
    <col min="7438" max="7438" width="16" bestFit="1" customWidth="1"/>
    <col min="7439" max="7439" width="14.85546875" customWidth="1"/>
    <col min="7440" max="7440" width="21" customWidth="1"/>
    <col min="7441" max="7441" width="23.28515625" customWidth="1"/>
    <col min="7442" max="7442" width="15.42578125" customWidth="1"/>
    <col min="7443" max="7443" width="26.140625" customWidth="1"/>
    <col min="7444" max="7444" width="22.42578125" customWidth="1"/>
    <col min="7445" max="7445" width="18.7109375" customWidth="1"/>
    <col min="7446" max="7446" width="19.7109375" customWidth="1"/>
    <col min="7447" max="7447" width="17.5703125" bestFit="1" customWidth="1"/>
    <col min="7448" max="7448" width="21.140625" customWidth="1"/>
    <col min="7449" max="7453" width="21" customWidth="1"/>
    <col min="7454" max="7454" width="9.28515625" bestFit="1" customWidth="1"/>
    <col min="7456" max="7457" width="17.85546875" bestFit="1" customWidth="1"/>
    <col min="7691" max="7691" width="13.85546875" customWidth="1"/>
    <col min="7692" max="7692" width="18.7109375" customWidth="1"/>
    <col min="7693" max="7693" width="15.85546875" customWidth="1"/>
    <col min="7694" max="7694" width="16" bestFit="1" customWidth="1"/>
    <col min="7695" max="7695" width="14.85546875" customWidth="1"/>
    <col min="7696" max="7696" width="21" customWidth="1"/>
    <col min="7697" max="7697" width="23.28515625" customWidth="1"/>
    <col min="7698" max="7698" width="15.42578125" customWidth="1"/>
    <col min="7699" max="7699" width="26.140625" customWidth="1"/>
    <col min="7700" max="7700" width="22.42578125" customWidth="1"/>
    <col min="7701" max="7701" width="18.7109375" customWidth="1"/>
    <col min="7702" max="7702" width="19.7109375" customWidth="1"/>
    <col min="7703" max="7703" width="17.5703125" bestFit="1" customWidth="1"/>
    <col min="7704" max="7704" width="21.140625" customWidth="1"/>
    <col min="7705" max="7709" width="21" customWidth="1"/>
    <col min="7710" max="7710" width="9.28515625" bestFit="1" customWidth="1"/>
    <col min="7712" max="7713" width="17.85546875" bestFit="1" customWidth="1"/>
    <col min="7947" max="7947" width="13.85546875" customWidth="1"/>
    <col min="7948" max="7948" width="18.7109375" customWidth="1"/>
    <col min="7949" max="7949" width="15.85546875" customWidth="1"/>
    <col min="7950" max="7950" width="16" bestFit="1" customWidth="1"/>
    <col min="7951" max="7951" width="14.85546875" customWidth="1"/>
    <col min="7952" max="7952" width="21" customWidth="1"/>
    <col min="7953" max="7953" width="23.28515625" customWidth="1"/>
    <col min="7954" max="7954" width="15.42578125" customWidth="1"/>
    <col min="7955" max="7955" width="26.140625" customWidth="1"/>
    <col min="7956" max="7956" width="22.42578125" customWidth="1"/>
    <col min="7957" max="7957" width="18.7109375" customWidth="1"/>
    <col min="7958" max="7958" width="19.7109375" customWidth="1"/>
    <col min="7959" max="7959" width="17.5703125" bestFit="1" customWidth="1"/>
    <col min="7960" max="7960" width="21.140625" customWidth="1"/>
    <col min="7961" max="7965" width="21" customWidth="1"/>
    <col min="7966" max="7966" width="9.28515625" bestFit="1" customWidth="1"/>
    <col min="7968" max="7969" width="17.85546875" bestFit="1" customWidth="1"/>
    <col min="8203" max="8203" width="13.85546875" customWidth="1"/>
    <col min="8204" max="8204" width="18.7109375" customWidth="1"/>
    <col min="8205" max="8205" width="15.85546875" customWidth="1"/>
    <col min="8206" max="8206" width="16" bestFit="1" customWidth="1"/>
    <col min="8207" max="8207" width="14.85546875" customWidth="1"/>
    <col min="8208" max="8208" width="21" customWidth="1"/>
    <col min="8209" max="8209" width="23.28515625" customWidth="1"/>
    <col min="8210" max="8210" width="15.42578125" customWidth="1"/>
    <col min="8211" max="8211" width="26.140625" customWidth="1"/>
    <col min="8212" max="8212" width="22.42578125" customWidth="1"/>
    <col min="8213" max="8213" width="18.7109375" customWidth="1"/>
    <col min="8214" max="8214" width="19.7109375" customWidth="1"/>
    <col min="8215" max="8215" width="17.5703125" bestFit="1" customWidth="1"/>
    <col min="8216" max="8216" width="21.140625" customWidth="1"/>
    <col min="8217" max="8221" width="21" customWidth="1"/>
    <col min="8222" max="8222" width="9.28515625" bestFit="1" customWidth="1"/>
    <col min="8224" max="8225" width="17.85546875" bestFit="1" customWidth="1"/>
    <col min="8459" max="8459" width="13.85546875" customWidth="1"/>
    <col min="8460" max="8460" width="18.7109375" customWidth="1"/>
    <col min="8461" max="8461" width="15.85546875" customWidth="1"/>
    <col min="8462" max="8462" width="16" bestFit="1" customWidth="1"/>
    <col min="8463" max="8463" width="14.85546875" customWidth="1"/>
    <col min="8464" max="8464" width="21" customWidth="1"/>
    <col min="8465" max="8465" width="23.28515625" customWidth="1"/>
    <col min="8466" max="8466" width="15.42578125" customWidth="1"/>
    <col min="8467" max="8467" width="26.140625" customWidth="1"/>
    <col min="8468" max="8468" width="22.42578125" customWidth="1"/>
    <col min="8469" max="8469" width="18.7109375" customWidth="1"/>
    <col min="8470" max="8470" width="19.7109375" customWidth="1"/>
    <col min="8471" max="8471" width="17.5703125" bestFit="1" customWidth="1"/>
    <col min="8472" max="8472" width="21.140625" customWidth="1"/>
    <col min="8473" max="8477" width="21" customWidth="1"/>
    <col min="8478" max="8478" width="9.28515625" bestFit="1" customWidth="1"/>
    <col min="8480" max="8481" width="17.85546875" bestFit="1" customWidth="1"/>
    <col min="8715" max="8715" width="13.85546875" customWidth="1"/>
    <col min="8716" max="8716" width="18.7109375" customWidth="1"/>
    <col min="8717" max="8717" width="15.85546875" customWidth="1"/>
    <col min="8718" max="8718" width="16" bestFit="1" customWidth="1"/>
    <col min="8719" max="8719" width="14.85546875" customWidth="1"/>
    <col min="8720" max="8720" width="21" customWidth="1"/>
    <col min="8721" max="8721" width="23.28515625" customWidth="1"/>
    <col min="8722" max="8722" width="15.42578125" customWidth="1"/>
    <col min="8723" max="8723" width="26.140625" customWidth="1"/>
    <col min="8724" max="8724" width="22.42578125" customWidth="1"/>
    <col min="8725" max="8725" width="18.7109375" customWidth="1"/>
    <col min="8726" max="8726" width="19.7109375" customWidth="1"/>
    <col min="8727" max="8727" width="17.5703125" bestFit="1" customWidth="1"/>
    <col min="8728" max="8728" width="21.140625" customWidth="1"/>
    <col min="8729" max="8733" width="21" customWidth="1"/>
    <col min="8734" max="8734" width="9.28515625" bestFit="1" customWidth="1"/>
    <col min="8736" max="8737" width="17.85546875" bestFit="1" customWidth="1"/>
    <col min="8971" max="8971" width="13.85546875" customWidth="1"/>
    <col min="8972" max="8972" width="18.7109375" customWidth="1"/>
    <col min="8973" max="8973" width="15.85546875" customWidth="1"/>
    <col min="8974" max="8974" width="16" bestFit="1" customWidth="1"/>
    <col min="8975" max="8975" width="14.85546875" customWidth="1"/>
    <col min="8976" max="8976" width="21" customWidth="1"/>
    <col min="8977" max="8977" width="23.28515625" customWidth="1"/>
    <col min="8978" max="8978" width="15.42578125" customWidth="1"/>
    <col min="8979" max="8979" width="26.140625" customWidth="1"/>
    <col min="8980" max="8980" width="22.42578125" customWidth="1"/>
    <col min="8981" max="8981" width="18.7109375" customWidth="1"/>
    <col min="8982" max="8982" width="19.7109375" customWidth="1"/>
    <col min="8983" max="8983" width="17.5703125" bestFit="1" customWidth="1"/>
    <col min="8984" max="8984" width="21.140625" customWidth="1"/>
    <col min="8985" max="8989" width="21" customWidth="1"/>
    <col min="8990" max="8990" width="9.28515625" bestFit="1" customWidth="1"/>
    <col min="8992" max="8993" width="17.85546875" bestFit="1" customWidth="1"/>
    <col min="9227" max="9227" width="13.85546875" customWidth="1"/>
    <col min="9228" max="9228" width="18.7109375" customWidth="1"/>
    <col min="9229" max="9229" width="15.85546875" customWidth="1"/>
    <col min="9230" max="9230" width="16" bestFit="1" customWidth="1"/>
    <col min="9231" max="9231" width="14.85546875" customWidth="1"/>
    <col min="9232" max="9232" width="21" customWidth="1"/>
    <col min="9233" max="9233" width="23.28515625" customWidth="1"/>
    <col min="9234" max="9234" width="15.42578125" customWidth="1"/>
    <col min="9235" max="9235" width="26.140625" customWidth="1"/>
    <col min="9236" max="9236" width="22.42578125" customWidth="1"/>
    <col min="9237" max="9237" width="18.7109375" customWidth="1"/>
    <col min="9238" max="9238" width="19.7109375" customWidth="1"/>
    <col min="9239" max="9239" width="17.5703125" bestFit="1" customWidth="1"/>
    <col min="9240" max="9240" width="21.140625" customWidth="1"/>
    <col min="9241" max="9245" width="21" customWidth="1"/>
    <col min="9246" max="9246" width="9.28515625" bestFit="1" customWidth="1"/>
    <col min="9248" max="9249" width="17.85546875" bestFit="1" customWidth="1"/>
    <col min="9483" max="9483" width="13.85546875" customWidth="1"/>
    <col min="9484" max="9484" width="18.7109375" customWidth="1"/>
    <col min="9485" max="9485" width="15.85546875" customWidth="1"/>
    <col min="9486" max="9486" width="16" bestFit="1" customWidth="1"/>
    <col min="9487" max="9487" width="14.85546875" customWidth="1"/>
    <col min="9488" max="9488" width="21" customWidth="1"/>
    <col min="9489" max="9489" width="23.28515625" customWidth="1"/>
    <col min="9490" max="9490" width="15.42578125" customWidth="1"/>
    <col min="9491" max="9491" width="26.140625" customWidth="1"/>
    <col min="9492" max="9492" width="22.42578125" customWidth="1"/>
    <col min="9493" max="9493" width="18.7109375" customWidth="1"/>
    <col min="9494" max="9494" width="19.7109375" customWidth="1"/>
    <col min="9495" max="9495" width="17.5703125" bestFit="1" customWidth="1"/>
    <col min="9496" max="9496" width="21.140625" customWidth="1"/>
    <col min="9497" max="9501" width="21" customWidth="1"/>
    <col min="9502" max="9502" width="9.28515625" bestFit="1" customWidth="1"/>
    <col min="9504" max="9505" width="17.85546875" bestFit="1" customWidth="1"/>
    <col min="9739" max="9739" width="13.85546875" customWidth="1"/>
    <col min="9740" max="9740" width="18.7109375" customWidth="1"/>
    <col min="9741" max="9741" width="15.85546875" customWidth="1"/>
    <col min="9742" max="9742" width="16" bestFit="1" customWidth="1"/>
    <col min="9743" max="9743" width="14.85546875" customWidth="1"/>
    <col min="9744" max="9744" width="21" customWidth="1"/>
    <col min="9745" max="9745" width="23.28515625" customWidth="1"/>
    <col min="9746" max="9746" width="15.42578125" customWidth="1"/>
    <col min="9747" max="9747" width="26.140625" customWidth="1"/>
    <col min="9748" max="9748" width="22.42578125" customWidth="1"/>
    <col min="9749" max="9749" width="18.7109375" customWidth="1"/>
    <col min="9750" max="9750" width="19.7109375" customWidth="1"/>
    <col min="9751" max="9751" width="17.5703125" bestFit="1" customWidth="1"/>
    <col min="9752" max="9752" width="21.140625" customWidth="1"/>
    <col min="9753" max="9757" width="21" customWidth="1"/>
    <col min="9758" max="9758" width="9.28515625" bestFit="1" customWidth="1"/>
    <col min="9760" max="9761" width="17.85546875" bestFit="1" customWidth="1"/>
    <col min="9995" max="9995" width="13.85546875" customWidth="1"/>
    <col min="9996" max="9996" width="18.7109375" customWidth="1"/>
    <col min="9997" max="9997" width="15.85546875" customWidth="1"/>
    <col min="9998" max="9998" width="16" bestFit="1" customWidth="1"/>
    <col min="9999" max="9999" width="14.85546875" customWidth="1"/>
    <col min="10000" max="10000" width="21" customWidth="1"/>
    <col min="10001" max="10001" width="23.28515625" customWidth="1"/>
    <col min="10002" max="10002" width="15.42578125" customWidth="1"/>
    <col min="10003" max="10003" width="26.140625" customWidth="1"/>
    <col min="10004" max="10004" width="22.42578125" customWidth="1"/>
    <col min="10005" max="10005" width="18.7109375" customWidth="1"/>
    <col min="10006" max="10006" width="19.7109375" customWidth="1"/>
    <col min="10007" max="10007" width="17.5703125" bestFit="1" customWidth="1"/>
    <col min="10008" max="10008" width="21.140625" customWidth="1"/>
    <col min="10009" max="10013" width="21" customWidth="1"/>
    <col min="10014" max="10014" width="9.28515625" bestFit="1" customWidth="1"/>
    <col min="10016" max="10017" width="17.85546875" bestFit="1" customWidth="1"/>
    <col min="10251" max="10251" width="13.85546875" customWidth="1"/>
    <col min="10252" max="10252" width="18.7109375" customWidth="1"/>
    <col min="10253" max="10253" width="15.85546875" customWidth="1"/>
    <col min="10254" max="10254" width="16" bestFit="1" customWidth="1"/>
    <col min="10255" max="10255" width="14.85546875" customWidth="1"/>
    <col min="10256" max="10256" width="21" customWidth="1"/>
    <col min="10257" max="10257" width="23.28515625" customWidth="1"/>
    <col min="10258" max="10258" width="15.42578125" customWidth="1"/>
    <col min="10259" max="10259" width="26.140625" customWidth="1"/>
    <col min="10260" max="10260" width="22.42578125" customWidth="1"/>
    <col min="10261" max="10261" width="18.7109375" customWidth="1"/>
    <col min="10262" max="10262" width="19.7109375" customWidth="1"/>
    <col min="10263" max="10263" width="17.5703125" bestFit="1" customWidth="1"/>
    <col min="10264" max="10264" width="21.140625" customWidth="1"/>
    <col min="10265" max="10269" width="21" customWidth="1"/>
    <col min="10270" max="10270" width="9.28515625" bestFit="1" customWidth="1"/>
    <col min="10272" max="10273" width="17.85546875" bestFit="1" customWidth="1"/>
    <col min="10507" max="10507" width="13.85546875" customWidth="1"/>
    <col min="10508" max="10508" width="18.7109375" customWidth="1"/>
    <col min="10509" max="10509" width="15.85546875" customWidth="1"/>
    <col min="10510" max="10510" width="16" bestFit="1" customWidth="1"/>
    <col min="10511" max="10511" width="14.85546875" customWidth="1"/>
    <col min="10512" max="10512" width="21" customWidth="1"/>
    <col min="10513" max="10513" width="23.28515625" customWidth="1"/>
    <col min="10514" max="10514" width="15.42578125" customWidth="1"/>
    <col min="10515" max="10515" width="26.140625" customWidth="1"/>
    <col min="10516" max="10516" width="22.42578125" customWidth="1"/>
    <col min="10517" max="10517" width="18.7109375" customWidth="1"/>
    <col min="10518" max="10518" width="19.7109375" customWidth="1"/>
    <col min="10519" max="10519" width="17.5703125" bestFit="1" customWidth="1"/>
    <col min="10520" max="10520" width="21.140625" customWidth="1"/>
    <col min="10521" max="10525" width="21" customWidth="1"/>
    <col min="10526" max="10526" width="9.28515625" bestFit="1" customWidth="1"/>
    <col min="10528" max="10529" width="17.85546875" bestFit="1" customWidth="1"/>
    <col min="10763" max="10763" width="13.85546875" customWidth="1"/>
    <col min="10764" max="10764" width="18.7109375" customWidth="1"/>
    <col min="10765" max="10765" width="15.85546875" customWidth="1"/>
    <col min="10766" max="10766" width="16" bestFit="1" customWidth="1"/>
    <col min="10767" max="10767" width="14.85546875" customWidth="1"/>
    <col min="10768" max="10768" width="21" customWidth="1"/>
    <col min="10769" max="10769" width="23.28515625" customWidth="1"/>
    <col min="10770" max="10770" width="15.42578125" customWidth="1"/>
    <col min="10771" max="10771" width="26.140625" customWidth="1"/>
    <col min="10772" max="10772" width="22.42578125" customWidth="1"/>
    <col min="10773" max="10773" width="18.7109375" customWidth="1"/>
    <col min="10774" max="10774" width="19.7109375" customWidth="1"/>
    <col min="10775" max="10775" width="17.5703125" bestFit="1" customWidth="1"/>
    <col min="10776" max="10776" width="21.140625" customWidth="1"/>
    <col min="10777" max="10781" width="21" customWidth="1"/>
    <col min="10782" max="10782" width="9.28515625" bestFit="1" customWidth="1"/>
    <col min="10784" max="10785" width="17.85546875" bestFit="1" customWidth="1"/>
    <col min="11019" max="11019" width="13.85546875" customWidth="1"/>
    <col min="11020" max="11020" width="18.7109375" customWidth="1"/>
    <col min="11021" max="11021" width="15.85546875" customWidth="1"/>
    <col min="11022" max="11022" width="16" bestFit="1" customWidth="1"/>
    <col min="11023" max="11023" width="14.85546875" customWidth="1"/>
    <col min="11024" max="11024" width="21" customWidth="1"/>
    <col min="11025" max="11025" width="23.28515625" customWidth="1"/>
    <col min="11026" max="11026" width="15.42578125" customWidth="1"/>
    <col min="11027" max="11027" width="26.140625" customWidth="1"/>
    <col min="11028" max="11028" width="22.42578125" customWidth="1"/>
    <col min="11029" max="11029" width="18.7109375" customWidth="1"/>
    <col min="11030" max="11030" width="19.7109375" customWidth="1"/>
    <col min="11031" max="11031" width="17.5703125" bestFit="1" customWidth="1"/>
    <col min="11032" max="11032" width="21.140625" customWidth="1"/>
    <col min="11033" max="11037" width="21" customWidth="1"/>
    <col min="11038" max="11038" width="9.28515625" bestFit="1" customWidth="1"/>
    <col min="11040" max="11041" width="17.85546875" bestFit="1" customWidth="1"/>
    <col min="11275" max="11275" width="13.85546875" customWidth="1"/>
    <col min="11276" max="11276" width="18.7109375" customWidth="1"/>
    <col min="11277" max="11277" width="15.85546875" customWidth="1"/>
    <col min="11278" max="11278" width="16" bestFit="1" customWidth="1"/>
    <col min="11279" max="11279" width="14.85546875" customWidth="1"/>
    <col min="11280" max="11280" width="21" customWidth="1"/>
    <col min="11281" max="11281" width="23.28515625" customWidth="1"/>
    <col min="11282" max="11282" width="15.42578125" customWidth="1"/>
    <col min="11283" max="11283" width="26.140625" customWidth="1"/>
    <col min="11284" max="11284" width="22.42578125" customWidth="1"/>
    <col min="11285" max="11285" width="18.7109375" customWidth="1"/>
    <col min="11286" max="11286" width="19.7109375" customWidth="1"/>
    <col min="11287" max="11287" width="17.5703125" bestFit="1" customWidth="1"/>
    <col min="11288" max="11288" width="21.140625" customWidth="1"/>
    <col min="11289" max="11293" width="21" customWidth="1"/>
    <col min="11294" max="11294" width="9.28515625" bestFit="1" customWidth="1"/>
    <col min="11296" max="11297" width="17.85546875" bestFit="1" customWidth="1"/>
    <col min="11531" max="11531" width="13.85546875" customWidth="1"/>
    <col min="11532" max="11532" width="18.7109375" customWidth="1"/>
    <col min="11533" max="11533" width="15.85546875" customWidth="1"/>
    <col min="11534" max="11534" width="16" bestFit="1" customWidth="1"/>
    <col min="11535" max="11535" width="14.85546875" customWidth="1"/>
    <col min="11536" max="11536" width="21" customWidth="1"/>
    <col min="11537" max="11537" width="23.28515625" customWidth="1"/>
    <col min="11538" max="11538" width="15.42578125" customWidth="1"/>
    <col min="11539" max="11539" width="26.140625" customWidth="1"/>
    <col min="11540" max="11540" width="22.42578125" customWidth="1"/>
    <col min="11541" max="11541" width="18.7109375" customWidth="1"/>
    <col min="11542" max="11542" width="19.7109375" customWidth="1"/>
    <col min="11543" max="11543" width="17.5703125" bestFit="1" customWidth="1"/>
    <col min="11544" max="11544" width="21.140625" customWidth="1"/>
    <col min="11545" max="11549" width="21" customWidth="1"/>
    <col min="11550" max="11550" width="9.28515625" bestFit="1" customWidth="1"/>
    <col min="11552" max="11553" width="17.85546875" bestFit="1" customWidth="1"/>
    <col min="11787" max="11787" width="13.85546875" customWidth="1"/>
    <col min="11788" max="11788" width="18.7109375" customWidth="1"/>
    <col min="11789" max="11789" width="15.85546875" customWidth="1"/>
    <col min="11790" max="11790" width="16" bestFit="1" customWidth="1"/>
    <col min="11791" max="11791" width="14.85546875" customWidth="1"/>
    <col min="11792" max="11792" width="21" customWidth="1"/>
    <col min="11793" max="11793" width="23.28515625" customWidth="1"/>
    <col min="11794" max="11794" width="15.42578125" customWidth="1"/>
    <col min="11795" max="11795" width="26.140625" customWidth="1"/>
    <col min="11796" max="11796" width="22.42578125" customWidth="1"/>
    <col min="11797" max="11797" width="18.7109375" customWidth="1"/>
    <col min="11798" max="11798" width="19.7109375" customWidth="1"/>
    <col min="11799" max="11799" width="17.5703125" bestFit="1" customWidth="1"/>
    <col min="11800" max="11800" width="21.140625" customWidth="1"/>
    <col min="11801" max="11805" width="21" customWidth="1"/>
    <col min="11806" max="11806" width="9.28515625" bestFit="1" customWidth="1"/>
    <col min="11808" max="11809" width="17.85546875" bestFit="1" customWidth="1"/>
    <col min="12043" max="12043" width="13.85546875" customWidth="1"/>
    <col min="12044" max="12044" width="18.7109375" customWidth="1"/>
    <col min="12045" max="12045" width="15.85546875" customWidth="1"/>
    <col min="12046" max="12046" width="16" bestFit="1" customWidth="1"/>
    <col min="12047" max="12047" width="14.85546875" customWidth="1"/>
    <col min="12048" max="12048" width="21" customWidth="1"/>
    <col min="12049" max="12049" width="23.28515625" customWidth="1"/>
    <col min="12050" max="12050" width="15.42578125" customWidth="1"/>
    <col min="12051" max="12051" width="26.140625" customWidth="1"/>
    <col min="12052" max="12052" width="22.42578125" customWidth="1"/>
    <col min="12053" max="12053" width="18.7109375" customWidth="1"/>
    <col min="12054" max="12054" width="19.7109375" customWidth="1"/>
    <col min="12055" max="12055" width="17.5703125" bestFit="1" customWidth="1"/>
    <col min="12056" max="12056" width="21.140625" customWidth="1"/>
    <col min="12057" max="12061" width="21" customWidth="1"/>
    <col min="12062" max="12062" width="9.28515625" bestFit="1" customWidth="1"/>
    <col min="12064" max="12065" width="17.85546875" bestFit="1" customWidth="1"/>
    <col min="12299" max="12299" width="13.85546875" customWidth="1"/>
    <col min="12300" max="12300" width="18.7109375" customWidth="1"/>
    <col min="12301" max="12301" width="15.85546875" customWidth="1"/>
    <col min="12302" max="12302" width="16" bestFit="1" customWidth="1"/>
    <col min="12303" max="12303" width="14.85546875" customWidth="1"/>
    <col min="12304" max="12304" width="21" customWidth="1"/>
    <col min="12305" max="12305" width="23.28515625" customWidth="1"/>
    <col min="12306" max="12306" width="15.42578125" customWidth="1"/>
    <col min="12307" max="12307" width="26.140625" customWidth="1"/>
    <col min="12308" max="12308" width="22.42578125" customWidth="1"/>
    <col min="12309" max="12309" width="18.7109375" customWidth="1"/>
    <col min="12310" max="12310" width="19.7109375" customWidth="1"/>
    <col min="12311" max="12311" width="17.5703125" bestFit="1" customWidth="1"/>
    <col min="12312" max="12312" width="21.140625" customWidth="1"/>
    <col min="12313" max="12317" width="21" customWidth="1"/>
    <col min="12318" max="12318" width="9.28515625" bestFit="1" customWidth="1"/>
    <col min="12320" max="12321" width="17.85546875" bestFit="1" customWidth="1"/>
    <col min="12555" max="12555" width="13.85546875" customWidth="1"/>
    <col min="12556" max="12556" width="18.7109375" customWidth="1"/>
    <col min="12557" max="12557" width="15.85546875" customWidth="1"/>
    <col min="12558" max="12558" width="16" bestFit="1" customWidth="1"/>
    <col min="12559" max="12559" width="14.85546875" customWidth="1"/>
    <col min="12560" max="12560" width="21" customWidth="1"/>
    <col min="12561" max="12561" width="23.28515625" customWidth="1"/>
    <col min="12562" max="12562" width="15.42578125" customWidth="1"/>
    <col min="12563" max="12563" width="26.140625" customWidth="1"/>
    <col min="12564" max="12564" width="22.42578125" customWidth="1"/>
    <col min="12565" max="12565" width="18.7109375" customWidth="1"/>
    <col min="12566" max="12566" width="19.7109375" customWidth="1"/>
    <col min="12567" max="12567" width="17.5703125" bestFit="1" customWidth="1"/>
    <col min="12568" max="12568" width="21.140625" customWidth="1"/>
    <col min="12569" max="12573" width="21" customWidth="1"/>
    <col min="12574" max="12574" width="9.28515625" bestFit="1" customWidth="1"/>
    <col min="12576" max="12577" width="17.85546875" bestFit="1" customWidth="1"/>
    <col min="12811" max="12811" width="13.85546875" customWidth="1"/>
    <col min="12812" max="12812" width="18.7109375" customWidth="1"/>
    <col min="12813" max="12813" width="15.85546875" customWidth="1"/>
    <col min="12814" max="12814" width="16" bestFit="1" customWidth="1"/>
    <col min="12815" max="12815" width="14.85546875" customWidth="1"/>
    <col min="12816" max="12816" width="21" customWidth="1"/>
    <col min="12817" max="12817" width="23.28515625" customWidth="1"/>
    <col min="12818" max="12818" width="15.42578125" customWidth="1"/>
    <col min="12819" max="12819" width="26.140625" customWidth="1"/>
    <col min="12820" max="12820" width="22.42578125" customWidth="1"/>
    <col min="12821" max="12821" width="18.7109375" customWidth="1"/>
    <col min="12822" max="12822" width="19.7109375" customWidth="1"/>
    <col min="12823" max="12823" width="17.5703125" bestFit="1" customWidth="1"/>
    <col min="12824" max="12824" width="21.140625" customWidth="1"/>
    <col min="12825" max="12829" width="21" customWidth="1"/>
    <col min="12830" max="12830" width="9.28515625" bestFit="1" customWidth="1"/>
    <col min="12832" max="12833" width="17.85546875" bestFit="1" customWidth="1"/>
    <col min="13067" max="13067" width="13.85546875" customWidth="1"/>
    <col min="13068" max="13068" width="18.7109375" customWidth="1"/>
    <col min="13069" max="13069" width="15.85546875" customWidth="1"/>
    <col min="13070" max="13070" width="16" bestFit="1" customWidth="1"/>
    <col min="13071" max="13071" width="14.85546875" customWidth="1"/>
    <col min="13072" max="13072" width="21" customWidth="1"/>
    <col min="13073" max="13073" width="23.28515625" customWidth="1"/>
    <col min="13074" max="13074" width="15.42578125" customWidth="1"/>
    <col min="13075" max="13075" width="26.140625" customWidth="1"/>
    <col min="13076" max="13076" width="22.42578125" customWidth="1"/>
    <col min="13077" max="13077" width="18.7109375" customWidth="1"/>
    <col min="13078" max="13078" width="19.7109375" customWidth="1"/>
    <col min="13079" max="13079" width="17.5703125" bestFit="1" customWidth="1"/>
    <col min="13080" max="13080" width="21.140625" customWidth="1"/>
    <col min="13081" max="13085" width="21" customWidth="1"/>
    <col min="13086" max="13086" width="9.28515625" bestFit="1" customWidth="1"/>
    <col min="13088" max="13089" width="17.85546875" bestFit="1" customWidth="1"/>
    <col min="13323" max="13323" width="13.85546875" customWidth="1"/>
    <col min="13324" max="13324" width="18.7109375" customWidth="1"/>
    <col min="13325" max="13325" width="15.85546875" customWidth="1"/>
    <col min="13326" max="13326" width="16" bestFit="1" customWidth="1"/>
    <col min="13327" max="13327" width="14.85546875" customWidth="1"/>
    <col min="13328" max="13328" width="21" customWidth="1"/>
    <col min="13329" max="13329" width="23.28515625" customWidth="1"/>
    <col min="13330" max="13330" width="15.42578125" customWidth="1"/>
    <col min="13331" max="13331" width="26.140625" customWidth="1"/>
    <col min="13332" max="13332" width="22.42578125" customWidth="1"/>
    <col min="13333" max="13333" width="18.7109375" customWidth="1"/>
    <col min="13334" max="13334" width="19.7109375" customWidth="1"/>
    <col min="13335" max="13335" width="17.5703125" bestFit="1" customWidth="1"/>
    <col min="13336" max="13336" width="21.140625" customWidth="1"/>
    <col min="13337" max="13341" width="21" customWidth="1"/>
    <col min="13342" max="13342" width="9.28515625" bestFit="1" customWidth="1"/>
    <col min="13344" max="13345" width="17.85546875" bestFit="1" customWidth="1"/>
    <col min="13579" max="13579" width="13.85546875" customWidth="1"/>
    <col min="13580" max="13580" width="18.7109375" customWidth="1"/>
    <col min="13581" max="13581" width="15.85546875" customWidth="1"/>
    <col min="13582" max="13582" width="16" bestFit="1" customWidth="1"/>
    <col min="13583" max="13583" width="14.85546875" customWidth="1"/>
    <col min="13584" max="13584" width="21" customWidth="1"/>
    <col min="13585" max="13585" width="23.28515625" customWidth="1"/>
    <col min="13586" max="13586" width="15.42578125" customWidth="1"/>
    <col min="13587" max="13587" width="26.140625" customWidth="1"/>
    <col min="13588" max="13588" width="22.42578125" customWidth="1"/>
    <col min="13589" max="13589" width="18.7109375" customWidth="1"/>
    <col min="13590" max="13590" width="19.7109375" customWidth="1"/>
    <col min="13591" max="13591" width="17.5703125" bestFit="1" customWidth="1"/>
    <col min="13592" max="13592" width="21.140625" customWidth="1"/>
    <col min="13593" max="13597" width="21" customWidth="1"/>
    <col min="13598" max="13598" width="9.28515625" bestFit="1" customWidth="1"/>
    <col min="13600" max="13601" width="17.85546875" bestFit="1" customWidth="1"/>
    <col min="13835" max="13835" width="13.85546875" customWidth="1"/>
    <col min="13836" max="13836" width="18.7109375" customWidth="1"/>
    <col min="13837" max="13837" width="15.85546875" customWidth="1"/>
    <col min="13838" max="13838" width="16" bestFit="1" customWidth="1"/>
    <col min="13839" max="13839" width="14.85546875" customWidth="1"/>
    <col min="13840" max="13840" width="21" customWidth="1"/>
    <col min="13841" max="13841" width="23.28515625" customWidth="1"/>
    <col min="13842" max="13842" width="15.42578125" customWidth="1"/>
    <col min="13843" max="13843" width="26.140625" customWidth="1"/>
    <col min="13844" max="13844" width="22.42578125" customWidth="1"/>
    <col min="13845" max="13845" width="18.7109375" customWidth="1"/>
    <col min="13846" max="13846" width="19.7109375" customWidth="1"/>
    <col min="13847" max="13847" width="17.5703125" bestFit="1" customWidth="1"/>
    <col min="13848" max="13848" width="21.140625" customWidth="1"/>
    <col min="13849" max="13853" width="21" customWidth="1"/>
    <col min="13854" max="13854" width="9.28515625" bestFit="1" customWidth="1"/>
    <col min="13856" max="13857" width="17.85546875" bestFit="1" customWidth="1"/>
    <col min="14091" max="14091" width="13.85546875" customWidth="1"/>
    <col min="14092" max="14092" width="18.7109375" customWidth="1"/>
    <col min="14093" max="14093" width="15.85546875" customWidth="1"/>
    <col min="14094" max="14094" width="16" bestFit="1" customWidth="1"/>
    <col min="14095" max="14095" width="14.85546875" customWidth="1"/>
    <col min="14096" max="14096" width="21" customWidth="1"/>
    <col min="14097" max="14097" width="23.28515625" customWidth="1"/>
    <col min="14098" max="14098" width="15.42578125" customWidth="1"/>
    <col min="14099" max="14099" width="26.140625" customWidth="1"/>
    <col min="14100" max="14100" width="22.42578125" customWidth="1"/>
    <col min="14101" max="14101" width="18.7109375" customWidth="1"/>
    <col min="14102" max="14102" width="19.7109375" customWidth="1"/>
    <col min="14103" max="14103" width="17.5703125" bestFit="1" customWidth="1"/>
    <col min="14104" max="14104" width="21.140625" customWidth="1"/>
    <col min="14105" max="14109" width="21" customWidth="1"/>
    <col min="14110" max="14110" width="9.28515625" bestFit="1" customWidth="1"/>
    <col min="14112" max="14113" width="17.85546875" bestFit="1" customWidth="1"/>
    <col min="14347" max="14347" width="13.85546875" customWidth="1"/>
    <col min="14348" max="14348" width="18.7109375" customWidth="1"/>
    <col min="14349" max="14349" width="15.85546875" customWidth="1"/>
    <col min="14350" max="14350" width="16" bestFit="1" customWidth="1"/>
    <col min="14351" max="14351" width="14.85546875" customWidth="1"/>
    <col min="14352" max="14352" width="21" customWidth="1"/>
    <col min="14353" max="14353" width="23.28515625" customWidth="1"/>
    <col min="14354" max="14354" width="15.42578125" customWidth="1"/>
    <col min="14355" max="14355" width="26.140625" customWidth="1"/>
    <col min="14356" max="14356" width="22.42578125" customWidth="1"/>
    <col min="14357" max="14357" width="18.7109375" customWidth="1"/>
    <col min="14358" max="14358" width="19.7109375" customWidth="1"/>
    <col min="14359" max="14359" width="17.5703125" bestFit="1" customWidth="1"/>
    <col min="14360" max="14360" width="21.140625" customWidth="1"/>
    <col min="14361" max="14365" width="21" customWidth="1"/>
    <col min="14366" max="14366" width="9.28515625" bestFit="1" customWidth="1"/>
    <col min="14368" max="14369" width="17.85546875" bestFit="1" customWidth="1"/>
    <col min="14603" max="14603" width="13.85546875" customWidth="1"/>
    <col min="14604" max="14604" width="18.7109375" customWidth="1"/>
    <col min="14605" max="14605" width="15.85546875" customWidth="1"/>
    <col min="14606" max="14606" width="16" bestFit="1" customWidth="1"/>
    <col min="14607" max="14607" width="14.85546875" customWidth="1"/>
    <col min="14608" max="14608" width="21" customWidth="1"/>
    <col min="14609" max="14609" width="23.28515625" customWidth="1"/>
    <col min="14610" max="14610" width="15.42578125" customWidth="1"/>
    <col min="14611" max="14611" width="26.140625" customWidth="1"/>
    <col min="14612" max="14612" width="22.42578125" customWidth="1"/>
    <col min="14613" max="14613" width="18.7109375" customWidth="1"/>
    <col min="14614" max="14614" width="19.7109375" customWidth="1"/>
    <col min="14615" max="14615" width="17.5703125" bestFit="1" customWidth="1"/>
    <col min="14616" max="14616" width="21.140625" customWidth="1"/>
    <col min="14617" max="14621" width="21" customWidth="1"/>
    <col min="14622" max="14622" width="9.28515625" bestFit="1" customWidth="1"/>
    <col min="14624" max="14625" width="17.85546875" bestFit="1" customWidth="1"/>
    <col min="14859" max="14859" width="13.85546875" customWidth="1"/>
    <col min="14860" max="14860" width="18.7109375" customWidth="1"/>
    <col min="14861" max="14861" width="15.85546875" customWidth="1"/>
    <col min="14862" max="14862" width="16" bestFit="1" customWidth="1"/>
    <col min="14863" max="14863" width="14.85546875" customWidth="1"/>
    <col min="14864" max="14864" width="21" customWidth="1"/>
    <col min="14865" max="14865" width="23.28515625" customWidth="1"/>
    <col min="14866" max="14866" width="15.42578125" customWidth="1"/>
    <col min="14867" max="14867" width="26.140625" customWidth="1"/>
    <col min="14868" max="14868" width="22.42578125" customWidth="1"/>
    <col min="14869" max="14869" width="18.7109375" customWidth="1"/>
    <col min="14870" max="14870" width="19.7109375" customWidth="1"/>
    <col min="14871" max="14871" width="17.5703125" bestFit="1" customWidth="1"/>
    <col min="14872" max="14872" width="21.140625" customWidth="1"/>
    <col min="14873" max="14877" width="21" customWidth="1"/>
    <col min="14878" max="14878" width="9.28515625" bestFit="1" customWidth="1"/>
    <col min="14880" max="14881" width="17.85546875" bestFit="1" customWidth="1"/>
    <col min="15115" max="15115" width="13.85546875" customWidth="1"/>
    <col min="15116" max="15116" width="18.7109375" customWidth="1"/>
    <col min="15117" max="15117" width="15.85546875" customWidth="1"/>
    <col min="15118" max="15118" width="16" bestFit="1" customWidth="1"/>
    <col min="15119" max="15119" width="14.85546875" customWidth="1"/>
    <col min="15120" max="15120" width="21" customWidth="1"/>
    <col min="15121" max="15121" width="23.28515625" customWidth="1"/>
    <col min="15122" max="15122" width="15.42578125" customWidth="1"/>
    <col min="15123" max="15123" width="26.140625" customWidth="1"/>
    <col min="15124" max="15124" width="22.42578125" customWidth="1"/>
    <col min="15125" max="15125" width="18.7109375" customWidth="1"/>
    <col min="15126" max="15126" width="19.7109375" customWidth="1"/>
    <col min="15127" max="15127" width="17.5703125" bestFit="1" customWidth="1"/>
    <col min="15128" max="15128" width="21.140625" customWidth="1"/>
    <col min="15129" max="15133" width="21" customWidth="1"/>
    <col min="15134" max="15134" width="9.28515625" bestFit="1" customWidth="1"/>
    <col min="15136" max="15137" width="17.85546875" bestFit="1" customWidth="1"/>
    <col min="15371" max="15371" width="13.85546875" customWidth="1"/>
    <col min="15372" max="15372" width="18.7109375" customWidth="1"/>
    <col min="15373" max="15373" width="15.85546875" customWidth="1"/>
    <col min="15374" max="15374" width="16" bestFit="1" customWidth="1"/>
    <col min="15375" max="15375" width="14.85546875" customWidth="1"/>
    <col min="15376" max="15376" width="21" customWidth="1"/>
    <col min="15377" max="15377" width="23.28515625" customWidth="1"/>
    <col min="15378" max="15378" width="15.42578125" customWidth="1"/>
    <col min="15379" max="15379" width="26.140625" customWidth="1"/>
    <col min="15380" max="15380" width="22.42578125" customWidth="1"/>
    <col min="15381" max="15381" width="18.7109375" customWidth="1"/>
    <col min="15382" max="15382" width="19.7109375" customWidth="1"/>
    <col min="15383" max="15383" width="17.5703125" bestFit="1" customWidth="1"/>
    <col min="15384" max="15384" width="21.140625" customWidth="1"/>
    <col min="15385" max="15389" width="21" customWidth="1"/>
    <col min="15390" max="15390" width="9.28515625" bestFit="1" customWidth="1"/>
    <col min="15392" max="15393" width="17.85546875" bestFit="1" customWidth="1"/>
    <col min="15627" max="15627" width="13.85546875" customWidth="1"/>
    <col min="15628" max="15628" width="18.7109375" customWidth="1"/>
    <col min="15629" max="15629" width="15.85546875" customWidth="1"/>
    <col min="15630" max="15630" width="16" bestFit="1" customWidth="1"/>
    <col min="15631" max="15631" width="14.85546875" customWidth="1"/>
    <col min="15632" max="15632" width="21" customWidth="1"/>
    <col min="15633" max="15633" width="23.28515625" customWidth="1"/>
    <col min="15634" max="15634" width="15.42578125" customWidth="1"/>
    <col min="15635" max="15635" width="26.140625" customWidth="1"/>
    <col min="15636" max="15636" width="22.42578125" customWidth="1"/>
    <col min="15637" max="15637" width="18.7109375" customWidth="1"/>
    <col min="15638" max="15638" width="19.7109375" customWidth="1"/>
    <col min="15639" max="15639" width="17.5703125" bestFit="1" customWidth="1"/>
    <col min="15640" max="15640" width="21.140625" customWidth="1"/>
    <col min="15641" max="15645" width="21" customWidth="1"/>
    <col min="15646" max="15646" width="9.28515625" bestFit="1" customWidth="1"/>
    <col min="15648" max="15649" width="17.85546875" bestFit="1" customWidth="1"/>
    <col min="15883" max="15883" width="13.85546875" customWidth="1"/>
    <col min="15884" max="15884" width="18.7109375" customWidth="1"/>
    <col min="15885" max="15885" width="15.85546875" customWidth="1"/>
    <col min="15886" max="15886" width="16" bestFit="1" customWidth="1"/>
    <col min="15887" max="15887" width="14.85546875" customWidth="1"/>
    <col min="15888" max="15888" width="21" customWidth="1"/>
    <col min="15889" max="15889" width="23.28515625" customWidth="1"/>
    <col min="15890" max="15890" width="15.42578125" customWidth="1"/>
    <col min="15891" max="15891" width="26.140625" customWidth="1"/>
    <col min="15892" max="15892" width="22.42578125" customWidth="1"/>
    <col min="15893" max="15893" width="18.7109375" customWidth="1"/>
    <col min="15894" max="15894" width="19.7109375" customWidth="1"/>
    <col min="15895" max="15895" width="17.5703125" bestFit="1" customWidth="1"/>
    <col min="15896" max="15896" width="21.140625" customWidth="1"/>
    <col min="15897" max="15901" width="21" customWidth="1"/>
    <col min="15902" max="15902" width="9.28515625" bestFit="1" customWidth="1"/>
    <col min="15904" max="15905" width="17.85546875" bestFit="1" customWidth="1"/>
    <col min="16139" max="16139" width="13.85546875" customWidth="1"/>
    <col min="16140" max="16140" width="18.7109375" customWidth="1"/>
    <col min="16141" max="16141" width="15.85546875" customWidth="1"/>
    <col min="16142" max="16142" width="16" bestFit="1" customWidth="1"/>
    <col min="16143" max="16143" width="14.85546875" customWidth="1"/>
    <col min="16144" max="16144" width="21" customWidth="1"/>
    <col min="16145" max="16145" width="23.28515625" customWidth="1"/>
    <col min="16146" max="16146" width="15.42578125" customWidth="1"/>
    <col min="16147" max="16147" width="26.140625" customWidth="1"/>
    <col min="16148" max="16148" width="22.42578125" customWidth="1"/>
    <col min="16149" max="16149" width="18.7109375" customWidth="1"/>
    <col min="16150" max="16150" width="19.7109375" customWidth="1"/>
    <col min="16151" max="16151" width="17.5703125" bestFit="1" customWidth="1"/>
    <col min="16152" max="16152" width="21.140625" customWidth="1"/>
    <col min="16153" max="16157" width="21" customWidth="1"/>
    <col min="16158" max="16158" width="9.28515625" bestFit="1" customWidth="1"/>
    <col min="16160" max="16161" width="17.85546875" bestFit="1" customWidth="1"/>
  </cols>
  <sheetData>
    <row r="1" spans="3:53">
      <c r="AD1" s="5"/>
      <c r="AE1" s="5"/>
      <c r="AF1" s="43"/>
      <c r="AG1" s="5"/>
      <c r="AH1" s="5"/>
      <c r="AI1" s="5"/>
      <c r="AJ1" s="5"/>
      <c r="AK1" s="5"/>
      <c r="AL1" s="5"/>
      <c r="AM1" s="5"/>
      <c r="AN1" s="5"/>
      <c r="AO1" s="5"/>
      <c r="AP1" s="5"/>
      <c r="AQ1" s="5"/>
      <c r="AR1" s="5"/>
      <c r="AS1" s="5"/>
      <c r="AT1" s="5"/>
      <c r="AU1" s="5"/>
      <c r="AV1" s="5"/>
      <c r="AW1" s="5"/>
      <c r="AX1" s="5"/>
      <c r="AY1" s="5"/>
      <c r="AZ1" s="5"/>
      <c r="BA1" s="5"/>
    </row>
    <row r="2" spans="3:53">
      <c r="AD2" s="5"/>
      <c r="AE2" s="5"/>
      <c r="AF2" s="43"/>
      <c r="AG2" s="5"/>
      <c r="AH2" s="5"/>
      <c r="AI2" s="5"/>
      <c r="AJ2" s="5"/>
      <c r="AK2" s="5"/>
      <c r="AL2" s="5"/>
      <c r="AM2" s="5"/>
      <c r="AN2" s="5"/>
      <c r="AO2" s="5"/>
      <c r="AP2" s="5"/>
      <c r="AQ2" s="5"/>
      <c r="AR2" s="5"/>
      <c r="AS2" s="5"/>
      <c r="AT2" s="5"/>
      <c r="AU2" s="5"/>
      <c r="AV2" s="5"/>
      <c r="AW2" s="5"/>
      <c r="AX2" s="5"/>
      <c r="AY2" s="5"/>
      <c r="AZ2" s="5"/>
      <c r="BA2" s="5"/>
    </row>
    <row r="3" spans="3:53" s="5" customFormat="1" ht="15.75">
      <c r="R3" s="27"/>
      <c r="S3" s="27"/>
      <c r="T3" s="27"/>
      <c r="U3" s="27"/>
      <c r="V3" s="27"/>
      <c r="W3" s="27"/>
      <c r="X3" s="27"/>
      <c r="Y3" s="34"/>
      <c r="Z3" s="34"/>
      <c r="AA3" s="19"/>
      <c r="AF3" s="43"/>
    </row>
    <row r="4" spans="3:53" s="5" customFormat="1">
      <c r="E4" s="1"/>
      <c r="F4" s="1"/>
      <c r="G4" s="1"/>
      <c r="H4" s="506" t="s">
        <v>146</v>
      </c>
      <c r="I4" s="506"/>
      <c r="J4" s="506"/>
      <c r="K4" s="506"/>
      <c r="L4" s="506"/>
      <c r="M4" s="506"/>
      <c r="N4" s="1"/>
      <c r="O4" s="1"/>
      <c r="P4" s="1"/>
      <c r="Q4" s="1"/>
      <c r="R4" s="1"/>
      <c r="S4" s="1"/>
      <c r="T4" s="1"/>
      <c r="U4" s="1"/>
      <c r="V4" s="1"/>
      <c r="W4" s="1"/>
      <c r="X4" s="1"/>
      <c r="Y4" s="1"/>
      <c r="Z4" s="1"/>
      <c r="AA4" s="1"/>
      <c r="AB4" s="1"/>
      <c r="AF4" s="43"/>
    </row>
    <row r="5" spans="3:53" s="5" customFormat="1">
      <c r="E5" s="3"/>
      <c r="F5" s="3"/>
      <c r="G5" s="3"/>
      <c r="H5" s="509" t="s">
        <v>19</v>
      </c>
      <c r="I5" s="509"/>
      <c r="J5" s="509"/>
      <c r="K5" s="509"/>
      <c r="L5" s="509"/>
      <c r="M5" s="509"/>
      <c r="N5" s="3"/>
      <c r="O5" s="3"/>
      <c r="P5" s="3"/>
      <c r="Q5" s="3"/>
      <c r="R5" s="3"/>
      <c r="S5" s="3"/>
      <c r="T5" s="3"/>
      <c r="U5" s="3"/>
      <c r="V5" s="3"/>
      <c r="W5" s="3"/>
      <c r="X5" s="3"/>
      <c r="Y5" s="3"/>
      <c r="Z5" s="3"/>
      <c r="AA5" s="3"/>
      <c r="AB5" s="3"/>
      <c r="AF5" s="43"/>
    </row>
    <row r="6" spans="3:53" ht="15.75">
      <c r="E6" s="387"/>
      <c r="F6" s="387"/>
      <c r="G6" s="387"/>
      <c r="H6" s="508" t="s">
        <v>56</v>
      </c>
      <c r="I6" s="508"/>
      <c r="J6" s="508"/>
      <c r="K6" s="508"/>
      <c r="L6" s="508"/>
      <c r="M6" s="508"/>
      <c r="N6" s="387"/>
      <c r="O6" s="387"/>
      <c r="P6" s="387"/>
      <c r="Q6" s="387"/>
      <c r="R6" s="387"/>
      <c r="S6" s="387"/>
      <c r="T6" s="387"/>
      <c r="U6" s="387"/>
      <c r="V6" s="387"/>
      <c r="W6" s="387"/>
      <c r="X6" s="387"/>
      <c r="Y6" s="387"/>
      <c r="Z6" s="387"/>
      <c r="AA6" s="387"/>
      <c r="AB6" s="387"/>
      <c r="AD6" s="5"/>
      <c r="AE6" s="5"/>
      <c r="AF6" s="43"/>
      <c r="AG6" s="5"/>
      <c r="AH6" s="5"/>
      <c r="AI6" s="5"/>
      <c r="AJ6" s="5"/>
      <c r="AK6" s="5"/>
      <c r="AL6" s="5"/>
      <c r="AM6" s="5"/>
      <c r="AN6" s="5"/>
      <c r="AO6" s="5"/>
      <c r="AP6" s="5"/>
      <c r="AQ6" s="5"/>
      <c r="AR6" s="5"/>
      <c r="AS6" s="5"/>
      <c r="AT6" s="5"/>
      <c r="AU6" s="5"/>
      <c r="AV6" s="5"/>
      <c r="AW6" s="5"/>
      <c r="AX6" s="5"/>
      <c r="AY6" s="5"/>
      <c r="AZ6" s="5"/>
      <c r="BA6" s="5"/>
    </row>
    <row r="7" spans="3:53" s="5" customFormat="1">
      <c r="E7" s="4"/>
      <c r="G7" s="1"/>
      <c r="H7" s="507">
        <v>44681</v>
      </c>
      <c r="I7" s="507"/>
      <c r="J7" s="507"/>
      <c r="K7" s="507"/>
      <c r="L7" s="507"/>
      <c r="M7" s="507"/>
      <c r="N7" s="4"/>
      <c r="O7" s="4"/>
      <c r="P7" s="1"/>
      <c r="Q7" s="4"/>
      <c r="R7" s="1"/>
      <c r="S7" s="1"/>
      <c r="T7" s="1"/>
      <c r="U7" s="1"/>
      <c r="V7" s="1"/>
      <c r="W7" s="1"/>
      <c r="X7" s="1"/>
      <c r="Y7" s="1"/>
      <c r="Z7" s="1"/>
      <c r="AA7" s="1"/>
      <c r="AB7" s="1"/>
      <c r="AF7" s="43"/>
    </row>
    <row r="8" spans="3:53" s="5" customFormat="1">
      <c r="J8" s="20"/>
      <c r="K8" s="20"/>
      <c r="L8" s="20"/>
      <c r="M8" s="20"/>
      <c r="N8" s="20"/>
      <c r="O8" s="20"/>
      <c r="P8" s="20"/>
      <c r="Q8" s="20"/>
      <c r="R8" s="20"/>
      <c r="S8" s="20"/>
      <c r="T8" s="20"/>
      <c r="U8" s="20"/>
      <c r="V8" s="20"/>
      <c r="W8" s="20"/>
      <c r="X8" s="20"/>
      <c r="Y8" s="2"/>
      <c r="Z8" s="2"/>
      <c r="AF8" s="43"/>
    </row>
    <row r="9" spans="3:53" s="5" customFormat="1">
      <c r="J9" s="20"/>
      <c r="K9" s="20"/>
      <c r="L9" s="20"/>
      <c r="M9" s="20"/>
      <c r="N9" s="20"/>
      <c r="O9" s="20"/>
      <c r="P9" s="20"/>
      <c r="Q9" s="20"/>
      <c r="R9" s="20"/>
      <c r="S9" s="20"/>
      <c r="T9" s="20"/>
      <c r="U9" s="20"/>
      <c r="V9" s="20"/>
      <c r="W9" s="20"/>
      <c r="X9" s="20"/>
      <c r="Y9" s="2"/>
      <c r="Z9" s="2"/>
      <c r="AC9" s="2"/>
      <c r="AF9" s="43"/>
    </row>
    <row r="10" spans="3:53" s="5" customFormat="1" ht="15.75" thickBot="1">
      <c r="J10" s="20"/>
      <c r="K10" s="20"/>
      <c r="L10" s="20"/>
      <c r="M10" s="20"/>
      <c r="N10" s="20"/>
      <c r="O10" s="20"/>
      <c r="P10" s="20"/>
      <c r="Q10" s="20"/>
      <c r="R10" s="20"/>
      <c r="S10" s="20"/>
      <c r="T10" s="20"/>
      <c r="U10" s="20"/>
      <c r="V10" s="20"/>
      <c r="W10" s="20"/>
      <c r="X10" s="20"/>
      <c r="Y10" s="2"/>
      <c r="Z10" s="2"/>
      <c r="AF10" s="43"/>
    </row>
    <row r="11" spans="3:53" s="5" customFormat="1" ht="19.5" thickBot="1">
      <c r="C11" s="500" t="s">
        <v>124</v>
      </c>
      <c r="D11" s="501"/>
      <c r="E11" s="501"/>
      <c r="F11" s="501"/>
      <c r="G11" s="501"/>
      <c r="H11" s="501"/>
      <c r="I11" s="501"/>
      <c r="J11" s="501"/>
      <c r="K11" s="501"/>
      <c r="L11" s="501"/>
      <c r="M11" s="501"/>
      <c r="N11" s="501"/>
      <c r="O11" s="501"/>
      <c r="P11" s="501"/>
      <c r="Q11" s="501"/>
      <c r="R11" s="501"/>
      <c r="S11" s="381"/>
      <c r="T11" s="529" t="s">
        <v>157</v>
      </c>
      <c r="U11" s="530"/>
      <c r="V11" s="530"/>
      <c r="W11" s="530"/>
      <c r="X11" s="530"/>
      <c r="Y11" s="530"/>
      <c r="Z11" s="531"/>
      <c r="AA11"/>
    </row>
    <row r="12" spans="3:53" s="16" customFormat="1" ht="15.75" thickBot="1">
      <c r="C12" s="504" t="s">
        <v>100</v>
      </c>
      <c r="D12" s="504" t="s">
        <v>31</v>
      </c>
      <c r="E12" s="516" t="s">
        <v>237</v>
      </c>
      <c r="F12" s="510" t="s">
        <v>238</v>
      </c>
      <c r="G12" s="510" t="s">
        <v>203</v>
      </c>
      <c r="H12" s="512" t="s">
        <v>175</v>
      </c>
      <c r="I12" s="510" t="s">
        <v>193</v>
      </c>
      <c r="J12" s="429"/>
      <c r="K12" s="513" t="s">
        <v>204</v>
      </c>
      <c r="L12" s="514"/>
      <c r="M12" s="514"/>
      <c r="N12" s="515"/>
      <c r="O12" s="526" t="s">
        <v>209</v>
      </c>
      <c r="Q12" s="504" t="s">
        <v>189</v>
      </c>
      <c r="R12" s="502" t="s">
        <v>190</v>
      </c>
      <c r="T12" s="532" t="s">
        <v>135</v>
      </c>
      <c r="U12" s="532" t="s">
        <v>102</v>
      </c>
      <c r="V12" s="532" t="s">
        <v>117</v>
      </c>
      <c r="W12" s="532" t="s">
        <v>103</v>
      </c>
      <c r="X12" s="532" t="s">
        <v>156</v>
      </c>
      <c r="Y12" s="532" t="s">
        <v>104</v>
      </c>
      <c r="Z12" s="534" t="s">
        <v>195</v>
      </c>
    </row>
    <row r="13" spans="3:53" s="16" customFormat="1" ht="45.75" thickBot="1">
      <c r="C13" s="528"/>
      <c r="D13" s="528"/>
      <c r="E13" s="517"/>
      <c r="F13" s="511"/>
      <c r="G13" s="510"/>
      <c r="H13" s="512"/>
      <c r="I13" s="510"/>
      <c r="J13" s="429"/>
      <c r="K13" s="465" t="s">
        <v>205</v>
      </c>
      <c r="L13" s="466" t="s">
        <v>206</v>
      </c>
      <c r="M13" s="467" t="s">
        <v>207</v>
      </c>
      <c r="N13" s="468" t="s">
        <v>208</v>
      </c>
      <c r="O13" s="527"/>
      <c r="Q13" s="505"/>
      <c r="R13" s="503"/>
      <c r="T13" s="533"/>
      <c r="U13" s="533"/>
      <c r="V13" s="533"/>
      <c r="W13" s="533"/>
      <c r="X13" s="533"/>
      <c r="Y13" s="533"/>
      <c r="Z13" s="535"/>
    </row>
    <row r="14" spans="3:53" s="16" customFormat="1" ht="34.5" customHeight="1" thickBot="1">
      <c r="C14" s="459" t="s">
        <v>139</v>
      </c>
      <c r="D14" s="460">
        <v>2023</v>
      </c>
      <c r="E14" s="461">
        <v>22000000000</v>
      </c>
      <c r="F14" s="430">
        <v>21411634465</v>
      </c>
      <c r="G14" s="430">
        <f>+F14</f>
        <v>21411634465</v>
      </c>
      <c r="H14" s="462">
        <v>235527979</v>
      </c>
      <c r="I14" s="463">
        <f>+G14-H14</f>
        <v>21176106486</v>
      </c>
      <c r="J14" s="389"/>
      <c r="K14" s="431">
        <v>1378334139</v>
      </c>
      <c r="L14" s="469">
        <f>+K14*0.004</f>
        <v>5513336.5559999999</v>
      </c>
      <c r="M14" s="464">
        <f>+I14-K14-L14</f>
        <v>19792259010.444</v>
      </c>
      <c r="N14" s="464">
        <f>+(M14/1.004)*0.004</f>
        <v>78853621.555553794</v>
      </c>
      <c r="O14" s="470">
        <f>+M14-N14</f>
        <v>19713405388.888447</v>
      </c>
      <c r="P14" s="375"/>
      <c r="Q14" s="458">
        <f>+H26+H32</f>
        <v>18673499291.52</v>
      </c>
      <c r="R14" s="455">
        <f>+O14-Q14</f>
        <v>1039906097.3684464</v>
      </c>
      <c r="S14" s="321"/>
      <c r="T14" s="456"/>
      <c r="U14" s="457"/>
      <c r="V14" s="457"/>
      <c r="W14" s="457"/>
      <c r="X14" s="457"/>
      <c r="Y14" s="457"/>
      <c r="Z14" s="477">
        <f>+I14-T14-U14-V14-W14-X14-Y14</f>
        <v>21176106486</v>
      </c>
    </row>
    <row r="15" spans="3:53" s="16" customFormat="1">
      <c r="E15" s="432"/>
      <c r="F15" s="433"/>
      <c r="G15" s="433"/>
      <c r="H15" s="434"/>
      <c r="I15" s="434"/>
      <c r="M15" s="389"/>
      <c r="N15" s="390"/>
      <c r="O15" s="375"/>
      <c r="P15" s="375"/>
      <c r="Q15" s="375"/>
      <c r="R15" s="375"/>
      <c r="S15" s="321"/>
    </row>
    <row r="16" spans="3:53" s="16" customFormat="1">
      <c r="E16" s="432"/>
      <c r="F16" s="433"/>
      <c r="G16" s="433"/>
      <c r="H16" s="434"/>
      <c r="I16" s="434"/>
      <c r="M16" s="389"/>
      <c r="N16" s="390"/>
      <c r="O16" s="375"/>
      <c r="P16" s="375"/>
      <c r="Q16" s="375"/>
      <c r="R16" s="375"/>
      <c r="S16" s="321"/>
    </row>
    <row r="17" spans="3:32" s="16" customFormat="1">
      <c r="E17" s="432"/>
      <c r="F17" s="433"/>
      <c r="G17" s="433"/>
      <c r="H17" s="434"/>
      <c r="I17" s="434"/>
      <c r="M17" s="389"/>
      <c r="N17" s="390"/>
      <c r="O17" s="375"/>
      <c r="P17" s="375"/>
      <c r="Q17" s="375"/>
      <c r="R17" s="375"/>
      <c r="S17" s="321"/>
    </row>
    <row r="18" spans="3:32" s="5" customFormat="1">
      <c r="M18" s="382"/>
      <c r="N18" s="325"/>
      <c r="O18" s="325"/>
      <c r="P18" s="152"/>
      <c r="Q18" s="152"/>
      <c r="R18" s="373"/>
      <c r="S18" s="373"/>
      <c r="T18" s="152"/>
      <c r="U18" s="20"/>
      <c r="V18"/>
      <c r="W18" s="232"/>
      <c r="X18" s="139"/>
      <c r="Y18" s="232"/>
      <c r="Z18" s="232"/>
      <c r="AA18"/>
      <c r="AF18" s="43"/>
    </row>
    <row r="19" spans="3:32" s="5" customFormat="1">
      <c r="M19" s="12"/>
      <c r="N19" s="12"/>
      <c r="O19" s="12"/>
      <c r="P19" s="152"/>
      <c r="Q19" s="152"/>
      <c r="R19" s="454"/>
      <c r="S19" s="152"/>
      <c r="T19" s="20"/>
      <c r="U19" s="139"/>
      <c r="V19" s="139"/>
      <c r="W19" s="139"/>
      <c r="X19" s="139"/>
      <c r="Y19" s="232"/>
      <c r="Z19"/>
      <c r="AE19" s="43"/>
    </row>
    <row r="20" spans="3:32" s="5" customFormat="1" ht="19.5" thickBot="1">
      <c r="C20" s="500" t="s">
        <v>196</v>
      </c>
      <c r="D20" s="501"/>
      <c r="E20" s="501"/>
      <c r="F20" s="501"/>
      <c r="G20" s="501"/>
      <c r="H20" s="501"/>
      <c r="M20" s="378"/>
      <c r="N20" s="378"/>
      <c r="O20" s="378"/>
      <c r="P20" s="20"/>
      <c r="Q20" s="20"/>
      <c r="R20" s="20"/>
      <c r="S20" s="20"/>
      <c r="T20" s="20"/>
      <c r="U20" s="139"/>
      <c r="V20" s="139"/>
      <c r="W20" s="139"/>
      <c r="X20" s="139"/>
      <c r="Y20" s="232"/>
      <c r="Z20"/>
      <c r="AE20" s="43"/>
    </row>
    <row r="21" spans="3:32" ht="19.5" thickBot="1">
      <c r="C21" s="445"/>
      <c r="D21" s="446"/>
      <c r="E21" s="450"/>
      <c r="F21" s="450"/>
      <c r="M21" s="377"/>
      <c r="N21" s="377"/>
      <c r="O21" s="377"/>
      <c r="P21" s="139"/>
      <c r="Q21" s="139"/>
      <c r="R21" s="139"/>
      <c r="S21" s="139"/>
      <c r="T21" s="139"/>
      <c r="U21" s="139"/>
      <c r="V21" s="139"/>
      <c r="W21" s="139"/>
      <c r="X21" s="139"/>
      <c r="Y21" s="232"/>
      <c r="Z21"/>
      <c r="AB21"/>
      <c r="AC21"/>
      <c r="AE21" s="44"/>
      <c r="AF21"/>
    </row>
    <row r="22" spans="3:32" ht="15.75" thickBot="1">
      <c r="C22" s="518" t="s">
        <v>186</v>
      </c>
      <c r="D22" s="519"/>
      <c r="E22" s="523" t="s">
        <v>189</v>
      </c>
      <c r="F22" s="524"/>
      <c r="G22" s="524"/>
      <c r="H22" s="525"/>
      <c r="M22" s="378"/>
      <c r="N22" s="378"/>
      <c r="O22" s="378"/>
      <c r="Y22" s="232"/>
      <c r="Z22" s="232"/>
      <c r="AB22"/>
      <c r="AC22"/>
    </row>
    <row r="23" spans="3:32" ht="30.75" thickBot="1">
      <c r="C23" s="384" t="s">
        <v>176</v>
      </c>
      <c r="D23" s="392" t="s">
        <v>177</v>
      </c>
      <c r="E23" s="388" t="s">
        <v>191</v>
      </c>
      <c r="F23" s="388" t="s">
        <v>192</v>
      </c>
      <c r="G23" s="388" t="s">
        <v>202</v>
      </c>
      <c r="H23" s="443" t="s">
        <v>210</v>
      </c>
      <c r="M23" s="379"/>
      <c r="N23" s="379"/>
      <c r="O23" s="379"/>
      <c r="AB23"/>
      <c r="AC23"/>
    </row>
    <row r="24" spans="3:32" ht="33.75">
      <c r="C24" s="436" t="s">
        <v>178</v>
      </c>
      <c r="D24" s="395">
        <v>766836834</v>
      </c>
      <c r="E24" s="385" t="s">
        <v>184</v>
      </c>
      <c r="F24" s="438">
        <v>695279800</v>
      </c>
      <c r="G24" s="442">
        <f>+F24*0.004</f>
        <v>2781119.2</v>
      </c>
      <c r="H24" s="444">
        <f>+F24+G24</f>
        <v>698060919.20000005</v>
      </c>
      <c r="M24" s="16"/>
      <c r="N24" s="16"/>
      <c r="O24" s="16"/>
      <c r="AB24"/>
      <c r="AC24"/>
    </row>
    <row r="25" spans="3:32" ht="23.25" thickBot="1">
      <c r="C25" s="437" t="s">
        <v>179</v>
      </c>
      <c r="D25" s="396">
        <v>16819066810.76</v>
      </c>
      <c r="E25" s="386" t="s">
        <v>184</v>
      </c>
      <c r="F25" s="439">
        <v>16818749400</v>
      </c>
      <c r="G25" s="441">
        <f>+F25*0.004</f>
        <v>67274997.599999994</v>
      </c>
      <c r="H25" s="435">
        <f>+F25+G25</f>
        <v>16886024397.6</v>
      </c>
      <c r="M25" s="16"/>
      <c r="N25" s="16"/>
      <c r="O25" s="16"/>
      <c r="AB25"/>
      <c r="AC25"/>
    </row>
    <row r="26" spans="3:32" ht="29.25" customHeight="1" thickBot="1">
      <c r="C26" s="399" t="s">
        <v>180</v>
      </c>
      <c r="D26" s="400">
        <f>SUM(D24:D25)</f>
        <v>17585903644.760002</v>
      </c>
      <c r="E26" s="384" t="s">
        <v>187</v>
      </c>
      <c r="F26" s="440">
        <f>+F24+F25</f>
        <v>17514029200</v>
      </c>
      <c r="G26" s="383">
        <f>SUM(G24:G25)</f>
        <v>70056116.799999997</v>
      </c>
      <c r="H26" s="417">
        <f>SUM(H24:H25)</f>
        <v>17584085316.799999</v>
      </c>
      <c r="I26" s="389"/>
      <c r="M26" s="376"/>
      <c r="N26" s="376"/>
      <c r="O26" s="376"/>
      <c r="AB26"/>
      <c r="AC26"/>
    </row>
    <row r="27" spans="3:32" ht="15.75" thickBot="1">
      <c r="C27" s="391"/>
      <c r="D27" s="16"/>
      <c r="F27" s="401"/>
      <c r="M27" s="376"/>
      <c r="N27" s="376"/>
      <c r="O27" s="376"/>
      <c r="AB27"/>
      <c r="AC27"/>
    </row>
    <row r="28" spans="3:32" ht="15.75" thickBot="1">
      <c r="C28" s="518" t="s">
        <v>186</v>
      </c>
      <c r="D28" s="519"/>
      <c r="E28" s="520" t="s">
        <v>189</v>
      </c>
      <c r="F28" s="521"/>
      <c r="G28" s="521"/>
      <c r="H28" s="522"/>
      <c r="M28" s="380"/>
      <c r="N28" s="380"/>
      <c r="O28" s="380"/>
      <c r="AB28"/>
      <c r="AC28"/>
    </row>
    <row r="29" spans="3:32" s="16" customFormat="1" ht="30.75" thickBot="1">
      <c r="C29" s="393" t="s">
        <v>176</v>
      </c>
      <c r="D29" s="394" t="s">
        <v>177</v>
      </c>
      <c r="E29" s="388" t="s">
        <v>191</v>
      </c>
      <c r="F29" s="447" t="s">
        <v>192</v>
      </c>
      <c r="G29" s="388" t="s">
        <v>202</v>
      </c>
      <c r="H29" s="443" t="s">
        <v>210</v>
      </c>
      <c r="Y29" s="327"/>
      <c r="Z29" s="327"/>
      <c r="AF29" s="448"/>
    </row>
    <row r="30" spans="3:32" ht="22.5">
      <c r="C30" s="436" t="s">
        <v>181</v>
      </c>
      <c r="D30" s="397">
        <v>219154555.09999999</v>
      </c>
      <c r="E30" s="234" t="s">
        <v>185</v>
      </c>
      <c r="F30" s="402">
        <v>218476130</v>
      </c>
      <c r="G30" s="442">
        <f>+F30*0.004</f>
        <v>873904.52</v>
      </c>
      <c r="H30" s="444">
        <f>+F30+G30</f>
        <v>219350034.52000001</v>
      </c>
      <c r="K30" s="352"/>
      <c r="AB30"/>
      <c r="AC30"/>
    </row>
    <row r="31" spans="3:32" ht="23.25" thickBot="1">
      <c r="C31" s="449" t="s">
        <v>182</v>
      </c>
      <c r="D31" s="398">
        <v>2228242126</v>
      </c>
      <c r="E31" s="451" t="s">
        <v>185</v>
      </c>
      <c r="F31" s="452">
        <v>866597550</v>
      </c>
      <c r="G31" s="441">
        <f>+F31*0.004</f>
        <v>3466390.2</v>
      </c>
      <c r="H31" s="453">
        <f>+F31+G31</f>
        <v>870063940.20000005</v>
      </c>
      <c r="J31" s="352"/>
      <c r="AB31"/>
      <c r="AC31"/>
    </row>
    <row r="32" spans="3:32" ht="30.75" thickBot="1">
      <c r="C32" s="399" t="s">
        <v>183</v>
      </c>
      <c r="D32" s="400">
        <f>SUM(D30:D31)</f>
        <v>2447396681.0999999</v>
      </c>
      <c r="E32" s="326" t="s">
        <v>188</v>
      </c>
      <c r="F32" s="383">
        <f>+F30+F31</f>
        <v>1085073680</v>
      </c>
      <c r="G32" s="383">
        <f>SUM(G30:G31)</f>
        <v>4340294.7200000007</v>
      </c>
      <c r="H32" s="383">
        <f>SUM(H30:H31)</f>
        <v>1089413974.72</v>
      </c>
      <c r="I32" s="389"/>
      <c r="AB32"/>
      <c r="AC32"/>
    </row>
    <row r="33" spans="5:29">
      <c r="AB33"/>
      <c r="AC33"/>
    </row>
    <row r="34" spans="5:29">
      <c r="AB34"/>
      <c r="AC34"/>
    </row>
    <row r="35" spans="5:29">
      <c r="AB35"/>
      <c r="AC35"/>
    </row>
    <row r="36" spans="5:29">
      <c r="AB36"/>
      <c r="AC36"/>
    </row>
    <row r="37" spans="5:29">
      <c r="AB37"/>
      <c r="AC37"/>
    </row>
    <row r="38" spans="5:29">
      <c r="AB38"/>
      <c r="AC38"/>
    </row>
    <row r="39" spans="5:29">
      <c r="AB39"/>
      <c r="AC39"/>
    </row>
    <row r="40" spans="5:29">
      <c r="AB40"/>
      <c r="AC40"/>
    </row>
    <row r="41" spans="5:29">
      <c r="AB41"/>
      <c r="AC41"/>
    </row>
    <row r="42" spans="5:29">
      <c r="AB42"/>
      <c r="AC42"/>
    </row>
    <row r="43" spans="5:29">
      <c r="AB43"/>
      <c r="AC43"/>
    </row>
    <row r="44" spans="5:29">
      <c r="AB44"/>
      <c r="AC44"/>
    </row>
    <row r="45" spans="5:29">
      <c r="AB45"/>
      <c r="AC45"/>
    </row>
    <row r="46" spans="5:29">
      <c r="AB46"/>
      <c r="AC46"/>
    </row>
    <row r="47" spans="5:29">
      <c r="AB47"/>
      <c r="AC47"/>
    </row>
    <row r="48" spans="5:29">
      <c r="E48" s="5"/>
      <c r="F48" s="5"/>
      <c r="G48" s="5"/>
      <c r="H48" s="5"/>
      <c r="I48" s="5"/>
      <c r="J48" s="5"/>
      <c r="K48" s="5"/>
      <c r="L48" s="5"/>
      <c r="M48" s="5"/>
      <c r="N48" s="5"/>
      <c r="O48" s="5"/>
      <c r="P48" s="5"/>
      <c r="Q48" s="5"/>
      <c r="R48" s="5"/>
      <c r="S48" s="5"/>
      <c r="T48" s="5"/>
      <c r="U48" s="5"/>
      <c r="V48" s="5"/>
      <c r="W48" s="5"/>
      <c r="X48" s="5"/>
      <c r="Y48" s="2"/>
      <c r="Z48" s="2"/>
      <c r="AA48" s="5"/>
    </row>
    <row r="49" spans="5:27">
      <c r="E49" s="5"/>
      <c r="F49" s="5"/>
      <c r="G49" s="5"/>
      <c r="H49" s="5"/>
      <c r="I49" s="5"/>
      <c r="J49" s="5"/>
      <c r="K49" s="5"/>
      <c r="L49" s="5"/>
      <c r="M49" s="5"/>
      <c r="N49" s="5"/>
      <c r="O49" s="5"/>
      <c r="P49" s="5"/>
      <c r="Q49" s="5"/>
      <c r="R49" s="5"/>
      <c r="S49" s="5"/>
      <c r="T49" s="5"/>
      <c r="U49" s="5"/>
      <c r="V49" s="5"/>
      <c r="W49" s="5"/>
      <c r="X49" s="5"/>
      <c r="Y49" s="2"/>
      <c r="Z49" s="2"/>
      <c r="AA49" s="5"/>
    </row>
    <row r="50" spans="5:27">
      <c r="E50" s="5"/>
      <c r="F50" s="5"/>
      <c r="G50" s="5"/>
      <c r="H50" s="5"/>
      <c r="I50" s="5"/>
      <c r="J50" s="5"/>
      <c r="K50" s="5"/>
      <c r="L50" s="5"/>
      <c r="M50" s="5"/>
      <c r="N50" s="5"/>
      <c r="O50" s="5"/>
      <c r="P50" s="5"/>
      <c r="Q50" s="5"/>
      <c r="R50" s="5"/>
      <c r="S50" s="5"/>
      <c r="T50" s="5"/>
      <c r="U50" s="5"/>
      <c r="V50" s="5"/>
      <c r="W50" s="5"/>
      <c r="X50" s="5"/>
      <c r="Y50" s="2"/>
      <c r="Z50" s="2"/>
      <c r="AA50" s="5"/>
    </row>
    <row r="51" spans="5:27">
      <c r="E51" s="5"/>
      <c r="F51" s="5"/>
      <c r="G51" s="5"/>
      <c r="H51" s="5"/>
      <c r="I51" s="5"/>
      <c r="J51" s="5"/>
      <c r="K51" s="5"/>
      <c r="L51" s="5"/>
      <c r="M51" s="5"/>
      <c r="N51" s="5"/>
      <c r="O51" s="5"/>
      <c r="P51" s="5"/>
      <c r="Q51" s="5"/>
      <c r="R51" s="5"/>
      <c r="S51" s="5"/>
      <c r="T51" s="5"/>
      <c r="U51" s="5"/>
      <c r="V51" s="5"/>
      <c r="W51" s="5"/>
      <c r="X51" s="5"/>
      <c r="Y51" s="2"/>
      <c r="Z51" s="2"/>
      <c r="AA51" s="5"/>
    </row>
    <row r="52" spans="5:27">
      <c r="E52" s="5"/>
      <c r="F52" s="5"/>
      <c r="G52" s="5"/>
      <c r="H52" s="5"/>
      <c r="I52" s="5"/>
      <c r="J52" s="5"/>
      <c r="K52" s="5"/>
      <c r="L52" s="5"/>
      <c r="M52" s="5"/>
      <c r="N52" s="5"/>
      <c r="O52" s="5"/>
      <c r="P52" s="5"/>
      <c r="Q52" s="5"/>
      <c r="R52" s="5"/>
      <c r="S52" s="5"/>
      <c r="T52" s="5"/>
      <c r="U52" s="5"/>
      <c r="V52" s="5"/>
      <c r="W52" s="5"/>
      <c r="X52" s="5"/>
      <c r="Y52" s="2"/>
      <c r="Z52" s="2"/>
      <c r="AA52" s="5"/>
    </row>
    <row r="53" spans="5:27">
      <c r="E53" s="5"/>
      <c r="F53" s="5"/>
      <c r="G53" s="5"/>
      <c r="H53" s="5"/>
      <c r="I53" s="5"/>
      <c r="J53" s="5"/>
      <c r="K53" s="5"/>
      <c r="L53" s="5"/>
      <c r="M53" s="5"/>
      <c r="N53" s="5"/>
      <c r="O53" s="5"/>
      <c r="P53" s="5"/>
      <c r="Q53" s="5"/>
      <c r="R53" s="5"/>
      <c r="S53" s="5"/>
      <c r="T53" s="5"/>
      <c r="U53" s="5"/>
      <c r="V53" s="5"/>
      <c r="W53" s="5"/>
      <c r="X53" s="5"/>
      <c r="Y53" s="2"/>
      <c r="Z53" s="2"/>
      <c r="AA53" s="5"/>
    </row>
    <row r="54" spans="5:27">
      <c r="E54" s="5"/>
      <c r="F54" s="5"/>
      <c r="G54" s="5"/>
      <c r="H54" s="5"/>
      <c r="I54" s="5"/>
      <c r="J54" s="5"/>
      <c r="K54" s="5"/>
      <c r="L54" s="5"/>
      <c r="M54" s="5"/>
      <c r="N54" s="5"/>
      <c r="O54" s="5"/>
      <c r="P54" s="5"/>
      <c r="Q54" s="5"/>
      <c r="R54" s="5"/>
      <c r="S54" s="5"/>
      <c r="T54" s="5"/>
      <c r="U54" s="5"/>
      <c r="V54" s="5"/>
      <c r="W54" s="5"/>
      <c r="X54" s="5"/>
      <c r="Y54" s="2"/>
      <c r="Z54" s="2"/>
      <c r="AA54" s="5"/>
    </row>
    <row r="55" spans="5:27">
      <c r="E55" s="5"/>
      <c r="F55" s="5"/>
      <c r="G55" s="5"/>
      <c r="H55" s="5"/>
      <c r="I55" s="5"/>
      <c r="J55" s="5"/>
      <c r="K55" s="5"/>
      <c r="L55" s="5"/>
      <c r="M55" s="5"/>
      <c r="N55" s="5"/>
      <c r="O55" s="5"/>
      <c r="P55" s="5"/>
      <c r="Q55" s="5"/>
      <c r="R55" s="5"/>
      <c r="S55" s="5"/>
      <c r="T55" s="5"/>
      <c r="U55" s="5"/>
      <c r="V55" s="5"/>
      <c r="W55" s="5"/>
      <c r="X55" s="5"/>
      <c r="Y55" s="2"/>
      <c r="Z55" s="2"/>
      <c r="AA55" s="5"/>
    </row>
    <row r="56" spans="5:27">
      <c r="E56" s="5"/>
      <c r="F56" s="5"/>
      <c r="G56" s="5"/>
      <c r="H56" s="5"/>
      <c r="I56" s="5"/>
      <c r="J56" s="5"/>
      <c r="K56" s="5"/>
      <c r="L56" s="5"/>
      <c r="M56" s="5"/>
      <c r="N56" s="5"/>
      <c r="O56" s="5"/>
      <c r="P56" s="5"/>
      <c r="Q56" s="5"/>
      <c r="R56" s="5"/>
      <c r="S56" s="5"/>
      <c r="T56" s="5"/>
      <c r="U56" s="5"/>
      <c r="V56" s="5"/>
      <c r="W56" s="5"/>
      <c r="X56" s="5"/>
      <c r="Y56" s="2"/>
      <c r="Z56" s="2"/>
      <c r="AA56" s="5"/>
    </row>
    <row r="57" spans="5:27">
      <c r="E57" s="5"/>
      <c r="F57" s="5"/>
      <c r="G57" s="5"/>
      <c r="H57" s="5"/>
      <c r="I57" s="5"/>
      <c r="J57" s="5"/>
      <c r="K57" s="5"/>
      <c r="L57" s="5"/>
      <c r="M57" s="5"/>
      <c r="N57" s="5"/>
      <c r="O57" s="5"/>
      <c r="P57" s="5"/>
      <c r="Q57" s="5"/>
      <c r="R57" s="5"/>
      <c r="S57" s="5"/>
      <c r="T57" s="5"/>
      <c r="U57" s="5"/>
      <c r="V57" s="5"/>
      <c r="W57" s="5"/>
      <c r="X57" s="5"/>
      <c r="Y57" s="2"/>
      <c r="Z57" s="2"/>
      <c r="AA57" s="5"/>
    </row>
    <row r="58" spans="5:27">
      <c r="E58" s="5"/>
      <c r="F58" s="5"/>
      <c r="G58" s="5"/>
      <c r="H58" s="5"/>
      <c r="I58" s="5"/>
      <c r="J58" s="5"/>
      <c r="K58" s="5"/>
      <c r="L58" s="5"/>
      <c r="M58" s="5"/>
      <c r="N58" s="5"/>
      <c r="O58" s="5"/>
      <c r="P58" s="5"/>
      <c r="Q58" s="5"/>
      <c r="R58" s="5"/>
      <c r="S58" s="5"/>
      <c r="T58" s="5"/>
      <c r="U58" s="5"/>
      <c r="V58" s="5"/>
      <c r="W58" s="5"/>
      <c r="X58" s="5"/>
      <c r="Y58" s="2"/>
      <c r="Z58" s="2"/>
      <c r="AA58" s="5"/>
    </row>
    <row r="59" spans="5:27">
      <c r="E59" s="5"/>
      <c r="F59" s="5"/>
      <c r="G59" s="5"/>
      <c r="H59" s="5"/>
      <c r="I59" s="5"/>
      <c r="J59" s="5"/>
      <c r="K59" s="5"/>
      <c r="L59" s="5"/>
      <c r="M59" s="5"/>
      <c r="N59" s="5"/>
      <c r="O59" s="5"/>
      <c r="P59" s="5"/>
      <c r="Q59" s="5"/>
      <c r="R59" s="5"/>
      <c r="S59" s="5"/>
      <c r="T59" s="5"/>
      <c r="U59" s="5"/>
      <c r="V59" s="5"/>
      <c r="W59" s="5"/>
      <c r="X59" s="5"/>
      <c r="Y59" s="2"/>
      <c r="Z59" s="2"/>
      <c r="AA59" s="5"/>
    </row>
    <row r="60" spans="5:27">
      <c r="E60" s="5"/>
      <c r="F60" s="5"/>
      <c r="G60" s="5"/>
      <c r="H60" s="5"/>
      <c r="I60" s="5"/>
      <c r="J60" s="5"/>
      <c r="K60" s="5"/>
      <c r="L60" s="5"/>
      <c r="M60" s="5"/>
      <c r="N60" s="5"/>
      <c r="O60" s="5"/>
      <c r="P60" s="5"/>
      <c r="Q60" s="5"/>
      <c r="R60" s="5"/>
      <c r="S60" s="5"/>
      <c r="T60" s="5"/>
      <c r="U60" s="5"/>
      <c r="V60" s="5"/>
      <c r="W60" s="5"/>
      <c r="X60" s="5"/>
      <c r="Y60" s="2"/>
      <c r="Z60" s="2"/>
      <c r="AA60" s="5"/>
    </row>
    <row r="61" spans="5:27">
      <c r="E61" s="5"/>
      <c r="F61" s="5"/>
      <c r="G61" s="5"/>
      <c r="H61" s="5"/>
      <c r="I61" s="5"/>
      <c r="J61" s="5"/>
      <c r="K61" s="5"/>
      <c r="L61" s="5"/>
      <c r="M61" s="5"/>
      <c r="N61" s="5"/>
      <c r="O61" s="5"/>
      <c r="P61" s="5"/>
      <c r="Q61" s="5"/>
      <c r="R61" s="5"/>
      <c r="S61" s="5"/>
      <c r="T61" s="5"/>
      <c r="U61" s="5"/>
      <c r="V61" s="5"/>
      <c r="W61" s="5"/>
      <c r="X61" s="5"/>
      <c r="Y61" s="2"/>
      <c r="Z61" s="2"/>
      <c r="AA61" s="5"/>
    </row>
    <row r="62" spans="5:27">
      <c r="E62" s="5"/>
      <c r="F62" s="5"/>
      <c r="G62" s="5"/>
      <c r="H62" s="5"/>
      <c r="I62" s="5"/>
      <c r="J62" s="5"/>
      <c r="K62" s="5"/>
      <c r="L62" s="5"/>
      <c r="M62" s="5"/>
      <c r="N62" s="5"/>
      <c r="O62" s="5"/>
      <c r="P62" s="5"/>
      <c r="Q62" s="5"/>
      <c r="R62" s="5"/>
      <c r="S62" s="5"/>
      <c r="T62" s="5"/>
      <c r="U62" s="5"/>
      <c r="V62" s="5"/>
      <c r="W62" s="5"/>
      <c r="X62" s="5"/>
      <c r="Y62" s="2"/>
      <c r="Z62" s="2"/>
      <c r="AA62" s="5"/>
    </row>
    <row r="63" spans="5:27">
      <c r="E63" s="5"/>
      <c r="F63" s="5"/>
      <c r="G63" s="5"/>
      <c r="H63" s="5"/>
      <c r="I63" s="5"/>
      <c r="J63" s="5"/>
      <c r="K63" s="5"/>
      <c r="L63" s="5"/>
      <c r="M63" s="5"/>
      <c r="N63" s="5"/>
      <c r="O63" s="5"/>
      <c r="P63" s="5"/>
      <c r="Q63" s="5"/>
      <c r="R63" s="5"/>
      <c r="S63" s="5"/>
      <c r="T63" s="5"/>
      <c r="U63" s="5"/>
      <c r="V63" s="5"/>
      <c r="W63" s="5"/>
      <c r="X63" s="5"/>
      <c r="Y63" s="2"/>
      <c r="Z63" s="2"/>
      <c r="AA63" s="5"/>
    </row>
    <row r="64" spans="5:27">
      <c r="E64" s="5"/>
      <c r="F64" s="5"/>
      <c r="G64" s="5"/>
      <c r="H64" s="5"/>
      <c r="I64" s="5"/>
      <c r="J64" s="5"/>
      <c r="K64" s="5"/>
      <c r="L64" s="5"/>
      <c r="M64" s="5"/>
      <c r="N64" s="5"/>
      <c r="O64" s="5"/>
      <c r="P64" s="5"/>
      <c r="Q64" s="5"/>
      <c r="R64" s="5"/>
      <c r="S64" s="5"/>
      <c r="T64" s="5"/>
      <c r="U64" s="5"/>
      <c r="V64" s="5"/>
      <c r="W64" s="5"/>
      <c r="X64" s="5"/>
      <c r="Y64" s="2"/>
      <c r="Z64" s="2"/>
      <c r="AA64" s="5"/>
    </row>
    <row r="65" spans="5:27">
      <c r="E65" s="5"/>
      <c r="F65" s="5"/>
      <c r="G65" s="5"/>
      <c r="H65" s="5"/>
      <c r="I65" s="5"/>
      <c r="J65" s="5"/>
      <c r="K65" s="5"/>
      <c r="L65" s="5"/>
      <c r="M65" s="5"/>
      <c r="N65" s="5"/>
      <c r="O65" s="5"/>
      <c r="P65" s="5"/>
      <c r="Q65" s="5"/>
      <c r="R65" s="5"/>
      <c r="S65" s="5"/>
      <c r="T65" s="5"/>
      <c r="U65" s="5"/>
      <c r="V65" s="5"/>
      <c r="W65" s="5"/>
      <c r="X65" s="5"/>
      <c r="Y65" s="2"/>
      <c r="Z65" s="2"/>
      <c r="AA65" s="5"/>
    </row>
    <row r="66" spans="5:27">
      <c r="E66" s="5"/>
      <c r="F66" s="5"/>
      <c r="G66" s="5"/>
      <c r="H66" s="5"/>
      <c r="I66" s="5"/>
      <c r="J66" s="5"/>
      <c r="K66" s="5"/>
      <c r="L66" s="5"/>
      <c r="M66" s="5"/>
      <c r="N66" s="5"/>
      <c r="O66" s="5"/>
      <c r="P66" s="5"/>
      <c r="Q66" s="5"/>
      <c r="R66" s="5"/>
      <c r="S66" s="5"/>
      <c r="T66" s="5"/>
      <c r="U66" s="5"/>
      <c r="V66" s="5"/>
      <c r="W66" s="5"/>
      <c r="X66" s="5"/>
      <c r="Y66" s="2"/>
      <c r="Z66" s="2"/>
      <c r="AA66" s="5"/>
    </row>
    <row r="67" spans="5:27">
      <c r="E67" s="5"/>
      <c r="F67" s="5"/>
      <c r="G67" s="5"/>
      <c r="H67" s="5"/>
      <c r="I67" s="5"/>
      <c r="J67" s="5"/>
      <c r="K67" s="5"/>
      <c r="L67" s="5"/>
      <c r="M67" s="5"/>
      <c r="N67" s="5"/>
      <c r="O67" s="5"/>
      <c r="P67" s="5"/>
      <c r="Q67" s="5"/>
      <c r="R67" s="5"/>
      <c r="S67" s="5"/>
      <c r="T67" s="5"/>
      <c r="U67" s="5"/>
      <c r="V67" s="5"/>
      <c r="W67" s="5"/>
      <c r="X67" s="5"/>
      <c r="Y67" s="2"/>
      <c r="Z67" s="2"/>
      <c r="AA67" s="5"/>
    </row>
    <row r="68" spans="5:27">
      <c r="E68" s="5"/>
      <c r="F68" s="5"/>
      <c r="G68" s="5"/>
      <c r="H68" s="5"/>
      <c r="I68" s="5"/>
      <c r="J68" s="5"/>
      <c r="K68" s="5"/>
      <c r="L68" s="5"/>
      <c r="M68" s="5"/>
      <c r="N68" s="5"/>
      <c r="O68" s="5"/>
      <c r="P68" s="5"/>
      <c r="Q68" s="5"/>
      <c r="R68" s="5"/>
      <c r="S68" s="5"/>
      <c r="T68" s="5"/>
      <c r="U68" s="5"/>
      <c r="V68" s="5"/>
      <c r="W68" s="5"/>
      <c r="X68" s="5"/>
      <c r="Y68" s="2"/>
      <c r="Z68" s="2"/>
      <c r="AA68" s="5"/>
    </row>
    <row r="69" spans="5:27">
      <c r="E69" s="5"/>
      <c r="F69" s="5"/>
      <c r="G69" s="5"/>
      <c r="H69" s="5"/>
      <c r="I69" s="5"/>
      <c r="J69" s="5"/>
      <c r="K69" s="5"/>
      <c r="L69" s="5"/>
      <c r="M69" s="5"/>
      <c r="N69" s="5"/>
      <c r="O69" s="5"/>
      <c r="P69" s="5"/>
      <c r="Q69" s="5"/>
      <c r="R69" s="5"/>
      <c r="S69" s="5"/>
      <c r="T69" s="5"/>
      <c r="U69" s="5"/>
      <c r="V69" s="5"/>
      <c r="W69" s="5"/>
      <c r="X69" s="5"/>
      <c r="Y69" s="2"/>
      <c r="Z69" s="2"/>
      <c r="AA69" s="5"/>
    </row>
    <row r="70" spans="5:27">
      <c r="E70" s="5"/>
      <c r="F70" s="5"/>
      <c r="G70" s="5"/>
      <c r="H70" s="5"/>
      <c r="I70" s="5"/>
      <c r="J70" s="5"/>
      <c r="K70" s="5"/>
      <c r="L70" s="5"/>
      <c r="M70" s="5"/>
      <c r="N70" s="5"/>
      <c r="O70" s="5"/>
      <c r="P70" s="5"/>
      <c r="Q70" s="5"/>
      <c r="R70" s="5"/>
      <c r="S70" s="5"/>
      <c r="T70" s="5"/>
      <c r="U70" s="5"/>
      <c r="V70" s="5"/>
      <c r="W70" s="5"/>
      <c r="X70" s="5"/>
      <c r="Y70" s="2"/>
      <c r="Z70" s="2"/>
      <c r="AA70" s="5"/>
    </row>
    <row r="71" spans="5:27">
      <c r="E71" s="5"/>
      <c r="F71" s="5"/>
      <c r="G71" s="5"/>
      <c r="H71" s="5"/>
      <c r="I71" s="5"/>
      <c r="J71" s="5"/>
      <c r="K71" s="5"/>
      <c r="L71" s="5"/>
      <c r="M71" s="5"/>
      <c r="N71" s="5"/>
      <c r="O71" s="5"/>
      <c r="P71" s="5"/>
      <c r="Q71" s="5"/>
      <c r="R71" s="5"/>
      <c r="S71" s="5"/>
      <c r="T71" s="5"/>
      <c r="U71" s="5"/>
      <c r="V71" s="5"/>
      <c r="W71" s="5"/>
      <c r="X71" s="5"/>
      <c r="Y71" s="2"/>
      <c r="Z71" s="2"/>
      <c r="AA71" s="5"/>
    </row>
    <row r="72" spans="5:27">
      <c r="E72" s="5"/>
      <c r="F72" s="5"/>
      <c r="G72" s="5"/>
      <c r="H72" s="5"/>
      <c r="I72" s="5"/>
      <c r="J72" s="5"/>
      <c r="K72" s="5"/>
      <c r="L72" s="5"/>
      <c r="M72" s="5"/>
      <c r="N72" s="5"/>
      <c r="O72" s="5"/>
      <c r="P72" s="5"/>
      <c r="Q72" s="5"/>
      <c r="R72" s="5"/>
      <c r="S72" s="5"/>
      <c r="T72" s="5"/>
      <c r="U72" s="5"/>
      <c r="V72" s="5"/>
      <c r="W72" s="5"/>
      <c r="X72" s="5"/>
      <c r="Y72" s="2"/>
      <c r="Z72" s="2"/>
      <c r="AA72" s="5"/>
    </row>
    <row r="73" spans="5:27">
      <c r="E73" s="5"/>
      <c r="F73" s="5"/>
      <c r="G73" s="5"/>
      <c r="H73" s="5"/>
      <c r="I73" s="5"/>
      <c r="J73" s="5"/>
      <c r="K73" s="5"/>
      <c r="L73" s="5"/>
      <c r="M73" s="5"/>
      <c r="N73" s="5"/>
      <c r="O73" s="5"/>
      <c r="P73" s="5"/>
      <c r="Q73" s="5"/>
      <c r="R73" s="5"/>
      <c r="S73" s="5"/>
      <c r="T73" s="5"/>
      <c r="U73" s="5"/>
      <c r="V73" s="5"/>
      <c r="W73" s="5"/>
      <c r="X73" s="5"/>
      <c r="Y73" s="2"/>
      <c r="Z73" s="2"/>
      <c r="AA73" s="5"/>
    </row>
  </sheetData>
  <mergeCells count="29">
    <mergeCell ref="T11:Z11"/>
    <mergeCell ref="X12:X13"/>
    <mergeCell ref="W12:W13"/>
    <mergeCell ref="V12:V13"/>
    <mergeCell ref="U12:U13"/>
    <mergeCell ref="T12:T13"/>
    <mergeCell ref="Z12:Z13"/>
    <mergeCell ref="Y12:Y13"/>
    <mergeCell ref="C28:D28"/>
    <mergeCell ref="E28:H28"/>
    <mergeCell ref="E22:H22"/>
    <mergeCell ref="C20:H20"/>
    <mergeCell ref="O12:O13"/>
    <mergeCell ref="D12:D13"/>
    <mergeCell ref="C12:C13"/>
    <mergeCell ref="C22:D22"/>
    <mergeCell ref="C11:R11"/>
    <mergeCell ref="R12:R13"/>
    <mergeCell ref="Q12:Q13"/>
    <mergeCell ref="H4:M4"/>
    <mergeCell ref="H7:M7"/>
    <mergeCell ref="H6:M6"/>
    <mergeCell ref="H5:M5"/>
    <mergeCell ref="F12:F13"/>
    <mergeCell ref="G12:G13"/>
    <mergeCell ref="H12:H13"/>
    <mergeCell ref="I12:I13"/>
    <mergeCell ref="K12:N12"/>
    <mergeCell ref="E12:E13"/>
  </mergeCells>
  <dataValidations disablePrompts="1" count="1">
    <dataValidation type="list" allowBlank="1" showInputMessage="1" showErrorMessage="1" sqref="Y65384:Z65385 Y458600:Z458601 Y524136:Z524137 Y130920:Z130921 Y655208:Z655209 Y851816:Z851817 Y786280:Z786281 Y917352:Z917353 Y720744:Z720745 Y261992:Z261993 Y393064:Z393065 Y196456:Z196457 Y589672:Z589673 Y982888:Z982889 Y327528:Z327529" xr:uid="{00000000-0002-0000-0100-000000000000}">
      <formula1>#REF!</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O260"/>
  <sheetViews>
    <sheetView showGridLines="0" zoomScale="90" zoomScaleNormal="90" workbookViewId="0">
      <selection activeCell="J24" sqref="J24"/>
    </sheetView>
  </sheetViews>
  <sheetFormatPr baseColWidth="10" defaultColWidth="11.42578125" defaultRowHeight="15"/>
  <cols>
    <col min="1" max="1" width="20.5703125" bestFit="1" customWidth="1"/>
    <col min="2" max="2" width="9.28515625" customWidth="1"/>
    <col min="3" max="3" width="8.28515625" customWidth="1"/>
    <col min="4" max="4" width="16.140625" bestFit="1" customWidth="1"/>
    <col min="5" max="5" width="18.85546875" style="30" customWidth="1"/>
    <col min="6" max="6" width="19.140625" style="30" customWidth="1"/>
    <col min="7" max="7" width="21.7109375" customWidth="1"/>
    <col min="8" max="8" width="15.28515625" bestFit="1" customWidth="1"/>
    <col min="9" max="9" width="17.85546875" bestFit="1" customWidth="1"/>
    <col min="10" max="10" width="15.28515625" bestFit="1" customWidth="1"/>
    <col min="11" max="11" width="20.5703125" customWidth="1"/>
    <col min="12" max="12" width="18" bestFit="1" customWidth="1"/>
    <col min="13" max="13" width="15" bestFit="1" customWidth="1"/>
    <col min="14" max="14" width="13.5703125" customWidth="1"/>
    <col min="15" max="15" width="18" bestFit="1" customWidth="1"/>
    <col min="16" max="93" width="11.42578125" style="5"/>
  </cols>
  <sheetData>
    <row r="1" spans="1:91" s="5" customFormat="1">
      <c r="E1" s="29"/>
      <c r="F1" s="29"/>
    </row>
    <row r="2" spans="1:91" s="5" customFormat="1">
      <c r="E2" s="29"/>
      <c r="F2" s="29"/>
    </row>
    <row r="3" spans="1:91" s="5" customFormat="1">
      <c r="B3" s="1"/>
      <c r="C3" s="1"/>
      <c r="D3" s="1"/>
      <c r="E3" s="57"/>
      <c r="F3" s="57"/>
      <c r="G3" s="506"/>
      <c r="H3" s="506"/>
      <c r="I3" s="1"/>
      <c r="K3" s="1"/>
      <c r="L3" s="1"/>
      <c r="M3" s="1"/>
      <c r="N3" s="1"/>
    </row>
    <row r="4" spans="1:91" s="5" customFormat="1">
      <c r="F4" s="1"/>
      <c r="G4" s="506" t="s">
        <v>146</v>
      </c>
      <c r="H4" s="506"/>
      <c r="I4" s="506"/>
      <c r="J4" s="506"/>
      <c r="K4" s="1"/>
      <c r="L4" s="1"/>
      <c r="M4" s="1"/>
      <c r="N4" s="1"/>
    </row>
    <row r="5" spans="1:91" s="5" customFormat="1">
      <c r="B5" s="1"/>
      <c r="C5" s="1"/>
      <c r="D5" s="1"/>
      <c r="F5" s="1"/>
      <c r="G5" s="506" t="s">
        <v>19</v>
      </c>
      <c r="H5" s="506"/>
      <c r="I5" s="506"/>
      <c r="J5" s="506"/>
      <c r="K5" s="1"/>
      <c r="L5" s="1"/>
      <c r="M5" s="1"/>
      <c r="N5" s="1"/>
    </row>
    <row r="6" spans="1:91" s="5" customFormat="1" ht="14.45" customHeight="1">
      <c r="F6" s="125"/>
      <c r="G6" s="539" t="s">
        <v>57</v>
      </c>
      <c r="H6" s="539"/>
      <c r="I6" s="539"/>
      <c r="J6" s="539"/>
      <c r="K6" s="1"/>
      <c r="L6" s="1"/>
      <c r="M6" s="1"/>
      <c r="N6" s="1"/>
    </row>
    <row r="7" spans="1:91" s="5" customFormat="1">
      <c r="F7" s="45"/>
      <c r="G7" s="540">
        <v>45016</v>
      </c>
      <c r="H7" s="540"/>
      <c r="I7" s="540"/>
      <c r="J7" s="540"/>
      <c r="K7" s="1"/>
      <c r="L7" s="1"/>
      <c r="M7" s="1"/>
      <c r="N7" s="1"/>
    </row>
    <row r="8" spans="1:91" s="5" customFormat="1">
      <c r="B8" s="1"/>
      <c r="C8" s="1"/>
      <c r="D8" s="1"/>
      <c r="E8" s="57"/>
      <c r="F8" s="57"/>
      <c r="G8" s="3"/>
      <c r="H8" s="3"/>
      <c r="I8" s="4"/>
      <c r="K8" s="1"/>
      <c r="L8" s="1"/>
      <c r="M8" s="1"/>
      <c r="N8" s="1"/>
      <c r="O8" s="1"/>
    </row>
    <row r="9" spans="1:91" s="5" customFormat="1">
      <c r="B9" s="1"/>
      <c r="C9" s="1"/>
      <c r="D9" s="1"/>
      <c r="E9" s="57"/>
      <c r="F9" s="57"/>
      <c r="G9" s="1"/>
      <c r="H9" s="3"/>
      <c r="I9" s="3"/>
      <c r="J9" s="3"/>
      <c r="K9" s="1"/>
      <c r="L9" s="1"/>
      <c r="M9" s="1"/>
      <c r="N9" s="1"/>
      <c r="O9" s="1"/>
    </row>
    <row r="10" spans="1:91" s="5" customFormat="1">
      <c r="B10" s="1"/>
      <c r="C10" s="1"/>
      <c r="D10" s="1"/>
      <c r="E10" s="57"/>
      <c r="F10" s="57"/>
      <c r="G10" s="1"/>
      <c r="K10" s="1"/>
      <c r="L10" s="1"/>
      <c r="M10" s="1"/>
      <c r="N10" s="1"/>
      <c r="O10" s="1"/>
    </row>
    <row r="11" spans="1:91" s="5" customFormat="1" ht="15.75" thickBot="1">
      <c r="B11" s="1"/>
      <c r="C11" s="1"/>
      <c r="D11" s="1"/>
      <c r="E11" s="57"/>
      <c r="F11" s="57"/>
      <c r="G11" s="1"/>
      <c r="K11" s="1"/>
      <c r="L11" s="1"/>
      <c r="M11" s="1"/>
      <c r="N11" s="1"/>
      <c r="O11" s="1"/>
    </row>
    <row r="12" spans="1:91" s="16" customFormat="1" ht="36" customHeight="1" thickBot="1">
      <c r="A12" s="49" t="s">
        <v>100</v>
      </c>
      <c r="B12" s="49" t="s">
        <v>29</v>
      </c>
      <c r="C12" s="49" t="s">
        <v>239</v>
      </c>
      <c r="D12" s="50" t="s">
        <v>31</v>
      </c>
      <c r="E12" s="50" t="s">
        <v>99</v>
      </c>
      <c r="F12" s="50" t="s">
        <v>197</v>
      </c>
      <c r="G12" s="49" t="s">
        <v>58</v>
      </c>
      <c r="H12" s="49" t="s">
        <v>59</v>
      </c>
      <c r="I12" s="49" t="s">
        <v>60</v>
      </c>
      <c r="J12" s="49" t="s">
        <v>59</v>
      </c>
      <c r="K12" s="49" t="s">
        <v>61</v>
      </c>
      <c r="L12" s="50" t="s">
        <v>240</v>
      </c>
      <c r="M12" s="50" t="s">
        <v>101</v>
      </c>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row>
    <row r="13" spans="1:91" s="28" customFormat="1" ht="33" customHeight="1" thickBot="1">
      <c r="A13" s="459" t="s">
        <v>139</v>
      </c>
      <c r="B13" s="353">
        <v>803</v>
      </c>
      <c r="C13" s="478">
        <v>1595</v>
      </c>
      <c r="D13" s="127">
        <v>2022</v>
      </c>
      <c r="E13" s="343">
        <v>22000000000</v>
      </c>
      <c r="F13" s="344">
        <v>21411634465</v>
      </c>
      <c r="G13" s="345">
        <v>21176106486</v>
      </c>
      <c r="H13" s="126">
        <v>45012</v>
      </c>
      <c r="I13" s="345"/>
      <c r="J13" s="346"/>
      <c r="K13" s="347">
        <f>+G13</f>
        <v>21176106486</v>
      </c>
      <c r="L13" s="348">
        <f>+F13-K13</f>
        <v>235527979</v>
      </c>
      <c r="M13" s="347">
        <f>+F13-K13-L13</f>
        <v>0</v>
      </c>
    </row>
    <row r="14" spans="1:91" ht="15.75" thickBot="1">
      <c r="A14" s="536" t="s">
        <v>62</v>
      </c>
      <c r="B14" s="537"/>
      <c r="C14" s="537"/>
      <c r="D14" s="537"/>
      <c r="E14" s="538"/>
      <c r="F14" s="349">
        <f>SUM(F13:F13)</f>
        <v>21411634465</v>
      </c>
      <c r="G14" s="350">
        <f>SUM(G13:G13)</f>
        <v>21176106486</v>
      </c>
      <c r="H14" s="351"/>
      <c r="I14" s="350">
        <f>SUM(I13:I13)</f>
        <v>0</v>
      </c>
      <c r="J14" s="350"/>
      <c r="K14" s="350">
        <f>SUM(K13:K13)</f>
        <v>21176106486</v>
      </c>
      <c r="L14" s="350">
        <f t="shared" ref="L14:M14" si="0">SUM(L13:L13)</f>
        <v>235527979</v>
      </c>
      <c r="M14" s="350">
        <f t="shared" si="0"/>
        <v>0</v>
      </c>
      <c r="O14" s="5"/>
    </row>
    <row r="15" spans="1:91" s="5" customFormat="1">
      <c r="E15" s="29"/>
      <c r="F15" s="29"/>
      <c r="G15" s="17"/>
      <c r="I15" s="31"/>
      <c r="K15" s="22"/>
      <c r="L15"/>
      <c r="M15"/>
      <c r="N15"/>
    </row>
    <row r="16" spans="1:91" s="5" customFormat="1">
      <c r="E16" s="29"/>
      <c r="F16" s="29"/>
      <c r="G16" s="17"/>
      <c r="I16" s="32"/>
      <c r="K16" s="18"/>
    </row>
    <row r="17" spans="5:12" s="5" customFormat="1">
      <c r="E17" s="29"/>
      <c r="F17" s="29"/>
      <c r="G17" s="17"/>
      <c r="L17" s="2"/>
    </row>
    <row r="18" spans="5:12" s="5" customFormat="1">
      <c r="E18" s="140"/>
      <c r="F18" s="29"/>
      <c r="G18" s="2"/>
    </row>
    <row r="19" spans="5:12" s="5" customFormat="1">
      <c r="E19" s="140"/>
      <c r="F19" s="29"/>
      <c r="G19" s="2"/>
    </row>
    <row r="20" spans="5:12" s="5" customFormat="1">
      <c r="E20" s="29"/>
      <c r="F20" s="29"/>
    </row>
    <row r="21" spans="5:12" s="5" customFormat="1">
      <c r="E21" s="141"/>
      <c r="F21" s="29"/>
    </row>
    <row r="22" spans="5:12" s="5" customFormat="1">
      <c r="E22" s="29"/>
      <c r="F22" s="29"/>
    </row>
    <row r="23" spans="5:12" s="5" customFormat="1">
      <c r="E23" s="29"/>
      <c r="F23" s="29"/>
    </row>
    <row r="24" spans="5:12" s="5" customFormat="1">
      <c r="E24" s="29"/>
      <c r="F24" s="29"/>
    </row>
    <row r="25" spans="5:12" s="5" customFormat="1">
      <c r="E25" s="29"/>
      <c r="F25" s="29"/>
    </row>
    <row r="26" spans="5:12" s="5" customFormat="1">
      <c r="E26" s="29"/>
      <c r="F26" s="29"/>
    </row>
    <row r="27" spans="5:12" s="5" customFormat="1">
      <c r="E27" s="29"/>
      <c r="F27" s="29"/>
    </row>
    <row r="28" spans="5:12" s="5" customFormat="1">
      <c r="E28" s="29"/>
      <c r="F28" s="29"/>
    </row>
    <row r="29" spans="5:12" s="5" customFormat="1">
      <c r="E29" s="29"/>
      <c r="F29" s="29"/>
    </row>
    <row r="30" spans="5:12" s="5" customFormat="1">
      <c r="E30" s="29"/>
      <c r="F30" s="29"/>
    </row>
    <row r="31" spans="5:12" s="5" customFormat="1">
      <c r="E31" s="29"/>
      <c r="F31" s="29"/>
    </row>
    <row r="32" spans="5:12" s="5" customFormat="1">
      <c r="E32" s="29"/>
      <c r="F32" s="29"/>
    </row>
    <row r="33" spans="5:6" s="5" customFormat="1">
      <c r="E33" s="29"/>
      <c r="F33" s="29"/>
    </row>
    <row r="34" spans="5:6" s="5" customFormat="1">
      <c r="E34" s="29"/>
      <c r="F34" s="29"/>
    </row>
    <row r="35" spans="5:6" s="5" customFormat="1">
      <c r="E35" s="29"/>
      <c r="F35" s="29"/>
    </row>
    <row r="36" spans="5:6" s="5" customFormat="1">
      <c r="E36" s="29"/>
      <c r="F36" s="29"/>
    </row>
    <row r="37" spans="5:6" s="5" customFormat="1">
      <c r="E37" s="29"/>
      <c r="F37" s="29"/>
    </row>
    <row r="38" spans="5:6" s="5" customFormat="1">
      <c r="E38" s="29"/>
      <c r="F38" s="29"/>
    </row>
    <row r="39" spans="5:6" s="5" customFormat="1">
      <c r="E39" s="29"/>
      <c r="F39" s="29"/>
    </row>
    <row r="40" spans="5:6" s="5" customFormat="1">
      <c r="E40" s="29"/>
      <c r="F40" s="29"/>
    </row>
    <row r="41" spans="5:6" s="5" customFormat="1">
      <c r="E41" s="29"/>
      <c r="F41" s="29"/>
    </row>
    <row r="42" spans="5:6" s="5" customFormat="1">
      <c r="E42" s="29"/>
      <c r="F42" s="29"/>
    </row>
    <row r="43" spans="5:6" s="5" customFormat="1">
      <c r="E43" s="29"/>
      <c r="F43" s="29"/>
    </row>
    <row r="44" spans="5:6" s="5" customFormat="1">
      <c r="E44" s="29"/>
      <c r="F44" s="29"/>
    </row>
    <row r="45" spans="5:6" s="5" customFormat="1">
      <c r="E45" s="29"/>
      <c r="F45" s="29"/>
    </row>
    <row r="46" spans="5:6" s="5" customFormat="1">
      <c r="E46" s="29"/>
      <c r="F46" s="29"/>
    </row>
    <row r="47" spans="5:6" s="5" customFormat="1">
      <c r="E47" s="29"/>
      <c r="F47" s="29"/>
    </row>
    <row r="48" spans="5:6" s="5" customFormat="1">
      <c r="E48" s="29"/>
      <c r="F48" s="29"/>
    </row>
    <row r="49" spans="5:6" s="5" customFormat="1">
      <c r="E49" s="29"/>
      <c r="F49" s="29"/>
    </row>
    <row r="50" spans="5:6" s="5" customFormat="1">
      <c r="E50" s="29"/>
      <c r="F50" s="29"/>
    </row>
    <row r="51" spans="5:6" s="5" customFormat="1">
      <c r="E51" s="29"/>
      <c r="F51" s="29"/>
    </row>
    <row r="52" spans="5:6" s="5" customFormat="1">
      <c r="E52" s="29"/>
      <c r="F52" s="29"/>
    </row>
    <row r="53" spans="5:6" s="5" customFormat="1">
      <c r="E53" s="29"/>
      <c r="F53" s="29"/>
    </row>
    <row r="54" spans="5:6" s="5" customFormat="1">
      <c r="E54" s="29"/>
      <c r="F54" s="29"/>
    </row>
    <row r="55" spans="5:6" s="5" customFormat="1">
      <c r="E55" s="29"/>
      <c r="F55" s="29"/>
    </row>
    <row r="56" spans="5:6" s="5" customFormat="1">
      <c r="E56" s="29"/>
      <c r="F56" s="29"/>
    </row>
    <row r="57" spans="5:6" s="5" customFormat="1">
      <c r="E57" s="29"/>
      <c r="F57" s="29"/>
    </row>
    <row r="58" spans="5:6" s="5" customFormat="1">
      <c r="E58" s="29"/>
      <c r="F58" s="29"/>
    </row>
    <row r="59" spans="5:6" s="5" customFormat="1">
      <c r="E59" s="29"/>
      <c r="F59" s="29"/>
    </row>
    <row r="60" spans="5:6" s="5" customFormat="1">
      <c r="E60" s="29"/>
      <c r="F60" s="29"/>
    </row>
    <row r="61" spans="5:6" s="5" customFormat="1">
      <c r="E61" s="29"/>
      <c r="F61" s="29"/>
    </row>
    <row r="62" spans="5:6" s="5" customFormat="1">
      <c r="E62" s="29"/>
      <c r="F62" s="29"/>
    </row>
    <row r="63" spans="5:6" s="5" customFormat="1">
      <c r="E63" s="29"/>
      <c r="F63" s="29"/>
    </row>
    <row r="64" spans="5:6" s="5" customFormat="1">
      <c r="E64" s="29"/>
      <c r="F64" s="29"/>
    </row>
    <row r="65" spans="5:6" s="5" customFormat="1">
      <c r="E65" s="29"/>
      <c r="F65" s="29"/>
    </row>
    <row r="66" spans="5:6" s="5" customFormat="1">
      <c r="E66" s="29"/>
      <c r="F66" s="29"/>
    </row>
    <row r="67" spans="5:6" s="5" customFormat="1">
      <c r="E67" s="29"/>
      <c r="F67" s="29"/>
    </row>
    <row r="68" spans="5:6" s="5" customFormat="1">
      <c r="E68" s="29"/>
      <c r="F68" s="29"/>
    </row>
    <row r="69" spans="5:6" s="5" customFormat="1">
      <c r="E69" s="29"/>
      <c r="F69" s="29"/>
    </row>
    <row r="70" spans="5:6" s="5" customFormat="1">
      <c r="E70" s="29"/>
      <c r="F70" s="29"/>
    </row>
    <row r="71" spans="5:6" s="5" customFormat="1">
      <c r="E71" s="29"/>
      <c r="F71" s="29"/>
    </row>
    <row r="72" spans="5:6" s="5" customFormat="1">
      <c r="E72" s="29"/>
      <c r="F72" s="29"/>
    </row>
    <row r="73" spans="5:6" s="5" customFormat="1">
      <c r="E73" s="29"/>
      <c r="F73" s="29"/>
    </row>
    <row r="74" spans="5:6" s="5" customFormat="1">
      <c r="E74" s="29"/>
      <c r="F74" s="29"/>
    </row>
    <row r="75" spans="5:6" s="5" customFormat="1">
      <c r="E75" s="29"/>
      <c r="F75" s="29"/>
    </row>
    <row r="76" spans="5:6" s="5" customFormat="1">
      <c r="E76" s="29"/>
      <c r="F76" s="29"/>
    </row>
    <row r="77" spans="5:6" s="5" customFormat="1">
      <c r="E77" s="29"/>
      <c r="F77" s="29"/>
    </row>
    <row r="78" spans="5:6" s="5" customFormat="1">
      <c r="E78" s="29"/>
      <c r="F78" s="29"/>
    </row>
    <row r="79" spans="5:6" s="5" customFormat="1">
      <c r="E79" s="29"/>
      <c r="F79" s="29"/>
    </row>
    <row r="80" spans="5:6" s="5" customFormat="1">
      <c r="E80" s="29"/>
      <c r="F80" s="29"/>
    </row>
    <row r="81" spans="5:6" s="5" customFormat="1">
      <c r="E81" s="29"/>
      <c r="F81" s="29"/>
    </row>
    <row r="82" spans="5:6" s="5" customFormat="1">
      <c r="E82" s="29"/>
      <c r="F82" s="29"/>
    </row>
    <row r="83" spans="5:6" s="5" customFormat="1">
      <c r="E83" s="29"/>
      <c r="F83" s="29"/>
    </row>
    <row r="84" spans="5:6" s="5" customFormat="1">
      <c r="E84" s="29"/>
      <c r="F84" s="29"/>
    </row>
    <row r="85" spans="5:6" s="5" customFormat="1">
      <c r="E85" s="29"/>
      <c r="F85" s="29"/>
    </row>
    <row r="86" spans="5:6" s="5" customFormat="1">
      <c r="E86" s="29"/>
      <c r="F86" s="29"/>
    </row>
    <row r="87" spans="5:6" s="5" customFormat="1">
      <c r="E87" s="29"/>
      <c r="F87" s="29"/>
    </row>
    <row r="88" spans="5:6" s="5" customFormat="1">
      <c r="E88" s="29"/>
      <c r="F88" s="29"/>
    </row>
    <row r="89" spans="5:6" s="5" customFormat="1">
      <c r="E89" s="29"/>
      <c r="F89" s="29"/>
    </row>
    <row r="90" spans="5:6" s="5" customFormat="1">
      <c r="E90" s="29"/>
      <c r="F90" s="29"/>
    </row>
    <row r="91" spans="5:6" s="5" customFormat="1">
      <c r="E91" s="29"/>
      <c r="F91" s="29"/>
    </row>
    <row r="92" spans="5:6" s="5" customFormat="1">
      <c r="E92" s="29"/>
      <c r="F92" s="29"/>
    </row>
    <row r="93" spans="5:6" s="5" customFormat="1">
      <c r="E93" s="29"/>
      <c r="F93" s="29"/>
    </row>
    <row r="94" spans="5:6" s="5" customFormat="1">
      <c r="E94" s="29"/>
      <c r="F94" s="29"/>
    </row>
    <row r="95" spans="5:6" s="5" customFormat="1">
      <c r="E95" s="29"/>
      <c r="F95" s="29"/>
    </row>
    <row r="96" spans="5:6" s="5" customFormat="1">
      <c r="E96" s="29"/>
      <c r="F96" s="29"/>
    </row>
    <row r="97" spans="5:6" s="5" customFormat="1">
      <c r="E97" s="29"/>
      <c r="F97" s="29"/>
    </row>
    <row r="98" spans="5:6" s="5" customFormat="1">
      <c r="E98" s="29"/>
      <c r="F98" s="29"/>
    </row>
    <row r="99" spans="5:6" s="5" customFormat="1">
      <c r="E99" s="29"/>
      <c r="F99" s="29"/>
    </row>
    <row r="100" spans="5:6" s="5" customFormat="1">
      <c r="E100" s="29"/>
      <c r="F100" s="29"/>
    </row>
    <row r="101" spans="5:6" s="5" customFormat="1">
      <c r="E101" s="29"/>
      <c r="F101" s="29"/>
    </row>
    <row r="102" spans="5:6" s="5" customFormat="1">
      <c r="E102" s="29"/>
      <c r="F102" s="29"/>
    </row>
    <row r="103" spans="5:6" s="5" customFormat="1">
      <c r="E103" s="29"/>
      <c r="F103" s="29"/>
    </row>
    <row r="104" spans="5:6" s="5" customFormat="1">
      <c r="E104" s="29"/>
      <c r="F104" s="29"/>
    </row>
    <row r="105" spans="5:6" s="5" customFormat="1">
      <c r="E105" s="29"/>
      <c r="F105" s="29"/>
    </row>
    <row r="106" spans="5:6" s="5" customFormat="1">
      <c r="E106" s="29"/>
      <c r="F106" s="29"/>
    </row>
    <row r="107" spans="5:6" s="5" customFormat="1">
      <c r="E107" s="29"/>
      <c r="F107" s="29"/>
    </row>
    <row r="108" spans="5:6" s="5" customFormat="1">
      <c r="E108" s="29"/>
      <c r="F108" s="29"/>
    </row>
    <row r="109" spans="5:6" s="5" customFormat="1">
      <c r="E109" s="29"/>
      <c r="F109" s="29"/>
    </row>
    <row r="110" spans="5:6" s="5" customFormat="1">
      <c r="E110" s="29"/>
      <c r="F110" s="29"/>
    </row>
    <row r="111" spans="5:6" s="5" customFormat="1">
      <c r="E111" s="29"/>
      <c r="F111" s="29"/>
    </row>
    <row r="112" spans="5:6" s="5" customFormat="1">
      <c r="E112" s="29"/>
      <c r="F112" s="29"/>
    </row>
    <row r="113" spans="5:6" s="5" customFormat="1">
      <c r="E113" s="29"/>
      <c r="F113" s="29"/>
    </row>
    <row r="114" spans="5:6" s="5" customFormat="1">
      <c r="E114" s="29"/>
      <c r="F114" s="29"/>
    </row>
    <row r="115" spans="5:6" s="5" customFormat="1">
      <c r="E115" s="29"/>
      <c r="F115" s="29"/>
    </row>
    <row r="116" spans="5:6" s="5" customFormat="1">
      <c r="E116" s="29"/>
      <c r="F116" s="29"/>
    </row>
    <row r="117" spans="5:6" s="5" customFormat="1">
      <c r="E117" s="29"/>
      <c r="F117" s="29"/>
    </row>
    <row r="118" spans="5:6" s="5" customFormat="1">
      <c r="E118" s="29"/>
      <c r="F118" s="29"/>
    </row>
    <row r="119" spans="5:6" s="5" customFormat="1">
      <c r="E119" s="29"/>
      <c r="F119" s="29"/>
    </row>
    <row r="120" spans="5:6" s="5" customFormat="1">
      <c r="E120" s="29"/>
      <c r="F120" s="29"/>
    </row>
    <row r="121" spans="5:6" s="5" customFormat="1">
      <c r="E121" s="29"/>
      <c r="F121" s="29"/>
    </row>
    <row r="122" spans="5:6" s="5" customFormat="1">
      <c r="E122" s="29"/>
      <c r="F122" s="29"/>
    </row>
    <row r="123" spans="5:6" s="5" customFormat="1">
      <c r="E123" s="29"/>
      <c r="F123" s="29"/>
    </row>
    <row r="124" spans="5:6" s="5" customFormat="1">
      <c r="E124" s="29"/>
      <c r="F124" s="29"/>
    </row>
    <row r="125" spans="5:6" s="5" customFormat="1">
      <c r="E125" s="29"/>
      <c r="F125" s="29"/>
    </row>
    <row r="126" spans="5:6" s="5" customFormat="1">
      <c r="E126" s="29"/>
      <c r="F126" s="29"/>
    </row>
    <row r="127" spans="5:6" s="5" customFormat="1">
      <c r="E127" s="29"/>
      <c r="F127" s="29"/>
    </row>
    <row r="128" spans="5:6" s="5" customFormat="1">
      <c r="E128" s="29"/>
      <c r="F128" s="29"/>
    </row>
    <row r="129" spans="5:6" s="5" customFormat="1">
      <c r="E129" s="29"/>
      <c r="F129" s="29"/>
    </row>
    <row r="130" spans="5:6" s="5" customFormat="1">
      <c r="E130" s="29"/>
      <c r="F130" s="29"/>
    </row>
    <row r="131" spans="5:6" s="5" customFormat="1">
      <c r="E131" s="29"/>
      <c r="F131" s="29"/>
    </row>
    <row r="132" spans="5:6" s="5" customFormat="1">
      <c r="E132" s="29"/>
      <c r="F132" s="29"/>
    </row>
    <row r="133" spans="5:6" s="5" customFormat="1">
      <c r="E133" s="29"/>
      <c r="F133" s="29"/>
    </row>
    <row r="134" spans="5:6" s="5" customFormat="1">
      <c r="E134" s="29"/>
      <c r="F134" s="29"/>
    </row>
    <row r="135" spans="5:6" s="5" customFormat="1">
      <c r="E135" s="29"/>
      <c r="F135" s="29"/>
    </row>
    <row r="136" spans="5:6" s="5" customFormat="1">
      <c r="E136" s="29"/>
      <c r="F136" s="29"/>
    </row>
    <row r="137" spans="5:6" s="5" customFormat="1">
      <c r="E137" s="29"/>
      <c r="F137" s="29"/>
    </row>
    <row r="138" spans="5:6" s="5" customFormat="1">
      <c r="E138" s="29"/>
      <c r="F138" s="29"/>
    </row>
    <row r="139" spans="5:6" s="5" customFormat="1">
      <c r="E139" s="29"/>
      <c r="F139" s="29"/>
    </row>
    <row r="140" spans="5:6" s="5" customFormat="1">
      <c r="E140" s="29"/>
      <c r="F140" s="29"/>
    </row>
    <row r="141" spans="5:6" s="5" customFormat="1">
      <c r="E141" s="29"/>
      <c r="F141" s="29"/>
    </row>
    <row r="142" spans="5:6" s="5" customFormat="1">
      <c r="E142" s="29"/>
      <c r="F142" s="29"/>
    </row>
    <row r="143" spans="5:6" s="5" customFormat="1">
      <c r="E143" s="29"/>
      <c r="F143" s="29"/>
    </row>
    <row r="144" spans="5:6" s="5" customFormat="1">
      <c r="E144" s="29"/>
      <c r="F144" s="29"/>
    </row>
    <row r="145" spans="5:6" s="5" customFormat="1">
      <c r="E145" s="29"/>
      <c r="F145" s="29"/>
    </row>
    <row r="146" spans="5:6" s="5" customFormat="1">
      <c r="E146" s="29"/>
      <c r="F146" s="29"/>
    </row>
    <row r="147" spans="5:6" s="5" customFormat="1">
      <c r="E147" s="29"/>
      <c r="F147" s="29"/>
    </row>
    <row r="148" spans="5:6" s="5" customFormat="1">
      <c r="E148" s="29"/>
      <c r="F148" s="29"/>
    </row>
    <row r="149" spans="5:6" s="5" customFormat="1">
      <c r="E149" s="29"/>
      <c r="F149" s="29"/>
    </row>
    <row r="150" spans="5:6" s="5" customFormat="1">
      <c r="E150" s="29"/>
      <c r="F150" s="29"/>
    </row>
    <row r="151" spans="5:6" s="5" customFormat="1">
      <c r="E151" s="29"/>
      <c r="F151" s="29"/>
    </row>
    <row r="152" spans="5:6" s="5" customFormat="1">
      <c r="E152" s="29"/>
      <c r="F152" s="29"/>
    </row>
    <row r="153" spans="5:6" s="5" customFormat="1">
      <c r="E153" s="29"/>
      <c r="F153" s="29"/>
    </row>
    <row r="154" spans="5:6" s="5" customFormat="1">
      <c r="E154" s="29"/>
      <c r="F154" s="29"/>
    </row>
    <row r="155" spans="5:6" s="5" customFormat="1">
      <c r="E155" s="29"/>
      <c r="F155" s="29"/>
    </row>
    <row r="156" spans="5:6" s="5" customFormat="1">
      <c r="E156" s="29"/>
      <c r="F156" s="29"/>
    </row>
    <row r="157" spans="5:6" s="5" customFormat="1">
      <c r="E157" s="29"/>
      <c r="F157" s="29"/>
    </row>
    <row r="158" spans="5:6" s="5" customFormat="1">
      <c r="E158" s="29"/>
      <c r="F158" s="29"/>
    </row>
    <row r="159" spans="5:6" s="5" customFormat="1">
      <c r="E159" s="29"/>
      <c r="F159" s="29"/>
    </row>
    <row r="160" spans="5:6" s="5" customFormat="1">
      <c r="E160" s="29"/>
      <c r="F160" s="29"/>
    </row>
    <row r="161" spans="5:6" s="5" customFormat="1">
      <c r="E161" s="29"/>
      <c r="F161" s="29"/>
    </row>
    <row r="162" spans="5:6" s="5" customFormat="1">
      <c r="E162" s="29"/>
      <c r="F162" s="29"/>
    </row>
    <row r="163" spans="5:6" s="5" customFormat="1">
      <c r="E163" s="29"/>
      <c r="F163" s="29"/>
    </row>
    <row r="164" spans="5:6" s="5" customFormat="1">
      <c r="E164" s="29"/>
      <c r="F164" s="29"/>
    </row>
    <row r="165" spans="5:6" s="5" customFormat="1">
      <c r="E165" s="29"/>
      <c r="F165" s="29"/>
    </row>
    <row r="166" spans="5:6" s="5" customFormat="1">
      <c r="E166" s="29"/>
      <c r="F166" s="29"/>
    </row>
    <row r="167" spans="5:6" s="5" customFormat="1">
      <c r="E167" s="29"/>
      <c r="F167" s="29"/>
    </row>
    <row r="168" spans="5:6" s="5" customFormat="1">
      <c r="E168" s="29"/>
      <c r="F168" s="29"/>
    </row>
    <row r="169" spans="5:6" s="5" customFormat="1">
      <c r="E169" s="29"/>
      <c r="F169" s="29"/>
    </row>
    <row r="170" spans="5:6" s="5" customFormat="1">
      <c r="E170" s="29"/>
      <c r="F170" s="29"/>
    </row>
    <row r="171" spans="5:6" s="5" customFormat="1">
      <c r="E171" s="29"/>
      <c r="F171" s="29"/>
    </row>
    <row r="172" spans="5:6" s="5" customFormat="1">
      <c r="E172" s="29"/>
      <c r="F172" s="29"/>
    </row>
    <row r="173" spans="5:6" s="5" customFormat="1">
      <c r="E173" s="29"/>
      <c r="F173" s="29"/>
    </row>
    <row r="174" spans="5:6" s="5" customFormat="1">
      <c r="E174" s="29"/>
      <c r="F174" s="29"/>
    </row>
    <row r="175" spans="5:6" s="5" customFormat="1">
      <c r="E175" s="29"/>
      <c r="F175" s="29"/>
    </row>
    <row r="176" spans="5:6" s="5" customFormat="1">
      <c r="E176" s="29"/>
      <c r="F176" s="29"/>
    </row>
    <row r="177" spans="5:6" s="5" customFormat="1">
      <c r="E177" s="29"/>
      <c r="F177" s="29"/>
    </row>
    <row r="178" spans="5:6" s="5" customFormat="1">
      <c r="E178" s="29"/>
      <c r="F178" s="29"/>
    </row>
    <row r="179" spans="5:6" s="5" customFormat="1">
      <c r="E179" s="29"/>
      <c r="F179" s="29"/>
    </row>
    <row r="180" spans="5:6" s="5" customFormat="1">
      <c r="E180" s="29"/>
      <c r="F180" s="29"/>
    </row>
    <row r="181" spans="5:6" s="5" customFormat="1">
      <c r="E181" s="29"/>
      <c r="F181" s="29"/>
    </row>
    <row r="182" spans="5:6" s="5" customFormat="1">
      <c r="E182" s="29"/>
      <c r="F182" s="29"/>
    </row>
    <row r="183" spans="5:6" s="5" customFormat="1">
      <c r="E183" s="29"/>
      <c r="F183" s="29"/>
    </row>
    <row r="184" spans="5:6" s="5" customFormat="1">
      <c r="E184" s="29"/>
      <c r="F184" s="29"/>
    </row>
    <row r="185" spans="5:6" s="5" customFormat="1">
      <c r="E185" s="29"/>
      <c r="F185" s="29"/>
    </row>
    <row r="186" spans="5:6" s="5" customFormat="1">
      <c r="E186" s="29"/>
      <c r="F186" s="29"/>
    </row>
    <row r="187" spans="5:6" s="5" customFormat="1">
      <c r="E187" s="29"/>
      <c r="F187" s="29"/>
    </row>
    <row r="188" spans="5:6" s="5" customFormat="1">
      <c r="E188" s="29"/>
      <c r="F188" s="29"/>
    </row>
    <row r="189" spans="5:6" s="5" customFormat="1">
      <c r="E189" s="29"/>
      <c r="F189" s="29"/>
    </row>
    <row r="190" spans="5:6" s="5" customFormat="1">
      <c r="E190" s="29"/>
      <c r="F190" s="29"/>
    </row>
    <row r="191" spans="5:6" s="5" customFormat="1">
      <c r="E191" s="29"/>
      <c r="F191" s="29"/>
    </row>
    <row r="192" spans="5:6" s="5" customFormat="1">
      <c r="E192" s="29"/>
      <c r="F192" s="29"/>
    </row>
    <row r="193" spans="5:6" s="5" customFormat="1">
      <c r="E193" s="29"/>
      <c r="F193" s="29"/>
    </row>
    <row r="194" spans="5:6" s="5" customFormat="1">
      <c r="E194" s="29"/>
      <c r="F194" s="29"/>
    </row>
    <row r="195" spans="5:6" s="5" customFormat="1">
      <c r="E195" s="29"/>
      <c r="F195" s="29"/>
    </row>
    <row r="196" spans="5:6" s="5" customFormat="1">
      <c r="E196" s="29"/>
      <c r="F196" s="29"/>
    </row>
    <row r="197" spans="5:6" s="5" customFormat="1">
      <c r="E197" s="29"/>
      <c r="F197" s="29"/>
    </row>
    <row r="198" spans="5:6" s="5" customFormat="1">
      <c r="E198" s="29"/>
      <c r="F198" s="29"/>
    </row>
    <row r="199" spans="5:6" s="5" customFormat="1">
      <c r="E199" s="29"/>
      <c r="F199" s="29"/>
    </row>
    <row r="200" spans="5:6" s="5" customFormat="1">
      <c r="E200" s="29"/>
      <c r="F200" s="29"/>
    </row>
    <row r="201" spans="5:6" s="5" customFormat="1">
      <c r="E201" s="29"/>
      <c r="F201" s="29"/>
    </row>
    <row r="202" spans="5:6" s="5" customFormat="1">
      <c r="E202" s="29"/>
      <c r="F202" s="29"/>
    </row>
    <row r="203" spans="5:6" s="5" customFormat="1">
      <c r="E203" s="29"/>
      <c r="F203" s="29"/>
    </row>
    <row r="204" spans="5:6" s="5" customFormat="1">
      <c r="E204" s="29"/>
      <c r="F204" s="29"/>
    </row>
    <row r="205" spans="5:6" s="5" customFormat="1">
      <c r="E205" s="29"/>
      <c r="F205" s="29"/>
    </row>
    <row r="206" spans="5:6" s="5" customFormat="1">
      <c r="E206" s="29"/>
      <c r="F206" s="29"/>
    </row>
    <row r="207" spans="5:6" s="5" customFormat="1">
      <c r="E207" s="29"/>
      <c r="F207" s="29"/>
    </row>
    <row r="208" spans="5:6" s="5" customFormat="1">
      <c r="E208" s="29"/>
      <c r="F208" s="29"/>
    </row>
    <row r="209" spans="5:6" s="5" customFormat="1">
      <c r="E209" s="29"/>
      <c r="F209" s="29"/>
    </row>
    <row r="210" spans="5:6" s="5" customFormat="1">
      <c r="E210" s="29"/>
      <c r="F210" s="29"/>
    </row>
    <row r="211" spans="5:6" s="5" customFormat="1">
      <c r="E211" s="29"/>
      <c r="F211" s="29"/>
    </row>
    <row r="212" spans="5:6" s="5" customFormat="1">
      <c r="E212" s="29"/>
      <c r="F212" s="29"/>
    </row>
    <row r="213" spans="5:6" s="5" customFormat="1">
      <c r="E213" s="29"/>
      <c r="F213" s="29"/>
    </row>
    <row r="214" spans="5:6" s="5" customFormat="1">
      <c r="E214" s="29"/>
      <c r="F214" s="29"/>
    </row>
    <row r="215" spans="5:6" s="5" customFormat="1">
      <c r="E215" s="29"/>
      <c r="F215" s="29"/>
    </row>
    <row r="216" spans="5:6" s="5" customFormat="1">
      <c r="E216" s="29"/>
      <c r="F216" s="29"/>
    </row>
    <row r="217" spans="5:6" s="5" customFormat="1">
      <c r="E217" s="29"/>
      <c r="F217" s="29"/>
    </row>
    <row r="218" spans="5:6" s="5" customFormat="1">
      <c r="E218" s="29"/>
      <c r="F218" s="29"/>
    </row>
    <row r="219" spans="5:6" s="5" customFormat="1">
      <c r="E219" s="29"/>
      <c r="F219" s="29"/>
    </row>
    <row r="220" spans="5:6" s="5" customFormat="1">
      <c r="E220" s="29"/>
      <c r="F220" s="29"/>
    </row>
    <row r="221" spans="5:6" s="5" customFormat="1">
      <c r="E221" s="29"/>
      <c r="F221" s="29"/>
    </row>
    <row r="222" spans="5:6" s="5" customFormat="1">
      <c r="E222" s="29"/>
      <c r="F222" s="29"/>
    </row>
    <row r="223" spans="5:6" s="5" customFormat="1">
      <c r="E223" s="29"/>
      <c r="F223" s="29"/>
    </row>
    <row r="224" spans="5:6" s="5" customFormat="1">
      <c r="E224" s="29"/>
      <c r="F224" s="29"/>
    </row>
    <row r="225" spans="5:6" s="5" customFormat="1">
      <c r="E225" s="29"/>
      <c r="F225" s="29"/>
    </row>
    <row r="226" spans="5:6" s="5" customFormat="1">
      <c r="E226" s="29"/>
      <c r="F226" s="29"/>
    </row>
    <row r="227" spans="5:6" s="5" customFormat="1">
      <c r="E227" s="29"/>
      <c r="F227" s="29"/>
    </row>
    <row r="228" spans="5:6" s="5" customFormat="1">
      <c r="E228" s="29"/>
      <c r="F228" s="29"/>
    </row>
    <row r="229" spans="5:6" s="5" customFormat="1">
      <c r="E229" s="29"/>
      <c r="F229" s="29"/>
    </row>
    <row r="230" spans="5:6" s="5" customFormat="1">
      <c r="E230" s="29"/>
      <c r="F230" s="29"/>
    </row>
    <row r="231" spans="5:6" s="5" customFormat="1">
      <c r="E231" s="29"/>
      <c r="F231" s="29"/>
    </row>
    <row r="232" spans="5:6" s="5" customFormat="1">
      <c r="E232" s="29"/>
      <c r="F232" s="29"/>
    </row>
    <row r="233" spans="5:6" s="5" customFormat="1">
      <c r="E233" s="29"/>
      <c r="F233" s="29"/>
    </row>
    <row r="234" spans="5:6" s="5" customFormat="1">
      <c r="E234" s="29"/>
      <c r="F234" s="29"/>
    </row>
    <row r="235" spans="5:6" s="5" customFormat="1">
      <c r="E235" s="29"/>
      <c r="F235" s="29"/>
    </row>
    <row r="236" spans="5:6" s="5" customFormat="1">
      <c r="E236" s="29"/>
      <c r="F236" s="29"/>
    </row>
    <row r="237" spans="5:6" s="5" customFormat="1">
      <c r="E237" s="29"/>
      <c r="F237" s="29"/>
    </row>
    <row r="238" spans="5:6" s="5" customFormat="1">
      <c r="E238" s="29"/>
      <c r="F238" s="29"/>
    </row>
    <row r="239" spans="5:6" s="5" customFormat="1">
      <c r="E239" s="29"/>
      <c r="F239" s="29"/>
    </row>
    <row r="240" spans="5:6" s="5" customFormat="1">
      <c r="E240" s="29"/>
      <c r="F240" s="29"/>
    </row>
    <row r="241" spans="5:15" s="5" customFormat="1">
      <c r="E241" s="29"/>
      <c r="F241" s="29"/>
    </row>
    <row r="242" spans="5:15" s="5" customFormat="1">
      <c r="E242" s="29"/>
      <c r="F242" s="29"/>
    </row>
    <row r="243" spans="5:15" s="5" customFormat="1">
      <c r="E243" s="29"/>
      <c r="F243" s="29"/>
    </row>
    <row r="244" spans="5:15" s="5" customFormat="1">
      <c r="E244" s="29"/>
      <c r="F244" s="29"/>
    </row>
    <row r="245" spans="5:15" s="5" customFormat="1">
      <c r="E245" s="29"/>
      <c r="F245" s="29"/>
    </row>
    <row r="246" spans="5:15" s="5" customFormat="1">
      <c r="E246" s="29"/>
      <c r="F246" s="29"/>
    </row>
    <row r="247" spans="5:15" s="5" customFormat="1">
      <c r="E247" s="29"/>
      <c r="F247" s="29"/>
    </row>
    <row r="248" spans="5:15" s="5" customFormat="1">
      <c r="E248" s="29"/>
      <c r="F248" s="29"/>
    </row>
    <row r="249" spans="5:15" s="5" customFormat="1">
      <c r="E249" s="29"/>
      <c r="F249" s="29"/>
      <c r="J249"/>
      <c r="K249"/>
      <c r="L249"/>
      <c r="M249"/>
      <c r="N249"/>
      <c r="O249"/>
    </row>
    <row r="250" spans="5:15" s="5" customFormat="1">
      <c r="E250" s="29"/>
      <c r="F250" s="29"/>
      <c r="J250"/>
      <c r="K250"/>
      <c r="L250"/>
      <c r="M250"/>
      <c r="N250"/>
      <c r="O250"/>
    </row>
    <row r="251" spans="5:15" s="5" customFormat="1">
      <c r="E251" s="29"/>
      <c r="F251" s="29"/>
      <c r="J251"/>
      <c r="K251"/>
      <c r="L251"/>
      <c r="M251"/>
      <c r="N251"/>
      <c r="O251"/>
    </row>
    <row r="252" spans="5:15" s="5" customFormat="1">
      <c r="E252" s="29"/>
      <c r="F252" s="29"/>
      <c r="J252"/>
      <c r="K252"/>
      <c r="L252"/>
      <c r="M252"/>
      <c r="N252"/>
      <c r="O252"/>
    </row>
    <row r="253" spans="5:15" s="5" customFormat="1">
      <c r="E253" s="29"/>
      <c r="F253" s="29"/>
      <c r="J253"/>
      <c r="K253"/>
      <c r="L253"/>
      <c r="M253"/>
      <c r="N253"/>
      <c r="O253"/>
    </row>
    <row r="254" spans="5:15" s="5" customFormat="1">
      <c r="E254" s="29"/>
      <c r="F254" s="29"/>
      <c r="J254"/>
      <c r="K254"/>
      <c r="L254"/>
      <c r="M254"/>
      <c r="N254"/>
      <c r="O254"/>
    </row>
    <row r="255" spans="5:15" s="5" customFormat="1">
      <c r="E255" s="29"/>
      <c r="F255" s="29"/>
      <c r="J255"/>
      <c r="K255"/>
      <c r="L255"/>
      <c r="M255"/>
      <c r="N255"/>
      <c r="O255"/>
    </row>
    <row r="256" spans="5:15" s="5" customFormat="1">
      <c r="E256" s="29"/>
      <c r="F256" s="29"/>
      <c r="J256"/>
      <c r="K256"/>
      <c r="L256"/>
      <c r="M256"/>
      <c r="N256"/>
      <c r="O256"/>
    </row>
    <row r="257" spans="5:15" s="5" customFormat="1">
      <c r="E257" s="29"/>
      <c r="F257" s="29"/>
      <c r="J257"/>
      <c r="K257"/>
      <c r="L257"/>
      <c r="M257"/>
      <c r="N257"/>
      <c r="O257"/>
    </row>
    <row r="258" spans="5:15" s="5" customFormat="1">
      <c r="E258" s="29"/>
      <c r="F258" s="29"/>
      <c r="J258"/>
      <c r="K258"/>
      <c r="L258"/>
      <c r="M258"/>
      <c r="N258"/>
      <c r="O258"/>
    </row>
    <row r="259" spans="5:15" s="5" customFormat="1">
      <c r="E259" s="29"/>
      <c r="F259" s="29"/>
      <c r="J259"/>
      <c r="K259"/>
      <c r="L259"/>
      <c r="M259"/>
      <c r="N259"/>
      <c r="O259"/>
    </row>
    <row r="260" spans="5:15" s="5" customFormat="1">
      <c r="E260" s="29"/>
      <c r="F260" s="29"/>
      <c r="J260"/>
      <c r="K260"/>
      <c r="L260"/>
      <c r="M260"/>
      <c r="N260"/>
      <c r="O260"/>
    </row>
  </sheetData>
  <sortState xmlns:xlrd2="http://schemas.microsoft.com/office/spreadsheetml/2017/richdata2" ref="B13:J13">
    <sortCondition ref="B13"/>
  </sortState>
  <mergeCells count="6">
    <mergeCell ref="A14:E14"/>
    <mergeCell ref="G3:H3"/>
    <mergeCell ref="G4:J4"/>
    <mergeCell ref="G5:J5"/>
    <mergeCell ref="G6:J6"/>
    <mergeCell ref="G7:J7"/>
  </mergeCells>
  <pageMargins left="0.7" right="0.7" top="0.75" bottom="0.75" header="0.3" footer="0.3"/>
  <pageSetup scale="10"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S76"/>
  <sheetViews>
    <sheetView showGridLines="0" zoomScale="70" zoomScaleNormal="70" workbookViewId="0">
      <pane xSplit="8" topLeftCell="I1" activePane="topRight" state="frozen"/>
      <selection activeCell="A16" sqref="A16"/>
      <selection pane="topRight" activeCell="B17" sqref="B17"/>
    </sheetView>
  </sheetViews>
  <sheetFormatPr baseColWidth="10" defaultColWidth="11.5703125" defaultRowHeight="15"/>
  <cols>
    <col min="1" max="1" width="28.85546875" style="16" bestFit="1" customWidth="1"/>
    <col min="2" max="2" width="7.42578125" style="16" bestFit="1" customWidth="1"/>
    <col min="3" max="3" width="6" style="16" bestFit="1" customWidth="1"/>
    <col min="4" max="4" width="20.5703125" style="16" bestFit="1" customWidth="1"/>
    <col min="5" max="5" width="33" style="16" bestFit="1" customWidth="1"/>
    <col min="6" max="6" width="16" style="16" bestFit="1" customWidth="1"/>
    <col min="7" max="7" width="31" bestFit="1" customWidth="1"/>
    <col min="8" max="8" width="91.42578125" style="16" hidden="1" customWidth="1"/>
    <col min="9" max="9" width="9.28515625" style="16" bestFit="1" customWidth="1"/>
    <col min="10" max="10" width="26" style="38" bestFit="1" customWidth="1"/>
    <col min="11" max="11" width="25.7109375" style="16" bestFit="1" customWidth="1"/>
    <col min="12" max="12" width="17.85546875" style="16" customWidth="1"/>
    <col min="13" max="13" width="16.7109375" style="16" customWidth="1"/>
    <col min="14" max="14" width="25.7109375" style="16" customWidth="1"/>
    <col min="15" max="15" width="24.42578125" style="38" customWidth="1"/>
    <col min="16" max="16" width="31.5703125" style="16" customWidth="1"/>
    <col min="17" max="17" width="17.85546875" style="16" customWidth="1"/>
    <col min="18" max="18" width="26.7109375" customWidth="1"/>
    <col min="19" max="19" width="22.7109375" customWidth="1"/>
    <col min="20" max="20" width="19.140625" style="24" customWidth="1"/>
    <col min="21" max="21" width="16.5703125" customWidth="1"/>
    <col min="22" max="22" width="19.7109375" customWidth="1"/>
    <col min="23" max="23" width="22.7109375" style="24" customWidth="1"/>
    <col min="24" max="24" width="19.140625" customWidth="1"/>
    <col min="25" max="25" width="15.85546875" customWidth="1"/>
    <col min="26" max="26" width="19.7109375" style="24" customWidth="1"/>
    <col min="27" max="27" width="22.7109375" style="33" customWidth="1"/>
    <col min="28" max="28" width="19.140625" customWidth="1"/>
    <col min="29" max="29" width="13.7109375" customWidth="1"/>
    <col min="30" max="30" width="19.7109375" customWidth="1"/>
    <col min="31" max="31" width="22.7109375" style="33" customWidth="1"/>
    <col min="32" max="32" width="20" customWidth="1"/>
    <col min="33" max="33" width="21.28515625" customWidth="1"/>
    <col min="34" max="34" width="19.7109375" customWidth="1"/>
    <col min="35" max="35" width="18.7109375" customWidth="1"/>
    <col min="36" max="36" width="19.140625" customWidth="1"/>
    <col min="37" max="37" width="13.5703125" customWidth="1"/>
    <col min="38" max="38" width="19.7109375" customWidth="1"/>
    <col min="39" max="39" width="17.85546875" bestFit="1" customWidth="1"/>
    <col min="40" max="66" width="19.7109375" customWidth="1"/>
    <col min="67" max="67" width="19.140625" customWidth="1"/>
    <col min="68" max="68" width="19.7109375" customWidth="1"/>
    <col min="69" max="69" width="21.28515625" style="5" customWidth="1"/>
    <col min="70" max="70" width="30.140625" style="5" customWidth="1"/>
    <col min="71" max="71" width="25" style="5" customWidth="1"/>
    <col min="72" max="72" width="22.7109375" style="22" customWidth="1"/>
    <col min="73" max="73" width="21" style="5" customWidth="1"/>
    <col min="74" max="74" width="17.28515625" style="5" bestFit="1" customWidth="1"/>
    <col min="75" max="75" width="26.42578125" style="5" customWidth="1"/>
    <col min="76" max="76" width="22" style="5" customWidth="1"/>
    <col min="77" max="77" width="11.42578125" style="5"/>
    <col min="78" max="78" width="20.28515625" style="5" customWidth="1"/>
    <col min="79" max="142" width="11.42578125" style="5"/>
  </cols>
  <sheetData>
    <row r="1" spans="1:331" s="5" customFormat="1">
      <c r="A1" s="12"/>
      <c r="B1" s="12"/>
      <c r="C1" s="12"/>
      <c r="D1" s="12"/>
      <c r="E1" s="12"/>
      <c r="F1" s="12"/>
      <c r="H1" s="12"/>
      <c r="I1" s="12"/>
      <c r="J1" s="37"/>
      <c r="K1" s="13"/>
      <c r="L1" s="13"/>
      <c r="M1" s="12"/>
      <c r="N1" s="12"/>
      <c r="O1" s="37"/>
      <c r="P1" s="12"/>
      <c r="Q1" s="12"/>
      <c r="T1" s="23"/>
      <c r="W1" s="23"/>
      <c r="Z1" s="23"/>
      <c r="AA1" s="2"/>
      <c r="AE1" s="2"/>
      <c r="BT1" s="22"/>
    </row>
    <row r="2" spans="1:331" s="5" customFormat="1">
      <c r="A2" s="12"/>
      <c r="B2" s="12"/>
      <c r="C2" s="12"/>
      <c r="D2" s="12"/>
      <c r="E2" s="12"/>
      <c r="F2" s="12"/>
      <c r="H2" s="3"/>
      <c r="I2" s="3"/>
      <c r="J2" s="56"/>
      <c r="K2" s="12"/>
      <c r="L2" s="11"/>
      <c r="M2" s="12"/>
      <c r="N2" s="12"/>
      <c r="O2" s="37"/>
      <c r="P2" s="12"/>
      <c r="Q2" s="12"/>
      <c r="T2" s="23"/>
      <c r="W2" s="23"/>
      <c r="Z2" s="23"/>
      <c r="AA2" s="2"/>
      <c r="AE2" s="2"/>
      <c r="BT2" s="22"/>
    </row>
    <row r="3" spans="1:331" s="5" customFormat="1" ht="18.75" customHeight="1">
      <c r="B3" s="1"/>
      <c r="C3" s="1"/>
      <c r="D3" s="1"/>
      <c r="E3" s="1"/>
      <c r="F3" s="541" t="s">
        <v>146</v>
      </c>
      <c r="G3" s="541"/>
      <c r="H3" s="541"/>
      <c r="I3" s="541"/>
      <c r="J3" s="541"/>
      <c r="K3" s="541"/>
      <c r="L3" s="541"/>
      <c r="M3" s="1"/>
      <c r="N3" s="1"/>
      <c r="O3" s="57"/>
      <c r="P3" s="1"/>
      <c r="Q3" s="1"/>
      <c r="R3" s="1"/>
      <c r="S3" s="1"/>
      <c r="T3" s="1"/>
      <c r="U3" s="1"/>
      <c r="V3" s="1"/>
      <c r="W3" s="1"/>
      <c r="X3" s="1"/>
      <c r="Y3" s="1"/>
      <c r="Z3" s="1"/>
      <c r="AA3" s="172"/>
      <c r="AB3" s="1"/>
      <c r="AC3" s="1"/>
      <c r="AD3" s="1"/>
      <c r="AE3" s="172"/>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T3" s="22"/>
    </row>
    <row r="4" spans="1:331" s="5" customFormat="1" ht="18.75">
      <c r="B4" s="1"/>
      <c r="C4" s="1"/>
      <c r="D4" s="1"/>
      <c r="E4" s="1"/>
      <c r="F4" s="546" t="s">
        <v>19</v>
      </c>
      <c r="G4" s="546"/>
      <c r="H4" s="546"/>
      <c r="I4" s="546"/>
      <c r="J4" s="546"/>
      <c r="K4" s="546"/>
      <c r="L4" s="546"/>
      <c r="M4" s="1"/>
      <c r="N4" s="1"/>
      <c r="O4" s="57"/>
      <c r="P4" s="1"/>
      <c r="Q4" s="1"/>
      <c r="R4" s="1"/>
      <c r="S4" s="1"/>
      <c r="T4" s="1"/>
      <c r="U4" s="1"/>
      <c r="V4" s="1"/>
      <c r="W4" s="1"/>
      <c r="X4" s="1"/>
      <c r="Y4" s="1"/>
      <c r="Z4" s="1"/>
      <c r="AA4" s="172"/>
      <c r="AB4" s="1"/>
      <c r="AC4" s="1"/>
      <c r="AD4" s="1"/>
      <c r="AE4" s="172"/>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T4" s="22"/>
    </row>
    <row r="5" spans="1:331" ht="18.75">
      <c r="A5" s="5"/>
      <c r="B5" s="26"/>
      <c r="C5" s="26"/>
      <c r="D5" s="26"/>
      <c r="E5" s="26"/>
      <c r="F5" s="546" t="s">
        <v>20</v>
      </c>
      <c r="G5" s="546"/>
      <c r="H5" s="546"/>
      <c r="I5" s="546"/>
      <c r="J5" s="546"/>
      <c r="K5" s="546"/>
      <c r="L5" s="546"/>
      <c r="M5" s="26"/>
      <c r="N5" s="26"/>
      <c r="O5" s="40"/>
      <c r="P5" s="26"/>
      <c r="Q5" s="26"/>
      <c r="R5" s="26"/>
      <c r="S5" s="26"/>
      <c r="T5" s="26"/>
      <c r="U5" s="26"/>
      <c r="V5" s="26"/>
      <c r="W5" s="26"/>
      <c r="X5" s="26"/>
      <c r="Y5" s="26"/>
      <c r="Z5" s="26"/>
      <c r="AA5" s="173"/>
      <c r="AB5" s="26"/>
      <c r="AC5" s="26"/>
      <c r="AD5" s="26"/>
      <c r="AE5" s="173"/>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c r="BT5" s="41"/>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row>
    <row r="6" spans="1:331" s="8" customFormat="1" ht="19.5" thickBot="1">
      <c r="A6" s="9"/>
      <c r="B6" s="25"/>
      <c r="C6" s="25"/>
      <c r="D6" s="25"/>
      <c r="E6" s="25"/>
      <c r="F6" s="542" t="s">
        <v>198</v>
      </c>
      <c r="G6" s="542"/>
      <c r="H6" s="542"/>
      <c r="I6" s="542"/>
      <c r="J6" s="542"/>
      <c r="K6" s="542"/>
      <c r="L6" s="542"/>
      <c r="M6" s="25"/>
      <c r="N6" s="25"/>
      <c r="O6" s="39"/>
      <c r="P6" s="25"/>
      <c r="Q6" s="25"/>
      <c r="R6" s="25"/>
      <c r="S6" s="25"/>
      <c r="T6" s="25"/>
      <c r="U6" s="25"/>
      <c r="V6" s="25"/>
      <c r="W6" s="25"/>
      <c r="X6" s="25"/>
      <c r="Y6" s="25"/>
      <c r="Z6" s="25"/>
      <c r="AA6" s="174"/>
      <c r="AB6" s="25"/>
      <c r="AC6" s="25"/>
      <c r="AD6" s="25"/>
      <c r="AE6" s="174"/>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9"/>
      <c r="BT6" s="42"/>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row>
    <row r="7" spans="1:331" s="5" customFormat="1">
      <c r="A7" s="12"/>
      <c r="B7" s="12"/>
      <c r="C7" s="12"/>
      <c r="D7" s="10"/>
      <c r="E7" s="10"/>
      <c r="F7" s="10"/>
      <c r="G7" s="6"/>
      <c r="H7" s="12"/>
      <c r="I7" s="12"/>
      <c r="J7" s="37"/>
      <c r="K7" s="12"/>
      <c r="L7" s="12"/>
      <c r="M7" s="12"/>
      <c r="N7" s="10" t="s">
        <v>21</v>
      </c>
      <c r="O7" s="37"/>
      <c r="P7" s="12"/>
      <c r="Q7" s="12"/>
      <c r="T7" s="23"/>
      <c r="W7" s="23"/>
      <c r="Z7" s="23"/>
      <c r="AA7" s="2"/>
      <c r="AE7" s="2"/>
      <c r="BT7" s="22"/>
    </row>
    <row r="8" spans="1:331" s="5" customFormat="1">
      <c r="A8" s="12"/>
      <c r="B8" s="12"/>
      <c r="C8" s="12"/>
      <c r="D8" s="10"/>
      <c r="E8" s="10" t="s">
        <v>22</v>
      </c>
      <c r="F8" s="10"/>
      <c r="G8" s="6"/>
      <c r="H8" s="12"/>
      <c r="I8" s="12"/>
      <c r="J8" s="37"/>
      <c r="K8" s="12"/>
      <c r="L8" s="12"/>
      <c r="M8" s="12"/>
      <c r="N8" s="10" t="s">
        <v>23</v>
      </c>
      <c r="O8" s="37"/>
      <c r="P8" s="12"/>
      <c r="Q8" s="12"/>
      <c r="T8" s="23"/>
      <c r="W8" s="23"/>
      <c r="Z8" s="23"/>
      <c r="AA8" s="2"/>
      <c r="AE8" s="2"/>
      <c r="BT8" s="22"/>
    </row>
    <row r="9" spans="1:331" s="5" customFormat="1">
      <c r="A9" s="12"/>
      <c r="B9" s="12"/>
      <c r="C9" s="12"/>
      <c r="D9" s="10"/>
      <c r="E9"/>
      <c r="F9" s="10"/>
      <c r="G9" s="6"/>
      <c r="H9" s="12"/>
      <c r="I9" s="12"/>
      <c r="J9" s="37"/>
      <c r="K9" s="12"/>
      <c r="L9" s="12"/>
      <c r="M9" s="12"/>
      <c r="N9" s="10" t="s">
        <v>24</v>
      </c>
      <c r="O9" s="37"/>
      <c r="P9" s="12"/>
      <c r="Q9" s="12"/>
      <c r="T9" s="23"/>
      <c r="W9" s="23"/>
      <c r="X9" s="15"/>
      <c r="Z9" s="23"/>
      <c r="AA9" s="2"/>
      <c r="AE9" s="2"/>
      <c r="BT9" s="22"/>
    </row>
    <row r="10" spans="1:331" s="5" customFormat="1">
      <c r="A10" s="12"/>
      <c r="B10" s="12"/>
      <c r="C10" s="12"/>
      <c r="D10" s="10"/>
      <c r="E10" s="10"/>
      <c r="F10" s="10"/>
      <c r="G10" s="6"/>
      <c r="H10" s="12"/>
      <c r="I10" s="12"/>
      <c r="J10" s="37"/>
      <c r="K10" s="12"/>
      <c r="L10" s="12"/>
      <c r="M10" s="12"/>
      <c r="N10" s="10" t="s">
        <v>25</v>
      </c>
      <c r="O10" s="37"/>
      <c r="P10" s="12"/>
      <c r="Q10" s="12"/>
      <c r="T10" s="23"/>
      <c r="U10" s="17"/>
      <c r="W10" s="23"/>
      <c r="X10" s="18"/>
      <c r="Z10" s="23"/>
      <c r="AA10" s="2"/>
      <c r="AE10" s="2"/>
      <c r="BT10" s="22"/>
    </row>
    <row r="11" spans="1:331" s="5" customFormat="1">
      <c r="A11" s="12"/>
      <c r="B11" s="12"/>
      <c r="C11" s="37"/>
      <c r="D11" s="12"/>
      <c r="E11" s="36"/>
      <c r="F11" s="12"/>
      <c r="G11" s="10"/>
      <c r="H11" s="37"/>
      <c r="I11" s="12"/>
      <c r="J11" s="12"/>
      <c r="L11" s="12"/>
      <c r="M11" s="12"/>
      <c r="N11" s="10" t="s">
        <v>26</v>
      </c>
      <c r="O11" s="37"/>
      <c r="P11" s="12"/>
      <c r="Q11" s="12"/>
      <c r="T11" s="23"/>
      <c r="U11" s="17"/>
      <c r="V11" s="17"/>
      <c r="W11" s="23"/>
      <c r="X11" s="15"/>
      <c r="Z11" s="23"/>
      <c r="AA11" s="2"/>
      <c r="AE11" s="2"/>
      <c r="BT11" s="22"/>
    </row>
    <row r="12" spans="1:331" s="5" customFormat="1">
      <c r="A12" s="12"/>
      <c r="B12" s="12"/>
      <c r="C12" s="12"/>
      <c r="D12" s="10"/>
      <c r="E12" s="10"/>
      <c r="F12" s="10"/>
      <c r="G12" s="6"/>
      <c r="T12" s="2"/>
      <c r="U12" s="17"/>
      <c r="V12" s="17"/>
      <c r="W12" s="23"/>
      <c r="X12" s="15"/>
      <c r="Z12" s="23"/>
      <c r="AA12" s="2"/>
      <c r="AE12" s="2"/>
      <c r="BQ12" s="17"/>
      <c r="BR12" s="18"/>
      <c r="BT12" s="22"/>
    </row>
    <row r="13" spans="1:331" s="5" customFormat="1">
      <c r="A13" s="12"/>
      <c r="B13" s="12"/>
      <c r="C13" s="12"/>
      <c r="D13" s="10"/>
      <c r="E13" s="10" t="s">
        <v>27</v>
      </c>
      <c r="F13" s="10"/>
      <c r="G13" s="6"/>
      <c r="H13" s="12"/>
      <c r="I13" s="12"/>
      <c r="J13" s="37"/>
      <c r="K13" s="12"/>
      <c r="L13" s="12"/>
      <c r="M13" s="12"/>
      <c r="N13" s="21"/>
      <c r="O13" s="37"/>
      <c r="P13" s="12"/>
      <c r="Q13" s="12"/>
      <c r="R13" s="7"/>
      <c r="S13" s="7"/>
      <c r="T13" s="23"/>
      <c r="U13" s="17"/>
      <c r="V13" s="17"/>
      <c r="W13" s="23"/>
      <c r="X13" s="17"/>
      <c r="Y13" s="17"/>
      <c r="Z13" s="23"/>
      <c r="AA13" s="2"/>
      <c r="AB13" s="17"/>
      <c r="AC13" s="17"/>
      <c r="AD13" s="17"/>
      <c r="AE13" s="2"/>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T13" s="22"/>
    </row>
    <row r="14" spans="1:331" s="5" customFormat="1" ht="15.75" thickBot="1">
      <c r="A14" s="12"/>
      <c r="B14" s="12"/>
      <c r="C14" s="12"/>
      <c r="D14" s="10"/>
      <c r="E14" s="10" t="s">
        <v>22</v>
      </c>
      <c r="F14" s="10"/>
      <c r="G14" s="6"/>
      <c r="H14" s="12"/>
      <c r="I14" s="12"/>
      <c r="J14" s="37"/>
      <c r="K14" s="12"/>
      <c r="L14" s="12"/>
      <c r="M14" s="12"/>
      <c r="N14" s="14"/>
      <c r="O14" s="37"/>
      <c r="P14" s="12"/>
      <c r="Q14" s="12"/>
      <c r="R14" s="7"/>
      <c r="S14" s="7"/>
      <c r="T14" s="23"/>
      <c r="W14" s="23"/>
      <c r="Z14" s="23"/>
      <c r="AA14" s="2"/>
      <c r="AE14" s="2"/>
      <c r="AS14" s="18"/>
      <c r="BT14" s="22"/>
    </row>
    <row r="15" spans="1:331" s="135" customFormat="1" ht="67.5" customHeight="1" thickBot="1">
      <c r="A15" s="46" t="s">
        <v>28</v>
      </c>
      <c r="B15" s="47" t="s">
        <v>29</v>
      </c>
      <c r="C15" s="47" t="s">
        <v>30</v>
      </c>
      <c r="D15" s="47" t="s">
        <v>31</v>
      </c>
      <c r="E15" s="47" t="s">
        <v>32</v>
      </c>
      <c r="F15" s="47" t="s">
        <v>33</v>
      </c>
      <c r="G15" s="47" t="s">
        <v>34</v>
      </c>
      <c r="H15" s="47" t="s">
        <v>35</v>
      </c>
      <c r="I15" s="47" t="s">
        <v>107</v>
      </c>
      <c r="J15" s="47" t="s">
        <v>108</v>
      </c>
      <c r="K15" s="47" t="s">
        <v>36</v>
      </c>
      <c r="L15" s="47" t="s">
        <v>37</v>
      </c>
      <c r="M15" s="47" t="s">
        <v>3</v>
      </c>
      <c r="N15" s="47" t="s">
        <v>38</v>
      </c>
      <c r="O15" s="47" t="s">
        <v>39</v>
      </c>
      <c r="P15" s="47" t="s">
        <v>40</v>
      </c>
      <c r="Q15" s="47" t="s">
        <v>41</v>
      </c>
      <c r="R15" s="47" t="s">
        <v>42</v>
      </c>
      <c r="S15" s="128" t="s">
        <v>43</v>
      </c>
      <c r="T15" s="128" t="s">
        <v>44</v>
      </c>
      <c r="U15" s="155" t="s">
        <v>110</v>
      </c>
      <c r="V15" s="129" t="s">
        <v>45</v>
      </c>
      <c r="W15" s="130" t="s">
        <v>46</v>
      </c>
      <c r="X15" s="130" t="s">
        <v>44</v>
      </c>
      <c r="Y15" s="130" t="s">
        <v>110</v>
      </c>
      <c r="Z15" s="131" t="s">
        <v>45</v>
      </c>
      <c r="AA15" s="175" t="s">
        <v>48</v>
      </c>
      <c r="AB15" s="128" t="s">
        <v>44</v>
      </c>
      <c r="AC15" s="128" t="s">
        <v>47</v>
      </c>
      <c r="AD15" s="129" t="s">
        <v>45</v>
      </c>
      <c r="AE15" s="176" t="s">
        <v>49</v>
      </c>
      <c r="AF15" s="130" t="s">
        <v>44</v>
      </c>
      <c r="AG15" s="130" t="s">
        <v>47</v>
      </c>
      <c r="AH15" s="131" t="s">
        <v>45</v>
      </c>
      <c r="AI15" s="128" t="s">
        <v>50</v>
      </c>
      <c r="AJ15" s="128" t="s">
        <v>44</v>
      </c>
      <c r="AK15" s="128" t="s">
        <v>47</v>
      </c>
      <c r="AL15" s="129" t="s">
        <v>45</v>
      </c>
      <c r="AM15" s="128" t="s">
        <v>125</v>
      </c>
      <c r="AN15" s="128" t="s">
        <v>44</v>
      </c>
      <c r="AO15" s="128" t="s">
        <v>47</v>
      </c>
      <c r="AP15" s="239" t="s">
        <v>45</v>
      </c>
      <c r="AQ15" s="240" t="s">
        <v>128</v>
      </c>
      <c r="AR15" s="241" t="s">
        <v>44</v>
      </c>
      <c r="AS15" s="241" t="s">
        <v>47</v>
      </c>
      <c r="AT15" s="242" t="s">
        <v>45</v>
      </c>
      <c r="AU15" s="240" t="s">
        <v>129</v>
      </c>
      <c r="AV15" s="241" t="s">
        <v>44</v>
      </c>
      <c r="AW15" s="241" t="s">
        <v>47</v>
      </c>
      <c r="AX15" s="242" t="s">
        <v>45</v>
      </c>
      <c r="AY15" s="240" t="s">
        <v>130</v>
      </c>
      <c r="AZ15" s="241" t="s">
        <v>44</v>
      </c>
      <c r="BA15" s="241" t="s">
        <v>47</v>
      </c>
      <c r="BB15" s="242" t="s">
        <v>45</v>
      </c>
      <c r="BC15" s="240" t="s">
        <v>132</v>
      </c>
      <c r="BD15" s="241" t="s">
        <v>44</v>
      </c>
      <c r="BE15" s="241" t="s">
        <v>47</v>
      </c>
      <c r="BF15" s="242" t="s">
        <v>45</v>
      </c>
      <c r="BG15" s="240" t="s">
        <v>133</v>
      </c>
      <c r="BH15" s="241" t="s">
        <v>44</v>
      </c>
      <c r="BI15" s="241" t="s">
        <v>47</v>
      </c>
      <c r="BJ15" s="242" t="s">
        <v>45</v>
      </c>
      <c r="BK15" s="240" t="s">
        <v>136</v>
      </c>
      <c r="BL15" s="241" t="s">
        <v>44</v>
      </c>
      <c r="BM15" s="241" t="s">
        <v>47</v>
      </c>
      <c r="BN15" s="242" t="s">
        <v>45</v>
      </c>
      <c r="BO15" s="263" t="s">
        <v>51</v>
      </c>
      <c r="BP15" s="264" t="s">
        <v>45</v>
      </c>
      <c r="BQ15" s="258" t="s">
        <v>52</v>
      </c>
      <c r="BR15" s="132" t="s">
        <v>53</v>
      </c>
      <c r="BS15" s="133" t="s">
        <v>54</v>
      </c>
      <c r="BT15" s="133" t="s">
        <v>113</v>
      </c>
      <c r="BU15" s="324"/>
      <c r="BV15" s="142" t="s">
        <v>55</v>
      </c>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row>
    <row r="16" spans="1:331" ht="55.5" customHeight="1" thickBot="1">
      <c r="A16" s="143"/>
      <c r="B16" s="144"/>
      <c r="C16" s="145"/>
      <c r="D16" s="144"/>
      <c r="E16" s="543"/>
      <c r="F16" s="144"/>
      <c r="G16" s="146"/>
      <c r="H16" s="147"/>
      <c r="I16" s="147"/>
      <c r="J16" s="148"/>
      <c r="K16" s="148"/>
      <c r="L16" s="144"/>
      <c r="M16" s="149"/>
      <c r="N16" s="150"/>
      <c r="O16" s="150"/>
      <c r="P16" s="150"/>
      <c r="Q16" s="150"/>
      <c r="R16" s="161"/>
      <c r="S16" s="159"/>
      <c r="T16" s="156"/>
      <c r="U16" s="157"/>
      <c r="V16" s="158"/>
      <c r="W16" s="235"/>
      <c r="X16" s="156"/>
      <c r="Y16" s="160"/>
      <c r="Z16" s="177"/>
      <c r="AA16" s="265"/>
      <c r="AB16" s="266"/>
      <c r="AC16" s="266"/>
      <c r="AD16" s="267"/>
      <c r="AE16" s="265"/>
      <c r="AF16" s="266"/>
      <c r="AG16" s="266"/>
      <c r="AH16" s="268"/>
      <c r="AI16" s="269"/>
      <c r="AJ16" s="270"/>
      <c r="AK16" s="271"/>
      <c r="AL16" s="272"/>
      <c r="AM16" s="273"/>
      <c r="AN16" s="274"/>
      <c r="AO16" s="275"/>
      <c r="AP16" s="276"/>
      <c r="AQ16" s="277"/>
      <c r="AR16" s="278"/>
      <c r="AS16" s="279"/>
      <c r="AT16" s="280"/>
      <c r="AU16" s="281"/>
      <c r="AV16" s="282"/>
      <c r="AW16" s="279"/>
      <c r="AX16" s="280"/>
      <c r="AY16" s="283"/>
      <c r="AZ16" s="284"/>
      <c r="BA16" s="285"/>
      <c r="BB16" s="286"/>
      <c r="BC16" s="283"/>
      <c r="BD16" s="284"/>
      <c r="BE16" s="288"/>
      <c r="BF16" s="286"/>
      <c r="BG16" s="283"/>
      <c r="BH16" s="284"/>
      <c r="BI16" s="285"/>
      <c r="BJ16" s="286"/>
      <c r="BK16" s="283"/>
      <c r="BL16" s="284"/>
      <c r="BM16" s="285"/>
      <c r="BN16" s="286"/>
      <c r="BO16" s="331"/>
      <c r="BP16" s="332"/>
      <c r="BQ16" s="182">
        <f>+S16+W16+AA16+AE16+AI16+AM16+AQ16+AU16+AY16+BC16+BG16</f>
        <v>0</v>
      </c>
      <c r="BR16" s="238">
        <f>+T16+X16+AB16+AF16+AJ16+AN16+AR16+AV16+AZ16+BD16+BH16</f>
        <v>0</v>
      </c>
      <c r="BS16" s="151">
        <f>+P16-BQ16</f>
        <v>0</v>
      </c>
      <c r="BT16" s="320">
        <f>+(P16-BQ16-BR16)-(BS16)+0.14+BO16</f>
        <v>0.14000000000000001</v>
      </c>
      <c r="BU16" s="321"/>
      <c r="BV16" s="162" t="e">
        <f>+BQ16/P16</f>
        <v>#DIV/0!</v>
      </c>
      <c r="BW16" s="55"/>
      <c r="BX16" s="188"/>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row>
    <row r="17" spans="1:76" s="28" customFormat="1" ht="49.5" customHeight="1" thickBot="1">
      <c r="A17" s="299"/>
      <c r="B17" s="300"/>
      <c r="C17" s="301"/>
      <c r="D17" s="300"/>
      <c r="E17" s="544"/>
      <c r="F17" s="300"/>
      <c r="G17" s="302"/>
      <c r="H17" s="303"/>
      <c r="I17" s="303"/>
      <c r="J17" s="304"/>
      <c r="K17" s="304"/>
      <c r="L17" s="300"/>
      <c r="M17" s="305"/>
      <c r="N17" s="306"/>
      <c r="O17" s="306"/>
      <c r="P17" s="306"/>
      <c r="Q17" s="306"/>
      <c r="R17" s="307"/>
      <c r="S17" s="308"/>
      <c r="T17" s="309"/>
      <c r="U17" s="295"/>
      <c r="V17" s="310"/>
      <c r="W17" s="294"/>
      <c r="X17" s="287"/>
      <c r="Y17" s="311"/>
      <c r="Z17" s="312"/>
      <c r="AA17" s="313"/>
      <c r="AB17" s="292"/>
      <c r="AC17" s="285"/>
      <c r="AD17" s="293"/>
      <c r="AE17" s="314"/>
      <c r="AF17" s="292"/>
      <c r="AG17" s="315"/>
      <c r="AH17" s="290"/>
      <c r="AI17" s="291"/>
      <c r="AJ17" s="289"/>
      <c r="AK17" s="285"/>
      <c r="AL17" s="290"/>
      <c r="AM17" s="291"/>
      <c r="AN17" s="289"/>
      <c r="AO17" s="285"/>
      <c r="AP17" s="290"/>
      <c r="AQ17" s="291"/>
      <c r="AR17" s="292"/>
      <c r="AS17" s="285"/>
      <c r="AT17" s="293"/>
      <c r="AU17" s="291"/>
      <c r="AV17" s="289"/>
      <c r="AW17" s="285"/>
      <c r="AX17" s="290"/>
      <c r="AY17" s="316"/>
      <c r="AZ17" s="289"/>
      <c r="BA17" s="285"/>
      <c r="BB17" s="293"/>
      <c r="BC17" s="316"/>
      <c r="BD17" s="289"/>
      <c r="BE17" s="285"/>
      <c r="BF17" s="293"/>
      <c r="BG17" s="316"/>
      <c r="BH17" s="289"/>
      <c r="BI17" s="285"/>
      <c r="BJ17" s="293"/>
      <c r="BK17" s="316"/>
      <c r="BL17" s="289"/>
      <c r="BM17" s="285"/>
      <c r="BN17" s="293"/>
      <c r="BO17" s="330"/>
      <c r="BP17" s="329"/>
      <c r="BQ17" s="317">
        <f t="shared" ref="BQ17" si="0">+S17+W17+AA17+AE17+AI17+AM17+AQ17+AU17+AY17+BC17+BG17</f>
        <v>0</v>
      </c>
      <c r="BR17" s="318">
        <f>+T17+X17+AB17+AF17+AJ17+AN17+AR17+AV17+AZ17+BD17+BH17</f>
        <v>0</v>
      </c>
      <c r="BS17" s="319">
        <f>+P17-BQ17</f>
        <v>0</v>
      </c>
      <c r="BT17" s="320">
        <f>+(P17-BQ17-BR17)-(BS17)+0.19+BO17</f>
        <v>0.19</v>
      </c>
      <c r="BU17" s="321"/>
      <c r="BV17" s="322" t="e">
        <f>+BQ17/P17</f>
        <v>#DIV/0!</v>
      </c>
      <c r="BW17" s="321"/>
      <c r="BX17" s="323"/>
    </row>
    <row r="18" spans="1:76">
      <c r="P18" s="55"/>
      <c r="S18" s="136"/>
      <c r="W18" s="136"/>
      <c r="BQ18" s="333">
        <f>SUM(BQ16:BQ17)</f>
        <v>0</v>
      </c>
      <c r="BR18" s="333">
        <f>SUM(BR16:BR17)</f>
        <v>0</v>
      </c>
      <c r="BS18" s="333">
        <f>SUM(BS16:BS17)</f>
        <v>0</v>
      </c>
      <c r="BT18" s="334">
        <f>SUM(BT16:BT17)</f>
        <v>0.33</v>
      </c>
      <c r="BU18" s="152"/>
    </row>
    <row r="19" spans="1:76">
      <c r="E19" s="327"/>
      <c r="S19" s="33"/>
      <c r="T19" s="33"/>
      <c r="U19" s="33"/>
      <c r="V19" s="33"/>
      <c r="W19" s="33"/>
      <c r="X19" s="33"/>
      <c r="Y19" s="33"/>
      <c r="Z19" s="33"/>
      <c r="AB19" s="33"/>
      <c r="AC19" s="33"/>
      <c r="AD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Q19" s="335"/>
      <c r="BR19" s="2"/>
    </row>
    <row r="20" spans="1:76">
      <c r="E20" s="325"/>
      <c r="N20" s="325"/>
      <c r="P20" s="55"/>
      <c r="T20" s="33"/>
      <c r="X20" s="35"/>
      <c r="AV20" s="33"/>
    </row>
    <row r="21" spans="1:76">
      <c r="M21" s="33"/>
      <c r="N21" s="325"/>
      <c r="P21" s="55"/>
      <c r="T21" s="33"/>
      <c r="W21" s="33"/>
      <c r="BS21" s="2"/>
    </row>
    <row r="22" spans="1:76">
      <c r="E22" s="327"/>
      <c r="P22" s="55"/>
      <c r="S22" s="136"/>
      <c r="T22" s="136"/>
      <c r="V22" s="35"/>
      <c r="W22" s="136"/>
      <c r="X22" s="136"/>
      <c r="AA22" s="136"/>
      <c r="AB22" s="136"/>
    </row>
    <row r="23" spans="1:76">
      <c r="O23" s="328"/>
      <c r="P23" s="55"/>
      <c r="AD23" s="178"/>
    </row>
    <row r="24" spans="1:76">
      <c r="R24" s="35"/>
      <c r="AB24" s="35"/>
      <c r="BR24" s="152"/>
      <c r="BS24" s="152"/>
      <c r="BT24" s="336"/>
      <c r="BU24" s="152"/>
    </row>
    <row r="25" spans="1:76">
      <c r="AB25" s="35"/>
      <c r="BR25" s="545" t="s">
        <v>112</v>
      </c>
      <c r="BS25" s="545"/>
      <c r="BT25" s="336"/>
      <c r="BU25" s="152"/>
    </row>
    <row r="26" spans="1:76">
      <c r="V26" s="35"/>
      <c r="AI26" s="236"/>
      <c r="AJ26" s="236"/>
      <c r="AK26" s="236"/>
      <c r="AL26" s="237"/>
      <c r="AM26" s="236"/>
      <c r="AN26" s="236"/>
      <c r="AO26" s="236"/>
      <c r="AP26" s="237"/>
      <c r="BR26" s="6" t="s">
        <v>111</v>
      </c>
      <c r="BS26" s="339" t="e">
        <f>+P16+P17+#REF!+#REF!+#REF!</f>
        <v>#REF!</v>
      </c>
      <c r="BT26" s="336"/>
      <c r="BU26" s="152"/>
    </row>
    <row r="27" spans="1:76">
      <c r="BR27" s="6" t="s">
        <v>134</v>
      </c>
      <c r="BS27" s="333">
        <f>+BQ18</f>
        <v>0</v>
      </c>
      <c r="BT27" s="337"/>
      <c r="BU27" s="152"/>
    </row>
    <row r="28" spans="1:76">
      <c r="BR28" s="340" t="s">
        <v>54</v>
      </c>
      <c r="BS28" s="341" t="e">
        <f>+BS26-BS27</f>
        <v>#REF!</v>
      </c>
      <c r="BT28" s="336"/>
      <c r="BU28" s="152"/>
    </row>
    <row r="29" spans="1:76">
      <c r="BR29" s="152"/>
      <c r="BS29" s="152"/>
      <c r="BT29" s="336"/>
      <c r="BU29" s="152"/>
    </row>
    <row r="30" spans="1:76">
      <c r="BR30" s="152"/>
      <c r="BS30" s="152"/>
      <c r="BT30" s="336"/>
      <c r="BU30" s="152"/>
    </row>
    <row r="31" spans="1:76">
      <c r="BQ31"/>
      <c r="BR31" s="28"/>
      <c r="BS31" s="28"/>
      <c r="BT31" s="338"/>
      <c r="BU31" s="152"/>
    </row>
    <row r="32" spans="1:76">
      <c r="BQ32" s="245"/>
      <c r="BR32" s="28"/>
      <c r="BS32" s="28"/>
      <c r="BT32" s="338"/>
      <c r="BU32" s="152"/>
    </row>
    <row r="33" spans="69:73">
      <c r="BQ33" s="246"/>
      <c r="BR33" s="28"/>
      <c r="BS33" s="28"/>
      <c r="BT33" s="338"/>
      <c r="BU33" s="152"/>
    </row>
    <row r="34" spans="69:73">
      <c r="BQ34" s="247"/>
      <c r="BR34"/>
      <c r="BS34" s="232"/>
      <c r="BT34" s="244"/>
    </row>
    <row r="35" spans="69:73">
      <c r="BQ35" s="248"/>
      <c r="BR35"/>
      <c r="BS35" s="232"/>
      <c r="BT35" s="244"/>
    </row>
    <row r="36" spans="69:73">
      <c r="BQ36" s="245"/>
      <c r="BR36"/>
      <c r="BS36"/>
      <c r="BT36" s="244"/>
    </row>
    <row r="37" spans="69:73">
      <c r="BQ37" s="246"/>
      <c r="BR37"/>
      <c r="BS37" s="35"/>
      <c r="BT37" s="244"/>
    </row>
    <row r="38" spans="69:73">
      <c r="BQ38" s="247"/>
      <c r="BR38"/>
      <c r="BS38"/>
      <c r="BT38" s="244"/>
    </row>
    <row r="39" spans="69:73">
      <c r="BQ39" s="248"/>
      <c r="BR39"/>
      <c r="BS39"/>
      <c r="BT39" s="244"/>
    </row>
    <row r="40" spans="69:73">
      <c r="BQ40" s="249"/>
      <c r="BR40"/>
      <c r="BS40"/>
      <c r="BT40" s="244"/>
    </row>
    <row r="41" spans="69:73">
      <c r="BQ41" s="250"/>
      <c r="BR41"/>
      <c r="BS41"/>
      <c r="BT41" s="244"/>
    </row>
    <row r="42" spans="69:73">
      <c r="BQ42" s="251"/>
      <c r="BR42"/>
      <c r="BS42"/>
      <c r="BT42" s="244"/>
    </row>
    <row r="43" spans="69:73">
      <c r="BQ43" s="243"/>
      <c r="BR43"/>
      <c r="BS43"/>
      <c r="BT43" s="244"/>
    </row>
    <row r="44" spans="69:73">
      <c r="BQ44" s="249"/>
      <c r="BR44"/>
      <c r="BS44"/>
      <c r="BT44" s="244"/>
    </row>
    <row r="45" spans="69:73">
      <c r="BQ45" s="252"/>
      <c r="BR45"/>
      <c r="BS45"/>
      <c r="BT45" s="244"/>
    </row>
    <row r="46" spans="69:73">
      <c r="BQ46" s="247"/>
      <c r="BR46"/>
      <c r="BS46"/>
      <c r="BT46" s="244"/>
    </row>
    <row r="47" spans="69:73">
      <c r="BQ47" s="243"/>
      <c r="BR47"/>
      <c r="BS47"/>
      <c r="BT47" s="244"/>
    </row>
    <row r="48" spans="69:73">
      <c r="BQ48" s="253"/>
      <c r="BR48"/>
      <c r="BS48"/>
      <c r="BT48" s="244"/>
    </row>
    <row r="49" spans="69:72">
      <c r="BQ49" s="254"/>
      <c r="BR49"/>
      <c r="BS49"/>
      <c r="BT49" s="244"/>
    </row>
    <row r="50" spans="69:72">
      <c r="BQ50" s="255"/>
      <c r="BR50"/>
      <c r="BS50"/>
      <c r="BT50" s="244"/>
    </row>
    <row r="51" spans="69:72">
      <c r="BQ51" s="256"/>
      <c r="BR51"/>
      <c r="BS51"/>
      <c r="BT51" s="244"/>
    </row>
    <row r="52" spans="69:72">
      <c r="BQ52" s="257"/>
      <c r="BR52"/>
      <c r="BS52"/>
      <c r="BT52" s="244"/>
    </row>
    <row r="53" spans="69:72">
      <c r="BQ53" s="254"/>
      <c r="BR53"/>
      <c r="BS53"/>
      <c r="BT53" s="244"/>
    </row>
    <row r="54" spans="69:72">
      <c r="BQ54" s="255"/>
      <c r="BR54"/>
      <c r="BS54"/>
      <c r="BT54" s="244"/>
    </row>
    <row r="55" spans="69:72">
      <c r="BQ55" s="256"/>
      <c r="BR55"/>
      <c r="BS55"/>
      <c r="BT55" s="244"/>
    </row>
    <row r="56" spans="69:72">
      <c r="BQ56" s="257"/>
      <c r="BR56"/>
      <c r="BS56"/>
      <c r="BT56" s="244"/>
    </row>
    <row r="57" spans="69:72">
      <c r="BQ57" s="254"/>
      <c r="BR57"/>
      <c r="BS57"/>
      <c r="BT57" s="244"/>
    </row>
    <row r="58" spans="69:72">
      <c r="BQ58" s="255"/>
      <c r="BR58"/>
      <c r="BS58"/>
      <c r="BT58" s="244"/>
    </row>
    <row r="59" spans="69:72">
      <c r="BQ59" s="256"/>
      <c r="BR59"/>
      <c r="BS59"/>
      <c r="BT59" s="244"/>
    </row>
    <row r="60" spans="69:72">
      <c r="BQ60" s="257"/>
      <c r="BR60"/>
      <c r="BS60"/>
      <c r="BT60" s="244"/>
    </row>
    <row r="61" spans="69:72">
      <c r="BQ61" s="254"/>
      <c r="BR61"/>
      <c r="BS61"/>
      <c r="BT61" s="244"/>
    </row>
    <row r="62" spans="69:72">
      <c r="BQ62" s="255"/>
      <c r="BR62"/>
      <c r="BS62"/>
      <c r="BT62" s="244"/>
    </row>
    <row r="63" spans="69:72">
      <c r="BQ63" s="243"/>
      <c r="BR63"/>
      <c r="BS63"/>
      <c r="BT63" s="244"/>
    </row>
    <row r="64" spans="69:72">
      <c r="BQ64" s="252"/>
      <c r="BR64"/>
      <c r="BS64"/>
      <c r="BT64" s="244"/>
    </row>
    <row r="65" spans="69:72">
      <c r="BQ65" s="252"/>
      <c r="BR65"/>
      <c r="BS65"/>
      <c r="BT65" s="244"/>
    </row>
    <row r="66" spans="69:72">
      <c r="BQ66" s="255"/>
      <c r="BR66"/>
      <c r="BS66"/>
      <c r="BT66" s="244"/>
    </row>
    <row r="67" spans="69:72">
      <c r="BQ67" s="243"/>
      <c r="BR67"/>
      <c r="BS67"/>
      <c r="BT67" s="244"/>
    </row>
    <row r="68" spans="69:72">
      <c r="BQ68" s="252"/>
      <c r="BR68"/>
      <c r="BS68"/>
      <c r="BT68" s="244"/>
    </row>
    <row r="69" spans="69:72">
      <c r="BQ69" s="252"/>
      <c r="BR69"/>
      <c r="BS69"/>
      <c r="BT69" s="244"/>
    </row>
    <row r="70" spans="69:72">
      <c r="BQ70" s="255"/>
      <c r="BR70"/>
      <c r="BS70"/>
      <c r="BT70" s="244"/>
    </row>
    <row r="71" spans="69:72">
      <c r="BQ71" s="243"/>
      <c r="BR71"/>
      <c r="BS71"/>
      <c r="BT71" s="244"/>
    </row>
    <row r="72" spans="69:72">
      <c r="BQ72" s="252"/>
      <c r="BR72"/>
      <c r="BS72"/>
      <c r="BT72" s="244"/>
    </row>
    <row r="73" spans="69:72">
      <c r="BQ73" s="252"/>
      <c r="BR73"/>
      <c r="BS73"/>
      <c r="BT73" s="244"/>
    </row>
    <row r="74" spans="69:72">
      <c r="BQ74" s="255"/>
      <c r="BR74" s="35"/>
      <c r="BS74"/>
      <c r="BT74" s="244"/>
    </row>
    <row r="75" spans="69:72">
      <c r="BQ75" s="243"/>
      <c r="BR75"/>
      <c r="BS75"/>
      <c r="BT75" s="244"/>
    </row>
    <row r="76" spans="69:72">
      <c r="BQ76"/>
      <c r="BR76"/>
      <c r="BS76"/>
      <c r="BT76" s="244"/>
    </row>
  </sheetData>
  <dataConsolidate/>
  <mergeCells count="6">
    <mergeCell ref="F3:L3"/>
    <mergeCell ref="F6:L6"/>
    <mergeCell ref="E16:E17"/>
    <mergeCell ref="BR25:BS25"/>
    <mergeCell ref="F5:L5"/>
    <mergeCell ref="F4:L4"/>
  </mergeCells>
  <phoneticPr fontId="27" type="noConversion"/>
  <dataValidations count="2">
    <dataValidation type="list" allowBlank="1" showInputMessage="1" showErrorMessage="1" sqref="K16:K17" xr:uid="{00000000-0002-0000-0000-000000000000}">
      <formula1>$N$7:$N$12</formula1>
    </dataValidation>
    <dataValidation type="list" allowBlank="1" showInputMessage="1" showErrorMessage="1" sqref="F16:F17" xr:uid="{00000000-0002-0000-0000-000001000000}">
      <formula1>$E$8:$E$14</formula1>
    </dataValidation>
  </dataValidation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B210C-B3F5-4964-8222-E0CF7A370CA4}">
  <sheetPr>
    <tabColor theme="3" tint="0.59999389629810485"/>
  </sheetPr>
  <dimension ref="A3:R24"/>
  <sheetViews>
    <sheetView tabSelected="1" topLeftCell="F13" zoomScale="70" zoomScaleNormal="70" workbookViewId="0">
      <selection activeCell="K17" sqref="K17"/>
    </sheetView>
  </sheetViews>
  <sheetFormatPr baseColWidth="10" defaultColWidth="14.5703125" defaultRowHeight="15"/>
  <cols>
    <col min="1" max="1" width="30.140625" bestFit="1" customWidth="1"/>
    <col min="2" max="2" width="25.85546875" bestFit="1" customWidth="1"/>
    <col min="3" max="3" width="19.28515625" bestFit="1" customWidth="1"/>
    <col min="4" max="4" width="23.5703125" bestFit="1" customWidth="1"/>
    <col min="5" max="5" width="25.140625" bestFit="1" customWidth="1"/>
    <col min="6" max="6" width="28.28515625" bestFit="1" customWidth="1"/>
    <col min="7" max="7" width="27.140625" customWidth="1"/>
    <col min="8" max="8" width="23.5703125" bestFit="1" customWidth="1"/>
    <col min="9" max="9" width="24.5703125" bestFit="1" customWidth="1"/>
    <col min="10" max="10" width="25.7109375" customWidth="1"/>
    <col min="11" max="11" width="24.7109375" customWidth="1"/>
    <col min="12" max="12" width="26.5703125" customWidth="1"/>
    <col min="13" max="13" width="31.7109375" customWidth="1"/>
    <col min="14" max="14" width="27.140625" customWidth="1"/>
    <col min="15" max="15" width="22.140625" customWidth="1"/>
    <col min="16" max="16" width="25.42578125" bestFit="1" customWidth="1"/>
    <col min="17" max="17" width="25" customWidth="1"/>
    <col min="18" max="18" width="33" customWidth="1"/>
    <col min="19" max="244" width="11" customWidth="1"/>
    <col min="245" max="245" width="1.140625" customWidth="1"/>
    <col min="246" max="246" width="25.42578125" customWidth="1"/>
  </cols>
  <sheetData>
    <row r="3" spans="1:18" ht="21">
      <c r="F3" s="547"/>
      <c r="G3" s="547"/>
      <c r="H3" s="547"/>
      <c r="I3" s="547"/>
    </row>
    <row r="4" spans="1:18" ht="21">
      <c r="E4" s="547" t="s">
        <v>146</v>
      </c>
      <c r="F4" s="547"/>
      <c r="G4" s="547"/>
      <c r="H4" s="547"/>
      <c r="I4" s="547"/>
      <c r="J4" s="547"/>
      <c r="K4" s="73"/>
    </row>
    <row r="5" spans="1:18" ht="21">
      <c r="F5" s="548" t="s">
        <v>63</v>
      </c>
      <c r="G5" s="548"/>
      <c r="H5" s="548"/>
      <c r="I5" s="548"/>
      <c r="K5" s="73"/>
    </row>
    <row r="6" spans="1:18" ht="21">
      <c r="E6" s="552" t="s">
        <v>64</v>
      </c>
      <c r="F6" s="552"/>
      <c r="G6" s="552"/>
      <c r="H6" s="552"/>
      <c r="I6" s="552"/>
      <c r="J6" s="552"/>
      <c r="K6" s="73"/>
    </row>
    <row r="7" spans="1:18" ht="21">
      <c r="F7" s="549">
        <v>45046</v>
      </c>
      <c r="G7" s="550"/>
      <c r="H7" s="550"/>
      <c r="I7" s="550"/>
    </row>
    <row r="8" spans="1:18" s="80" customFormat="1" ht="35.25" customHeight="1">
      <c r="A8" s="74" t="s">
        <v>65</v>
      </c>
      <c r="B8" s="551" t="s">
        <v>147</v>
      </c>
      <c r="C8" s="551"/>
      <c r="D8" s="551"/>
      <c r="E8" s="551"/>
      <c r="F8" s="75"/>
      <c r="G8" s="75"/>
      <c r="H8" s="76"/>
      <c r="I8" s="76"/>
      <c r="J8" s="75"/>
      <c r="K8" s="78"/>
      <c r="L8" s="78"/>
      <c r="M8" s="78"/>
      <c r="N8" s="79"/>
    </row>
    <row r="9" spans="1:18" s="80" customFormat="1" ht="26.25" customHeight="1">
      <c r="A9" s="81"/>
      <c r="B9" s="82"/>
      <c r="C9" s="82"/>
      <c r="D9" s="82"/>
      <c r="E9" s="82"/>
      <c r="F9" s="83"/>
      <c r="G9" s="83"/>
      <c r="H9" s="83"/>
      <c r="I9" s="83"/>
      <c r="J9" s="84"/>
      <c r="K9" s="84"/>
      <c r="L9" s="84"/>
      <c r="M9" s="84"/>
      <c r="N9" s="85"/>
    </row>
    <row r="10" spans="1:18" s="80" customFormat="1" ht="24" customHeight="1">
      <c r="A10" s="562" t="s">
        <v>66</v>
      </c>
      <c r="B10" s="563"/>
      <c r="C10" s="342">
        <v>45046</v>
      </c>
      <c r="D10" s="555"/>
      <c r="E10" s="555"/>
      <c r="F10" s="555"/>
      <c r="G10" s="77"/>
      <c r="I10" s="555"/>
      <c r="J10" s="555"/>
      <c r="K10" s="75"/>
      <c r="L10" s="555"/>
      <c r="M10" s="555"/>
      <c r="N10" s="556"/>
    </row>
    <row r="11" spans="1:18" s="80" customFormat="1" ht="26.25" customHeight="1">
      <c r="A11" s="81"/>
      <c r="B11" s="77"/>
      <c r="C11" s="86"/>
      <c r="D11" s="86"/>
      <c r="E11" s="86"/>
      <c r="F11" s="87"/>
      <c r="G11" s="87"/>
      <c r="H11" s="87"/>
      <c r="I11" s="87"/>
      <c r="J11" s="84"/>
      <c r="K11" s="84"/>
      <c r="L11" s="84"/>
      <c r="M11" s="84"/>
      <c r="N11" s="85"/>
    </row>
    <row r="12" spans="1:18" s="80" customFormat="1" ht="16.5" customHeight="1" thickBot="1">
      <c r="A12" s="88"/>
      <c r="B12" s="89"/>
      <c r="C12" s="89"/>
      <c r="D12" s="89"/>
      <c r="E12" s="89"/>
      <c r="F12" s="89"/>
      <c r="G12" s="89"/>
      <c r="H12" s="89"/>
      <c r="I12" s="89"/>
      <c r="J12" s="89"/>
      <c r="K12" s="89"/>
      <c r="L12" s="89"/>
      <c r="M12" s="89"/>
      <c r="N12" s="90"/>
    </row>
    <row r="13" spans="1:18" s="80" customFormat="1" ht="94.5" customHeight="1" thickBot="1">
      <c r="A13" s="557" t="s">
        <v>67</v>
      </c>
      <c r="B13" s="558"/>
      <c r="C13" s="558"/>
      <c r="D13" s="559"/>
      <c r="E13" s="557" t="s">
        <v>68</v>
      </c>
      <c r="F13" s="558"/>
      <c r="G13" s="558"/>
      <c r="H13" s="559"/>
      <c r="I13" s="557" t="s">
        <v>69</v>
      </c>
      <c r="J13" s="558"/>
      <c r="K13" s="558"/>
      <c r="L13" s="559"/>
      <c r="M13" s="48" t="s">
        <v>70</v>
      </c>
      <c r="N13" s="560" t="s">
        <v>131</v>
      </c>
      <c r="Q13" s="91"/>
      <c r="R13" s="91"/>
    </row>
    <row r="14" spans="1:18" s="80" customFormat="1" ht="130.5" customHeight="1" thickBot="1">
      <c r="A14" s="92" t="s">
        <v>71</v>
      </c>
      <c r="B14" s="93" t="s">
        <v>72</v>
      </c>
      <c r="C14" s="92" t="s">
        <v>73</v>
      </c>
      <c r="D14" s="93" t="s">
        <v>74</v>
      </c>
      <c r="E14" s="92" t="s">
        <v>75</v>
      </c>
      <c r="F14" s="93" t="s">
        <v>126</v>
      </c>
      <c r="G14" s="92" t="s">
        <v>76</v>
      </c>
      <c r="H14" s="93" t="s">
        <v>77</v>
      </c>
      <c r="I14" s="92" t="s">
        <v>78</v>
      </c>
      <c r="J14" s="94" t="s">
        <v>79</v>
      </c>
      <c r="K14" s="95" t="s">
        <v>80</v>
      </c>
      <c r="L14" s="96" t="s">
        <v>81</v>
      </c>
      <c r="M14" s="97" t="s">
        <v>82</v>
      </c>
      <c r="N14" s="561"/>
      <c r="P14" s="78"/>
      <c r="Q14" s="78"/>
      <c r="R14" s="78"/>
    </row>
    <row r="15" spans="1:18" s="100" customFormat="1" ht="27.75" customHeight="1" thickBot="1">
      <c r="A15" s="98">
        <v>21176106486</v>
      </c>
      <c r="B15" s="98">
        <v>0</v>
      </c>
      <c r="C15" s="98"/>
      <c r="D15" s="98">
        <f>+A15+B15-C15</f>
        <v>21176106486</v>
      </c>
      <c r="E15" s="98"/>
      <c r="F15" s="98"/>
      <c r="G15" s="98"/>
      <c r="H15" s="98">
        <f>+E15+F15+G15</f>
        <v>0</v>
      </c>
      <c r="I15" s="98">
        <v>35996832.670000002</v>
      </c>
      <c r="J15" s="98">
        <f>+'RENDIMIENTOS FINANCIEROS'!J12</f>
        <v>217267166.87</v>
      </c>
      <c r="K15" s="98"/>
      <c r="L15" s="98">
        <f>+I15+J15-K15</f>
        <v>253263999.54000002</v>
      </c>
      <c r="M15" s="98"/>
      <c r="N15" s="99">
        <f>+D15-H15+L15-M15</f>
        <v>21429370485.540001</v>
      </c>
      <c r="P15" s="101"/>
    </row>
    <row r="16" spans="1:18" s="80" customFormat="1" ht="26.25" customHeight="1">
      <c r="A16" s="102"/>
      <c r="B16" s="103"/>
      <c r="C16" s="103"/>
      <c r="D16" s="104"/>
      <c r="E16" s="105"/>
      <c r="F16" s="106"/>
      <c r="G16" s="106"/>
      <c r="H16" s="105"/>
      <c r="I16" s="105" t="s">
        <v>83</v>
      </c>
      <c r="L16" s="107"/>
      <c r="M16" s="107"/>
      <c r="N16" s="108"/>
      <c r="P16" s="91"/>
      <c r="Q16" s="91"/>
      <c r="R16" s="91"/>
    </row>
    <row r="17" spans="1:18" s="80" customFormat="1" ht="16.5" thickBot="1">
      <c r="A17" s="109"/>
      <c r="B17" s="103"/>
      <c r="C17" s="110"/>
      <c r="D17" s="104" t="s">
        <v>83</v>
      </c>
      <c r="E17" s="111"/>
      <c r="F17" s="106"/>
      <c r="G17" s="106"/>
      <c r="H17" s="105"/>
      <c r="I17" s="112"/>
      <c r="J17" s="80" t="s">
        <v>83</v>
      </c>
      <c r="K17" s="105"/>
      <c r="L17" s="113"/>
      <c r="M17" s="113"/>
      <c r="N17" s="114"/>
      <c r="P17" s="91"/>
      <c r="Q17" s="91"/>
      <c r="R17" s="91"/>
    </row>
    <row r="18" spans="1:18" s="80" customFormat="1" ht="65.25" customHeight="1" thickBot="1">
      <c r="A18" s="81"/>
      <c r="B18" s="103"/>
      <c r="C18" s="103"/>
      <c r="D18" s="233"/>
      <c r="E18" s="233"/>
      <c r="F18" s="106"/>
      <c r="G18" s="106"/>
      <c r="H18" s="105"/>
      <c r="I18" s="115"/>
      <c r="J18" s="116" t="s">
        <v>83</v>
      </c>
      <c r="L18" s="553" t="s">
        <v>84</v>
      </c>
      <c r="M18" s="554"/>
      <c r="N18" s="117">
        <f>+'SALDO CTA DE AHO'!F21</f>
        <v>21429370485.539997</v>
      </c>
      <c r="O18" s="168"/>
      <c r="P18" s="91"/>
      <c r="Q18" s="91"/>
      <c r="R18" s="91"/>
    </row>
    <row r="19" spans="1:18" s="80" customFormat="1" ht="16.5" thickBot="1">
      <c r="A19" s="81"/>
      <c r="B19" s="103"/>
      <c r="C19" s="103"/>
      <c r="D19" s="104"/>
      <c r="E19" s="103"/>
      <c r="F19" s="106"/>
      <c r="G19" s="106"/>
      <c r="H19" s="118"/>
      <c r="I19" s="115"/>
      <c r="L19" s="107"/>
      <c r="M19" s="107"/>
      <c r="N19" s="108"/>
      <c r="P19" s="91"/>
      <c r="Q19" s="91"/>
      <c r="R19" s="91"/>
    </row>
    <row r="20" spans="1:18" s="80" customFormat="1" ht="46.5" customHeight="1" thickBot="1">
      <c r="A20" s="81"/>
      <c r="B20" s="103"/>
      <c r="C20" s="103"/>
      <c r="I20" s="115"/>
      <c r="J20" s="119"/>
      <c r="K20" s="119"/>
      <c r="L20" s="553" t="s">
        <v>85</v>
      </c>
      <c r="M20" s="554"/>
      <c r="N20" s="120">
        <f>+N15-N18</f>
        <v>0</v>
      </c>
      <c r="O20" s="261"/>
      <c r="R20" s="121"/>
    </row>
    <row r="21" spans="1:18" s="80" customFormat="1" ht="15.75">
      <c r="A21" s="81"/>
      <c r="B21" s="103"/>
      <c r="C21" s="103"/>
      <c r="D21" s="103"/>
      <c r="E21" s="103"/>
      <c r="F21" s="103"/>
      <c r="G21" s="103"/>
      <c r="H21" s="103"/>
      <c r="I21" s="115"/>
      <c r="J21" s="119"/>
      <c r="K21" s="119"/>
      <c r="L21" s="107"/>
      <c r="M21" s="107"/>
      <c r="N21" s="85"/>
    </row>
    <row r="22" spans="1:18">
      <c r="E22" s="262"/>
      <c r="F22" s="262"/>
      <c r="G22" s="262"/>
      <c r="H22" s="262"/>
      <c r="I22" s="262"/>
      <c r="J22" s="262"/>
      <c r="K22" s="262"/>
      <c r="L22" s="262"/>
      <c r="M22" s="262"/>
      <c r="N22" s="262"/>
    </row>
    <row r="23" spans="1:18">
      <c r="F23" s="154"/>
      <c r="M23" s="262"/>
    </row>
    <row r="24" spans="1:18">
      <c r="M24" s="35"/>
    </row>
  </sheetData>
  <mergeCells count="16">
    <mergeCell ref="L20:M20"/>
    <mergeCell ref="L10:N10"/>
    <mergeCell ref="A13:D13"/>
    <mergeCell ref="E13:H13"/>
    <mergeCell ref="I13:L13"/>
    <mergeCell ref="N13:N14"/>
    <mergeCell ref="L18:M18"/>
    <mergeCell ref="A10:B10"/>
    <mergeCell ref="D10:F10"/>
    <mergeCell ref="I10:J10"/>
    <mergeCell ref="F3:I3"/>
    <mergeCell ref="E4:J4"/>
    <mergeCell ref="F5:I5"/>
    <mergeCell ref="F7:I7"/>
    <mergeCell ref="B8:E8"/>
    <mergeCell ref="E6:J6"/>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B4731-F617-4B24-B7CE-732C7620E200}">
  <sheetPr>
    <tabColor theme="3" tint="0.39997558519241921"/>
  </sheetPr>
  <dimension ref="B1:J21"/>
  <sheetViews>
    <sheetView topLeftCell="A9" zoomScale="80" zoomScaleNormal="80" workbookViewId="0">
      <selection activeCell="F21" sqref="F21"/>
    </sheetView>
  </sheetViews>
  <sheetFormatPr baseColWidth="10" defaultColWidth="11.42578125" defaultRowHeight="15"/>
  <cols>
    <col min="1" max="1" width="11.42578125" style="193"/>
    <col min="2" max="2" width="32.140625" style="221" bestFit="1" customWidth="1"/>
    <col min="3" max="3" width="77" style="195" bestFit="1" customWidth="1"/>
    <col min="4" max="4" width="32.5703125" style="193" customWidth="1"/>
    <col min="5" max="6" width="24" style="193" bestFit="1" customWidth="1"/>
    <col min="7" max="7" width="11.42578125" style="193"/>
    <col min="8" max="8" width="23.42578125" style="193" bestFit="1" customWidth="1"/>
    <col min="9" max="10" width="11.42578125" style="193"/>
    <col min="11" max="11" width="23.42578125" style="193" bestFit="1" customWidth="1"/>
    <col min="12" max="16384" width="11.42578125" style="193"/>
  </cols>
  <sheetData>
    <row r="1" spans="2:10" ht="15.75" thickBot="1"/>
    <row r="2" spans="2:10" s="196" customFormat="1" ht="30.75" customHeight="1">
      <c r="B2" s="564" t="s">
        <v>148</v>
      </c>
      <c r="C2" s="565"/>
      <c r="D2" s="565"/>
      <c r="E2" s="565"/>
      <c r="F2" s="566"/>
    </row>
    <row r="3" spans="2:10" s="196" customFormat="1" ht="30.75" customHeight="1">
      <c r="B3" s="567"/>
      <c r="C3" s="568"/>
      <c r="D3" s="568"/>
      <c r="E3" s="568"/>
      <c r="F3" s="569"/>
    </row>
    <row r="4" spans="2:10" s="196" customFormat="1" ht="30.75" customHeight="1" thickBot="1">
      <c r="B4" s="567"/>
      <c r="C4" s="568"/>
      <c r="D4" s="568"/>
      <c r="E4" s="568"/>
      <c r="F4" s="569"/>
    </row>
    <row r="5" spans="2:10">
      <c r="B5" s="222"/>
      <c r="C5" s="197"/>
      <c r="D5" s="198"/>
      <c r="E5" s="198"/>
      <c r="F5" s="199"/>
    </row>
    <row r="6" spans="2:10" s="200" customFormat="1" ht="15" customHeight="1" thickBot="1">
      <c r="B6" s="223"/>
      <c r="C6" s="479"/>
      <c r="D6" s="480"/>
      <c r="E6" s="480"/>
      <c r="F6" s="202"/>
      <c r="G6" s="201"/>
      <c r="H6" s="201"/>
    </row>
    <row r="7" spans="2:10" s="200" customFormat="1" ht="24" customHeight="1" thickBot="1">
      <c r="B7" s="224"/>
      <c r="C7" s="570" t="s">
        <v>149</v>
      </c>
      <c r="D7" s="571"/>
      <c r="E7" s="480"/>
      <c r="F7" s="202"/>
      <c r="G7" s="201"/>
      <c r="H7" s="201"/>
    </row>
    <row r="8" spans="2:10" s="200" customFormat="1" ht="15.75" thickBot="1">
      <c r="B8" s="223"/>
      <c r="C8" s="479"/>
      <c r="D8" s="479"/>
      <c r="E8" s="479"/>
      <c r="F8" s="203"/>
      <c r="G8" s="204"/>
      <c r="H8" s="204"/>
    </row>
    <row r="9" spans="2:10" s="200" customFormat="1" ht="28.5" customHeight="1" thickBot="1">
      <c r="B9" s="223"/>
      <c r="C9" s="570" t="s">
        <v>200</v>
      </c>
      <c r="D9" s="571"/>
      <c r="E9" s="479"/>
      <c r="F9" s="205"/>
    </row>
    <row r="10" spans="2:10" s="200" customFormat="1">
      <c r="B10" s="223"/>
      <c r="C10" s="479"/>
      <c r="D10" s="479"/>
      <c r="E10" s="479"/>
      <c r="F10" s="205"/>
      <c r="I10" s="206"/>
      <c r="J10" s="206"/>
    </row>
    <row r="11" spans="2:10" s="200" customFormat="1" ht="22.5" customHeight="1" thickBot="1">
      <c r="B11" s="225"/>
      <c r="C11" s="207"/>
      <c r="D11" s="207"/>
      <c r="E11" s="208"/>
      <c r="F11" s="209"/>
      <c r="I11" s="206"/>
      <c r="J11" s="206"/>
    </row>
    <row r="12" spans="2:10" s="212" customFormat="1" ht="19.5" customHeight="1" thickBot="1">
      <c r="B12" s="226" t="s">
        <v>116</v>
      </c>
      <c r="C12" s="210" t="s">
        <v>86</v>
      </c>
      <c r="D12" s="210" t="s">
        <v>114</v>
      </c>
      <c r="E12" s="211" t="s">
        <v>115</v>
      </c>
      <c r="F12" s="210" t="s">
        <v>87</v>
      </c>
    </row>
    <row r="13" spans="2:10">
      <c r="B13" s="227">
        <v>45012</v>
      </c>
      <c r="C13" s="213" t="s">
        <v>150</v>
      </c>
      <c r="D13" s="214"/>
      <c r="E13" s="215">
        <v>21176106486</v>
      </c>
      <c r="F13" s="216">
        <f>+E13</f>
        <v>21176106486</v>
      </c>
    </row>
    <row r="14" spans="2:10" ht="15.75" thickBot="1">
      <c r="B14" s="228">
        <v>45016</v>
      </c>
      <c r="C14" s="217" t="s">
        <v>151</v>
      </c>
      <c r="D14" s="218"/>
      <c r="E14" s="194">
        <v>35996832.670000002</v>
      </c>
      <c r="F14" s="354">
        <f>+F13-D14+E14</f>
        <v>21212103318.669998</v>
      </c>
    </row>
    <row r="15" spans="2:10" ht="16.5" thickBot="1">
      <c r="B15" s="572" t="s">
        <v>137</v>
      </c>
      <c r="C15" s="573"/>
      <c r="D15" s="573"/>
      <c r="E15" s="574"/>
      <c r="F15" s="220">
        <f>+F14</f>
        <v>21212103318.669998</v>
      </c>
    </row>
    <row r="16" spans="2:10">
      <c r="B16" s="481"/>
      <c r="C16" s="482"/>
      <c r="D16" s="219"/>
      <c r="E16" s="482"/>
      <c r="F16" s="408"/>
    </row>
    <row r="17" spans="2:6">
      <c r="B17" s="483"/>
      <c r="C17" s="482"/>
      <c r="D17" s="482"/>
      <c r="E17" s="482"/>
      <c r="F17" s="408"/>
    </row>
    <row r="18" spans="2:6" ht="15.75" thickBot="1">
      <c r="B18" s="484"/>
      <c r="C18" s="406"/>
      <c r="D18" s="407"/>
      <c r="E18" s="407"/>
      <c r="F18" s="408"/>
    </row>
    <row r="19" spans="2:6" ht="16.5" thickBot="1">
      <c r="B19" s="403" t="s">
        <v>116</v>
      </c>
      <c r="C19" s="404" t="s">
        <v>86</v>
      </c>
      <c r="D19" s="404" t="s">
        <v>114</v>
      </c>
      <c r="E19" s="405" t="s">
        <v>115</v>
      </c>
      <c r="F19" s="404" t="s">
        <v>87</v>
      </c>
    </row>
    <row r="20" spans="2:6" ht="15.75" thickBot="1">
      <c r="B20" s="409">
        <v>45046</v>
      </c>
      <c r="C20" s="406" t="s">
        <v>199</v>
      </c>
      <c r="D20" s="407"/>
      <c r="E20" s="407">
        <v>217267166.87</v>
      </c>
      <c r="F20" s="408">
        <f>+F15-D20+E20</f>
        <v>21429370485.539997</v>
      </c>
    </row>
    <row r="21" spans="2:6" ht="16.5" thickBot="1">
      <c r="B21" s="572" t="s">
        <v>241</v>
      </c>
      <c r="C21" s="573"/>
      <c r="D21" s="573"/>
      <c r="E21" s="574"/>
      <c r="F21" s="220">
        <f>+F20</f>
        <v>21429370485.539997</v>
      </c>
    </row>
  </sheetData>
  <mergeCells count="5">
    <mergeCell ref="B2:F4"/>
    <mergeCell ref="C7:D7"/>
    <mergeCell ref="C9:D9"/>
    <mergeCell ref="B15:E15"/>
    <mergeCell ref="B21:E21"/>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FE0B7-9DC8-4D36-8B97-D31E256168E9}">
  <dimension ref="B1:F14"/>
  <sheetViews>
    <sheetView zoomScale="85" zoomScaleNormal="85" workbookViewId="0">
      <selection activeCell="D24" sqref="D24"/>
    </sheetView>
  </sheetViews>
  <sheetFormatPr baseColWidth="10" defaultRowHeight="15"/>
  <cols>
    <col min="1" max="1" width="6" style="122" customWidth="1"/>
    <col min="2" max="2" width="17.42578125" style="229" customWidth="1"/>
    <col min="3" max="3" width="57.85546875" style="122" bestFit="1" customWidth="1"/>
    <col min="4" max="4" width="19.85546875" style="122" bestFit="1" customWidth="1"/>
    <col min="5" max="5" width="22" style="122" bestFit="1" customWidth="1"/>
    <col min="6" max="6" width="34.7109375" style="122" customWidth="1"/>
    <col min="7" max="7" width="18.42578125" style="122" bestFit="1" customWidth="1"/>
    <col min="8" max="8" width="17.140625" style="122" bestFit="1" customWidth="1"/>
    <col min="9" max="16384" width="11.42578125" style="122"/>
  </cols>
  <sheetData>
    <row r="1" spans="2:6" ht="15.75" thickBot="1"/>
    <row r="2" spans="2:6" ht="82.5" customHeight="1" thickBot="1">
      <c r="B2" s="575" t="s">
        <v>152</v>
      </c>
      <c r="C2" s="576"/>
      <c r="D2" s="576"/>
      <c r="E2" s="576"/>
      <c r="F2" s="577"/>
    </row>
    <row r="3" spans="2:6" ht="15.75">
      <c r="B3" s="169"/>
      <c r="C3" s="170"/>
      <c r="D3" s="170"/>
      <c r="E3" s="170"/>
      <c r="F3" s="171"/>
    </row>
    <row r="4" spans="2:6" ht="16.5" thickBot="1">
      <c r="B4" s="169"/>
      <c r="C4" s="170"/>
      <c r="D4" s="170"/>
      <c r="E4" s="170"/>
      <c r="F4" s="171"/>
    </row>
    <row r="5" spans="2:6" ht="16.5" customHeight="1" thickBot="1">
      <c r="B5" s="169"/>
      <c r="C5" s="578"/>
      <c r="D5" s="579"/>
      <c r="E5" s="580"/>
      <c r="F5" s="171"/>
    </row>
    <row r="6" spans="2:6" ht="15.75">
      <c r="B6" s="169"/>
      <c r="C6" s="170"/>
      <c r="D6" s="170"/>
      <c r="E6" s="170"/>
      <c r="F6" s="171"/>
    </row>
    <row r="7" spans="2:6" ht="16.5" thickBot="1">
      <c r="B7" s="169"/>
      <c r="C7" s="170"/>
      <c r="D7" s="170"/>
      <c r="E7" s="170"/>
      <c r="F7" s="171"/>
    </row>
    <row r="8" spans="2:6" ht="16.5" thickBot="1">
      <c r="B8" s="169"/>
      <c r="C8" s="578" t="s">
        <v>138</v>
      </c>
      <c r="D8" s="579"/>
      <c r="E8" s="580"/>
      <c r="F8" s="171"/>
    </row>
    <row r="9" spans="2:6" ht="15.75">
      <c r="B9" s="169"/>
      <c r="C9" s="170"/>
      <c r="D9" s="170"/>
      <c r="E9" s="170"/>
      <c r="F9" s="171"/>
    </row>
    <row r="10" spans="2:6" ht="16.5" thickBot="1">
      <c r="B10" s="169"/>
      <c r="C10" s="170"/>
      <c r="D10" s="170"/>
      <c r="E10" s="170"/>
      <c r="F10" s="171"/>
    </row>
    <row r="11" spans="2:6" ht="16.5" thickBot="1">
      <c r="B11" s="164" t="s">
        <v>116</v>
      </c>
      <c r="C11" s="164" t="s">
        <v>86</v>
      </c>
      <c r="D11" s="164" t="s">
        <v>114</v>
      </c>
      <c r="E11" s="164" t="s">
        <v>115</v>
      </c>
      <c r="F11" s="164" t="s">
        <v>87</v>
      </c>
    </row>
    <row r="12" spans="2:6">
      <c r="B12" s="230"/>
      <c r="C12" s="179"/>
      <c r="D12" s="179"/>
      <c r="E12" s="180"/>
      <c r="F12" s="181"/>
    </row>
    <row r="13" spans="2:6" ht="15.75" thickBot="1">
      <c r="B13" s="231"/>
      <c r="C13" s="184"/>
      <c r="D13" s="184"/>
      <c r="E13" s="185"/>
      <c r="F13" s="186"/>
    </row>
    <row r="14" spans="2:6" ht="16.5" thickBot="1">
      <c r="B14" s="581"/>
      <c r="C14" s="582"/>
      <c r="D14" s="582"/>
      <c r="E14" s="583"/>
      <c r="F14" s="187">
        <f>+F13-D14+E14</f>
        <v>0</v>
      </c>
    </row>
  </sheetData>
  <mergeCells count="4">
    <mergeCell ref="B2:F2"/>
    <mergeCell ref="C5:E5"/>
    <mergeCell ref="C8:E8"/>
    <mergeCell ref="B14:E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P21"/>
  <sheetViews>
    <sheetView showGridLines="0" topLeftCell="D7" workbookViewId="0">
      <selection activeCell="J13" sqref="J13"/>
    </sheetView>
  </sheetViews>
  <sheetFormatPr baseColWidth="10" defaultColWidth="11.42578125" defaultRowHeight="15"/>
  <cols>
    <col min="1" max="1" width="18.140625" customWidth="1"/>
    <col min="2" max="3" width="13.5703125" customWidth="1"/>
    <col min="4" max="4" width="16.5703125" customWidth="1"/>
    <col min="5" max="6" width="16.7109375" customWidth="1"/>
    <col min="7" max="7" width="15.28515625" customWidth="1"/>
    <col min="8" max="8" width="17" customWidth="1"/>
    <col min="9" max="9" width="15.28515625" customWidth="1"/>
    <col min="10" max="10" width="15.5703125" customWidth="1"/>
    <col min="11" max="11" width="16.28515625" customWidth="1"/>
    <col min="12" max="12" width="17.7109375" customWidth="1"/>
    <col min="13" max="13" width="15.140625" bestFit="1" customWidth="1"/>
    <col min="14" max="14" width="13.28515625" customWidth="1"/>
    <col min="16" max="16" width="15.42578125" customWidth="1"/>
    <col min="17" max="17" width="15.140625" bestFit="1" customWidth="1"/>
    <col min="18" max="19" width="13.140625" customWidth="1"/>
    <col min="20" max="20" width="15.85546875" bestFit="1" customWidth="1"/>
    <col min="21" max="21" width="13.140625" customWidth="1"/>
    <col min="22" max="30" width="16.140625" customWidth="1"/>
    <col min="31" max="31" width="14.140625" customWidth="1"/>
    <col min="32" max="33" width="12.5703125" bestFit="1" customWidth="1"/>
    <col min="34" max="36" width="12.5703125" customWidth="1"/>
    <col min="37" max="37" width="13.85546875" bestFit="1" customWidth="1"/>
    <col min="38" max="39" width="12.5703125" bestFit="1" customWidth="1"/>
  </cols>
  <sheetData>
    <row r="2" spans="1:16">
      <c r="A2" s="506" t="s">
        <v>146</v>
      </c>
      <c r="B2" s="506"/>
      <c r="C2" s="506"/>
      <c r="D2" s="506"/>
      <c r="E2" s="506"/>
      <c r="F2" s="506"/>
      <c r="G2" s="506"/>
      <c r="H2" s="506"/>
      <c r="I2" s="506"/>
      <c r="J2" s="1"/>
      <c r="K2" s="1"/>
      <c r="L2" s="1"/>
      <c r="M2" s="1"/>
      <c r="N2" s="1"/>
      <c r="O2" s="1"/>
      <c r="P2" s="1"/>
    </row>
    <row r="3" spans="1:16">
      <c r="A3" s="506" t="s">
        <v>19</v>
      </c>
      <c r="B3" s="506"/>
      <c r="C3" s="506"/>
      <c r="D3" s="506"/>
      <c r="E3" s="506"/>
      <c r="F3" s="506"/>
      <c r="G3" s="506"/>
      <c r="H3" s="506"/>
      <c r="I3" s="506"/>
      <c r="J3" s="1"/>
      <c r="K3" s="1"/>
      <c r="L3" s="1"/>
      <c r="M3" s="1"/>
      <c r="N3" s="1"/>
      <c r="O3" s="1"/>
      <c r="P3" s="1"/>
    </row>
    <row r="4" spans="1:16" ht="15" customHeight="1">
      <c r="A4" s="593" t="s">
        <v>89</v>
      </c>
      <c r="B4" s="593"/>
      <c r="C4" s="593"/>
      <c r="D4" s="593"/>
      <c r="E4" s="593"/>
      <c r="F4" s="593"/>
      <c r="G4" s="593"/>
      <c r="H4" s="593"/>
      <c r="I4" s="593"/>
    </row>
    <row r="5" spans="1:16">
      <c r="A5" s="594">
        <v>45046</v>
      </c>
      <c r="B5" s="593"/>
      <c r="C5" s="593"/>
      <c r="D5" s="593"/>
      <c r="E5" s="593"/>
      <c r="F5" s="593"/>
      <c r="G5" s="593"/>
      <c r="H5" s="593"/>
      <c r="I5" s="593"/>
      <c r="J5" s="45"/>
      <c r="K5" s="45"/>
      <c r="L5" s="45"/>
      <c r="M5" s="45"/>
      <c r="N5" s="45"/>
      <c r="O5" s="45"/>
      <c r="P5" s="45"/>
    </row>
    <row r="9" spans="1:16" ht="15.75" thickBot="1"/>
    <row r="10" spans="1:16" ht="60.75" thickBot="1">
      <c r="A10" s="51" t="s">
        <v>28</v>
      </c>
      <c r="B10" s="51" t="s">
        <v>90</v>
      </c>
      <c r="C10" s="53" t="s">
        <v>91</v>
      </c>
      <c r="D10" s="52" t="s">
        <v>154</v>
      </c>
      <c r="E10" s="52" t="s">
        <v>92</v>
      </c>
      <c r="F10" s="53" t="s">
        <v>93</v>
      </c>
      <c r="G10" s="53" t="s">
        <v>94</v>
      </c>
      <c r="H10" s="53" t="s">
        <v>95</v>
      </c>
      <c r="I10" s="190" t="s">
        <v>94</v>
      </c>
      <c r="J10" s="191" t="s">
        <v>109</v>
      </c>
      <c r="K10" s="54" t="s">
        <v>96</v>
      </c>
      <c r="L10" s="192" t="s">
        <v>97</v>
      </c>
    </row>
    <row r="11" spans="1:16">
      <c r="A11" s="410" t="s">
        <v>139</v>
      </c>
      <c r="B11" s="411">
        <v>2022</v>
      </c>
      <c r="C11" s="487" t="s">
        <v>153</v>
      </c>
      <c r="D11" s="485"/>
      <c r="E11" s="424">
        <v>35996832.670000002</v>
      </c>
      <c r="F11" s="412">
        <v>0</v>
      </c>
      <c r="G11" s="413"/>
      <c r="H11" s="413">
        <v>0</v>
      </c>
      <c r="I11" s="414"/>
      <c r="J11" s="418">
        <f>+D11+E11</f>
        <v>35996832.670000002</v>
      </c>
      <c r="K11" s="419">
        <f t="shared" ref="K11:K12" si="0">+F11+H11</f>
        <v>0</v>
      </c>
      <c r="L11" s="420">
        <f>+J11-K11</f>
        <v>35996832.670000002</v>
      </c>
      <c r="M11" s="33"/>
    </row>
    <row r="12" spans="1:16" ht="15.75" thickBot="1">
      <c r="A12" s="488" t="s">
        <v>139</v>
      </c>
      <c r="B12" s="489">
        <v>2022</v>
      </c>
      <c r="C12" s="490" t="s">
        <v>201</v>
      </c>
      <c r="D12" s="486"/>
      <c r="E12" s="425">
        <v>217267166.87</v>
      </c>
      <c r="F12" s="415"/>
      <c r="G12" s="415"/>
      <c r="H12" s="415"/>
      <c r="I12" s="416"/>
      <c r="J12" s="421">
        <f>+D12+E12</f>
        <v>217267166.87</v>
      </c>
      <c r="K12" s="422">
        <f t="shared" si="0"/>
        <v>0</v>
      </c>
      <c r="L12" s="423">
        <f>+J12-K12</f>
        <v>217267166.87</v>
      </c>
      <c r="M12" s="33"/>
    </row>
    <row r="13" spans="1:16" ht="19.5" thickBot="1">
      <c r="A13" s="595" t="s">
        <v>88</v>
      </c>
      <c r="B13" s="596"/>
      <c r="C13" s="596"/>
      <c r="D13" s="596"/>
      <c r="E13" s="596"/>
      <c r="F13" s="596"/>
      <c r="G13" s="596"/>
      <c r="H13" s="596"/>
      <c r="I13" s="597"/>
      <c r="J13" s="417">
        <f>SUM(J11:J12)</f>
        <v>253263999.54000002</v>
      </c>
      <c r="K13" s="417">
        <f>SUM(K11:K12)</f>
        <v>0</v>
      </c>
      <c r="L13" s="417">
        <f>+J13-K13</f>
        <v>253263999.54000002</v>
      </c>
      <c r="M13" s="153"/>
    </row>
    <row r="15" spans="1:16">
      <c r="E15" s="154"/>
      <c r="J15" s="35"/>
      <c r="L15" s="35"/>
      <c r="M15" s="298"/>
    </row>
    <row r="16" spans="1:16" ht="15.75" thickBot="1">
      <c r="G16" s="35"/>
      <c r="H16" s="35"/>
      <c r="J16" s="352"/>
    </row>
    <row r="17" spans="1:10">
      <c r="A17" s="584" t="s">
        <v>242</v>
      </c>
      <c r="B17" s="585"/>
      <c r="C17" s="585"/>
      <c r="D17" s="585"/>
      <c r="E17" s="586"/>
      <c r="J17" s="352"/>
    </row>
    <row r="18" spans="1:10">
      <c r="A18" s="587"/>
      <c r="B18" s="588"/>
      <c r="C18" s="588"/>
      <c r="D18" s="588"/>
      <c r="E18" s="589"/>
      <c r="J18" s="352"/>
    </row>
    <row r="19" spans="1:10">
      <c r="A19" s="587"/>
      <c r="B19" s="588"/>
      <c r="C19" s="588"/>
      <c r="D19" s="588"/>
      <c r="E19" s="589"/>
    </row>
    <row r="20" spans="1:10">
      <c r="A20" s="587"/>
      <c r="B20" s="588"/>
      <c r="C20" s="588"/>
      <c r="D20" s="588"/>
      <c r="E20" s="589"/>
    </row>
    <row r="21" spans="1:10" ht="15.75" thickBot="1">
      <c r="A21" s="590"/>
      <c r="B21" s="591"/>
      <c r="C21" s="591"/>
      <c r="D21" s="591"/>
      <c r="E21" s="592"/>
    </row>
  </sheetData>
  <mergeCells count="6">
    <mergeCell ref="A17:E21"/>
    <mergeCell ref="A2:I2"/>
    <mergeCell ref="A3:I3"/>
    <mergeCell ref="A4:I4"/>
    <mergeCell ref="A5:I5"/>
    <mergeCell ref="A13:I13"/>
  </mergeCells>
  <phoneticPr fontId="27" type="noConversion"/>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03ac7a9-cb03-4bf5-8dbc-9fd8f3978264" xsi:nil="true"/>
    <lcf76f155ced4ddcb4097134ff3c332f xmlns="c5cc6fe4-7bae-4ad8-983a-e5236bfbe65e">
      <Terms xmlns="http://schemas.microsoft.com/office/infopath/2007/PartnerControls"/>
    </lcf76f155ced4ddcb4097134ff3c332f>
    <Fechayhora0 xmlns="c5cc6fe4-7bae-4ad8-983a-e5236bfbe65e" xsi:nil="true"/>
    <FechayHora xmlns="c5cc6fe4-7bae-4ad8-983a-e5236bfbe65e" xsi:nil="true"/>
    <_Flow_SignoffStatus xmlns="c5cc6fe4-7bae-4ad8-983a-e5236bfbe65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0" ma:contentTypeDescription="Crear nuevo documento." ma:contentTypeScope="" ma:versionID="1d18ed6583e8dc213eaa1420c22cf77a">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6d9385cd2852e496128fa842f657c82d" ns2:_="" ns3:_="">
    <xsd:import namespace="c5cc6fe4-7bae-4ad8-983a-e5236bfbe65e"/>
    <xsd:import namespace="703ac7a9-cb03-4bf5-8dbc-9fd8f397826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FechayHora" minOccurs="0"/>
                <xsd:element ref="ns2:_Flow_SignoffStatus" minOccurs="0"/>
                <xsd:element ref="ns2:Fechayhora0"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FechayHora" ma:index="24" nillable="true" ma:displayName="Fecha y Hora" ma:format="DateTime" ma:internalName="FechayHora">
      <xsd:simpleType>
        <xsd:restriction base="dms:DateTime"/>
      </xsd:simpleType>
    </xsd:element>
    <xsd:element name="_Flow_SignoffStatus" ma:index="25" nillable="true" ma:displayName="Estado de aprobación" ma:internalName="Estado_x0020_de_x0020_aprobaci_x00f3_n">
      <xsd:simpleType>
        <xsd:restriction base="dms:Text"/>
      </xsd:simpleType>
    </xsd:element>
    <xsd:element name="Fechayhora0" ma:index="26" nillable="true" ma:displayName="Fecha y hora" ma:format="DateOnly" ma:internalName="Fechayhora0">
      <xsd:simpleType>
        <xsd:restriction base="dms:DateTim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63b0d94-22a5-4c9a-a97e-d2f11d303701}" ma:internalName="TaxCatchAll"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4E9BEA-24E9-49EE-9A39-765D2F7C6C63}">
  <ds:schemaRefs>
    <ds:schemaRef ds:uri="http://schemas.microsoft.com/office/2006/documentManagement/types"/>
    <ds:schemaRef ds:uri="http://www.w3.org/XML/1998/namespace"/>
    <ds:schemaRef ds:uri="6d3c9c2f-5e9a-4393-a1fe-83f1dbadb663"/>
    <ds:schemaRef ds:uri="http://schemas.microsoft.com/office/2006/metadata/properties"/>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822469bc-35ca-4ded-89e3-9b8d582fc2a7"/>
  </ds:schemaRefs>
</ds:datastoreItem>
</file>

<file path=customXml/itemProps2.xml><?xml version="1.0" encoding="utf-8"?>
<ds:datastoreItem xmlns:ds="http://schemas.openxmlformats.org/officeDocument/2006/customXml" ds:itemID="{8BDED4F9-C978-4A8C-86A4-D51DAE577393}"/>
</file>

<file path=customXml/itemProps3.xml><?xml version="1.0" encoding="utf-8"?>
<ds:datastoreItem xmlns:ds="http://schemas.openxmlformats.org/officeDocument/2006/customXml" ds:itemID="{E724F610-F93B-40DA-91AA-189ADD2B3E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INDICE INFORME FINANCIERO</vt:lpstr>
      <vt:lpstr>FICHA TÉCNICA</vt:lpstr>
      <vt:lpstr>SALDOS X CDP</vt:lpstr>
      <vt:lpstr>DESEMBOLSOS</vt:lpstr>
      <vt:lpstr>CONTROL DE PAGOS</vt:lpstr>
      <vt:lpstr>RESUMEN INFORME FINDETER</vt:lpstr>
      <vt:lpstr>SALDO CTA DE AHO</vt:lpstr>
      <vt:lpstr>SALDO FIC</vt:lpstr>
      <vt:lpstr>RENDIMIENTOS FINANCIEROS</vt:lpstr>
      <vt:lpstr>RETENCIONES</vt:lpstr>
      <vt:lpstr>ASISTENCIA TECNICA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ANGELICA DIAZ DIAZ</dc:creator>
  <cp:lastModifiedBy>MARIA ANGELICA DIAZ DIAZ</cp:lastModifiedBy>
  <dcterms:created xsi:type="dcterms:W3CDTF">2022-10-26T16:13:28Z</dcterms:created>
  <dcterms:modified xsi:type="dcterms:W3CDTF">2023-05-30T16:59:05Z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0x010100CB21272976436A40A75201E057D5F287</vt:lpwstr>
  </property>
  <property fmtid="{D5CDD505-2E9C-101B-9397-08002B2CF9AE}" pid="3" name="MediaServiceImageTags">
    <vt:lpwstr/>
  </property>
</Properties>
</file>