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findeterco.sharepoint.com/sites/DIRECCIONDEPLANEACIONDENEGOCIOSFIDUCIARIOS/Documentos compartidos/CONTRATO SCJ-2162-2022 TUNJUELITO/6. INFORME FINANCIERO/03. MARZO 2023/"/>
    </mc:Choice>
  </mc:AlternateContent>
  <xr:revisionPtr revIDLastSave="2309" documentId="8_{E6902278-CCB3-4B34-AFFA-12954597F22E}" xr6:coauthVersionLast="47" xr6:coauthVersionMax="47" xr10:uidLastSave="{82EB5594-94E1-4860-993A-27E6C7D2C601}"/>
  <bookViews>
    <workbookView xWindow="-28920" yWindow="-1680" windowWidth="29040" windowHeight="15840" tabRatio="757" activeTab="4" xr2:uid="{00000000-000D-0000-FFFF-FFFF00000000}"/>
  </bookViews>
  <sheets>
    <sheet name="FICHA TÉCNICA" sheetId="10" r:id="rId1"/>
    <sheet name="CONTROL DE PAGOS" sheetId="1" r:id="rId2"/>
    <sheet name="SALDOS X CDP" sheetId="6" r:id="rId3"/>
    <sheet name="DESEMBOLSOS" sheetId="3" r:id="rId4"/>
    <sheet name="RESUMEN INFORME FINDETER" sheetId="11" r:id="rId5"/>
    <sheet name="SALDO CTA DE AHO" sheetId="12" r:id="rId6"/>
    <sheet name="SALDO FIC" sheetId="14" state="hidden" r:id="rId7"/>
    <sheet name="RENDIMIENTOS FINANCIEROS" sheetId="7" r:id="rId8"/>
    <sheet name="RETENCIONES" sheetId="13" state="hidden" r:id="rId9"/>
    <sheet name="ASISTENCIA TECNICA" sheetId="8" r:id="rId10"/>
  </sheets>
  <externalReferences>
    <externalReference r:id="rId11"/>
    <externalReference r:id="rId12"/>
  </externalReferences>
  <definedNames>
    <definedName name="_xlnm._FilterDatabase" localSheetId="1" hidden="1">'CONTROL DE PAGOS'!$A$15:$LS$18</definedName>
    <definedName name="_xlnm._FilterDatabase" localSheetId="3" hidden="1">DESEMBOLSOS!$A$12:$CM$14</definedName>
    <definedName name="_xlnm._FilterDatabase" localSheetId="2" hidden="1">'SALDOS X CDP'!$A$12:$S$14</definedName>
    <definedName name="MATRIZBASE" localSheetId="4">[1]CONSOLIDADO!$A$3:$AI$124</definedName>
    <definedName name="MATRIZBASE" localSheetId="5">[1]CONSOLIDADO!$A$3:$AI$124</definedName>
    <definedName name="MATRIZBASE">[2]CONSOLIDADO!$A$3:$AG$98</definedName>
    <definedName name="OBRA" localSheetId="4">'[1]PAGOS OBRA'!$A$3:$B$94</definedName>
    <definedName name="OBRA" localSheetId="5">'[1]PAGOS OBRA'!$A$3:$B$94</definedName>
    <definedName name="OBRA">'[2]PAGOS OBRA'!$A$3:$B$93</definedName>
    <definedName name="REMUNERACIÓN_FDT_EJECUCI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5" i="11" l="1"/>
  <c r="N18" i="11"/>
  <c r="L12" i="7" l="1"/>
  <c r="K12" i="7"/>
  <c r="J12" i="7"/>
  <c r="B15" i="11"/>
  <c r="I13" i="3"/>
  <c r="G14" i="3"/>
  <c r="D13" i="3"/>
  <c r="M13" i="6" l="1"/>
  <c r="H13" i="6"/>
  <c r="F13" i="6"/>
  <c r="J13" i="6" s="1"/>
  <c r="I4" i="10"/>
  <c r="BR17" i="1" l="1"/>
  <c r="BQ16" i="1"/>
  <c r="D10" i="8" l="1"/>
  <c r="BS16" i="1"/>
  <c r="BR16" i="1" l="1"/>
  <c r="BT16" i="1" s="1"/>
  <c r="L15" i="11" l="1"/>
  <c r="J11" i="7"/>
  <c r="BQ17" i="1" l="1"/>
  <c r="BS17" i="1" l="1"/>
  <c r="BT17" i="1" s="1"/>
  <c r="BQ18" i="1"/>
  <c r="H15" i="11" l="1"/>
  <c r="BS27" i="1" l="1"/>
  <c r="F14" i="14" l="1"/>
  <c r="F13" i="12" l="1"/>
  <c r="F14" i="12" s="1"/>
  <c r="F15" i="12" s="1"/>
  <c r="BR18" i="1" l="1"/>
  <c r="S13" i="6" l="1"/>
  <c r="D15" i="11"/>
  <c r="N15" i="11" s="1"/>
  <c r="G13" i="6"/>
  <c r="BS18" i="1" l="1"/>
  <c r="K13" i="6"/>
  <c r="L13" i="6" s="1"/>
  <c r="BV16" i="1"/>
  <c r="BS26" i="1"/>
  <c r="BS28" i="1" s="1"/>
  <c r="BV17" i="1"/>
  <c r="C13" i="3"/>
  <c r="N20" i="11" l="1"/>
  <c r="BT18" i="1"/>
  <c r="A13" i="3" l="1"/>
  <c r="E14" i="3" l="1"/>
  <c r="D14" i="3" l="1"/>
  <c r="K11" i="7" l="1"/>
  <c r="AA4" i="10" l="1"/>
  <c r="I14" i="3" l="1"/>
  <c r="J13" i="3"/>
  <c r="L11"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MARIA PAULA AREVALO CABRA</author>
  </authors>
  <commentList>
    <comment ref="F3" authorId="0" shapeId="0" xr:uid="{6782AAD7-F977-4FBA-83BB-BD9997E34BE2}">
      <text>
        <r>
          <rPr>
            <b/>
            <sz val="9"/>
            <color indexed="81"/>
            <rFont val="Tahoma"/>
            <family val="2"/>
          </rPr>
          <t>Usuario:</t>
        </r>
        <r>
          <rPr>
            <sz val="9"/>
            <color indexed="81"/>
            <rFont val="Tahoma"/>
            <family val="2"/>
          </rPr>
          <t xml:space="preserve">
</t>
        </r>
        <r>
          <rPr>
            <sz val="10"/>
            <color indexed="81"/>
            <rFont val="Tahoma"/>
            <family val="2"/>
          </rPr>
          <t>a. vigente
b. suspendido
c. En Liquidación
d. Liquidado
e. Terminado
f. Terminación Anticipada
g. No Ejecutado
h. Pendiente Acta de Inicio</t>
        </r>
      </text>
    </comment>
    <comment ref="G3" authorId="0" shapeId="0" xr:uid="{3601901C-2ACF-4C46-8D86-E3D828FB4C50}">
      <text>
        <r>
          <rPr>
            <b/>
            <sz val="9"/>
            <color indexed="81"/>
            <rFont val="Tahoma"/>
            <family val="2"/>
          </rPr>
          <t>MARIA PAULA AREVALO CABRA:</t>
        </r>
        <r>
          <rPr>
            <sz val="9"/>
            <color indexed="81"/>
            <rFont val="Tahoma"/>
            <family val="2"/>
          </rPr>
          <t xml:space="preserve">
Acorde con los sectores determinados por la Entidad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MARIA ANGELICA DIAZ DIAZ</author>
  </authors>
  <commentList>
    <comment ref="AR16" authorId="0" shapeId="0" xr:uid="{F454DF31-B519-4081-9FCD-B37DC936A10D}">
      <text>
        <r>
          <rPr>
            <b/>
            <sz val="9"/>
            <color indexed="81"/>
            <rFont val="Tahoma"/>
            <family val="2"/>
          </rPr>
          <t>MARIA ANGELICA DIAZ DIAZ:</t>
        </r>
        <r>
          <rPr>
            <sz val="9"/>
            <color indexed="81"/>
            <rFont val="Tahoma"/>
            <family val="2"/>
          </rPr>
          <t xml:space="preserve">
Para el mes de septiembre, no se descontó la retegarantia por error de la fiduciaria. Sin embargo la fiduciaria se encuentra en la gestión solicitada por Findeter para que el contratista reintegre el valor de la retegarantia por $ 6.798.564,60.
El reintegro de este valor por concepto de retagarantia fue efectivo el 13/10/2022</t>
        </r>
      </text>
    </comment>
    <comment ref="BS16" authorId="0" shapeId="0" xr:uid="{1D1998B2-DAF3-4E66-A532-9C752C8ABBCC}">
      <text>
        <r>
          <rPr>
            <b/>
            <sz val="9"/>
            <color indexed="81"/>
            <rFont val="Tahoma"/>
            <family val="2"/>
          </rPr>
          <t>MARIA ANGELICA DIAZ DIAZ:</t>
        </r>
        <r>
          <rPr>
            <sz val="9"/>
            <color indexed="81"/>
            <rFont val="Tahoma"/>
            <family val="2"/>
          </rPr>
          <t xml:space="preserve">
Mayor valor pagado al contratista, se ajusta con la Retegarantía</t>
        </r>
      </text>
    </comment>
    <comment ref="BS17" authorId="0" shapeId="0" xr:uid="{6CE19710-62A4-4800-91DE-F0FF359EA5E4}">
      <text>
        <r>
          <rPr>
            <b/>
            <sz val="9"/>
            <color indexed="81"/>
            <rFont val="Tahoma"/>
            <family val="2"/>
          </rPr>
          <t>MARIA ANGELICA DIAZ DIAZ:</t>
        </r>
        <r>
          <rPr>
            <sz val="9"/>
            <color indexed="81"/>
            <rFont val="Tahoma"/>
            <family val="2"/>
          </rPr>
          <t xml:space="preserve">
Valor mayor pagado al contratista, se ajusta con la retegarantia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MARIA ANGELICA DIAZ DIAZ</author>
  </authors>
  <commentList>
    <comment ref="G13" authorId="0" shapeId="0" xr:uid="{4F8E0E1E-00F0-4FB6-A1C2-4FFCB4BAEC57}">
      <text>
        <r>
          <rPr>
            <sz val="9"/>
            <color indexed="81"/>
            <rFont val="Tahoma"/>
            <family val="2"/>
          </rPr>
          <t xml:space="preserve">El valor de $235.527.979 corresponde al descuento de 1,1% Estampilla Universidad Distrital Francisco José de Caldas.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MARIA ANGELICA DIAZ DIAZ</author>
  </authors>
  <commentList>
    <comment ref="J13" authorId="0" shapeId="0" xr:uid="{FC9195CA-7822-4F02-BC71-4CC5D05054AC}">
      <text>
        <r>
          <rPr>
            <b/>
            <sz val="9"/>
            <color indexed="81"/>
            <rFont val="Tahoma"/>
            <family val="2"/>
          </rPr>
          <t>El valor de $235.527.979 corresponde al descuento de 1,1% Estampilla Universidad Distrital Francisco José de Caldas. Como se evidencia en la imagen adjunta</t>
        </r>
      </text>
    </comment>
  </commentList>
</comments>
</file>

<file path=xl/sharedStrings.xml><?xml version="1.0" encoding="utf-8"?>
<sst xmlns="http://schemas.openxmlformats.org/spreadsheetml/2006/main" count="245" uniqueCount="168">
  <si>
    <t>No. Contrato o Convenio Interadministrativo</t>
  </si>
  <si>
    <t>Objeto del Contrato o Convenio</t>
  </si>
  <si>
    <t xml:space="preserve">Entidad </t>
  </si>
  <si>
    <t>NIT</t>
  </si>
  <si>
    <t xml:space="preserve">Estado del Contrato 
</t>
  </si>
  <si>
    <t>Sector</t>
  </si>
  <si>
    <t>Fecha de Suscripción</t>
  </si>
  <si>
    <t>Valor Inicial</t>
  </si>
  <si>
    <t>Fecha de Terminación inicial</t>
  </si>
  <si>
    <t>CUENTA BANCARIA RECURSOS PROPIOS</t>
  </si>
  <si>
    <t>Modificacion No. 1</t>
  </si>
  <si>
    <t>Modificacion No. 2</t>
  </si>
  <si>
    <t>Modificacion No. 3</t>
  </si>
  <si>
    <t>Modificacion No. 4</t>
  </si>
  <si>
    <t>Valor Total Adiciones</t>
  </si>
  <si>
    <t>Valor Final Contrato</t>
  </si>
  <si>
    <t>Fecha Liquidación</t>
  </si>
  <si>
    <t xml:space="preserve">VIGENTE </t>
  </si>
  <si>
    <t>-</t>
  </si>
  <si>
    <t>FINANCIERA DE DESARROLLO TERRITORIAL S.A.</t>
  </si>
  <si>
    <t>CONTROL DE CONTRATOS Y PAGOS DE CONSULTORIA, ESTUDIOS Y DISEÑOS, OBRA E INTERVENTORIAS</t>
  </si>
  <si>
    <t>CONTRATADO</t>
  </si>
  <si>
    <t>INTERVENTORIA CONSULTORIA</t>
  </si>
  <si>
    <t>POR CONTRATAR</t>
  </si>
  <si>
    <t>PRECONTRACTUAL</t>
  </si>
  <si>
    <t>LIQUIDADO</t>
  </si>
  <si>
    <t>EN LIQUIDACION</t>
  </si>
  <si>
    <t>CONSULTORIA</t>
  </si>
  <si>
    <t>CONTRATO INTERADMINISTRATIVO</t>
  </si>
  <si>
    <t>CDP</t>
  </si>
  <si>
    <t>CDR</t>
  </si>
  <si>
    <t>VIGENCIA FISCAL</t>
  </si>
  <si>
    <t xml:space="preserve">VALOR  PRESUPUESTO </t>
  </si>
  <si>
    <t>O-I</t>
  </si>
  <si>
    <t>CONVOCATORIA</t>
  </si>
  <si>
    <t>OBJETO</t>
  </si>
  <si>
    <t>CONTRATADO O POR CONTRATAR</t>
  </si>
  <si>
    <t>CONTRATISTA</t>
  </si>
  <si>
    <t xml:space="preserve">VALOR  ADJUDICADO </t>
  </si>
  <si>
    <t>REFORMULACION O ADICIONES</t>
  </si>
  <si>
    <t>VALOR  ADJUDICADO CON REFORMULACIÓN</t>
  </si>
  <si>
    <t>PENALIZACION</t>
  </si>
  <si>
    <t>VALORES CONTRA ACTA DE LIQUIDACION</t>
  </si>
  <si>
    <t>VALOR ACTA No. 1</t>
  </si>
  <si>
    <t>RETEGARANTIA</t>
  </si>
  <si>
    <t>FECHA DE PAGO</t>
  </si>
  <si>
    <t>VALOR ACTA No. 2</t>
  </si>
  <si>
    <t>O.O.</t>
  </si>
  <si>
    <t>VALOR ACTA No. 3</t>
  </si>
  <si>
    <t>VALOR ACTA No. 4</t>
  </si>
  <si>
    <t>VALOR ACTA No. 5</t>
  </si>
  <si>
    <t>DEVOLUCION RETEGARANTIA</t>
  </si>
  <si>
    <t>TOTAL PAGOS</t>
  </si>
  <si>
    <t>TOTAL RETEGARANTIA</t>
  </si>
  <si>
    <t>SALDO POR PAGAR</t>
  </si>
  <si>
    <t>EJECUCION FINANCIUERA</t>
  </si>
  <si>
    <t>SALDOS COMPROMETIDOS POR CDP Y FUENTE DE RECURSOS</t>
  </si>
  <si>
    <t>VALOR RECIBIDO</t>
  </si>
  <si>
    <t>G.M.F. INICIAL</t>
  </si>
  <si>
    <t>TOTAL COMPROMETIDO</t>
  </si>
  <si>
    <t>CONTROL DE INGRESO DE RECURSOS</t>
  </si>
  <si>
    <t>GIRO 1</t>
  </si>
  <si>
    <t>FECHA DEL GIRO</t>
  </si>
  <si>
    <t>GIRO 2</t>
  </si>
  <si>
    <t>TOTALES</t>
  </si>
  <si>
    <t>Totales</t>
  </si>
  <si>
    <t xml:space="preserve"> FINANCIERA DE DESARROLLO TERRITORIAL S.A.</t>
  </si>
  <si>
    <t>CONTROL DE SALDOS - RECURSOS DE CONTRATOS Y / O CONVENIOS INTERADMINISTRATIVOS</t>
  </si>
  <si>
    <t>PATRIMONIO AUTÓNOMO</t>
  </si>
  <si>
    <t xml:space="preserve">Fecha de Corte de la información reportada:             </t>
  </si>
  <si>
    <t xml:space="preserve">1. INFORMACIÓN  APORTES Y RECURSOS </t>
  </si>
  <si>
    <t>2. INFORMACIÓN PAGOS REALIZADOS POR LA FIDUCIARIA</t>
  </si>
  <si>
    <t>3. INFORMACIÓN DE RENDIMIENTOS</t>
  </si>
  <si>
    <t>4. GASTOS / GRAVAMENES</t>
  </si>
  <si>
    <t xml:space="preserve">1.1 SALDO PERIODO ANTERIOR </t>
  </si>
  <si>
    <t xml:space="preserve">1.2 APORTES GIRADOS EN EL MES </t>
  </si>
  <si>
    <t>1.3 APORTES REINTEGRADOS</t>
  </si>
  <si>
    <t>1.4 SALDO ACTUAL</t>
  </si>
  <si>
    <t xml:space="preserve">2.1. SALDO PERIODO ANTERIOR </t>
  </si>
  <si>
    <t>2.3. PAGOS ASISTENCIA TECNICA</t>
  </si>
  <si>
    <t xml:space="preserve">2. 4 SALDO ACTUAL </t>
  </si>
  <si>
    <t xml:space="preserve">3.1 SALDO PERIODO ANTERIOR </t>
  </si>
  <si>
    <t>3.2 GENERADOS EN EL MES</t>
  </si>
  <si>
    <t>3.3. RENDIMIENTOS REINTEGRADOS</t>
  </si>
  <si>
    <t xml:space="preserve">3.4 SALDO ACTUAL </t>
  </si>
  <si>
    <t>4.1 SALDO ACTUAL</t>
  </si>
  <si>
    <t xml:space="preserve"> </t>
  </si>
  <si>
    <t>6. SALDO TOTAL EXTRACTOS FIDUCIARIA</t>
  </si>
  <si>
    <t xml:space="preserve">7.  DIFERENCIA SALDO CONTABLE VS SALDO EXTRACTOS </t>
  </si>
  <si>
    <t>NOMBRE</t>
  </si>
  <si>
    <t>SALDO</t>
  </si>
  <si>
    <t>TOTAL</t>
  </si>
  <si>
    <t>CONTROL DE RENDIMIENTOS FINANCIEROS</t>
  </si>
  <si>
    <t>AÑO</t>
  </si>
  <si>
    <t>MES</t>
  </si>
  <si>
    <t>RENDIMIENTOS CUENTA DE AHORROS</t>
  </si>
  <si>
    <t>RENDIMIENTOS CONSIGNADOS FIC</t>
  </si>
  <si>
    <t>FECHA DEL REINTEGRO</t>
  </si>
  <si>
    <t>RENDIMIENTOS CONSIGNADOS CUENTA DE AHORROS</t>
  </si>
  <si>
    <t>TOTAL RENDIMIENTOS CONSIGNADOS</t>
  </si>
  <si>
    <t xml:space="preserve">SALDO RENDIMIENTOS </t>
  </si>
  <si>
    <t>CONTROL ASISTENCIA TECNICA</t>
  </si>
  <si>
    <t>VALOR INICIAL CDP</t>
  </si>
  <si>
    <t>VALOR FINAL CDP</t>
  </si>
  <si>
    <t>CONVENIO</t>
  </si>
  <si>
    <t>VALOR 
CDP</t>
  </si>
  <si>
    <t>PENDIENTE POR RECIBIR</t>
  </si>
  <si>
    <t>DISPONIBLE PARA CONTRATAR</t>
  </si>
  <si>
    <t>VALOR GIRADO POR LA FIDUCIARIA A TERCEROS</t>
  </si>
  <si>
    <t>RETENCIÓN EN GARANTÍA</t>
  </si>
  <si>
    <t>GASTOS Y GRAVAMENES</t>
  </si>
  <si>
    <t>VALOR A COMPROMETER CDP (Según Contrato)</t>
  </si>
  <si>
    <t>VALOR CDP</t>
  </si>
  <si>
    <t>TOTAL PAGADO</t>
  </si>
  <si>
    <t>PLAZO</t>
  </si>
  <si>
    <t>LUGAR DE EJECUCION</t>
  </si>
  <si>
    <t>TOTAL RENDIMIENTOS GENERADOS MES</t>
  </si>
  <si>
    <t>ORDEN DE PAGO / No. FACTURA</t>
  </si>
  <si>
    <t>VALOR TOTAL CONTRATOS</t>
  </si>
  <si>
    <t>RESUMEN VALIDACION</t>
  </si>
  <si>
    <t>SALDO POR PAGAR MENOS RETEGARANTIAS</t>
  </si>
  <si>
    <t>COMPROMETIDO CONSULTORIA - CDR</t>
  </si>
  <si>
    <t>DEBITO</t>
  </si>
  <si>
    <t>CREDITO</t>
  </si>
  <si>
    <t>DIA</t>
  </si>
  <si>
    <t>RETENCIONES POR PAGAR</t>
  </si>
  <si>
    <t>RETENCION ICA</t>
  </si>
  <si>
    <t>RETE FUENTE</t>
  </si>
  <si>
    <t>NÚMERO DE CONTRATO</t>
  </si>
  <si>
    <t>No. FACTURA</t>
  </si>
  <si>
    <t>TOTAL FACT</t>
  </si>
  <si>
    <t>FECHA CAUSACION</t>
  </si>
  <si>
    <t>SALDO POR LEGALIZAR</t>
  </si>
  <si>
    <t>BALANCE PRESUPUESTAL</t>
  </si>
  <si>
    <t>VALOR ACTA No. 6</t>
  </si>
  <si>
    <t>2.2. PAGOS NETOS A CONTRATISTAS DE OBRA + INTERVENTORIA+RETENCIONES</t>
  </si>
  <si>
    <t>OBSERVACIONES</t>
  </si>
  <si>
    <t>VALOR ACTA No. 7</t>
  </si>
  <si>
    <t>VALOR ACTA No. 8</t>
  </si>
  <si>
    <t>VALOR ACTA No. 9</t>
  </si>
  <si>
    <t>5. SALDO CONTABLE
(1.4 - 2.4 + 3.4-4.1 )</t>
  </si>
  <si>
    <t>VALOR ACTA No. 10</t>
  </si>
  <si>
    <t>VALOR ACTA No. 11</t>
  </si>
  <si>
    <t>TOTAL PAGADO A DIC 2022</t>
  </si>
  <si>
    <t xml:space="preserve"> ADJUDICADO CONSULTORIA + ADICIONES</t>
  </si>
  <si>
    <t>VALOR ACTA No. 12</t>
  </si>
  <si>
    <t>SALDO EXTRACTO MARZO 2023</t>
  </si>
  <si>
    <t>FECHA DE CORTE 31/03/2023</t>
  </si>
  <si>
    <t>31/03/2023</t>
  </si>
  <si>
    <t>SCJ- SIF- CD- 615 -2022</t>
  </si>
  <si>
    <r>
      <t xml:space="preserve">REALIZAR LA ASISTENCIA TECNICA INTEGRAL EN LA FORMULACIÓN, ESTRUCTURACIÓN Y DESARROLLO DEL PROYECTO UNIDAD DE REACCIÓN INMEDIATA UBICADO LA LOCALIDAD DE TUNJUELITO EN LA CIUDAD DE BOGOTÁ”.
</t>
    </r>
    <r>
      <rPr>
        <b/>
        <sz val="11"/>
        <rFont val="Arial Narrow"/>
        <family val="2"/>
      </rPr>
      <t>ALCANCE DEL OBJETO</t>
    </r>
    <r>
      <rPr>
        <sz val="11"/>
        <rFont val="Arial Narrow"/>
        <family val="2"/>
      </rPr>
      <t xml:space="preserve"> La asistencia técnica incluyen el acompañamiento en términos técnicos, administrativos, legales, sociales, ambientales y financieros, de tal forma que se desarrolle de forma integral el proyecto URI Tunjuelito, y debe finalizar con la obtención de los resultados esperados del proyecto, alcanzando los objetivos de las metas planteadas.</t>
    </r>
  </si>
  <si>
    <t>SECRETARÍA DISTRITAL DE SEGURIDAD, CONVIVENCIA Y JUSTICIA (SDSCJ)</t>
  </si>
  <si>
    <t>899.999.061-9</t>
  </si>
  <si>
    <t>18 (Meses) 30/06/2024</t>
  </si>
  <si>
    <t>220-150-19430-6</t>
  </si>
  <si>
    <t>FICHA TÉCNICA SECRETARÍA DISTRITAL DE SEGURIDAD, CONVIVENCIA Y JUSTICIA</t>
  </si>
  <si>
    <t>SECRETARÍA DISTRITAL DE SEGURIDAD, CONVIVENCIA Y JUSTICIA</t>
  </si>
  <si>
    <t>CONTRATO INTERADMINISTRATIVO SCJ- SIF- CD- 615 -2022</t>
  </si>
  <si>
    <t>SECRETARÍA DISTRITAL DE SEGURIDAD, CONVIVENCIA Y JUSTICIA
      FINANCIERA DE DESARROLLO TERRITORIAL S.A.      
TOTAL EXTRACTOS
ANEXO 1</t>
  </si>
  <si>
    <t>PATRIMONIO AUTÓNOMO: CONTRATO INTERADMINISTRATIVO SCJ- SIF- CD- 615 -2022</t>
  </si>
  <si>
    <t>ABONO SECRETARIA DISTRITAL SEGURIDAD CONVIVENCIA Y JUSTICIA</t>
  </si>
  <si>
    <t>RENDIMIENTOS MES DE MARZO 2023</t>
  </si>
  <si>
    <t>SECRETARÍA DISTRITAL DE SEGURIDAD, CONVIVENCIA Y JUSTICIA
      FINANCIERA DE DESARROLLO TERRITORIAL S.A.      
TOTAL EXTRACTOS FIC
ANEXO 2</t>
  </si>
  <si>
    <t>MARZO</t>
  </si>
  <si>
    <t xml:space="preserve">RENDIMIENTOS GENERADOS FIC </t>
  </si>
  <si>
    <t>SECRETARÍA DISTRITAL DE SEGURIDAD, CONVIVENCIA Y JUSTICIA
FINANCIERA DE DESARROLLO TERRITORIAL S.A
CONTROL RETENCIONES</t>
  </si>
  <si>
    <t>ASISTENCIA TECNICA</t>
  </si>
  <si>
    <t>EJECUCION DEL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</si>
</sst>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_(* #,##0.00_);_(* \(#,##0.00\);_(* &quot;-&quot;??_);_(@_)"/>
    <numFmt numFmtId="165" formatCode="&quot;$&quot;#,##0_);[Red]\(&quot;$&quot;#,##0\)"/>
    <numFmt numFmtId="166" formatCode="&quot;$&quot;#,##0.00_);[Red]\(&quot;$&quot;#,##0.00\)"/>
    <numFmt numFmtId="167" formatCode="_(&quot;$&quot;* #,##0_);_(&quot;$&quot;* \(#,##0\);_(&quot;$&quot;* &quot;-&quot;_);_(@_)"/>
    <numFmt numFmtId="168" formatCode="_(* #,##0_);_(* \(#,##0\);_(* &quot;-&quot;_);_(@_)"/>
    <numFmt numFmtId="169" formatCode="_(&quot;$&quot;* #,##0.00_);_(&quot;$&quot;* \(#,##0.00\);_(&quot;$&quot;* &quot;-&quot;??_);_(@_)"/>
    <numFmt numFmtId="170" formatCode="_(* #,##0_);_(* \(#,##0\);_(* &quot;-&quot;??_);_(@_)"/>
    <numFmt numFmtId="171" formatCode="_(&quot;C$&quot;* #,##0.00_);_(&quot;C$&quot;* \(#,##0.00\);_(&quot;C$&quot;* &quot;-&quot;??_);_(@_)"/>
    <numFmt numFmtId="172" formatCode="_(* #,##0.00000_);_(* \(#,##0.00000\);_(* &quot;-&quot;??_);_(@_)"/>
    <numFmt numFmtId="173" formatCode="dd/mm/yyyy;@"/>
    <numFmt numFmtId="174" formatCode="_-* #,##0.00_-;\-* #,##0.00_-;_-* &quot;-&quot;_-;_-@_-"/>
    <numFmt numFmtId="175" formatCode="d/mm/yyyy;@"/>
    <numFmt numFmtId="176" formatCode="[$-C0A]mmm\-yy;@"/>
    <numFmt numFmtId="177" formatCode="yyyy\-mm\-dd;@"/>
    <numFmt numFmtId="178" formatCode="&quot;$&quot;\ #,##0"/>
    <numFmt numFmtId="179" formatCode="_(&quot;$&quot;\ * #,##0.00_);_(&quot;$&quot;\ * \(#,##0.00\);_(&quot;$&quot;\ * &quot;-&quot;??_);_(@_)"/>
    <numFmt numFmtId="180" formatCode="_-&quot;$&quot;* #,##0_-;\-&quot;$&quot;* #,##0_-;_-&quot;$&quot;* &quot;-&quot;_-;_-@_-"/>
    <numFmt numFmtId="181" formatCode="&quot;$&quot;\ #,##0.00"/>
    <numFmt numFmtId="182" formatCode="_-* #,##0_-;\-* #,##0_-;_-* &quot;-&quot;??_-;_-@_-"/>
    <numFmt numFmtId="184" formatCode="_(* #,##0.00_);_(* \(#,##0.00\);_(* &quot;-&quot;_);_(@_)"/>
    <numFmt numFmtId="185" formatCode="0.000"/>
  </numFmts>
  <fonts count="59">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8"/>
      <color theme="3"/>
      <name val="Calibri Light"/>
      <family val="2"/>
      <scheme val="major"/>
    </font>
    <font>
      <sz val="11"/>
      <name val="Calibri"/>
      <family val="2"/>
      <scheme val="minor"/>
    </font>
    <font>
      <b/>
      <sz val="11"/>
      <name val="Calibri"/>
      <family val="2"/>
      <scheme val="minor"/>
    </font>
    <font>
      <b/>
      <sz val="12"/>
      <color theme="1"/>
      <name val="Calibri"/>
      <family val="2"/>
      <scheme val="minor"/>
    </font>
    <font>
      <sz val="10"/>
      <color theme="1"/>
      <name val="Times New Roman"/>
      <family val="1"/>
    </font>
    <font>
      <b/>
      <sz val="12"/>
      <color theme="0"/>
      <name val="Calibri"/>
      <family val="2"/>
      <scheme val="minor"/>
    </font>
    <font>
      <u/>
      <sz val="11"/>
      <color theme="10"/>
      <name val="Calibri"/>
      <family val="2"/>
      <scheme val="minor"/>
    </font>
    <font>
      <sz val="9"/>
      <color theme="1"/>
      <name val="Calibri"/>
      <family val="2"/>
      <scheme val="minor"/>
    </font>
    <font>
      <b/>
      <sz val="9"/>
      <color theme="1"/>
      <name val="Calibri"/>
      <family val="2"/>
      <scheme val="minor"/>
    </font>
    <font>
      <sz val="8"/>
      <name val="Calibri"/>
      <family val="2"/>
      <scheme val="minor"/>
    </font>
    <font>
      <b/>
      <sz val="14"/>
      <color theme="0"/>
      <name val="Calibri"/>
      <family val="2"/>
      <scheme val="minor"/>
    </font>
    <font>
      <sz val="14"/>
      <color theme="1"/>
      <name val="Calibri"/>
      <family val="2"/>
      <scheme val="minor"/>
    </font>
    <font>
      <b/>
      <sz val="9"/>
      <color theme="0"/>
      <name val="Calibri"/>
      <family val="2"/>
      <scheme val="minor"/>
    </font>
    <font>
      <sz val="12"/>
      <color rgb="FF333333"/>
      <name val="Source Sans Pro"/>
      <family val="2"/>
    </font>
    <font>
      <b/>
      <sz val="14"/>
      <color theme="1"/>
      <name val="Calibri"/>
      <family val="2"/>
      <scheme val="minor"/>
    </font>
    <font>
      <b/>
      <sz val="12"/>
      <name val="Calibri"/>
      <family val="2"/>
      <scheme val="minor"/>
    </font>
    <font>
      <b/>
      <sz val="9"/>
      <color indexed="81"/>
      <name val="Tahoma"/>
      <family val="2"/>
    </font>
    <font>
      <u/>
      <sz val="10"/>
      <color theme="10"/>
      <name val="Arial"/>
      <family val="2"/>
    </font>
    <font>
      <sz val="18"/>
      <name val="Calibri"/>
      <family val="2"/>
      <scheme val="minor"/>
    </font>
    <font>
      <sz val="12"/>
      <color rgb="FF00B050"/>
      <name val="Calibri"/>
      <family val="2"/>
      <scheme val="minor"/>
    </font>
    <font>
      <sz val="11"/>
      <name val="Arial Narrow"/>
      <family val="2"/>
    </font>
    <font>
      <sz val="9"/>
      <color indexed="81"/>
      <name val="Tahoma"/>
      <family val="2"/>
    </font>
    <font>
      <sz val="10"/>
      <color indexed="81"/>
      <name val="Tahoma"/>
      <family val="2"/>
    </font>
    <font>
      <b/>
      <sz val="16"/>
      <color rgb="FF000000"/>
      <name val="Calibri"/>
      <family val="2"/>
    </font>
    <font>
      <b/>
      <sz val="11"/>
      <color rgb="FF000000"/>
      <name val="Calibri"/>
      <family val="2"/>
    </font>
    <font>
      <b/>
      <sz val="12"/>
      <color indexed="8"/>
      <name val="Arial"/>
      <family val="2"/>
    </font>
    <font>
      <sz val="12"/>
      <color theme="1"/>
      <name val="Arial"/>
      <family val="2"/>
    </font>
    <font>
      <sz val="12"/>
      <color indexed="8"/>
      <name val="Arial"/>
      <family val="2"/>
    </font>
    <font>
      <b/>
      <sz val="12"/>
      <name val="Arial"/>
      <family val="2"/>
    </font>
    <font>
      <sz val="12"/>
      <name val="Arial"/>
      <family val="2"/>
    </font>
    <font>
      <b/>
      <sz val="12"/>
      <color theme="1"/>
      <name val="Arial"/>
      <family val="2"/>
    </font>
    <font>
      <b/>
      <sz val="12"/>
      <color rgb="FFFF0000"/>
      <name val="Arial"/>
      <family val="2"/>
    </font>
    <font>
      <sz val="12"/>
      <color rgb="FFFF0000"/>
      <name val="Arial"/>
      <family val="2"/>
    </font>
    <font>
      <sz val="16"/>
      <color rgb="FF000000"/>
      <name val="Calibri"/>
      <family val="2"/>
    </font>
    <font>
      <sz val="20"/>
      <color theme="3" tint="-0.249977111117893"/>
      <name val="BigNoodleTitling"/>
    </font>
    <font>
      <sz val="11"/>
      <color theme="1"/>
      <name val="Arial"/>
      <family val="2"/>
    </font>
    <font>
      <b/>
      <sz val="14"/>
      <name val="Calibri"/>
      <family val="2"/>
      <scheme val="minor"/>
    </font>
    <font>
      <sz val="10"/>
      <name val="Calibri"/>
      <family val="2"/>
      <scheme val="minor"/>
    </font>
    <font>
      <sz val="8"/>
      <color theme="1"/>
      <name val="Calibri"/>
      <family val="2"/>
      <scheme val="minor"/>
    </font>
    <font>
      <sz val="12"/>
      <name val="Source Sans Pro"/>
      <family val="2"/>
    </font>
    <font>
      <b/>
      <sz val="11"/>
      <name val="Arial Narrow"/>
      <family val="2"/>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002060"/>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4" tint="-0.499984740745262"/>
        <bgColor indexed="64"/>
      </patternFill>
    </fill>
    <fill>
      <patternFill patternType="solid">
        <fgColor theme="3" tint="0.79998168889431442"/>
        <bgColor rgb="FF000000"/>
      </patternFill>
    </fill>
    <fill>
      <patternFill patternType="solid">
        <fgColor theme="5" tint="0.59999389629810485"/>
        <bgColor indexed="64"/>
      </patternFill>
    </fill>
    <fill>
      <patternFill patternType="solid">
        <fgColor rgb="FFFFFF00"/>
        <bgColor indexed="64"/>
      </patternFill>
    </fill>
    <fill>
      <patternFill patternType="solid">
        <fgColor theme="8" tint="-0.499984740745262"/>
        <bgColor indexed="64"/>
      </patternFill>
    </fill>
    <fill>
      <patternFill patternType="solid">
        <fgColor theme="6" tint="0.79998168889431442"/>
        <bgColor indexed="64"/>
      </patternFill>
    </fill>
  </fills>
  <borders count="6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auto="1"/>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double">
        <color theme="0"/>
      </right>
      <top style="medium">
        <color indexed="64"/>
      </top>
      <bottom/>
      <diagonal/>
    </border>
    <border>
      <left style="double">
        <color theme="0"/>
      </left>
      <right style="double">
        <color theme="0"/>
      </right>
      <top style="medium">
        <color indexed="64"/>
      </top>
      <bottom/>
      <diagonal/>
    </border>
    <border>
      <left style="double">
        <color theme="0"/>
      </left>
      <right style="medium">
        <color auto="1"/>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dotted">
        <color indexed="64"/>
      </left>
      <right style="dotted">
        <color indexed="64"/>
      </right>
      <top style="dotted">
        <color indexed="64"/>
      </top>
      <bottom/>
      <diagonal/>
    </border>
    <border>
      <left style="dotted">
        <color indexed="64"/>
      </left>
      <right style="dotted">
        <color indexed="64"/>
      </right>
      <top style="thin">
        <color indexed="64"/>
      </top>
      <bottom style="dotted">
        <color indexed="64"/>
      </bottom>
      <diagonal/>
    </border>
    <border>
      <left style="dotted">
        <color indexed="64"/>
      </left>
      <right/>
      <top style="thin">
        <color indexed="64"/>
      </top>
      <bottom/>
      <diagonal/>
    </border>
    <border>
      <left style="dotted">
        <color indexed="64"/>
      </left>
      <right/>
      <top style="thin">
        <color indexed="64"/>
      </top>
      <bottom style="thin">
        <color indexed="64"/>
      </bottom>
      <diagonal/>
    </border>
    <border>
      <left style="dotted">
        <color indexed="64"/>
      </left>
      <right style="thin">
        <color indexed="64"/>
      </right>
      <top style="thin">
        <color indexed="64"/>
      </top>
      <bottom style="dotted">
        <color indexed="64"/>
      </bottom>
      <diagonal/>
    </border>
    <border>
      <left/>
      <right style="medium">
        <color indexed="64"/>
      </right>
      <top style="thin">
        <color indexed="64"/>
      </top>
      <bottom/>
      <diagonal/>
    </border>
    <border>
      <left style="thin">
        <color indexed="64"/>
      </left>
      <right style="medium">
        <color indexed="64"/>
      </right>
      <top/>
      <bottom/>
      <diagonal/>
    </border>
    <border>
      <left style="double">
        <color theme="0"/>
      </left>
      <right/>
      <top style="medium">
        <color indexed="64"/>
      </top>
      <bottom/>
      <diagonal/>
    </border>
    <border>
      <left/>
      <right style="double">
        <color theme="0"/>
      </right>
      <top style="medium">
        <color indexed="64"/>
      </top>
      <bottom/>
      <diagonal/>
    </border>
    <border>
      <left style="double">
        <color theme="0"/>
      </left>
      <right style="double">
        <color theme="0"/>
      </right>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double">
        <color theme="0"/>
      </right>
      <top style="medium">
        <color indexed="64"/>
      </top>
      <bottom style="medium">
        <color indexed="64"/>
      </bottom>
      <diagonal/>
    </border>
    <border>
      <left style="double">
        <color theme="0"/>
      </left>
      <right style="double">
        <color theme="0"/>
      </right>
      <top style="medium">
        <color indexed="64"/>
      </top>
      <bottom style="medium">
        <color indexed="64"/>
      </bottom>
      <diagonal/>
    </border>
    <border>
      <left style="double">
        <color theme="0"/>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s>
  <cellStyleXfs count="1280">
    <xf numFmtId="0" fontId="0" fillId="0" borderId="0"/>
    <xf numFmtId="164"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4"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6" fillId="32" borderId="0" applyNumberFormat="0" applyBorder="0" applyAlignment="0" applyProtection="0"/>
    <xf numFmtId="171" fontId="17" fillId="0" borderId="0" applyFont="0" applyFill="0" applyBorder="0" applyAlignment="0" applyProtection="0"/>
    <xf numFmtId="0" fontId="18" fillId="0" borderId="0" applyNumberFormat="0" applyFill="0" applyBorder="0" applyAlignment="0" applyProtection="0"/>
    <xf numFmtId="0" fontId="1" fillId="0" borderId="0"/>
    <xf numFmtId="164" fontId="17" fillId="0" borderId="0" applyFont="0" applyFill="0" applyBorder="0" applyAlignment="0" applyProtection="0"/>
    <xf numFmtId="9" fontId="1" fillId="0" borderId="0" applyFont="0" applyFill="0" applyBorder="0" applyAlignment="0" applyProtection="0"/>
    <xf numFmtId="168" fontId="1" fillId="0" borderId="0" applyFont="0" applyFill="0" applyBorder="0" applyAlignment="0" applyProtection="0"/>
    <xf numFmtId="169" fontId="1" fillId="0" borderId="0" applyFont="0" applyFill="0" applyBorder="0" applyAlignment="0" applyProtection="0"/>
    <xf numFmtId="164" fontId="1" fillId="0" borderId="0" applyFont="0" applyFill="0" applyBorder="0" applyAlignment="0" applyProtection="0"/>
    <xf numFmtId="0" fontId="24" fillId="0" borderId="0" applyNumberFormat="0" applyFill="0" applyBorder="0" applyAlignment="0" applyProtection="0"/>
    <xf numFmtId="0" fontId="17" fillId="0" borderId="0"/>
    <xf numFmtId="168" fontId="17" fillId="0" borderId="0" applyFont="0" applyFill="0" applyBorder="0" applyAlignment="0" applyProtection="0"/>
    <xf numFmtId="0" fontId="35" fillId="0" borderId="0" applyNumberFormat="0" applyFill="0" applyBorder="0" applyAlignment="0" applyProtection="0"/>
    <xf numFmtId="167" fontId="1" fillId="0" borderId="0" applyFont="0" applyFill="0" applyBorder="0" applyAlignment="0" applyProtection="0"/>
    <xf numFmtId="179" fontId="1" fillId="0" borderId="0" applyFont="0" applyFill="0" applyBorder="0" applyAlignment="0" applyProtection="0"/>
    <xf numFmtId="180"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9" fontId="1" fillId="0" borderId="0" applyFont="0" applyFill="0" applyBorder="0" applyAlignment="0" applyProtection="0"/>
    <xf numFmtId="164"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4" fontId="1" fillId="0" borderId="0" applyFont="0" applyFill="0" applyBorder="0" applyAlignment="0" applyProtection="0"/>
    <xf numFmtId="169" fontId="1" fillId="0" borderId="0" applyFont="0" applyFill="0" applyBorder="0" applyAlignment="0" applyProtection="0"/>
    <xf numFmtId="167" fontId="1" fillId="0" borderId="0" applyFont="0" applyFill="0" applyBorder="0" applyAlignment="0" applyProtection="0"/>
    <xf numFmtId="169"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9" fontId="1" fillId="0" borderId="0" applyFont="0" applyFill="0" applyBorder="0" applyAlignment="0" applyProtection="0"/>
  </cellStyleXfs>
  <cellXfs count="502">
    <xf numFmtId="0" fontId="0" fillId="0" borderId="0" xfId="0"/>
    <xf numFmtId="0" fontId="15" fillId="33" borderId="0" xfId="0" applyFont="1" applyFill="1"/>
    <xf numFmtId="164" fontId="0" fillId="33" borderId="0" xfId="1" applyFont="1" applyFill="1"/>
    <xf numFmtId="0" fontId="15" fillId="33" borderId="0" xfId="0" applyFont="1" applyFill="1" applyAlignment="1">
      <alignment vertical="center"/>
    </xf>
    <xf numFmtId="14" fontId="15" fillId="33" borderId="0" xfId="0" applyNumberFormat="1" applyFont="1" applyFill="1"/>
    <xf numFmtId="0" fontId="0" fillId="33" borderId="0" xfId="0" applyFill="1"/>
    <xf numFmtId="0" fontId="16" fillId="33" borderId="0" xfId="0" applyFont="1" applyFill="1"/>
    <xf numFmtId="170" fontId="0" fillId="33" borderId="0" xfId="1" applyNumberFormat="1" applyFont="1" applyFill="1"/>
    <xf numFmtId="49" fontId="0" fillId="33" borderId="10" xfId="0" applyNumberFormat="1" applyFill="1" applyBorder="1" applyAlignment="1">
      <alignment vertical="center"/>
    </xf>
    <xf numFmtId="49" fontId="0" fillId="33" borderId="0" xfId="0" applyNumberFormat="1" applyFill="1" applyAlignment="1">
      <alignment vertical="center"/>
    </xf>
    <xf numFmtId="0" fontId="16" fillId="33" borderId="0" xfId="0" applyFont="1" applyFill="1" applyAlignment="1">
      <alignment vertical="center"/>
    </xf>
    <xf numFmtId="10" fontId="0" fillId="33" borderId="0" xfId="46" applyNumberFormat="1" applyFont="1" applyFill="1" applyAlignment="1">
      <alignment vertical="center"/>
    </xf>
    <xf numFmtId="0" fontId="0" fillId="33" borderId="0" xfId="0" applyFill="1" applyAlignment="1">
      <alignment vertical="center"/>
    </xf>
    <xf numFmtId="170" fontId="0" fillId="33" borderId="0" xfId="0" applyNumberFormat="1" applyFill="1" applyAlignment="1">
      <alignment vertical="center"/>
    </xf>
    <xf numFmtId="172" fontId="0" fillId="33" borderId="0" xfId="0" applyNumberFormat="1" applyFill="1" applyAlignment="1">
      <alignment vertical="center"/>
    </xf>
    <xf numFmtId="3" fontId="0" fillId="33" borderId="0" xfId="0" applyNumberFormat="1" applyFill="1"/>
    <xf numFmtId="0" fontId="0" fillId="0" borderId="0" xfId="0" applyAlignment="1">
      <alignment vertical="center"/>
    </xf>
    <xf numFmtId="170" fontId="0" fillId="33" borderId="0" xfId="0" applyNumberFormat="1" applyFill="1"/>
    <xf numFmtId="164" fontId="0" fillId="33" borderId="0" xfId="0" applyNumberFormat="1" applyFill="1"/>
    <xf numFmtId="1" fontId="22" fillId="33" borderId="0" xfId="0" applyNumberFormat="1" applyFont="1" applyFill="1"/>
    <xf numFmtId="0" fontId="13" fillId="33" borderId="0" xfId="0" applyFont="1" applyFill="1"/>
    <xf numFmtId="3" fontId="13" fillId="33" borderId="0" xfId="0" applyNumberFormat="1" applyFont="1" applyFill="1"/>
    <xf numFmtId="168" fontId="0" fillId="33" borderId="0" xfId="47" applyFont="1" applyFill="1" applyAlignment="1">
      <alignment vertical="center"/>
    </xf>
    <xf numFmtId="168" fontId="0" fillId="33" borderId="0" xfId="47" applyFont="1" applyFill="1"/>
    <xf numFmtId="175" fontId="0" fillId="33" borderId="0" xfId="0" applyNumberFormat="1" applyFill="1"/>
    <xf numFmtId="175" fontId="0" fillId="0" borderId="0" xfId="0" applyNumberFormat="1"/>
    <xf numFmtId="49" fontId="15" fillId="33" borderId="0" xfId="0" applyNumberFormat="1" applyFont="1" applyFill="1" applyAlignment="1">
      <alignment vertical="center"/>
    </xf>
    <xf numFmtId="0" fontId="15" fillId="0" borderId="0" xfId="0" applyFont="1"/>
    <xf numFmtId="0" fontId="21" fillId="33" borderId="0" xfId="0" applyFont="1" applyFill="1"/>
    <xf numFmtId="0" fontId="19" fillId="0" borderId="0" xfId="0" applyFont="1"/>
    <xf numFmtId="0" fontId="0" fillId="33" borderId="0" xfId="0" applyFill="1" applyAlignment="1">
      <alignment horizontal="center"/>
    </xf>
    <xf numFmtId="0" fontId="0" fillId="0" borderId="0" xfId="0" applyAlignment="1">
      <alignment horizontal="center"/>
    </xf>
    <xf numFmtId="169" fontId="0" fillId="33" borderId="0" xfId="48" applyFont="1" applyFill="1"/>
    <xf numFmtId="169" fontId="0" fillId="33" borderId="0" xfId="0" applyNumberFormat="1" applyFill="1"/>
    <xf numFmtId="164" fontId="0" fillId="0" borderId="0" xfId="1" applyFont="1"/>
    <xf numFmtId="164" fontId="21" fillId="33" borderId="0" xfId="1" applyFont="1" applyFill="1" applyAlignment="1"/>
    <xf numFmtId="164" fontId="0" fillId="0" borderId="0" xfId="0" applyNumberFormat="1"/>
    <xf numFmtId="0" fontId="24" fillId="0" borderId="0" xfId="50"/>
    <xf numFmtId="0" fontId="0" fillId="33" borderId="0" xfId="0" applyFill="1" applyAlignment="1">
      <alignment horizontal="center" vertical="center"/>
    </xf>
    <xf numFmtId="0" fontId="0" fillId="0" borderId="0" xfId="0" applyAlignment="1">
      <alignment horizontal="center" vertical="center"/>
    </xf>
    <xf numFmtId="49" fontId="15" fillId="33" borderId="0" xfId="0" applyNumberFormat="1" applyFont="1" applyFill="1" applyAlignment="1">
      <alignment horizontal="center" vertical="center"/>
    </xf>
    <xf numFmtId="0" fontId="15" fillId="0" borderId="0" xfId="0" applyFont="1" applyAlignment="1">
      <alignment horizontal="center"/>
    </xf>
    <xf numFmtId="168" fontId="0" fillId="0" borderId="0" xfId="47" applyFont="1" applyFill="1"/>
    <xf numFmtId="168" fontId="0" fillId="33" borderId="0" xfId="47" applyFont="1" applyFill="1" applyBorder="1" applyAlignment="1">
      <alignment vertical="center"/>
    </xf>
    <xf numFmtId="1" fontId="0" fillId="33" borderId="0" xfId="0" applyNumberFormat="1" applyFill="1"/>
    <xf numFmtId="1" fontId="0" fillId="0" borderId="0" xfId="0" applyNumberFormat="1"/>
    <xf numFmtId="0" fontId="20" fillId="33" borderId="0" xfId="0" applyFont="1" applyFill="1" applyAlignment="1">
      <alignment vertical="center"/>
    </xf>
    <xf numFmtId="0" fontId="28" fillId="34" borderId="13" xfId="0" applyFont="1" applyFill="1" applyBorder="1" applyAlignment="1" applyProtection="1">
      <alignment horizontal="center" vertical="center" wrapText="1"/>
      <protection hidden="1"/>
    </xf>
    <xf numFmtId="0" fontId="28" fillId="34" borderId="14" xfId="0" applyFont="1" applyFill="1" applyBorder="1" applyAlignment="1" applyProtection="1">
      <alignment horizontal="center" vertical="center" wrapText="1"/>
      <protection hidden="1"/>
    </xf>
    <xf numFmtId="0" fontId="23" fillId="34" borderId="14" xfId="0" applyFont="1" applyFill="1" applyBorder="1" applyAlignment="1" applyProtection="1">
      <alignment horizontal="center" vertical="center" wrapText="1"/>
      <protection hidden="1"/>
    </xf>
    <xf numFmtId="0" fontId="12" fillId="34" borderId="12" xfId="0" applyFont="1" applyFill="1" applyBorder="1" applyAlignment="1">
      <alignment horizontal="center" vertical="center"/>
    </xf>
    <xf numFmtId="0" fontId="12" fillId="34" borderId="12" xfId="0" applyFont="1" applyFill="1" applyBorder="1" applyAlignment="1">
      <alignment horizontal="center" vertical="center" wrapText="1"/>
    </xf>
    <xf numFmtId="176" fontId="30" fillId="34" borderId="12" xfId="0" applyNumberFormat="1" applyFont="1" applyFill="1" applyBorder="1" applyAlignment="1">
      <alignment horizontal="center" vertical="center" wrapText="1" shrinkToFit="1"/>
    </xf>
    <xf numFmtId="170" fontId="30" fillId="34" borderId="18" xfId="1" applyNumberFormat="1" applyFont="1" applyFill="1" applyBorder="1" applyAlignment="1">
      <alignment horizontal="center" vertical="center" wrapText="1" shrinkToFit="1"/>
    </xf>
    <xf numFmtId="176" fontId="30" fillId="34" borderId="18" xfId="0" applyNumberFormat="1" applyFont="1" applyFill="1" applyBorder="1" applyAlignment="1">
      <alignment horizontal="center" vertical="center" wrapText="1" shrinkToFit="1"/>
    </xf>
    <xf numFmtId="0" fontId="12" fillId="40" borderId="12" xfId="0" applyFont="1" applyFill="1" applyBorder="1" applyAlignment="1">
      <alignment horizontal="center" vertical="center" wrapText="1"/>
    </xf>
    <xf numFmtId="164" fontId="0" fillId="0" borderId="0" xfId="0" applyNumberFormat="1" applyAlignment="1">
      <alignment vertical="center"/>
    </xf>
    <xf numFmtId="0" fontId="15" fillId="33" borderId="0" xfId="0" applyFont="1" applyFill="1" applyAlignment="1">
      <alignment horizontal="center" vertical="center"/>
    </xf>
    <xf numFmtId="0" fontId="15" fillId="33" borderId="0" xfId="0" applyFont="1" applyFill="1" applyAlignment="1">
      <alignment horizontal="center"/>
    </xf>
    <xf numFmtId="0" fontId="36" fillId="0" borderId="0" xfId="0" applyFont="1" applyAlignment="1">
      <alignment horizontal="center" vertical="center" wrapText="1"/>
    </xf>
    <xf numFmtId="0" fontId="37" fillId="0" borderId="0" xfId="0" applyFont="1" applyAlignment="1">
      <alignment horizontal="center" vertical="center" wrapText="1"/>
    </xf>
    <xf numFmtId="0" fontId="28" fillId="41" borderId="34" xfId="0" applyFont="1" applyFill="1" applyBorder="1" applyAlignment="1">
      <alignment horizontal="center" vertical="center" wrapText="1" readingOrder="1"/>
    </xf>
    <xf numFmtId="167" fontId="28" fillId="41" borderId="34" xfId="54" applyFont="1" applyFill="1" applyBorder="1" applyAlignment="1">
      <alignment horizontal="center" vertical="center" wrapText="1" readingOrder="1"/>
    </xf>
    <xf numFmtId="0" fontId="28" fillId="41" borderId="35" xfId="0" applyFont="1" applyFill="1" applyBorder="1" applyAlignment="1">
      <alignment horizontal="center" vertical="center" wrapText="1" readingOrder="1"/>
    </xf>
    <xf numFmtId="0" fontId="28" fillId="41" borderId="37" xfId="0" applyFont="1" applyFill="1" applyBorder="1" applyAlignment="1">
      <alignment horizontal="center" vertical="center" wrapText="1" readingOrder="1"/>
    </xf>
    <xf numFmtId="0" fontId="19" fillId="0" borderId="0" xfId="0" applyFont="1" applyAlignment="1">
      <alignment horizontal="center" vertical="center" wrapText="1"/>
    </xf>
    <xf numFmtId="0" fontId="38" fillId="0" borderId="16" xfId="0" applyFont="1" applyBorder="1" applyAlignment="1">
      <alignment horizontal="center" vertical="center" wrapText="1" readingOrder="1"/>
    </xf>
    <xf numFmtId="0" fontId="38" fillId="0" borderId="16" xfId="0" applyFont="1" applyBorder="1" applyAlignment="1">
      <alignment horizontal="center" vertical="center" wrapText="1"/>
    </xf>
    <xf numFmtId="15" fontId="38" fillId="0" borderId="16" xfId="0" applyNumberFormat="1" applyFont="1" applyBorder="1" applyAlignment="1">
      <alignment horizontal="center" vertical="center" wrapText="1"/>
    </xf>
    <xf numFmtId="167" fontId="38" fillId="0" borderId="16" xfId="54" applyFont="1" applyFill="1" applyBorder="1" applyAlignment="1">
      <alignment horizontal="center" vertical="center" wrapText="1"/>
    </xf>
    <xf numFmtId="0" fontId="38" fillId="0" borderId="16" xfId="0" applyFont="1" applyBorder="1" applyAlignment="1">
      <alignment horizontal="left" vertical="center" wrapText="1"/>
    </xf>
    <xf numFmtId="17" fontId="38" fillId="0" borderId="16" xfId="0" applyNumberFormat="1" applyFont="1" applyBorder="1" applyAlignment="1">
      <alignment horizontal="center" vertical="center" wrapText="1"/>
    </xf>
    <xf numFmtId="14" fontId="38" fillId="0" borderId="16" xfId="0" applyNumberFormat="1" applyFont="1" applyBorder="1" applyAlignment="1">
      <alignment horizontal="center" vertical="center" wrapText="1"/>
    </xf>
    <xf numFmtId="164" fontId="38" fillId="0" borderId="16" xfId="1" applyFont="1" applyFill="1" applyBorder="1" applyAlignment="1">
      <alignment horizontal="center" vertical="center" wrapText="1"/>
    </xf>
    <xf numFmtId="0" fontId="42" fillId="0" borderId="0" xfId="0" applyFont="1" applyAlignment="1">
      <alignment horizontal="center"/>
    </xf>
    <xf numFmtId="0" fontId="43" fillId="0" borderId="26" xfId="0" applyFont="1" applyBorder="1" applyAlignment="1">
      <alignment horizontal="left" vertical="center" wrapText="1"/>
    </xf>
    <xf numFmtId="0" fontId="43" fillId="0" borderId="0" xfId="0" applyFont="1" applyAlignment="1">
      <alignment vertical="center" wrapText="1"/>
    </xf>
    <xf numFmtId="0" fontId="43" fillId="0" borderId="0" xfId="0" applyFont="1" applyAlignment="1">
      <alignment horizontal="right" vertical="center" wrapText="1"/>
    </xf>
    <xf numFmtId="0" fontId="43" fillId="0" borderId="0" xfId="0" applyFont="1" applyAlignment="1">
      <alignment horizontal="center" vertical="center" wrapText="1"/>
    </xf>
    <xf numFmtId="0" fontId="44" fillId="0" borderId="0" xfId="0" applyFont="1" applyAlignment="1">
      <alignment horizontal="center" vertical="center"/>
    </xf>
    <xf numFmtId="178" fontId="44" fillId="0" borderId="27" xfId="0" applyNumberFormat="1" applyFont="1" applyBorder="1" applyAlignment="1">
      <alignment vertical="center"/>
    </xf>
    <xf numFmtId="0" fontId="44" fillId="0" borderId="0" xfId="0" applyFont="1" applyAlignment="1">
      <alignment vertical="center"/>
    </xf>
    <xf numFmtId="0" fontId="44" fillId="0" borderId="26" xfId="0" applyFont="1" applyBorder="1" applyAlignment="1">
      <alignment vertical="center"/>
    </xf>
    <xf numFmtId="0" fontId="43" fillId="0" borderId="0" xfId="0" applyFont="1" applyAlignment="1">
      <alignment vertical="center"/>
    </xf>
    <xf numFmtId="0" fontId="45" fillId="0" borderId="0" xfId="0" applyFont="1" applyAlignment="1">
      <alignment vertical="center" wrapText="1"/>
    </xf>
    <xf numFmtId="9" fontId="45" fillId="0" borderId="0" xfId="46" applyFont="1" applyFill="1" applyBorder="1" applyAlignment="1" applyProtection="1">
      <alignment horizontal="center" vertical="center" wrapText="1"/>
      <protection locked="0"/>
    </xf>
    <xf numFmtId="178" fontId="45" fillId="0" borderId="27" xfId="0" applyNumberFormat="1" applyFont="1" applyBorder="1" applyAlignment="1" applyProtection="1">
      <alignment vertical="center" wrapText="1"/>
      <protection locked="0"/>
    </xf>
    <xf numFmtId="0" fontId="43" fillId="0" borderId="0" xfId="0" applyFont="1" applyAlignment="1">
      <alignment horizontal="left" vertical="center" wrapText="1"/>
    </xf>
    <xf numFmtId="15" fontId="45" fillId="0" borderId="0" xfId="0" applyNumberFormat="1" applyFont="1" applyAlignment="1">
      <alignment horizontal="left" vertical="center" wrapText="1"/>
    </xf>
    <xf numFmtId="0" fontId="44" fillId="0" borderId="28" xfId="0" applyFont="1" applyBorder="1" applyAlignment="1">
      <alignment vertical="center"/>
    </xf>
    <xf numFmtId="0" fontId="44" fillId="0" borderId="10" xfId="0" applyFont="1" applyBorder="1" applyAlignment="1">
      <alignment vertical="center"/>
    </xf>
    <xf numFmtId="15" fontId="45" fillId="0" borderId="29" xfId="0" applyNumberFormat="1" applyFont="1" applyBorder="1" applyAlignment="1">
      <alignment horizontal="left" vertical="center" wrapText="1"/>
    </xf>
    <xf numFmtId="164" fontId="44" fillId="0" borderId="0" xfId="1" applyFont="1" applyFill="1"/>
    <xf numFmtId="0" fontId="45" fillId="0" borderId="25" xfId="0" applyFont="1" applyBorder="1" applyAlignment="1" applyProtection="1">
      <alignment horizontal="center" vertical="center" wrapText="1"/>
      <protection locked="0"/>
    </xf>
    <xf numFmtId="0" fontId="45" fillId="0" borderId="0" xfId="0" applyFont="1" applyAlignment="1" applyProtection="1">
      <alignment horizontal="center" vertical="center" wrapText="1"/>
      <protection locked="0"/>
    </xf>
    <xf numFmtId="179" fontId="45" fillId="0" borderId="38" xfId="55" applyFont="1" applyFill="1" applyBorder="1" applyAlignment="1" applyProtection="1">
      <alignment horizontal="center" vertical="center" wrapText="1"/>
      <protection locked="0"/>
    </xf>
    <xf numFmtId="0" fontId="47" fillId="0" borderId="25" xfId="0" applyFont="1" applyBorder="1" applyAlignment="1" applyProtection="1">
      <alignment horizontal="center" vertical="center" wrapText="1"/>
      <protection locked="0"/>
    </xf>
    <xf numFmtId="0" fontId="47" fillId="0" borderId="27" xfId="0" applyFont="1" applyBorder="1" applyAlignment="1" applyProtection="1">
      <alignment horizontal="center" vertical="center" wrapText="1"/>
      <protection locked="0"/>
    </xf>
    <xf numFmtId="0" fontId="45" fillId="0" borderId="39" xfId="0" applyFont="1" applyBorder="1" applyAlignment="1" applyProtection="1">
      <alignment horizontal="center" vertical="center" wrapText="1"/>
      <protection locked="0"/>
    </xf>
    <xf numFmtId="179" fontId="43" fillId="0" borderId="21" xfId="55" applyFont="1" applyFill="1" applyBorder="1" applyAlignment="1" applyProtection="1">
      <alignment vertical="center" wrapText="1"/>
      <protection hidden="1"/>
    </xf>
    <xf numFmtId="179" fontId="46" fillId="0" borderId="21" xfId="55" applyFont="1" applyFill="1" applyBorder="1" applyAlignment="1" applyProtection="1">
      <alignment vertical="center" wrapText="1"/>
      <protection hidden="1"/>
    </xf>
    <xf numFmtId="3" fontId="44" fillId="0" borderId="0" xfId="0" applyNumberFormat="1" applyFont="1" applyAlignment="1">
      <alignment vertical="center"/>
    </xf>
    <xf numFmtId="164" fontId="48" fillId="0" borderId="0" xfId="1" applyFont="1" applyFill="1"/>
    <xf numFmtId="179" fontId="44" fillId="0" borderId="26" xfId="55" applyFont="1" applyFill="1" applyBorder="1" applyAlignment="1">
      <alignment vertical="center"/>
    </xf>
    <xf numFmtId="0" fontId="45" fillId="0" borderId="0" xfId="0" applyFont="1" applyAlignment="1" applyProtection="1">
      <alignment horizontal="left" vertical="center" wrapText="1"/>
      <protection locked="0"/>
    </xf>
    <xf numFmtId="3" fontId="45" fillId="0" borderId="0" xfId="0" applyNumberFormat="1" applyFont="1" applyAlignment="1" applyProtection="1">
      <alignment horizontal="left" vertical="center" wrapText="1"/>
      <protection locked="0"/>
    </xf>
    <xf numFmtId="179" fontId="43" fillId="0" borderId="0" xfId="55" applyFont="1" applyFill="1" applyBorder="1" applyAlignment="1" applyProtection="1">
      <alignment vertical="center" wrapText="1"/>
      <protection locked="0"/>
    </xf>
    <xf numFmtId="179" fontId="48" fillId="0" borderId="0" xfId="55" applyFont="1" applyFill="1" applyBorder="1" applyAlignment="1">
      <alignment vertical="center"/>
    </xf>
    <xf numFmtId="178" fontId="43" fillId="0" borderId="0" xfId="0" applyNumberFormat="1" applyFont="1" applyAlignment="1" applyProtection="1">
      <alignment horizontal="center" vertical="center" wrapText="1"/>
      <protection locked="0"/>
    </xf>
    <xf numFmtId="178" fontId="43" fillId="0" borderId="27" xfId="0" applyNumberFormat="1" applyFont="1" applyBorder="1" applyAlignment="1" applyProtection="1">
      <alignment vertical="center" wrapText="1"/>
      <protection locked="0"/>
    </xf>
    <xf numFmtId="179" fontId="45" fillId="0" borderId="26" xfId="55" applyFont="1" applyFill="1" applyBorder="1" applyAlignment="1" applyProtection="1">
      <alignment vertical="center" wrapText="1"/>
      <protection locked="0"/>
    </xf>
    <xf numFmtId="0" fontId="49" fillId="0" borderId="0" xfId="0" applyFont="1" applyAlignment="1" applyProtection="1">
      <alignment horizontal="center" vertical="center" wrapText="1"/>
      <protection locked="0"/>
    </xf>
    <xf numFmtId="179" fontId="45" fillId="0" borderId="0" xfId="55" applyFont="1" applyFill="1" applyBorder="1" applyAlignment="1" applyProtection="1">
      <alignment vertical="center" wrapText="1"/>
      <protection locked="0"/>
    </xf>
    <xf numFmtId="179" fontId="45" fillId="0" borderId="0" xfId="55" applyFont="1" applyFill="1" applyBorder="1" applyAlignment="1" applyProtection="1">
      <alignment horizontal="left" vertical="center" wrapText="1"/>
      <protection locked="0"/>
    </xf>
    <xf numFmtId="0" fontId="43" fillId="0" borderId="0" xfId="0" applyFont="1" applyAlignment="1" applyProtection="1">
      <alignment horizontal="center" vertical="center" wrapText="1"/>
      <protection locked="0"/>
    </xf>
    <xf numFmtId="179" fontId="43" fillId="0" borderId="27" xfId="55" applyFont="1" applyFill="1" applyBorder="1" applyAlignment="1" applyProtection="1">
      <alignment horizontal="center" vertical="center" wrapText="1"/>
      <protection locked="0"/>
    </xf>
    <xf numFmtId="178" fontId="45" fillId="0" borderId="0" xfId="0" applyNumberFormat="1" applyFont="1" applyAlignment="1" applyProtection="1">
      <alignment horizontal="left" vertical="center" wrapText="1"/>
      <protection locked="0"/>
    </xf>
    <xf numFmtId="179" fontId="44" fillId="0" borderId="0" xfId="55" applyFont="1" applyFill="1" applyBorder="1" applyAlignment="1">
      <alignment vertical="center"/>
    </xf>
    <xf numFmtId="179" fontId="43" fillId="0" borderId="21" xfId="55" applyFont="1" applyFill="1" applyBorder="1" applyAlignment="1" applyProtection="1">
      <alignment horizontal="center" vertical="center" wrapText="1"/>
      <protection hidden="1"/>
    </xf>
    <xf numFmtId="179" fontId="45" fillId="0" borderId="0" xfId="0" applyNumberFormat="1" applyFont="1" applyAlignment="1" applyProtection="1">
      <alignment horizontal="left" vertical="center" wrapText="1"/>
      <protection locked="0"/>
    </xf>
    <xf numFmtId="178" fontId="45" fillId="0" borderId="0" xfId="0" applyNumberFormat="1" applyFont="1" applyAlignment="1" applyProtection="1">
      <alignment vertical="center" wrapText="1"/>
      <protection locked="0"/>
    </xf>
    <xf numFmtId="179" fontId="48" fillId="0" borderId="21" xfId="55" applyFont="1" applyFill="1" applyBorder="1" applyAlignment="1" applyProtection="1">
      <alignment vertical="center"/>
      <protection hidden="1"/>
    </xf>
    <xf numFmtId="169" fontId="44" fillId="0" borderId="0" xfId="0" applyNumberFormat="1" applyFont="1" applyAlignment="1">
      <alignment vertical="center"/>
    </xf>
    <xf numFmtId="0" fontId="44" fillId="0" borderId="0" xfId="0" applyFont="1"/>
    <xf numFmtId="0" fontId="47" fillId="0" borderId="23" xfId="0" applyFont="1" applyBorder="1" applyAlignment="1">
      <alignment horizontal="center"/>
    </xf>
    <xf numFmtId="1" fontId="0" fillId="0" borderId="16" xfId="0" applyNumberFormat="1" applyBorder="1" applyAlignment="1">
      <alignment horizontal="center" vertical="center"/>
    </xf>
    <xf numFmtId="0" fontId="15" fillId="33" borderId="0" xfId="0" applyFont="1" applyFill="1" applyAlignment="1">
      <alignment wrapText="1"/>
    </xf>
    <xf numFmtId="14" fontId="19" fillId="0" borderId="16" xfId="0" applyNumberFormat="1" applyFont="1" applyBorder="1" applyAlignment="1">
      <alignment horizontal="center" vertical="center"/>
    </xf>
    <xf numFmtId="0" fontId="19" fillId="0" borderId="45" xfId="0" applyFont="1" applyBorder="1" applyAlignment="1">
      <alignment horizontal="center" vertical="center"/>
    </xf>
    <xf numFmtId="1" fontId="32" fillId="35" borderId="14" xfId="0" applyNumberFormat="1" applyFont="1" applyFill="1" applyBorder="1" applyAlignment="1" applyProtection="1">
      <alignment horizontal="center" vertical="center" wrapText="1"/>
      <protection hidden="1"/>
    </xf>
    <xf numFmtId="175" fontId="32" fillId="35" borderId="14" xfId="0" applyNumberFormat="1" applyFont="1" applyFill="1" applyBorder="1" applyAlignment="1" applyProtection="1">
      <alignment horizontal="center" vertical="center" wrapText="1"/>
      <protection hidden="1"/>
    </xf>
    <xf numFmtId="1" fontId="32" fillId="38" borderId="14" xfId="0" applyNumberFormat="1" applyFont="1" applyFill="1" applyBorder="1" applyAlignment="1" applyProtection="1">
      <alignment horizontal="center" vertical="center" wrapText="1"/>
      <protection hidden="1"/>
    </xf>
    <xf numFmtId="175" fontId="32" fillId="38" borderId="14" xfId="0" applyNumberFormat="1" applyFont="1" applyFill="1" applyBorder="1" applyAlignment="1" applyProtection="1">
      <alignment horizontal="center" vertical="center" wrapText="1"/>
      <protection hidden="1"/>
    </xf>
    <xf numFmtId="168" fontId="32" fillId="35" borderId="14" xfId="47" applyFont="1" applyFill="1" applyBorder="1" applyAlignment="1" applyProtection="1">
      <alignment horizontal="center" vertical="center" wrapText="1"/>
      <protection hidden="1"/>
    </xf>
    <xf numFmtId="14" fontId="32" fillId="35" borderId="15" xfId="0" applyNumberFormat="1" applyFont="1" applyFill="1" applyBorder="1" applyAlignment="1" applyProtection="1">
      <alignment horizontal="center" vertical="center" wrapText="1"/>
      <protection hidden="1"/>
    </xf>
    <xf numFmtId="0" fontId="29" fillId="33" borderId="0" xfId="0" applyFont="1" applyFill="1" applyAlignment="1">
      <alignment horizontal="center" vertical="center"/>
    </xf>
    <xf numFmtId="0" fontId="29" fillId="0" borderId="0" xfId="0" applyFont="1" applyAlignment="1">
      <alignment horizontal="center" vertical="center"/>
    </xf>
    <xf numFmtId="164" fontId="23" fillId="34" borderId="14" xfId="1" applyFont="1" applyFill="1" applyBorder="1" applyAlignment="1" applyProtection="1">
      <alignment horizontal="center" vertical="center" wrapText="1"/>
      <protection hidden="1"/>
    </xf>
    <xf numFmtId="174" fontId="15" fillId="0" borderId="0" xfId="0" applyNumberFormat="1" applyFont="1"/>
    <xf numFmtId="174" fontId="0" fillId="0" borderId="0" xfId="0" applyNumberFormat="1"/>
    <xf numFmtId="164" fontId="0" fillId="0" borderId="0" xfId="1277" applyFont="1" applyFill="1" applyBorder="1" applyAlignment="1"/>
    <xf numFmtId="4" fontId="15" fillId="0" borderId="0" xfId="0" applyNumberFormat="1" applyFont="1"/>
    <xf numFmtId="164" fontId="23" fillId="0" borderId="0" xfId="1" applyFont="1" applyFill="1" applyBorder="1" applyAlignment="1" applyProtection="1">
      <alignment vertical="center"/>
      <protection hidden="1"/>
    </xf>
    <xf numFmtId="0" fontId="33" fillId="0" borderId="0" xfId="0" applyFont="1" applyAlignment="1" applyProtection="1">
      <alignment vertical="center"/>
      <protection hidden="1"/>
    </xf>
    <xf numFmtId="0" fontId="12" fillId="0" borderId="0" xfId="0" applyFont="1" applyAlignment="1">
      <alignment vertical="center"/>
    </xf>
    <xf numFmtId="0" fontId="15" fillId="0" borderId="0" xfId="0" applyFont="1" applyAlignment="1">
      <alignment horizontal="center" vertical="center"/>
    </xf>
    <xf numFmtId="164" fontId="0" fillId="0" borderId="0" xfId="1" applyFont="1" applyFill="1" applyBorder="1" applyAlignment="1">
      <alignment vertical="center"/>
    </xf>
    <xf numFmtId="170" fontId="0" fillId="0" borderId="0" xfId="1" applyNumberFormat="1" applyFont="1" applyFill="1" applyBorder="1" applyAlignment="1">
      <alignment vertical="center"/>
    </xf>
    <xf numFmtId="164" fontId="15" fillId="0" borderId="0" xfId="1277" applyFont="1" applyFill="1" applyBorder="1" applyAlignment="1"/>
    <xf numFmtId="0" fontId="15" fillId="0" borderId="0" xfId="0" applyFont="1" applyAlignment="1">
      <alignment vertical="center"/>
    </xf>
    <xf numFmtId="165" fontId="15" fillId="0" borderId="0" xfId="0" applyNumberFormat="1" applyFont="1"/>
    <xf numFmtId="170" fontId="0" fillId="0" borderId="0" xfId="0" applyNumberFormat="1" applyAlignment="1">
      <alignment vertical="center"/>
    </xf>
    <xf numFmtId="166" fontId="15" fillId="0" borderId="0" xfId="0" applyNumberFormat="1" applyFont="1"/>
    <xf numFmtId="4" fontId="15" fillId="0" borderId="0" xfId="0" applyNumberFormat="1" applyFont="1" applyAlignment="1">
      <alignment vertical="center"/>
    </xf>
    <xf numFmtId="165" fontId="15" fillId="0" borderId="0" xfId="0" applyNumberFormat="1" applyFont="1" applyAlignment="1">
      <alignment vertical="center"/>
    </xf>
    <xf numFmtId="164" fontId="0" fillId="0" borderId="0" xfId="1" applyFont="1" applyFill="1" applyBorder="1" applyAlignment="1"/>
    <xf numFmtId="170" fontId="15" fillId="0" borderId="0" xfId="0" applyNumberFormat="1" applyFont="1"/>
    <xf numFmtId="182" fontId="15" fillId="0" borderId="0" xfId="0" applyNumberFormat="1" applyFont="1" applyAlignment="1">
      <alignment vertical="center"/>
    </xf>
    <xf numFmtId="0" fontId="23" fillId="0" borderId="0" xfId="0" applyFont="1"/>
    <xf numFmtId="164" fontId="15" fillId="0" borderId="0" xfId="1" applyFont="1" applyFill="1" applyBorder="1" applyAlignment="1"/>
    <xf numFmtId="0" fontId="13" fillId="0" borderId="0" xfId="0" applyFont="1"/>
    <xf numFmtId="164" fontId="0" fillId="33" borderId="0" xfId="1" applyFont="1" applyFill="1" applyAlignment="1">
      <alignment horizontal="center"/>
    </xf>
    <xf numFmtId="164" fontId="0" fillId="33" borderId="0" xfId="0" applyNumberFormat="1" applyFill="1" applyAlignment="1">
      <alignment horizontal="center"/>
    </xf>
    <xf numFmtId="0" fontId="33" fillId="44" borderId="53" xfId="0" applyFont="1" applyFill="1" applyBorder="1" applyAlignment="1" applyProtection="1">
      <alignment horizontal="center" vertical="center" wrapText="1"/>
      <protection hidden="1"/>
    </xf>
    <xf numFmtId="14" fontId="32" fillId="35" borderId="49" xfId="0" applyNumberFormat="1" applyFont="1" applyFill="1" applyBorder="1" applyAlignment="1" applyProtection="1">
      <alignment horizontal="center" vertical="center" wrapText="1"/>
      <protection hidden="1"/>
    </xf>
    <xf numFmtId="49" fontId="0" fillId="36" borderId="44" xfId="0" quotePrefix="1" applyNumberFormat="1" applyFill="1" applyBorder="1" applyAlignment="1">
      <alignment horizontal="center" vertical="center"/>
    </xf>
    <xf numFmtId="0" fontId="0" fillId="36" borderId="45" xfId="0" applyFill="1" applyBorder="1" applyAlignment="1">
      <alignment horizontal="center" vertical="center" wrapText="1"/>
    </xf>
    <xf numFmtId="49" fontId="0" fillId="36" borderId="45" xfId="0" applyNumberFormat="1" applyFill="1" applyBorder="1" applyAlignment="1">
      <alignment horizontal="center" vertical="center" wrapText="1"/>
    </xf>
    <xf numFmtId="0" fontId="31" fillId="36" borderId="45" xfId="0" applyFont="1" applyFill="1" applyBorder="1" applyAlignment="1">
      <alignment horizontal="center" vertical="center"/>
    </xf>
    <xf numFmtId="181" fontId="31" fillId="36" borderId="45" xfId="0" applyNumberFormat="1" applyFont="1" applyFill="1" applyBorder="1" applyAlignment="1">
      <alignment horizontal="left" vertical="center" wrapText="1"/>
    </xf>
    <xf numFmtId="0" fontId="0" fillId="36" borderId="45" xfId="0" applyFill="1" applyBorder="1" applyAlignment="1">
      <alignment horizontal="center" vertical="center"/>
    </xf>
    <xf numFmtId="170" fontId="0" fillId="36" borderId="45" xfId="1" applyNumberFormat="1" applyFont="1" applyFill="1" applyBorder="1" applyAlignment="1">
      <alignment horizontal="center" vertical="center"/>
    </xf>
    <xf numFmtId="164" fontId="0" fillId="36" borderId="45" xfId="1" applyFont="1" applyFill="1" applyBorder="1" applyAlignment="1">
      <alignment vertical="center"/>
    </xf>
    <xf numFmtId="174" fontId="0" fillId="36" borderId="45" xfId="47" applyNumberFormat="1" applyFont="1" applyFill="1" applyBorder="1" applyAlignment="1">
      <alignment vertical="center"/>
    </xf>
    <xf numFmtId="0" fontId="23" fillId="34" borderId="41" xfId="0" applyFont="1" applyFill="1" applyBorder="1" applyAlignment="1" applyProtection="1">
      <alignment horizontal="center" vertical="center" wrapText="1"/>
      <protection hidden="1"/>
    </xf>
    <xf numFmtId="164" fontId="23" fillId="34" borderId="40" xfId="1" applyFont="1" applyFill="1" applyBorder="1" applyAlignment="1" applyProtection="1">
      <alignment horizontal="center" vertical="center" wrapText="1"/>
      <protection hidden="1"/>
    </xf>
    <xf numFmtId="0" fontId="33" fillId="37" borderId="32" xfId="0" applyFont="1" applyFill="1" applyBorder="1" applyAlignment="1" applyProtection="1">
      <alignment horizontal="center" vertical="center" wrapText="1"/>
      <protection hidden="1"/>
    </xf>
    <xf numFmtId="0" fontId="19" fillId="33" borderId="0" xfId="0" applyFont="1" applyFill="1"/>
    <xf numFmtId="4" fontId="19" fillId="33" borderId="0" xfId="0" applyNumberFormat="1" applyFont="1" applyFill="1"/>
    <xf numFmtId="3" fontId="15" fillId="0" borderId="0" xfId="0" applyNumberFormat="1" applyFont="1"/>
    <xf numFmtId="164" fontId="32" fillId="0" borderId="0" xfId="0" applyNumberFormat="1" applyFont="1"/>
    <xf numFmtId="4" fontId="0" fillId="0" borderId="0" xfId="0" applyNumberFormat="1"/>
    <xf numFmtId="1" fontId="21" fillId="35" borderId="14" xfId="0" applyNumberFormat="1" applyFont="1" applyFill="1" applyBorder="1" applyAlignment="1" applyProtection="1">
      <alignment horizontal="center" vertical="center" wrapText="1"/>
      <protection hidden="1"/>
    </xf>
    <xf numFmtId="174" fontId="1" fillId="36" borderId="55" xfId="47" applyNumberFormat="1" applyFont="1" applyFill="1" applyBorder="1" applyAlignment="1">
      <alignment vertical="center"/>
    </xf>
    <xf numFmtId="170" fontId="1" fillId="36" borderId="55" xfId="1" applyNumberFormat="1" applyFont="1" applyFill="1" applyBorder="1" applyAlignment="1">
      <alignment horizontal="center" vertical="center" wrapText="1"/>
    </xf>
    <xf numFmtId="14" fontId="1" fillId="36" borderId="56" xfId="1" applyNumberFormat="1" applyFont="1" applyFill="1" applyBorder="1" applyAlignment="1">
      <alignment horizontal="center" vertical="center"/>
    </xf>
    <xf numFmtId="174" fontId="1" fillId="36" borderId="54" xfId="47" applyNumberFormat="1" applyFont="1" applyFill="1" applyBorder="1" applyAlignment="1">
      <alignment horizontal="center" vertical="center"/>
    </xf>
    <xf numFmtId="3" fontId="1" fillId="36" borderId="55" xfId="0" applyNumberFormat="1" applyFont="1" applyFill="1" applyBorder="1" applyAlignment="1">
      <alignment horizontal="center" vertical="center" wrapText="1"/>
    </xf>
    <xf numFmtId="164" fontId="1" fillId="36" borderId="50" xfId="1" applyFont="1" applyFill="1" applyBorder="1" applyAlignment="1">
      <alignment horizontal="right"/>
    </xf>
    <xf numFmtId="9" fontId="0" fillId="0" borderId="53" xfId="46" applyFont="1" applyFill="1" applyBorder="1" applyAlignment="1">
      <alignment horizontal="center" vertical="center"/>
    </xf>
    <xf numFmtId="0" fontId="47" fillId="0" borderId="23" xfId="0" applyFont="1" applyBorder="1"/>
    <xf numFmtId="0" fontId="46" fillId="0" borderId="25" xfId="0" applyFont="1" applyBorder="1" applyAlignment="1">
      <alignment horizontal="center" vertical="center"/>
    </xf>
    <xf numFmtId="0" fontId="0" fillId="0" borderId="23" xfId="0" applyBorder="1"/>
    <xf numFmtId="0" fontId="0" fillId="0" borderId="24" xfId="0" applyBorder="1"/>
    <xf numFmtId="0" fontId="0" fillId="0" borderId="27" xfId="0" applyBorder="1"/>
    <xf numFmtId="164" fontId="44" fillId="0" borderId="0" xfId="1" applyFont="1" applyAlignment="1">
      <alignment vertical="center"/>
    </xf>
    <xf numFmtId="0" fontId="46" fillId="0" borderId="26" xfId="0" applyFont="1" applyBorder="1" applyAlignment="1" applyProtection="1">
      <alignment horizontal="center" vertical="center" wrapText="1"/>
      <protection locked="0"/>
    </xf>
    <xf numFmtId="0" fontId="46" fillId="0" borderId="0" xfId="0" applyFont="1" applyAlignment="1" applyProtection="1">
      <alignment horizontal="center" vertical="center" wrapText="1"/>
      <protection locked="0"/>
    </xf>
    <xf numFmtId="0" fontId="46" fillId="0" borderId="27" xfId="0" applyFont="1" applyBorder="1" applyAlignment="1" applyProtection="1">
      <alignment horizontal="center" vertical="center" wrapText="1"/>
      <protection locked="0"/>
    </xf>
    <xf numFmtId="164" fontId="15" fillId="33" borderId="0" xfId="1" applyFont="1" applyFill="1"/>
    <xf numFmtId="164" fontId="15" fillId="0" borderId="0" xfId="1" applyFont="1"/>
    <xf numFmtId="164" fontId="15" fillId="33" borderId="0" xfId="1" applyFont="1" applyFill="1" applyAlignment="1">
      <alignment vertical="center"/>
    </xf>
    <xf numFmtId="164" fontId="32" fillId="35" borderId="14" xfId="1" applyFont="1" applyFill="1" applyBorder="1" applyAlignment="1" applyProtection="1">
      <alignment horizontal="center" vertical="center" wrapText="1"/>
      <protection hidden="1"/>
    </xf>
    <xf numFmtId="164" fontId="32" fillId="38" borderId="14" xfId="1" applyFont="1" applyFill="1" applyBorder="1" applyAlignment="1" applyProtection="1">
      <alignment horizontal="center" vertical="center" wrapText="1"/>
      <protection hidden="1"/>
    </xf>
    <xf numFmtId="175" fontId="1" fillId="36" borderId="58" xfId="0" applyNumberFormat="1" applyFont="1" applyFill="1" applyBorder="1" applyAlignment="1">
      <alignment horizontal="center" vertical="center"/>
    </xf>
    <xf numFmtId="182" fontId="0" fillId="0" borderId="0" xfId="0" applyNumberFormat="1"/>
    <xf numFmtId="0" fontId="44" fillId="0" borderId="45" xfId="0" applyFont="1" applyBorder="1"/>
    <xf numFmtId="4" fontId="44" fillId="0" borderId="45" xfId="0" applyNumberFormat="1" applyFont="1" applyBorder="1"/>
    <xf numFmtId="4" fontId="44" fillId="0" borderId="46" xfId="0" applyNumberFormat="1" applyFont="1" applyBorder="1"/>
    <xf numFmtId="174" fontId="0" fillId="36" borderId="44" xfId="47" applyNumberFormat="1" applyFont="1" applyFill="1" applyBorder="1" applyAlignment="1">
      <alignment vertical="center"/>
    </xf>
    <xf numFmtId="0" fontId="12" fillId="34" borderId="51" xfId="0" applyFont="1" applyFill="1" applyBorder="1" applyAlignment="1">
      <alignment horizontal="center" vertical="center" wrapText="1"/>
    </xf>
    <xf numFmtId="0" fontId="44" fillId="0" borderId="18" xfId="0" applyFont="1" applyBorder="1"/>
    <xf numFmtId="4" fontId="44" fillId="0" borderId="18" xfId="0" applyNumberFormat="1" applyFont="1" applyBorder="1"/>
    <xf numFmtId="4" fontId="44" fillId="0" borderId="39" xfId="0" applyNumberFormat="1" applyFont="1" applyBorder="1"/>
    <xf numFmtId="4" fontId="48" fillId="0" borderId="32" xfId="0" applyNumberFormat="1" applyFont="1" applyBorder="1"/>
    <xf numFmtId="9" fontId="0" fillId="0" borderId="0" xfId="46" applyFont="1" applyAlignment="1">
      <alignment vertical="center"/>
    </xf>
    <xf numFmtId="49" fontId="25" fillId="0" borderId="44" xfId="0" quotePrefix="1" applyNumberFormat="1" applyFont="1" applyBorder="1" applyAlignment="1">
      <alignment horizontal="center" wrapText="1"/>
    </xf>
    <xf numFmtId="0" fontId="25" fillId="0" borderId="45" xfId="0" applyFont="1" applyBorder="1" applyAlignment="1">
      <alignment horizontal="center" wrapText="1"/>
    </xf>
    <xf numFmtId="174" fontId="25" fillId="0" borderId="45" xfId="47" applyNumberFormat="1" applyFont="1" applyFill="1" applyBorder="1" applyAlignment="1">
      <alignment horizontal="center" wrapText="1"/>
    </xf>
    <xf numFmtId="0" fontId="15" fillId="0" borderId="32" xfId="0" applyFont="1" applyBorder="1" applyAlignment="1">
      <alignment horizontal="center" vertical="center"/>
    </xf>
    <xf numFmtId="170" fontId="0" fillId="0" borderId="0" xfId="1" applyNumberFormat="1" applyFont="1"/>
    <xf numFmtId="176" fontId="30" fillId="34" borderId="52" xfId="0" applyNumberFormat="1" applyFont="1" applyFill="1" applyBorder="1" applyAlignment="1">
      <alignment horizontal="center" vertical="center" wrapText="1" shrinkToFit="1"/>
    </xf>
    <xf numFmtId="177" fontId="25" fillId="0" borderId="50" xfId="47" applyNumberFormat="1" applyFont="1" applyFill="1" applyBorder="1" applyAlignment="1">
      <alignment horizontal="center" wrapText="1"/>
    </xf>
    <xf numFmtId="0" fontId="12" fillId="40" borderId="61" xfId="0" applyFont="1" applyFill="1" applyBorder="1" applyAlignment="1">
      <alignment horizontal="center" vertical="center" wrapText="1"/>
    </xf>
    <xf numFmtId="0" fontId="12" fillId="40" borderId="62" xfId="0" applyFont="1" applyFill="1" applyBorder="1" applyAlignment="1">
      <alignment horizontal="center" vertical="center" wrapText="1"/>
    </xf>
    <xf numFmtId="169" fontId="47" fillId="0" borderId="0" xfId="48" applyFont="1"/>
    <xf numFmtId="169" fontId="47" fillId="0" borderId="16" xfId="48" applyFont="1" applyBorder="1"/>
    <xf numFmtId="169" fontId="47" fillId="0" borderId="0" xfId="48" applyFont="1" applyAlignment="1">
      <alignment horizontal="center"/>
    </xf>
    <xf numFmtId="169" fontId="44" fillId="0" borderId="0" xfId="48" applyFont="1"/>
    <xf numFmtId="169" fontId="47" fillId="0" borderId="23" xfId="48" applyFont="1" applyBorder="1" applyAlignment="1">
      <alignment horizontal="center"/>
    </xf>
    <xf numFmtId="169" fontId="47" fillId="0" borderId="23" xfId="48" applyFont="1" applyBorder="1"/>
    <xf numFmtId="169" fontId="47" fillId="0" borderId="24" xfId="48" applyFont="1" applyBorder="1"/>
    <xf numFmtId="169" fontId="44" fillId="0" borderId="0" xfId="48" applyFont="1" applyAlignment="1">
      <alignment vertical="center"/>
    </xf>
    <xf numFmtId="169" fontId="48" fillId="0" borderId="0" xfId="48" applyFont="1" applyAlignment="1">
      <alignment vertical="center"/>
    </xf>
    <xf numFmtId="169" fontId="48" fillId="0" borderId="27" xfId="48" applyFont="1" applyBorder="1" applyAlignment="1">
      <alignment vertical="center"/>
    </xf>
    <xf numFmtId="169" fontId="44" fillId="0" borderId="27" xfId="48" applyFont="1" applyBorder="1" applyAlignment="1">
      <alignment horizontal="center" vertical="center"/>
    </xf>
    <xf numFmtId="169" fontId="44" fillId="0" borderId="0" xfId="48" applyFont="1" applyAlignment="1">
      <alignment horizontal="center" vertical="center"/>
    </xf>
    <xf numFmtId="169" fontId="44" fillId="0" borderId="27" xfId="48" applyFont="1" applyBorder="1" applyAlignment="1">
      <alignment vertical="center"/>
    </xf>
    <xf numFmtId="169" fontId="45" fillId="0" borderId="0" xfId="48" applyFont="1" applyAlignment="1" applyProtection="1">
      <alignment vertical="center" wrapText="1"/>
      <protection locked="0"/>
    </xf>
    <xf numFmtId="169" fontId="43" fillId="0" borderId="10" xfId="48" applyFont="1" applyBorder="1" applyAlignment="1">
      <alignment horizontal="center" vertical="center" wrapText="1"/>
    </xf>
    <xf numFmtId="169" fontId="44" fillId="0" borderId="10" xfId="48" applyFont="1" applyBorder="1" applyAlignment="1">
      <alignment vertical="center"/>
    </xf>
    <xf numFmtId="169" fontId="44" fillId="0" borderId="29" xfId="48" applyFont="1" applyBorder="1" applyAlignment="1">
      <alignment vertical="center"/>
    </xf>
    <xf numFmtId="169" fontId="46" fillId="0" borderId="25" xfId="48" applyFont="1" applyBorder="1" applyAlignment="1">
      <alignment horizontal="center" vertical="center"/>
    </xf>
    <xf numFmtId="169" fontId="46" fillId="0" borderId="24" xfId="48" applyFont="1" applyBorder="1" applyAlignment="1">
      <alignment horizontal="center" vertical="center"/>
    </xf>
    <xf numFmtId="169" fontId="47" fillId="0" borderId="0" xfId="48" applyFont="1" applyAlignment="1">
      <alignment vertical="center"/>
    </xf>
    <xf numFmtId="169" fontId="53" fillId="0" borderId="45" xfId="48" applyFont="1" applyBorder="1" applyProtection="1">
      <protection locked="0"/>
    </xf>
    <xf numFmtId="169" fontId="47" fillId="0" borderId="45" xfId="48" applyFont="1" applyBorder="1"/>
    <xf numFmtId="169" fontId="44" fillId="0" borderId="45" xfId="48" applyFont="1" applyFill="1" applyBorder="1" applyProtection="1">
      <protection locked="0"/>
    </xf>
    <xf numFmtId="169" fontId="47" fillId="0" borderId="46" xfId="48" applyFont="1" applyBorder="1"/>
    <xf numFmtId="169" fontId="53" fillId="0" borderId="16" xfId="48" applyFont="1" applyBorder="1" applyProtection="1">
      <protection locked="0"/>
    </xf>
    <xf numFmtId="169" fontId="44" fillId="0" borderId="16" xfId="48" applyFont="1" applyFill="1" applyBorder="1" applyProtection="1">
      <protection locked="0"/>
    </xf>
    <xf numFmtId="169" fontId="44" fillId="0" borderId="0" xfId="48" applyFont="1" applyFill="1" applyBorder="1"/>
    <xf numFmtId="169" fontId="46" fillId="0" borderId="32" xfId="48" applyFont="1" applyBorder="1"/>
    <xf numFmtId="14" fontId="47" fillId="0" borderId="0" xfId="48" applyNumberFormat="1" applyFont="1" applyAlignment="1">
      <alignment horizontal="center"/>
    </xf>
    <xf numFmtId="14" fontId="47" fillId="0" borderId="22" xfId="48" applyNumberFormat="1" applyFont="1" applyBorder="1" applyAlignment="1">
      <alignment horizontal="center"/>
    </xf>
    <xf numFmtId="14" fontId="44" fillId="0" borderId="26" xfId="48" applyNumberFormat="1" applyFont="1" applyBorder="1" applyAlignment="1">
      <alignment vertical="center"/>
    </xf>
    <xf numFmtId="14" fontId="46" fillId="0" borderId="26" xfId="48" applyNumberFormat="1" applyFont="1" applyBorder="1" applyAlignment="1">
      <alignment vertical="center" wrapText="1"/>
    </xf>
    <xf numFmtId="14" fontId="43" fillId="0" borderId="28" xfId="48" applyNumberFormat="1" applyFont="1" applyBorder="1" applyAlignment="1">
      <alignment horizontal="center" vertical="center" wrapText="1"/>
    </xf>
    <xf numFmtId="14" fontId="46" fillId="0" borderId="25" xfId="48" applyNumberFormat="1" applyFont="1" applyBorder="1" applyAlignment="1">
      <alignment horizontal="center" vertical="center"/>
    </xf>
    <xf numFmtId="14" fontId="47" fillId="0" borderId="44" xfId="48" applyNumberFormat="1" applyFont="1" applyBorder="1" applyAlignment="1" applyProtection="1">
      <alignment horizontal="center"/>
      <protection locked="0"/>
    </xf>
    <xf numFmtId="14" fontId="47" fillId="0" borderId="47" xfId="48" applyNumberFormat="1" applyFont="1" applyBorder="1" applyAlignment="1" applyProtection="1">
      <alignment horizontal="center"/>
      <protection locked="0"/>
    </xf>
    <xf numFmtId="0" fontId="44" fillId="0" borderId="0" xfId="0" applyFont="1" applyAlignment="1">
      <alignment horizontal="center"/>
    </xf>
    <xf numFmtId="14" fontId="44" fillId="0" borderId="44" xfId="0" applyNumberFormat="1" applyFont="1" applyBorder="1" applyAlignment="1">
      <alignment horizontal="center"/>
    </xf>
    <xf numFmtId="14" fontId="44" fillId="0" borderId="59" xfId="0" applyNumberFormat="1" applyFont="1" applyBorder="1" applyAlignment="1">
      <alignment horizontal="center"/>
    </xf>
    <xf numFmtId="164" fontId="0" fillId="0" borderId="45" xfId="1" applyFont="1" applyFill="1" applyBorder="1" applyAlignment="1">
      <alignment vertical="center"/>
    </xf>
    <xf numFmtId="164" fontId="33" fillId="0" borderId="0" xfId="1" applyFont="1" applyFill="1" applyBorder="1" applyAlignment="1" applyProtection="1">
      <alignment vertical="center"/>
      <protection hidden="1"/>
    </xf>
    <xf numFmtId="166" fontId="0" fillId="0" borderId="0" xfId="0" applyNumberFormat="1"/>
    <xf numFmtId="164" fontId="0" fillId="0" borderId="0" xfId="1" applyFont="1" applyFill="1" applyBorder="1"/>
    <xf numFmtId="4" fontId="15" fillId="0" borderId="0" xfId="0" applyNumberFormat="1" applyFont="1" applyAlignment="1">
      <alignment horizontal="center" vertical="center"/>
    </xf>
    <xf numFmtId="166" fontId="12" fillId="0" borderId="0" xfId="0" applyNumberFormat="1" applyFont="1"/>
    <xf numFmtId="164" fontId="19" fillId="0" borderId="0" xfId="1" applyFont="1" applyFill="1" applyBorder="1"/>
    <xf numFmtId="164" fontId="19" fillId="0" borderId="0" xfId="0" applyNumberFormat="1" applyFont="1"/>
    <xf numFmtId="3" fontId="13" fillId="0" borderId="0" xfId="0" applyNumberFormat="1" applyFont="1"/>
    <xf numFmtId="170" fontId="13" fillId="0" borderId="0" xfId="1" applyNumberFormat="1" applyFont="1" applyFill="1" applyBorder="1"/>
    <xf numFmtId="164" fontId="16" fillId="0" borderId="0" xfId="1" applyFont="1" applyFill="1" applyBorder="1"/>
    <xf numFmtId="173" fontId="0" fillId="0" borderId="0" xfId="0" applyNumberFormat="1" applyAlignment="1">
      <alignment horizontal="center"/>
    </xf>
    <xf numFmtId="0" fontId="49" fillId="0" borderId="0" xfId="0" applyFont="1" applyAlignment="1" applyProtection="1">
      <alignment vertical="center" wrapText="1"/>
      <protection locked="0"/>
    </xf>
    <xf numFmtId="14" fontId="47" fillId="0" borderId="0" xfId="48" applyNumberFormat="1" applyFont="1" applyFill="1" applyAlignment="1">
      <alignment horizontal="center"/>
    </xf>
    <xf numFmtId="169" fontId="47" fillId="0" borderId="0" xfId="48" applyFont="1" applyFill="1"/>
    <xf numFmtId="14" fontId="47" fillId="0" borderId="0" xfId="48" applyNumberFormat="1" applyFont="1" applyFill="1"/>
    <xf numFmtId="0" fontId="0" fillId="0" borderId="44" xfId="0" applyBorder="1" applyAlignment="1">
      <alignment horizontal="center" vertical="center"/>
    </xf>
    <xf numFmtId="184" fontId="1" fillId="36" borderId="54" xfId="47" applyNumberFormat="1" applyFont="1" applyFill="1" applyBorder="1" applyAlignment="1">
      <alignment vertical="center"/>
    </xf>
    <xf numFmtId="164" fontId="0" fillId="0" borderId="0" xfId="1" applyFont="1" applyAlignment="1">
      <alignment horizontal="center" vertical="center" wrapText="1"/>
    </xf>
    <xf numFmtId="14" fontId="0" fillId="0" borderId="0" xfId="1" applyNumberFormat="1" applyFont="1" applyAlignment="1">
      <alignment horizontal="center" vertical="center" wrapText="1"/>
    </xf>
    <xf numFmtId="164" fontId="0" fillId="36" borderId="45" xfId="1" applyFont="1" applyFill="1" applyBorder="1" applyAlignment="1">
      <alignment horizontal="center" vertical="center"/>
    </xf>
    <xf numFmtId="175" fontId="32" fillId="35" borderId="40" xfId="0" applyNumberFormat="1" applyFont="1" applyFill="1" applyBorder="1" applyAlignment="1" applyProtection="1">
      <alignment horizontal="center" vertical="center" wrapText="1"/>
      <protection hidden="1"/>
    </xf>
    <xf numFmtId="1" fontId="32" fillId="35" borderId="64" xfId="0" applyNumberFormat="1" applyFont="1" applyFill="1" applyBorder="1" applyAlignment="1" applyProtection="1">
      <alignment horizontal="center" vertical="center" wrapText="1"/>
      <protection hidden="1"/>
    </xf>
    <xf numFmtId="1" fontId="32" fillId="35" borderId="65" xfId="0" applyNumberFormat="1" applyFont="1" applyFill="1" applyBorder="1" applyAlignment="1" applyProtection="1">
      <alignment horizontal="center" vertical="center" wrapText="1"/>
      <protection hidden="1"/>
    </xf>
    <xf numFmtId="175" fontId="32" fillId="35" borderId="66" xfId="0" applyNumberFormat="1" applyFont="1" applyFill="1" applyBorder="1" applyAlignment="1" applyProtection="1">
      <alignment horizontal="center" vertical="center" wrapText="1"/>
      <protection hidden="1"/>
    </xf>
    <xf numFmtId="175" fontId="1" fillId="0" borderId="0" xfId="0" applyNumberFormat="1" applyFont="1" applyAlignment="1">
      <alignment horizontal="center" vertical="center"/>
    </xf>
    <xf numFmtId="168" fontId="0" fillId="0" borderId="0" xfId="47" applyFont="1" applyFill="1" applyBorder="1"/>
    <xf numFmtId="174" fontId="1" fillId="0" borderId="0" xfId="47" applyNumberFormat="1" applyFont="1" applyFill="1" applyBorder="1" applyAlignment="1">
      <alignment horizontal="right" vertical="center"/>
    </xf>
    <xf numFmtId="174" fontId="1" fillId="0" borderId="0" xfId="47" applyNumberFormat="1" applyFont="1" applyFill="1" applyBorder="1" applyAlignment="1">
      <alignment vertical="center"/>
    </xf>
    <xf numFmtId="170" fontId="1" fillId="0" borderId="0" xfId="1" applyNumberFormat="1" applyFont="1" applyFill="1" applyBorder="1" applyAlignment="1">
      <alignment horizontal="center" vertical="center" wrapText="1"/>
    </xf>
    <xf numFmtId="14" fontId="1" fillId="0" borderId="0" xfId="1" applyNumberFormat="1" applyFont="1" applyFill="1" applyBorder="1" applyAlignment="1">
      <alignment horizontal="center" vertical="center"/>
    </xf>
    <xf numFmtId="168" fontId="1" fillId="0" borderId="0" xfId="47" applyFont="1" applyFill="1" applyBorder="1" applyAlignment="1">
      <alignment horizontal="center" vertical="center"/>
    </xf>
    <xf numFmtId="164" fontId="1" fillId="0" borderId="0" xfId="1" applyFont="1" applyFill="1" applyBorder="1" applyAlignment="1">
      <alignment horizontal="right" vertical="center"/>
    </xf>
    <xf numFmtId="175" fontId="1" fillId="0" borderId="0" xfId="0" applyNumberFormat="1" applyFont="1" applyAlignment="1">
      <alignment horizontal="center" vertical="center" wrapText="1"/>
    </xf>
    <xf numFmtId="164" fontId="1" fillId="0" borderId="0" xfId="1" applyFont="1" applyFill="1" applyBorder="1" applyAlignment="1">
      <alignment horizontal="center" vertical="center"/>
    </xf>
    <xf numFmtId="184" fontId="1" fillId="0" borderId="0" xfId="47" applyNumberFormat="1" applyFont="1" applyFill="1" applyBorder="1" applyAlignment="1">
      <alignment horizontal="center" vertical="center"/>
    </xf>
    <xf numFmtId="164" fontId="19" fillId="0" borderId="0" xfId="1" applyFont="1" applyFill="1" applyBorder="1" applyAlignment="1">
      <alignment horizontal="center" vertical="center"/>
    </xf>
    <xf numFmtId="170" fontId="19" fillId="0" borderId="0" xfId="1" applyNumberFormat="1" applyFont="1" applyFill="1" applyBorder="1" applyAlignment="1">
      <alignment horizontal="center" vertical="center" wrapText="1"/>
    </xf>
    <xf numFmtId="175" fontId="19" fillId="0" borderId="0" xfId="0" applyNumberFormat="1" applyFont="1" applyAlignment="1">
      <alignment horizontal="center" vertical="center"/>
    </xf>
    <xf numFmtId="168" fontId="19" fillId="0" borderId="0" xfId="47" applyFont="1" applyFill="1" applyBorder="1" applyAlignment="1">
      <alignment horizontal="center" vertical="center"/>
    </xf>
    <xf numFmtId="14" fontId="32" fillId="35" borderId="41" xfId="0" applyNumberFormat="1" applyFont="1" applyFill="1" applyBorder="1" applyAlignment="1" applyProtection="1">
      <alignment horizontal="center" vertical="center" wrapText="1"/>
      <protection hidden="1"/>
    </xf>
    <xf numFmtId="0" fontId="0" fillId="0" borderId="22" xfId="0" applyBorder="1" applyAlignment="1">
      <alignment vertical="center"/>
    </xf>
    <xf numFmtId="0" fontId="0" fillId="0" borderId="26" xfId="0" applyBorder="1" applyAlignment="1">
      <alignment vertical="center"/>
    </xf>
    <xf numFmtId="164" fontId="50" fillId="0" borderId="0" xfId="1" applyFont="1" applyAlignment="1">
      <alignment horizontal="center" vertical="center"/>
    </xf>
    <xf numFmtId="164" fontId="0" fillId="0" borderId="0" xfId="1" applyFont="1" applyFill="1"/>
    <xf numFmtId="1" fontId="32" fillId="39" borderId="20" xfId="0" applyNumberFormat="1" applyFont="1" applyFill="1" applyBorder="1" applyAlignment="1" applyProtection="1">
      <alignment horizontal="center" vertical="center" wrapText="1"/>
      <protection hidden="1"/>
    </xf>
    <xf numFmtId="1" fontId="32" fillId="39" borderId="32" xfId="0" applyNumberFormat="1" applyFont="1" applyFill="1" applyBorder="1" applyAlignment="1" applyProtection="1">
      <alignment horizontal="center" vertical="center" wrapText="1"/>
      <protection hidden="1"/>
    </xf>
    <xf numFmtId="164" fontId="0" fillId="46" borderId="61" xfId="1" applyFont="1" applyFill="1" applyBorder="1" applyAlignment="1">
      <alignment horizontal="center" vertical="center" wrapText="1"/>
    </xf>
    <xf numFmtId="164" fontId="0" fillId="46" borderId="12" xfId="1" applyFont="1" applyFill="1" applyBorder="1" applyAlignment="1">
      <alignment horizontal="center" vertical="center" wrapText="1"/>
    </xf>
    <xf numFmtId="14" fontId="0" fillId="46" borderId="51" xfId="1" applyNumberFormat="1" applyFont="1" applyFill="1" applyBorder="1" applyAlignment="1">
      <alignment horizontal="center" vertical="center" wrapText="1"/>
    </xf>
    <xf numFmtId="14" fontId="0" fillId="46" borderId="62" xfId="1" applyNumberFormat="1" applyFont="1" applyFill="1" applyBorder="1" applyAlignment="1">
      <alignment horizontal="center" vertical="center" wrapText="1"/>
    </xf>
    <xf numFmtId="164" fontId="1" fillId="46" borderId="61" xfId="1" applyFont="1" applyFill="1" applyBorder="1" applyAlignment="1">
      <alignment horizontal="center" vertical="center"/>
    </xf>
    <xf numFmtId="164" fontId="1" fillId="46" borderId="49" xfId="1" applyFont="1" applyFill="1" applyBorder="1" applyAlignment="1">
      <alignment horizontal="right" vertical="center"/>
    </xf>
    <xf numFmtId="175" fontId="1" fillId="46" borderId="49" xfId="0" applyNumberFormat="1" applyFont="1" applyFill="1" applyBorder="1" applyAlignment="1">
      <alignment horizontal="center" vertical="center" wrapText="1"/>
    </xf>
    <xf numFmtId="175" fontId="1" fillId="46" borderId="62" xfId="0" applyNumberFormat="1" applyFont="1" applyFill="1" applyBorder="1" applyAlignment="1">
      <alignment horizontal="center" vertical="center"/>
    </xf>
    <xf numFmtId="164" fontId="1" fillId="36" borderId="60" xfId="1" applyFont="1" applyFill="1" applyBorder="1" applyAlignment="1">
      <alignment horizontal="right" vertical="center"/>
    </xf>
    <xf numFmtId="164" fontId="1" fillId="36" borderId="49" xfId="1" applyFont="1" applyFill="1" applyBorder="1" applyAlignment="1">
      <alignment horizontal="right" vertical="center"/>
    </xf>
    <xf numFmtId="170" fontId="1" fillId="36" borderId="49" xfId="1" applyNumberFormat="1" applyFont="1" applyFill="1" applyBorder="1" applyAlignment="1">
      <alignment horizontal="center" vertical="center" wrapText="1"/>
    </xf>
    <xf numFmtId="175" fontId="1" fillId="36" borderId="51" xfId="0" applyNumberFormat="1" applyFont="1" applyFill="1" applyBorder="1" applyAlignment="1">
      <alignment horizontal="center" vertical="center"/>
    </xf>
    <xf numFmtId="184" fontId="1" fillId="36" borderId="59" xfId="47" applyNumberFormat="1" applyFont="1" applyFill="1" applyBorder="1" applyAlignment="1">
      <alignment horizontal="center" vertical="center"/>
    </xf>
    <xf numFmtId="164" fontId="19" fillId="36" borderId="18" xfId="1" applyFont="1" applyFill="1" applyBorder="1" applyAlignment="1">
      <alignment horizontal="center" vertical="center"/>
    </xf>
    <xf numFmtId="175" fontId="19" fillId="36" borderId="18" xfId="0" applyNumberFormat="1" applyFont="1" applyFill="1" applyBorder="1" applyAlignment="1">
      <alignment horizontal="center" vertical="center" wrapText="1"/>
    </xf>
    <xf numFmtId="175" fontId="1" fillId="36" borderId="52" xfId="0" applyNumberFormat="1" applyFont="1" applyFill="1" applyBorder="1" applyAlignment="1">
      <alignment horizontal="center" vertical="center"/>
    </xf>
    <xf numFmtId="164" fontId="1" fillId="36" borderId="59" xfId="1" applyFont="1" applyFill="1" applyBorder="1" applyAlignment="1">
      <alignment horizontal="center" vertical="center"/>
    </xf>
    <xf numFmtId="164" fontId="1" fillId="36" borderId="18" xfId="1" applyFont="1" applyFill="1" applyBorder="1" applyAlignment="1">
      <alignment horizontal="center" vertical="center"/>
    </xf>
    <xf numFmtId="164" fontId="1" fillId="36" borderId="61" xfId="1" applyFont="1" applyFill="1" applyBorder="1" applyAlignment="1">
      <alignment horizontal="center" vertical="center"/>
    </xf>
    <xf numFmtId="164" fontId="1" fillId="36" borderId="12" xfId="1" applyFont="1" applyFill="1" applyBorder="1" applyAlignment="1">
      <alignment horizontal="center" vertical="center"/>
    </xf>
    <xf numFmtId="175" fontId="19" fillId="36" borderId="12" xfId="0" applyNumberFormat="1" applyFont="1" applyFill="1" applyBorder="1" applyAlignment="1">
      <alignment horizontal="center" vertical="center" wrapText="1"/>
    </xf>
    <xf numFmtId="175" fontId="1" fillId="36" borderId="62" xfId="0" applyNumberFormat="1" applyFont="1" applyFill="1" applyBorder="1" applyAlignment="1">
      <alignment horizontal="center" vertical="center"/>
    </xf>
    <xf numFmtId="164" fontId="19" fillId="36" borderId="55" xfId="1" applyFont="1" applyFill="1" applyBorder="1" applyAlignment="1">
      <alignment horizontal="center" vertical="center"/>
    </xf>
    <xf numFmtId="175" fontId="1" fillId="36" borderId="12" xfId="0" applyNumberFormat="1" applyFont="1" applyFill="1" applyBorder="1" applyAlignment="1">
      <alignment horizontal="center" vertical="center" wrapText="1"/>
    </xf>
    <xf numFmtId="164" fontId="19" fillId="36" borderId="12" xfId="1" applyFont="1" applyFill="1" applyBorder="1" applyAlignment="1">
      <alignment horizontal="center" vertical="center"/>
    </xf>
    <xf numFmtId="175" fontId="19" fillId="36" borderId="51" xfId="0" applyNumberFormat="1" applyFont="1" applyFill="1" applyBorder="1" applyAlignment="1">
      <alignment horizontal="center" vertical="center"/>
    </xf>
    <xf numFmtId="164" fontId="19" fillId="36" borderId="61" xfId="1" applyFont="1" applyFill="1" applyBorder="1" applyAlignment="1">
      <alignment horizontal="right" vertical="center"/>
    </xf>
    <xf numFmtId="164" fontId="19" fillId="36" borderId="12" xfId="1" applyFont="1" applyFill="1" applyBorder="1" applyAlignment="1">
      <alignment horizontal="right" vertical="center"/>
    </xf>
    <xf numFmtId="175" fontId="19" fillId="36" borderId="62" xfId="0" applyNumberFormat="1" applyFont="1" applyFill="1" applyBorder="1" applyAlignment="1">
      <alignment horizontal="center" vertical="center"/>
    </xf>
    <xf numFmtId="168" fontId="19" fillId="36" borderId="54" xfId="47" applyFont="1" applyFill="1" applyBorder="1" applyAlignment="1">
      <alignment horizontal="center" vertical="center"/>
    </xf>
    <xf numFmtId="170" fontId="19" fillId="36" borderId="55" xfId="1" applyNumberFormat="1" applyFont="1" applyFill="1" applyBorder="1" applyAlignment="1">
      <alignment horizontal="center" vertical="center" wrapText="1"/>
    </xf>
    <xf numFmtId="164" fontId="26" fillId="0" borderId="44" xfId="1" applyFont="1" applyFill="1" applyBorder="1" applyAlignment="1">
      <alignment horizontal="center" wrapText="1"/>
    </xf>
    <xf numFmtId="164" fontId="26" fillId="0" borderId="45" xfId="1" applyFont="1" applyFill="1" applyBorder="1" applyAlignment="1">
      <alignment horizontal="center" wrapText="1"/>
    </xf>
    <xf numFmtId="174" fontId="26" fillId="0" borderId="46" xfId="47" applyNumberFormat="1" applyFont="1" applyFill="1" applyBorder="1" applyAlignment="1">
      <alignment horizontal="center" wrapText="1"/>
    </xf>
    <xf numFmtId="164" fontId="56" fillId="0" borderId="0" xfId="1" applyFont="1" applyFill="1" applyBorder="1" applyAlignment="1">
      <alignment horizontal="center" vertical="center" wrapText="1"/>
    </xf>
    <xf numFmtId="165" fontId="0" fillId="0" borderId="0" xfId="0" applyNumberFormat="1" applyAlignment="1">
      <alignment vertical="center"/>
    </xf>
    <xf numFmtId="43" fontId="0" fillId="0" borderId="0" xfId="0" applyNumberFormat="1"/>
    <xf numFmtId="49" fontId="19" fillId="36" borderId="47" xfId="0" quotePrefix="1" applyNumberFormat="1" applyFont="1" applyFill="1" applyBorder="1" applyAlignment="1">
      <alignment horizontal="center" vertical="center"/>
    </xf>
    <xf numFmtId="0" fontId="19" fillId="36" borderId="16" xfId="0" applyFont="1" applyFill="1" applyBorder="1" applyAlignment="1">
      <alignment horizontal="center" vertical="center" wrapText="1"/>
    </xf>
    <xf numFmtId="49" fontId="19" fillId="36" borderId="16" xfId="0" applyNumberFormat="1" applyFont="1" applyFill="1" applyBorder="1" applyAlignment="1">
      <alignment horizontal="center" vertical="center" wrapText="1"/>
    </xf>
    <xf numFmtId="0" fontId="57" fillId="36" borderId="16" xfId="0" applyFont="1" applyFill="1" applyBorder="1" applyAlignment="1">
      <alignment horizontal="center" vertical="center"/>
    </xf>
    <xf numFmtId="181" fontId="57" fillId="36" borderId="16" xfId="0" applyNumberFormat="1" applyFont="1" applyFill="1" applyBorder="1" applyAlignment="1">
      <alignment horizontal="left" vertical="center" wrapText="1"/>
    </xf>
    <xf numFmtId="0" fontId="19" fillId="36" borderId="16" xfId="0" applyFont="1" applyFill="1" applyBorder="1" applyAlignment="1">
      <alignment horizontal="center" vertical="center"/>
    </xf>
    <xf numFmtId="170" fontId="19" fillId="36" borderId="16" xfId="1" applyNumberFormat="1" applyFont="1" applyFill="1" applyBorder="1" applyAlignment="1">
      <alignment horizontal="center" vertical="center"/>
    </xf>
    <xf numFmtId="164" fontId="19" fillId="36" borderId="16" xfId="1" applyFont="1" applyFill="1" applyBorder="1" applyAlignment="1">
      <alignment vertical="center"/>
    </xf>
    <xf numFmtId="164" fontId="19" fillId="36" borderId="17" xfId="1" applyFont="1" applyFill="1" applyBorder="1" applyAlignment="1">
      <alignment horizontal="right"/>
    </xf>
    <xf numFmtId="174" fontId="19" fillId="36" borderId="54" xfId="47" applyNumberFormat="1" applyFont="1" applyFill="1" applyBorder="1" applyAlignment="1">
      <alignment horizontal="center" vertical="center"/>
    </xf>
    <xf numFmtId="174" fontId="19" fillId="36" borderId="55" xfId="47" applyNumberFormat="1" applyFont="1" applyFill="1" applyBorder="1" applyAlignment="1">
      <alignment horizontal="center" vertical="center"/>
    </xf>
    <xf numFmtId="14" fontId="19" fillId="36" borderId="56" xfId="1" applyNumberFormat="1" applyFont="1" applyFill="1" applyBorder="1" applyAlignment="1">
      <alignment horizontal="center" vertical="center"/>
    </xf>
    <xf numFmtId="3" fontId="19" fillId="36" borderId="55" xfId="0" applyNumberFormat="1" applyFont="1" applyFill="1" applyBorder="1" applyAlignment="1">
      <alignment horizontal="center" vertical="center" wrapText="1"/>
    </xf>
    <xf numFmtId="175" fontId="19" fillId="36" borderId="58" xfId="0" applyNumberFormat="1" applyFont="1" applyFill="1" applyBorder="1" applyAlignment="1">
      <alignment horizontal="center" vertical="center"/>
    </xf>
    <xf numFmtId="168" fontId="19" fillId="36" borderId="61" xfId="47" applyFont="1" applyFill="1" applyBorder="1" applyAlignment="1">
      <alignment horizontal="center" vertical="center"/>
    </xf>
    <xf numFmtId="168" fontId="19" fillId="36" borderId="60" xfId="47" applyFont="1" applyFill="1" applyBorder="1" applyAlignment="1">
      <alignment horizontal="center" vertical="center"/>
    </xf>
    <xf numFmtId="170" fontId="19" fillId="36" borderId="12" xfId="1" applyNumberFormat="1" applyFont="1" applyFill="1" applyBorder="1" applyAlignment="1">
      <alignment horizontal="center" vertical="center" wrapText="1"/>
    </xf>
    <xf numFmtId="164" fontId="19" fillId="36" borderId="61" xfId="1" applyFont="1" applyFill="1" applyBorder="1" applyAlignment="1">
      <alignment horizontal="center" vertical="center"/>
    </xf>
    <xf numFmtId="174" fontId="19" fillId="36" borderId="47" xfId="47" applyNumberFormat="1" applyFont="1" applyFill="1" applyBorder="1" applyAlignment="1">
      <alignment vertical="center"/>
    </xf>
    <xf numFmtId="164" fontId="19" fillId="36" borderId="16" xfId="1" applyFont="1" applyFill="1" applyBorder="1" applyAlignment="1">
      <alignment horizontal="center" vertical="center"/>
    </xf>
    <xf numFmtId="174" fontId="19" fillId="36" borderId="16" xfId="47" applyNumberFormat="1" applyFont="1" applyFill="1" applyBorder="1" applyAlignment="1">
      <alignment vertical="center"/>
    </xf>
    <xf numFmtId="174" fontId="19" fillId="36" borderId="48" xfId="47" applyNumberFormat="1" applyFont="1" applyFill="1" applyBorder="1" applyAlignment="1">
      <alignment vertical="center"/>
    </xf>
    <xf numFmtId="164" fontId="19" fillId="0" borderId="0" xfId="0" applyNumberFormat="1" applyFont="1" applyAlignment="1">
      <alignment vertical="center"/>
    </xf>
    <xf numFmtId="9" fontId="19" fillId="0" borderId="53" xfId="46" applyFont="1" applyFill="1" applyBorder="1" applyAlignment="1">
      <alignment horizontal="center" vertical="center"/>
    </xf>
    <xf numFmtId="9" fontId="19" fillId="0" borderId="0" xfId="46" applyFont="1" applyAlignment="1">
      <alignment vertical="center"/>
    </xf>
    <xf numFmtId="185" fontId="29" fillId="33" borderId="0" xfId="0" applyNumberFormat="1" applyFont="1" applyFill="1" applyAlignment="1">
      <alignment horizontal="center" vertical="center"/>
    </xf>
    <xf numFmtId="43" fontId="0" fillId="0" borderId="0" xfId="0" applyNumberFormat="1" applyAlignment="1">
      <alignment vertical="center"/>
    </xf>
    <xf numFmtId="0" fontId="25" fillId="0" borderId="50" xfId="0" applyFont="1" applyBorder="1" applyAlignment="1">
      <alignment horizontal="center" wrapText="1"/>
    </xf>
    <xf numFmtId="174" fontId="25" fillId="0" borderId="44" xfId="47" applyNumberFormat="1" applyFont="1" applyFill="1" applyBorder="1" applyAlignment="1">
      <alignment horizontal="center" wrapText="1"/>
    </xf>
    <xf numFmtId="164" fontId="15" fillId="0" borderId="30" xfId="0" applyNumberFormat="1" applyFont="1" applyBorder="1" applyAlignment="1">
      <alignment vertical="center"/>
    </xf>
    <xf numFmtId="164" fontId="15" fillId="0" borderId="29" xfId="0" applyNumberFormat="1" applyFont="1" applyBorder="1" applyAlignment="1">
      <alignment vertical="center"/>
    </xf>
    <xf numFmtId="0" fontId="15" fillId="0" borderId="32" xfId="0" applyFont="1" applyBorder="1" applyAlignment="1">
      <alignment horizontal="center" vertical="center" wrapText="1"/>
    </xf>
    <xf numFmtId="164" fontId="0" fillId="0" borderId="0" xfId="1" applyFont="1" applyAlignment="1">
      <alignment vertical="center"/>
    </xf>
    <xf numFmtId="43" fontId="0" fillId="0" borderId="0" xfId="0" applyNumberFormat="1" applyAlignment="1">
      <alignment horizontal="center" vertical="center"/>
    </xf>
    <xf numFmtId="0" fontId="23" fillId="34" borderId="40" xfId="0" applyFont="1" applyFill="1" applyBorder="1" applyAlignment="1" applyProtection="1">
      <alignment horizontal="center" vertical="center" wrapText="1"/>
      <protection hidden="1"/>
    </xf>
    <xf numFmtId="14" fontId="19" fillId="36" borderId="17" xfId="0" applyNumberFormat="1" applyFont="1" applyFill="1" applyBorder="1" applyAlignment="1">
      <alignment horizontal="center" vertical="center"/>
    </xf>
    <xf numFmtId="164" fontId="19" fillId="36" borderId="43" xfId="1" applyFont="1" applyFill="1" applyBorder="1" applyAlignment="1">
      <alignment vertical="center"/>
    </xf>
    <xf numFmtId="184" fontId="0" fillId="36" borderId="57" xfId="47" applyNumberFormat="1" applyFont="1" applyFill="1" applyBorder="1" applyAlignment="1">
      <alignment vertical="center"/>
    </xf>
    <xf numFmtId="14" fontId="0" fillId="36" borderId="50" xfId="0" applyNumberFormat="1" applyFill="1" applyBorder="1" applyAlignment="1">
      <alignment horizontal="center" vertical="center"/>
    </xf>
    <xf numFmtId="174" fontId="16" fillId="33" borderId="0" xfId="0" applyNumberFormat="1" applyFont="1" applyFill="1"/>
    <xf numFmtId="168" fontId="16" fillId="33" borderId="0" xfId="47" applyFont="1" applyFill="1"/>
    <xf numFmtId="0" fontId="21" fillId="43" borderId="25" xfId="0" applyFont="1" applyFill="1" applyBorder="1" applyAlignment="1" applyProtection="1">
      <alignment horizontal="center" vertical="center" wrapText="1"/>
      <protection hidden="1"/>
    </xf>
    <xf numFmtId="43" fontId="0" fillId="33" borderId="0" xfId="0" applyNumberFormat="1" applyFill="1"/>
    <xf numFmtId="168" fontId="19" fillId="33" borderId="0" xfId="47" applyFont="1" applyFill="1"/>
    <xf numFmtId="9" fontId="19" fillId="33" borderId="0" xfId="46" applyFont="1" applyFill="1"/>
    <xf numFmtId="168" fontId="19" fillId="0" borderId="0" xfId="47" applyFont="1" applyFill="1" applyBorder="1"/>
    <xf numFmtId="164" fontId="16" fillId="33" borderId="0" xfId="0" applyNumberFormat="1" applyFont="1" applyFill="1"/>
    <xf numFmtId="0" fontId="12" fillId="33" borderId="0" xfId="0" applyFont="1" applyFill="1"/>
    <xf numFmtId="164" fontId="12" fillId="33" borderId="0" xfId="0" applyNumberFormat="1" applyFont="1" applyFill="1"/>
    <xf numFmtId="174" fontId="25" fillId="0" borderId="46" xfId="47" applyNumberFormat="1" applyFont="1" applyFill="1" applyBorder="1" applyAlignment="1">
      <alignment horizontal="center" wrapText="1"/>
    </xf>
    <xf numFmtId="14" fontId="43" fillId="0" borderId="0" xfId="0" applyNumberFormat="1" applyFont="1" applyAlignment="1">
      <alignment vertical="center" wrapText="1"/>
    </xf>
    <xf numFmtId="0" fontId="52" fillId="0" borderId="33" xfId="0" applyFont="1" applyBorder="1" applyAlignment="1">
      <alignment horizontal="left" vertical="center" wrapText="1" readingOrder="1"/>
    </xf>
    <xf numFmtId="0" fontId="28" fillId="41" borderId="36" xfId="0" applyFont="1" applyFill="1" applyBorder="1" applyAlignment="1">
      <alignment horizontal="center" vertical="center" wrapText="1" readingOrder="1"/>
    </xf>
    <xf numFmtId="0" fontId="28" fillId="41" borderId="19" xfId="0" applyFont="1" applyFill="1" applyBorder="1" applyAlignment="1">
      <alignment horizontal="center" vertical="center" wrapText="1" readingOrder="1"/>
    </xf>
    <xf numFmtId="0" fontId="28" fillId="41" borderId="34" xfId="0" applyFont="1" applyFill="1" applyBorder="1" applyAlignment="1">
      <alignment horizontal="center" vertical="center" wrapText="1" readingOrder="1"/>
    </xf>
    <xf numFmtId="0" fontId="32" fillId="33" borderId="0" xfId="0" applyFont="1" applyFill="1" applyAlignment="1">
      <alignment horizontal="center" wrapText="1"/>
    </xf>
    <xf numFmtId="49" fontId="32" fillId="33" borderId="0" xfId="0" applyNumberFormat="1" applyFont="1" applyFill="1" applyAlignment="1">
      <alignment horizontal="center" vertical="center"/>
    </xf>
    <xf numFmtId="164" fontId="0" fillId="36" borderId="16" xfId="1" applyFont="1" applyFill="1" applyBorder="1" applyAlignment="1">
      <alignment horizontal="center" vertical="center" wrapText="1"/>
    </xf>
    <xf numFmtId="164" fontId="0" fillId="36" borderId="45" xfId="1" applyFont="1" applyFill="1" applyBorder="1" applyAlignment="1">
      <alignment horizontal="center" vertical="center" wrapText="1"/>
    </xf>
    <xf numFmtId="0" fontId="12" fillId="33" borderId="0" xfId="0" applyFont="1" applyFill="1" applyAlignment="1">
      <alignment horizontal="center" vertical="center"/>
    </xf>
    <xf numFmtId="0" fontId="32" fillId="33" borderId="0" xfId="0" applyFont="1" applyFill="1" applyAlignment="1">
      <alignment horizontal="center" vertical="center"/>
    </xf>
    <xf numFmtId="173" fontId="21" fillId="33" borderId="0" xfId="0" applyNumberFormat="1" applyFont="1" applyFill="1" applyAlignment="1">
      <alignment horizontal="center"/>
    </xf>
    <xf numFmtId="0" fontId="15" fillId="33" borderId="0" xfId="0" applyFont="1" applyFill="1" applyAlignment="1">
      <alignment horizontal="center"/>
    </xf>
    <xf numFmtId="0" fontId="15" fillId="33" borderId="0" xfId="0" applyFont="1" applyFill="1" applyAlignment="1">
      <alignment horizontal="center" vertical="center"/>
    </xf>
    <xf numFmtId="14" fontId="15" fillId="33" borderId="0" xfId="0" applyNumberFormat="1" applyFont="1" applyFill="1" applyAlignment="1">
      <alignment horizontal="center"/>
    </xf>
    <xf numFmtId="0" fontId="54" fillId="37" borderId="20" xfId="0" applyFont="1" applyFill="1" applyBorder="1" applyAlignment="1">
      <alignment horizontal="center" vertical="center"/>
    </xf>
    <xf numFmtId="0" fontId="54" fillId="37" borderId="11" xfId="0" applyFont="1" applyFill="1" applyBorder="1" applyAlignment="1">
      <alignment horizontal="center" vertical="center"/>
    </xf>
    <xf numFmtId="0" fontId="54" fillId="37" borderId="21" xfId="0" applyFont="1" applyFill="1" applyBorder="1" applyAlignment="1">
      <alignment horizontal="center" vertical="center"/>
    </xf>
    <xf numFmtId="0" fontId="28" fillId="45" borderId="20" xfId="0" applyFont="1" applyFill="1" applyBorder="1" applyAlignment="1">
      <alignment horizontal="center" vertical="center"/>
    </xf>
    <xf numFmtId="0" fontId="28" fillId="45" borderId="11" xfId="0" applyFont="1" applyFill="1" applyBorder="1" applyAlignment="1">
      <alignment horizontal="center" vertical="center"/>
    </xf>
    <xf numFmtId="0" fontId="28" fillId="45" borderId="21" xfId="0" applyFont="1" applyFill="1" applyBorder="1" applyAlignment="1">
      <alignment horizontal="center" vertical="center"/>
    </xf>
    <xf numFmtId="0" fontId="15" fillId="33" borderId="0" xfId="0" applyFont="1" applyFill="1" applyAlignment="1">
      <alignment horizontal="center" wrapText="1"/>
    </xf>
    <xf numFmtId="14" fontId="20" fillId="33" borderId="0" xfId="0" applyNumberFormat="1" applyFont="1" applyFill="1" applyAlignment="1">
      <alignment horizontal="center" vertical="center"/>
    </xf>
    <xf numFmtId="0" fontId="41" fillId="0" borderId="0" xfId="0" applyFont="1" applyAlignment="1">
      <alignment horizontal="center"/>
    </xf>
    <xf numFmtId="0" fontId="41" fillId="0" borderId="0" xfId="0" applyFont="1" applyAlignment="1">
      <alignment horizontal="center" wrapText="1"/>
    </xf>
    <xf numFmtId="14" fontId="51" fillId="0" borderId="31" xfId="0" applyNumberFormat="1" applyFont="1" applyBorder="1" applyAlignment="1">
      <alignment horizontal="center" vertical="center"/>
    </xf>
    <xf numFmtId="0" fontId="51" fillId="0" borderId="31" xfId="0" applyFont="1" applyBorder="1" applyAlignment="1">
      <alignment horizontal="center" vertical="center"/>
    </xf>
    <xf numFmtId="0" fontId="43" fillId="0" borderId="31" xfId="0" applyFont="1" applyBorder="1" applyAlignment="1" applyProtection="1">
      <alignment vertical="center" wrapText="1"/>
      <protection locked="0"/>
    </xf>
    <xf numFmtId="0" fontId="41" fillId="42" borderId="0" xfId="0" applyFont="1" applyFill="1" applyAlignment="1">
      <alignment horizontal="center"/>
    </xf>
    <xf numFmtId="0" fontId="43" fillId="0" borderId="20" xfId="0" applyFont="1" applyBorder="1" applyAlignment="1" applyProtection="1">
      <alignment horizontal="center" vertical="center" wrapText="1"/>
      <protection locked="0"/>
    </xf>
    <xf numFmtId="0" fontId="43" fillId="0" borderId="21" xfId="0" applyFont="1" applyBorder="1" applyAlignment="1" applyProtection="1">
      <alignment horizontal="center" vertical="center" wrapText="1"/>
      <protection locked="0"/>
    </xf>
    <xf numFmtId="0" fontId="43" fillId="0" borderId="0" xfId="0" applyFont="1" applyAlignment="1">
      <alignment horizontal="center" vertical="center" wrapText="1"/>
    </xf>
    <xf numFmtId="0" fontId="43" fillId="0" borderId="27" xfId="0" applyFont="1" applyBorder="1" applyAlignment="1">
      <alignment horizontal="center" vertical="center" wrapText="1"/>
    </xf>
    <xf numFmtId="0" fontId="23" fillId="34" borderId="40" xfId="0" applyFont="1" applyFill="1" applyBorder="1" applyAlignment="1" applyProtection="1">
      <alignment horizontal="center" vertical="center" wrapText="1"/>
      <protection hidden="1"/>
    </xf>
    <xf numFmtId="0" fontId="23" fillId="34" borderId="23" xfId="0" applyFont="1" applyFill="1" applyBorder="1" applyAlignment="1" applyProtection="1">
      <alignment horizontal="center" vertical="center" wrapText="1"/>
      <protection hidden="1"/>
    </xf>
    <xf numFmtId="0" fontId="23" fillId="34" borderId="41" xfId="0" applyFont="1" applyFill="1" applyBorder="1" applyAlignment="1" applyProtection="1">
      <alignment horizontal="center" vertical="center" wrapText="1"/>
      <protection hidden="1"/>
    </xf>
    <xf numFmtId="0" fontId="23" fillId="34" borderId="14" xfId="0" applyFont="1" applyFill="1" applyBorder="1" applyAlignment="1" applyProtection="1">
      <alignment horizontal="center" vertical="center" wrapText="1"/>
      <protection hidden="1"/>
    </xf>
    <xf numFmtId="0" fontId="23" fillId="34" borderId="42" xfId="0" applyFont="1" applyFill="1" applyBorder="1" applyAlignment="1" applyProtection="1">
      <alignment horizontal="center" vertical="center" wrapText="1"/>
      <protection hidden="1"/>
    </xf>
    <xf numFmtId="0" fontId="43" fillId="0" borderId="26" xfId="0" applyFont="1" applyBorder="1" applyAlignment="1">
      <alignment horizontal="left" vertical="center" wrapText="1"/>
    </xf>
    <xf numFmtId="0" fontId="43" fillId="0" borderId="0" xfId="0" applyFont="1" applyAlignment="1">
      <alignment horizontal="left" vertical="center" wrapText="1"/>
    </xf>
    <xf numFmtId="169" fontId="46" fillId="0" borderId="22" xfId="48" applyFont="1" applyBorder="1" applyAlignment="1" applyProtection="1">
      <alignment horizontal="center" vertical="center" wrapText="1"/>
      <protection locked="0"/>
    </xf>
    <xf numFmtId="169" fontId="46" fillId="0" borderId="23" xfId="48" applyFont="1" applyBorder="1" applyAlignment="1" applyProtection="1">
      <alignment horizontal="center" vertical="center" wrapText="1"/>
      <protection locked="0"/>
    </xf>
    <xf numFmtId="169" fontId="46" fillId="0" borderId="24" xfId="48" applyFont="1" applyBorder="1" applyAlignment="1" applyProtection="1">
      <alignment horizontal="center" vertical="center" wrapText="1"/>
      <protection locked="0"/>
    </xf>
    <xf numFmtId="169" fontId="46" fillId="0" borderId="26" xfId="48" applyFont="1" applyBorder="1" applyAlignment="1" applyProtection="1">
      <alignment horizontal="center" vertical="center" wrapText="1"/>
      <protection locked="0"/>
    </xf>
    <xf numFmtId="169" fontId="46" fillId="0" borderId="0" xfId="48" applyFont="1" applyAlignment="1" applyProtection="1">
      <alignment horizontal="center" vertical="center" wrapText="1"/>
      <protection locked="0"/>
    </xf>
    <xf numFmtId="169" fontId="46" fillId="0" borderId="27" xfId="48" applyFont="1" applyBorder="1" applyAlignment="1" applyProtection="1">
      <alignment horizontal="center" vertical="center" wrapText="1"/>
      <protection locked="0"/>
    </xf>
    <xf numFmtId="169" fontId="43" fillId="0" borderId="20" xfId="48" applyFont="1" applyBorder="1" applyAlignment="1">
      <alignment horizontal="center" vertical="center" wrapText="1"/>
    </xf>
    <xf numFmtId="169" fontId="43" fillId="0" borderId="21" xfId="48" applyFont="1" applyBorder="1" applyAlignment="1">
      <alignment horizontal="center" vertical="center" wrapText="1"/>
    </xf>
    <xf numFmtId="169" fontId="46" fillId="0" borderId="20" xfId="48" applyFont="1" applyFill="1" applyBorder="1" applyAlignment="1" applyProtection="1">
      <alignment horizontal="center"/>
      <protection locked="0"/>
    </xf>
    <xf numFmtId="169" fontId="46" fillId="0" borderId="11" xfId="48" applyFont="1" applyFill="1" applyBorder="1" applyAlignment="1" applyProtection="1">
      <alignment horizontal="center"/>
      <protection locked="0"/>
    </xf>
    <xf numFmtId="169" fontId="46" fillId="0" borderId="21" xfId="48" applyFont="1" applyFill="1" applyBorder="1" applyAlignment="1" applyProtection="1">
      <alignment horizontal="center"/>
      <protection locked="0"/>
    </xf>
    <xf numFmtId="0" fontId="46" fillId="0" borderId="20" xfId="0" applyFont="1" applyBorder="1" applyAlignment="1" applyProtection="1">
      <alignment horizontal="center" vertical="center" wrapText="1"/>
      <protection locked="0"/>
    </xf>
    <xf numFmtId="0" fontId="46" fillId="0" borderId="11" xfId="0" applyFont="1" applyBorder="1" applyAlignment="1" applyProtection="1">
      <alignment horizontal="center" vertical="center" wrapText="1"/>
      <protection locked="0"/>
    </xf>
    <xf numFmtId="0" fontId="46" fillId="0" borderId="21" xfId="0" applyFont="1" applyBorder="1" applyAlignment="1" applyProtection="1">
      <alignment horizontal="center" vertical="center" wrapText="1"/>
      <protection locked="0"/>
    </xf>
    <xf numFmtId="0" fontId="43" fillId="0" borderId="20" xfId="0" applyFont="1" applyBorder="1" applyAlignment="1">
      <alignment horizontal="center" vertical="center" wrapText="1"/>
    </xf>
    <xf numFmtId="0" fontId="43" fillId="0" borderId="11" xfId="0" applyFont="1" applyBorder="1" applyAlignment="1">
      <alignment horizontal="center" vertical="center" wrapText="1"/>
    </xf>
    <xf numFmtId="0" fontId="43" fillId="0" borderId="21" xfId="0" applyFont="1" applyBorder="1" applyAlignment="1">
      <alignment horizontal="center" vertical="center" wrapText="1"/>
    </xf>
    <xf numFmtId="0" fontId="46" fillId="0" borderId="20" xfId="0" applyFont="1" applyBorder="1" applyAlignment="1" applyProtection="1">
      <alignment horizontal="center"/>
      <protection locked="0"/>
    </xf>
    <xf numFmtId="0" fontId="46" fillId="0" borderId="11" xfId="0" applyFont="1" applyBorder="1" applyAlignment="1" applyProtection="1">
      <alignment horizontal="center"/>
      <protection locked="0"/>
    </xf>
    <xf numFmtId="0" fontId="46" fillId="0" borderId="21" xfId="0" applyFont="1" applyBorder="1" applyAlignment="1" applyProtection="1">
      <alignment horizontal="center"/>
      <protection locked="0"/>
    </xf>
    <xf numFmtId="0" fontId="15" fillId="0" borderId="0" xfId="0" applyFont="1" applyAlignment="1">
      <alignment horizontal="center"/>
    </xf>
    <xf numFmtId="14" fontId="15" fillId="0" borderId="0" xfId="0" applyNumberFormat="1" applyFont="1" applyAlignment="1">
      <alignment horizontal="center"/>
    </xf>
    <xf numFmtId="0" fontId="15" fillId="0" borderId="28" xfId="0" applyFont="1" applyBorder="1" applyAlignment="1">
      <alignment horizontal="center"/>
    </xf>
    <xf numFmtId="0" fontId="15" fillId="0" borderId="10" xfId="0" applyFont="1" applyBorder="1" applyAlignment="1">
      <alignment horizontal="center"/>
    </xf>
    <xf numFmtId="0" fontId="15" fillId="0" borderId="29" xfId="0" applyFont="1" applyBorder="1" applyAlignment="1">
      <alignment horizontal="center"/>
    </xf>
    <xf numFmtId="0" fontId="15" fillId="0" borderId="28" xfId="0" applyFont="1" applyBorder="1" applyAlignment="1">
      <alignment horizontal="center" vertical="center"/>
    </xf>
    <xf numFmtId="0" fontId="15" fillId="0" borderId="10" xfId="0" applyFont="1" applyBorder="1" applyAlignment="1">
      <alignment horizontal="center" vertical="center"/>
    </xf>
    <xf numFmtId="0" fontId="15" fillId="0" borderId="29" xfId="0" applyFont="1" applyBorder="1" applyAlignment="1">
      <alignment horizontal="center" vertical="center"/>
    </xf>
    <xf numFmtId="181" fontId="19" fillId="0" borderId="50" xfId="45" applyNumberFormat="1" applyFont="1" applyFill="1" applyBorder="1" applyAlignment="1" applyProtection="1">
      <alignment horizontal="right" vertical="center"/>
      <protection hidden="1"/>
    </xf>
    <xf numFmtId="181" fontId="19" fillId="0" borderId="32" xfId="1" applyNumberFormat="1" applyFont="1" applyBorder="1" applyAlignment="1">
      <alignment horizontal="center" vertical="center"/>
    </xf>
    <xf numFmtId="181" fontId="19" fillId="0" borderId="43" xfId="45" applyNumberFormat="1" applyFont="1" applyFill="1" applyBorder="1" applyAlignment="1" applyProtection="1">
      <alignment horizontal="right" vertical="center"/>
      <protection hidden="1"/>
    </xf>
    <xf numFmtId="181" fontId="19" fillId="0" borderId="16" xfId="0" applyNumberFormat="1" applyFont="1" applyBorder="1" applyAlignment="1">
      <alignment vertical="center"/>
    </xf>
    <xf numFmtId="181" fontId="19" fillId="0" borderId="16" xfId="47" applyNumberFormat="1" applyFont="1" applyFill="1" applyBorder="1" applyAlignment="1">
      <alignment horizontal="right" vertical="center"/>
    </xf>
    <xf numFmtId="181" fontId="19" fillId="44" borderId="16" xfId="0" applyNumberFormat="1" applyFont="1" applyFill="1" applyBorder="1" applyAlignment="1">
      <alignment vertical="center"/>
    </xf>
    <xf numFmtId="181" fontId="15" fillId="0" borderId="20" xfId="0" applyNumberFormat="1" applyFont="1" applyBorder="1" applyAlignment="1">
      <alignment horizontal="center"/>
    </xf>
    <xf numFmtId="181" fontId="15" fillId="0" borderId="11" xfId="0" applyNumberFormat="1" applyFont="1" applyBorder="1" applyAlignment="1">
      <alignment horizontal="center"/>
    </xf>
    <xf numFmtId="181" fontId="15" fillId="0" borderId="21" xfId="0" applyNumberFormat="1" applyFont="1" applyBorder="1" applyAlignment="1">
      <alignment horizontal="center"/>
    </xf>
    <xf numFmtId="181" fontId="15" fillId="0" borderId="31" xfId="0" applyNumberFormat="1" applyFont="1" applyBorder="1"/>
    <xf numFmtId="181" fontId="20" fillId="33" borderId="16" xfId="45" applyNumberFormat="1" applyFont="1" applyFill="1" applyBorder="1" applyAlignment="1" applyProtection="1">
      <alignment horizontal="right"/>
      <protection hidden="1"/>
    </xf>
    <xf numFmtId="181" fontId="19" fillId="33" borderId="16" xfId="45" applyNumberFormat="1" applyFont="1" applyFill="1" applyBorder="1" applyAlignment="1" applyProtection="1">
      <alignment horizontal="right"/>
      <protection hidden="1"/>
    </xf>
    <xf numFmtId="181" fontId="0" fillId="0" borderId="0" xfId="0" applyNumberFormat="1"/>
    <xf numFmtId="0" fontId="19" fillId="0" borderId="45" xfId="0" applyNumberFormat="1" applyFont="1" applyBorder="1" applyAlignment="1">
      <alignment horizontal="center" vertical="center"/>
    </xf>
    <xf numFmtId="0" fontId="19" fillId="0" borderId="44" xfId="0" applyNumberFormat="1" applyFont="1" applyBorder="1" applyAlignment="1">
      <alignment horizontal="center" vertical="center"/>
    </xf>
    <xf numFmtId="169" fontId="47" fillId="0" borderId="63" xfId="48" applyFont="1" applyBorder="1"/>
    <xf numFmtId="165" fontId="0" fillId="0" borderId="0" xfId="0" applyNumberFormat="1" applyFill="1" applyBorder="1" applyAlignment="1">
      <alignment vertical="center"/>
    </xf>
    <xf numFmtId="14" fontId="0" fillId="0" borderId="0" xfId="0" applyNumberFormat="1" applyFill="1" applyBorder="1" applyAlignment="1">
      <alignment horizontal="center" vertical="center"/>
    </xf>
    <xf numFmtId="165" fontId="0" fillId="0" borderId="0" xfId="0" applyNumberFormat="1" applyFill="1" applyBorder="1"/>
    <xf numFmtId="0" fontId="0" fillId="0" borderId="0" xfId="0" applyFill="1" applyBorder="1" applyAlignment="1">
      <alignment horizontal="center" vertical="center"/>
    </xf>
    <xf numFmtId="0" fontId="0" fillId="0" borderId="50" xfId="0" applyBorder="1" applyAlignment="1">
      <alignment horizontal="center" vertical="center"/>
    </xf>
    <xf numFmtId="165" fontId="0" fillId="0" borderId="32" xfId="0" applyNumberFormat="1" applyBorder="1" applyAlignment="1">
      <alignment vertical="center"/>
    </xf>
    <xf numFmtId="0" fontId="12" fillId="0" borderId="0" xfId="0" applyFont="1" applyFill="1" applyBorder="1" applyAlignment="1">
      <alignment horizontal="center" vertical="center" wrapText="1"/>
    </xf>
    <xf numFmtId="0" fontId="12" fillId="34" borderId="32" xfId="0" applyFont="1" applyFill="1" applyBorder="1" applyAlignment="1">
      <alignment horizontal="center" vertical="center" wrapText="1"/>
    </xf>
    <xf numFmtId="165" fontId="15" fillId="0" borderId="32" xfId="0" applyNumberFormat="1" applyFont="1" applyBorder="1" applyAlignment="1">
      <alignment vertical="center"/>
    </xf>
    <xf numFmtId="0" fontId="15" fillId="0" borderId="0" xfId="0" applyFont="1" applyAlignment="1"/>
    <xf numFmtId="14" fontId="15" fillId="0" borderId="0" xfId="0" applyNumberFormat="1" applyFont="1" applyAlignment="1"/>
    <xf numFmtId="1" fontId="20" fillId="0" borderId="32" xfId="47" quotePrefix="1" applyNumberFormat="1" applyFont="1" applyFill="1" applyBorder="1" applyAlignment="1" applyProtection="1">
      <alignment vertical="center"/>
      <protection hidden="1"/>
    </xf>
    <xf numFmtId="0" fontId="55" fillId="0" borderId="57" xfId="0" applyFont="1" applyBorder="1" applyAlignment="1">
      <alignment horizontal="center" vertical="center"/>
    </xf>
    <xf numFmtId="174" fontId="19" fillId="0" borderId="45" xfId="47" applyNumberFormat="1" applyFont="1" applyFill="1" applyBorder="1" applyAlignment="1">
      <alignment vertical="center"/>
    </xf>
    <xf numFmtId="164" fontId="19" fillId="0" borderId="45" xfId="1" applyFont="1" applyFill="1" applyBorder="1" applyAlignment="1">
      <alignment vertical="center"/>
    </xf>
    <xf numFmtId="174" fontId="19" fillId="37" borderId="45" xfId="47" applyNumberFormat="1" applyFont="1" applyFill="1" applyBorder="1" applyAlignment="1">
      <alignment vertical="center"/>
    </xf>
    <xf numFmtId="174" fontId="19" fillId="0" borderId="16" xfId="47" applyNumberFormat="1" applyFont="1" applyFill="1" applyBorder="1" applyAlignment="1">
      <alignment vertical="center"/>
    </xf>
    <xf numFmtId="174" fontId="19" fillId="43" borderId="16" xfId="47" applyNumberFormat="1" applyFont="1" applyFill="1" applyBorder="1" applyAlignment="1">
      <alignment vertical="center"/>
    </xf>
    <xf numFmtId="164" fontId="19" fillId="44" borderId="67" xfId="0" applyNumberFormat="1" applyFont="1" applyFill="1" applyBorder="1" applyAlignment="1">
      <alignment vertical="center"/>
    </xf>
    <xf numFmtId="174" fontId="19" fillId="44" borderId="45" xfId="47" applyNumberFormat="1" applyFont="1" applyFill="1" applyBorder="1" applyAlignment="1">
      <alignment vertical="center"/>
    </xf>
  </cellXfs>
  <cellStyles count="1280">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50" builtinId="8"/>
    <cellStyle name="Hipervínculo 2" xfId="53" xr:uid="{00000000-0005-0000-0000-000020000000}"/>
    <cellStyle name="Incorrecto" xfId="7" builtinId="27" customBuiltin="1"/>
    <cellStyle name="Millares" xfId="1" builtinId="3"/>
    <cellStyle name="Millares [0]" xfId="47" builtinId="6"/>
    <cellStyle name="Millares [0] 10" xfId="358" xr:uid="{E2DE894C-149F-4C45-9FE9-3101430BB8FB}"/>
    <cellStyle name="Millares [0] 10 2" xfId="961" xr:uid="{A86966CE-C19F-4230-BCC3-576403E06B7D}"/>
    <cellStyle name="Millares [0] 10 2 2" xfId="1274" xr:uid="{AEA9259F-5013-4170-8C60-1115B31D7B76}"/>
    <cellStyle name="Millares [0] 11" xfId="658" xr:uid="{A8A49EE0-79D8-4C5E-8F86-DB4A3558AE17}"/>
    <cellStyle name="Millares [0] 11 2" xfId="1261" xr:uid="{94E9AD0A-1739-464C-BCD6-8CBE4F195865}"/>
    <cellStyle name="Millares [0] 12" xfId="661" xr:uid="{862AF751-3FF4-443D-A688-625CAFF7FF1A}"/>
    <cellStyle name="Millares [0] 13" xfId="58" xr:uid="{99865D88-BD76-401F-B21F-C044D009995D}"/>
    <cellStyle name="Millares [0] 2" xfId="52" xr:uid="{00000000-0005-0000-0000-000024000000}"/>
    <cellStyle name="Millares [0] 2 10" xfId="663" xr:uid="{CDB3BA25-DF53-496F-99F8-49D8BB18E9A5}"/>
    <cellStyle name="Millares [0] 2 11" xfId="60" xr:uid="{E1F52A74-A2EF-40CC-A4CF-5574B469930A}"/>
    <cellStyle name="Millares [0] 2 2" xfId="65" xr:uid="{00848600-5E47-448B-B75A-BDA75EA08ABD}"/>
    <cellStyle name="Millares [0] 2 2 2" xfId="75" xr:uid="{6C750F9B-D46E-4CA6-917D-0BBBF9B08794}"/>
    <cellStyle name="Millares [0] 2 2 2 2" xfId="95" xr:uid="{5224F653-4845-4E9A-8AD5-0274599BFE77}"/>
    <cellStyle name="Millares [0] 2 2 2 2 2" xfId="145" xr:uid="{75FEBEC0-BEF0-41B8-B8A6-070D35DBA46D}"/>
    <cellStyle name="Millares [0] 2 2 2 2 2 2" xfId="245" xr:uid="{AB1DB220-9896-45AC-83CA-DEBBCEC5BF8F}"/>
    <cellStyle name="Millares [0] 2 2 2 2 2 2 2" xfId="545" xr:uid="{02321359-ED87-4688-B536-556B709892CF}"/>
    <cellStyle name="Millares [0] 2 2 2 2 2 2 2 2" xfId="659" xr:uid="{2987825B-29CD-46E4-A621-A2D7AC3EA062}"/>
    <cellStyle name="Millares [0] 2 2 2 2 2 2 2 2 2" xfId="1262" xr:uid="{43F7E72F-3FDE-4948-9EC1-07D0769B9151}"/>
    <cellStyle name="Millares [0] 2 2 2 2 2 2 2 3" xfId="1148" xr:uid="{065B86EA-B359-4BAB-B40C-FBD2D97CF9DC}"/>
    <cellStyle name="Millares [0] 2 2 2 2 2 2 3" xfId="848" xr:uid="{CBB9F539-3E4B-4419-8188-91D5782D1E66}"/>
    <cellStyle name="Millares [0] 2 2 2 2 2 3" xfId="345" xr:uid="{673E8FA2-5292-4A6C-B296-161949E1BAF9}"/>
    <cellStyle name="Millares [0] 2 2 2 2 2 3 2" xfId="645" xr:uid="{86304AE7-44CA-4DFC-996F-560935E296CC}"/>
    <cellStyle name="Millares [0] 2 2 2 2 2 3 2 2" xfId="1248" xr:uid="{51CB54B7-1B7C-44BD-944F-8E99801844C2}"/>
    <cellStyle name="Millares [0] 2 2 2 2 2 3 3" xfId="948" xr:uid="{C19DD012-42D6-4E84-AB99-0448F71852BC}"/>
    <cellStyle name="Millares [0] 2 2 2 2 2 4" xfId="445" xr:uid="{5A7D48BA-B56C-4A8D-923D-7BD816D2B5AB}"/>
    <cellStyle name="Millares [0] 2 2 2 2 2 4 2" xfId="1048" xr:uid="{F6C43223-2C11-4475-A06F-2DDC484B6A4E}"/>
    <cellStyle name="Millares [0] 2 2 2 2 2 5" xfId="748" xr:uid="{E6851F2E-C057-4856-A3D3-3767D9189A89}"/>
    <cellStyle name="Millares [0] 2 2 2 2 3" xfId="195" xr:uid="{7BDCFB98-68D2-4232-9820-9FA0D4631575}"/>
    <cellStyle name="Millares [0] 2 2 2 2 3 2" xfId="495" xr:uid="{B8300D30-CFC9-4059-A583-FD9FB47E8B7A}"/>
    <cellStyle name="Millares [0] 2 2 2 2 3 2 2" xfId="1098" xr:uid="{2C6E9284-56CC-4C9B-8C60-639FB2198ED1}"/>
    <cellStyle name="Millares [0] 2 2 2 2 3 3" xfId="798" xr:uid="{1E054F43-3CF1-4E48-B19A-18DBD2BFC6A1}"/>
    <cellStyle name="Millares [0] 2 2 2 2 4" xfId="295" xr:uid="{4A1E50FA-70E9-487F-A8F6-C17EABD9938B}"/>
    <cellStyle name="Millares [0] 2 2 2 2 4 2" xfId="595" xr:uid="{C449F93E-EA54-49A6-B210-540E74AFDB5E}"/>
    <cellStyle name="Millares [0] 2 2 2 2 4 2 2" xfId="1198" xr:uid="{360F443F-9416-4506-853D-17E985F16972}"/>
    <cellStyle name="Millares [0] 2 2 2 2 4 3" xfId="898" xr:uid="{AAB7E4FA-780B-45D3-9420-F95DC62B5D71}"/>
    <cellStyle name="Millares [0] 2 2 2 2 5" xfId="395" xr:uid="{B9686776-14A1-49F2-A293-7C5A7AF09772}"/>
    <cellStyle name="Millares [0] 2 2 2 2 5 2" xfId="998" xr:uid="{A5E88376-DC37-4C1D-B054-CCCAE9598D1E}"/>
    <cellStyle name="Millares [0] 2 2 2 2 6" xfId="698" xr:uid="{3AB2CBF1-3282-4246-A373-6F8E3B57F4E8}"/>
    <cellStyle name="Millares [0] 2 2 2 3" xfId="125" xr:uid="{FE63C664-7BE3-4AB1-93D2-29E78DC03F45}"/>
    <cellStyle name="Millares [0] 2 2 2 3 2" xfId="225" xr:uid="{D622557A-E879-46E9-8C98-74CA15EACE36}"/>
    <cellStyle name="Millares [0] 2 2 2 3 2 2" xfId="525" xr:uid="{08BAC829-B528-403B-995E-629374B72CEE}"/>
    <cellStyle name="Millares [0] 2 2 2 3 2 2 2" xfId="1128" xr:uid="{75CE6382-448C-4561-B2CA-C0E19C4A8C35}"/>
    <cellStyle name="Millares [0] 2 2 2 3 2 3" xfId="828" xr:uid="{E8DD20BF-05AB-4EA1-9E65-CFB0E30BA26B}"/>
    <cellStyle name="Millares [0] 2 2 2 3 3" xfId="325" xr:uid="{94348990-0E8D-4057-B27E-B39E811C9C16}"/>
    <cellStyle name="Millares [0] 2 2 2 3 3 2" xfId="625" xr:uid="{AF6DF521-E91B-4CE6-B138-BDB6D8B27314}"/>
    <cellStyle name="Millares [0] 2 2 2 3 3 2 2" xfId="1228" xr:uid="{D9F7B9B8-9DA6-402C-AC97-09E10AE9C985}"/>
    <cellStyle name="Millares [0] 2 2 2 3 3 3" xfId="928" xr:uid="{17B3278D-E7EC-4BB2-95B5-15CDFA06016C}"/>
    <cellStyle name="Millares [0] 2 2 2 3 4" xfId="425" xr:uid="{01550318-9059-4D33-A766-7ECAF21E5E3C}"/>
    <cellStyle name="Millares [0] 2 2 2 3 4 2" xfId="1028" xr:uid="{354023E9-6857-45BB-88B3-6B74CDA1CAC9}"/>
    <cellStyle name="Millares [0] 2 2 2 3 5" xfId="728" xr:uid="{4C2C41E4-87C2-4545-B5D2-9311D4C1F1D6}"/>
    <cellStyle name="Millares [0] 2 2 2 4" xfId="175" xr:uid="{1C2A6FE4-8C9A-4DF4-A1CB-F773E845F30B}"/>
    <cellStyle name="Millares [0] 2 2 2 4 2" xfId="475" xr:uid="{BB275015-F160-4943-99FF-C9F7CFA2E45D}"/>
    <cellStyle name="Millares [0] 2 2 2 4 2 2" xfId="1078" xr:uid="{DCE09988-BA93-4E7D-843B-57A9E77ADDA5}"/>
    <cellStyle name="Millares [0] 2 2 2 4 3" xfId="778" xr:uid="{2C647E73-8966-4D7E-BD06-8FA8EC0F7B46}"/>
    <cellStyle name="Millares [0] 2 2 2 5" xfId="275" xr:uid="{882DA774-57F6-4F58-9A82-58F7FD2F441A}"/>
    <cellStyle name="Millares [0] 2 2 2 5 2" xfId="575" xr:uid="{E4D932AA-BA7E-43A8-8F0D-B11EF2DC98A1}"/>
    <cellStyle name="Millares [0] 2 2 2 5 2 2" xfId="1178" xr:uid="{42EA7E65-CDFD-468E-BA7A-5F05745EB755}"/>
    <cellStyle name="Millares [0] 2 2 2 5 3" xfId="878" xr:uid="{1433579A-68AD-43A7-801A-7033FF642147}"/>
    <cellStyle name="Millares [0] 2 2 2 6" xfId="375" xr:uid="{4FCBFA1E-4412-4AF6-9352-65F8C8D79DD1}"/>
    <cellStyle name="Millares [0] 2 2 2 6 2" xfId="978" xr:uid="{565F39F2-469D-4BFC-90E4-9A0CD795740F}"/>
    <cellStyle name="Millares [0] 2 2 2 7" xfId="678" xr:uid="{E9786217-D826-4E8D-ADD8-880A2E2E1F3E}"/>
    <cellStyle name="Millares [0] 2 2 3" xfId="85" xr:uid="{378BA96E-4FD1-4E1A-AB46-4E32A376034C}"/>
    <cellStyle name="Millares [0] 2 2 3 2" xfId="135" xr:uid="{D81BC99F-9F9F-456B-96FE-194535FB959E}"/>
    <cellStyle name="Millares [0] 2 2 3 2 2" xfId="235" xr:uid="{78E68E2B-3E6E-4453-92DA-3C6FECA9BEB7}"/>
    <cellStyle name="Millares [0] 2 2 3 2 2 2" xfId="535" xr:uid="{E1BCCA61-3B02-45EF-8C06-2DF2A45F2E72}"/>
    <cellStyle name="Millares [0] 2 2 3 2 2 2 2" xfId="1138" xr:uid="{39A3E8FE-E34F-4825-A4E0-7233C89FFB9E}"/>
    <cellStyle name="Millares [0] 2 2 3 2 2 3" xfId="838" xr:uid="{F2D1BFA6-07E1-42A3-9B02-A5CEFEF9FA0C}"/>
    <cellStyle name="Millares [0] 2 2 3 2 3" xfId="335" xr:uid="{5F31605D-6C0C-4F82-89A2-F058F45964F7}"/>
    <cellStyle name="Millares [0] 2 2 3 2 3 2" xfId="635" xr:uid="{5B3FB065-5EB5-4B30-8E7E-AA05CE568382}"/>
    <cellStyle name="Millares [0] 2 2 3 2 3 2 2" xfId="1238" xr:uid="{8D502472-5300-4342-93E3-31CC154C4792}"/>
    <cellStyle name="Millares [0] 2 2 3 2 3 3" xfId="938" xr:uid="{08525977-C1AF-4042-9AE3-2804F8FDD877}"/>
    <cellStyle name="Millares [0] 2 2 3 2 4" xfId="435" xr:uid="{A6DB9164-1EF2-440D-B148-781620E383DA}"/>
    <cellStyle name="Millares [0] 2 2 3 2 4 2" xfId="1038" xr:uid="{57BD05CD-39D1-4A41-AAE0-7C676487ACE8}"/>
    <cellStyle name="Millares [0] 2 2 3 2 5" xfId="738" xr:uid="{5A3CA141-9D25-4772-8086-C984CA1B770D}"/>
    <cellStyle name="Millares [0] 2 2 3 3" xfId="185" xr:uid="{4B7E8B20-F247-4583-A2A3-4DF41EFAF488}"/>
    <cellStyle name="Millares [0] 2 2 3 3 2" xfId="485" xr:uid="{8501E055-0B28-435A-8161-BED27C9943FB}"/>
    <cellStyle name="Millares [0] 2 2 3 3 2 2" xfId="1088" xr:uid="{29FDB2F3-C953-4F30-A0C2-57061598159C}"/>
    <cellStyle name="Millares [0] 2 2 3 3 3" xfId="788" xr:uid="{1A71588F-ADAB-499E-9778-46C22BAC8AE3}"/>
    <cellStyle name="Millares [0] 2 2 3 4" xfId="285" xr:uid="{74276B7E-5ECE-49AB-AD18-BC5ECA0C515A}"/>
    <cellStyle name="Millares [0] 2 2 3 4 2" xfId="585" xr:uid="{BF4990FC-F41F-4283-93C1-04FDEA3FD737}"/>
    <cellStyle name="Millares [0] 2 2 3 4 2 2" xfId="1188" xr:uid="{C419603D-DA03-48A8-A20B-8AA3D9EE994B}"/>
    <cellStyle name="Millares [0] 2 2 3 4 3" xfId="888" xr:uid="{661EDDEC-0224-49CA-91EB-81651BC36973}"/>
    <cellStyle name="Millares [0] 2 2 3 5" xfId="385" xr:uid="{E7233675-9A55-433F-969A-4A46F119BAF9}"/>
    <cellStyle name="Millares [0] 2 2 3 5 2" xfId="988" xr:uid="{73F976A4-1C49-405A-90A9-E4063B01A072}"/>
    <cellStyle name="Millares [0] 2 2 3 6" xfId="688" xr:uid="{FE8D5585-6080-4FFC-9884-72659382D6B6}"/>
    <cellStyle name="Millares [0] 2 2 4" xfId="105" xr:uid="{702C4B9D-7783-47BD-BDA1-98031CFF8952}"/>
    <cellStyle name="Millares [0] 2 2 4 2" xfId="155" xr:uid="{3C736C05-C697-42C5-BC26-6543B5A6C148}"/>
    <cellStyle name="Millares [0] 2 2 4 2 2" xfId="255" xr:uid="{46EA778B-FDD6-4012-AA8B-959391B0D409}"/>
    <cellStyle name="Millares [0] 2 2 4 2 2 2" xfId="555" xr:uid="{8B82BEDA-F60C-4435-B6BF-D50A1606618D}"/>
    <cellStyle name="Millares [0] 2 2 4 2 2 2 2" xfId="1158" xr:uid="{49BED181-00DC-40B6-8915-0A5348FAFBCC}"/>
    <cellStyle name="Millares [0] 2 2 4 2 2 3" xfId="858" xr:uid="{FF22652C-0ADC-4706-9AE7-31086F775625}"/>
    <cellStyle name="Millares [0] 2 2 4 2 3" xfId="355" xr:uid="{0D32B2B4-5CD5-422A-B43B-7A163316F9E0}"/>
    <cellStyle name="Millares [0] 2 2 4 2 3 2" xfId="655" xr:uid="{0BAB898F-8AA1-41F9-B16A-DC4B485AA2EF}"/>
    <cellStyle name="Millares [0] 2 2 4 2 3 2 2" xfId="1258" xr:uid="{9E0B825F-542C-402A-8DD6-94E101FDE7B3}"/>
    <cellStyle name="Millares [0] 2 2 4 2 3 3" xfId="958" xr:uid="{54A03F08-8565-48D9-BC56-CF78E21EEA00}"/>
    <cellStyle name="Millares [0] 2 2 4 2 4" xfId="455" xr:uid="{AF68D84C-A917-4738-BA33-6CB74C6A46AE}"/>
    <cellStyle name="Millares [0] 2 2 4 2 4 2" xfId="1058" xr:uid="{91AE56B9-5C23-4705-9A37-7515D1A7EE4D}"/>
    <cellStyle name="Millares [0] 2 2 4 2 5" xfId="758" xr:uid="{8AB96160-8EA5-437A-83B1-EE517A187BDB}"/>
    <cellStyle name="Millares [0] 2 2 4 3" xfId="205" xr:uid="{C8C2F424-B58E-4C64-BFDE-5554144A6B76}"/>
    <cellStyle name="Millares [0] 2 2 4 3 2" xfId="505" xr:uid="{85BF32F4-65AE-4BE9-AC37-94E095DE5D60}"/>
    <cellStyle name="Millares [0] 2 2 4 3 2 2" xfId="1108" xr:uid="{8E1DE60F-FDFE-4B4D-8EED-B43EA6D61514}"/>
    <cellStyle name="Millares [0] 2 2 4 3 3" xfId="808" xr:uid="{35B04E5C-554B-4073-A3F7-6CE4698B0C10}"/>
    <cellStyle name="Millares [0] 2 2 4 4" xfId="305" xr:uid="{88F749FF-788C-484D-8322-8A346E0DD5C2}"/>
    <cellStyle name="Millares [0] 2 2 4 4 2" xfId="605" xr:uid="{F350A86C-2BF5-490B-A733-4253378F0349}"/>
    <cellStyle name="Millares [0] 2 2 4 4 2 2" xfId="1208" xr:uid="{8183F7FC-F50A-4FB6-9D10-7313A1C4BE31}"/>
    <cellStyle name="Millares [0] 2 2 4 4 3" xfId="908" xr:uid="{FCBDE8C3-0C0F-45AD-8AEB-BE7FC467C307}"/>
    <cellStyle name="Millares [0] 2 2 4 5" xfId="405" xr:uid="{035FE807-FFC5-482D-A68D-CA95A47F4BF3}"/>
    <cellStyle name="Millares [0] 2 2 4 5 2" xfId="1008" xr:uid="{A274899C-FF5F-4CB6-8F52-9F5D277FCFB4}"/>
    <cellStyle name="Millares [0] 2 2 4 6" xfId="708" xr:uid="{7EA3255C-2E97-4B74-91F4-D184E010112F}"/>
    <cellStyle name="Millares [0] 2 2 5" xfId="115" xr:uid="{9425CA9D-B730-4CA8-9C51-4DF0486F3FC5}"/>
    <cellStyle name="Millares [0] 2 2 5 2" xfId="215" xr:uid="{0F3A7D1C-BD96-42F4-A015-061844C14AE8}"/>
    <cellStyle name="Millares [0] 2 2 5 2 2" xfId="515" xr:uid="{D385377F-CFFE-4CB7-9DFE-D291E672B315}"/>
    <cellStyle name="Millares [0] 2 2 5 2 2 2" xfId="1118" xr:uid="{636EA1E6-735B-49EF-B0B7-89F43D75D525}"/>
    <cellStyle name="Millares [0] 2 2 5 2 3" xfId="818" xr:uid="{BA568F84-3FC1-4FA9-9E7E-2410AD0BA580}"/>
    <cellStyle name="Millares [0] 2 2 5 3" xfId="315" xr:uid="{8A204372-540E-4C2F-8340-2D4FBC0FF1A2}"/>
    <cellStyle name="Millares [0] 2 2 5 3 2" xfId="615" xr:uid="{E6C3EE02-B2DC-435F-928D-DC59AE58D29B}"/>
    <cellStyle name="Millares [0] 2 2 5 3 2 2" xfId="1218" xr:uid="{22BB92D7-BEC6-4D66-BDD3-7D6ED55E6406}"/>
    <cellStyle name="Millares [0] 2 2 5 3 3" xfId="918" xr:uid="{A7127BAD-85C6-49DA-9410-63576A3FEF45}"/>
    <cellStyle name="Millares [0] 2 2 5 4" xfId="415" xr:uid="{D566A00F-098F-42EB-99D7-9F7A605AD607}"/>
    <cellStyle name="Millares [0] 2 2 5 4 2" xfId="1018" xr:uid="{61D7E894-5A74-4FB8-AC3F-A099534CB622}"/>
    <cellStyle name="Millares [0] 2 2 5 5" xfId="718" xr:uid="{4726500B-953E-4C2C-92B2-ECFA1D93AB54}"/>
    <cellStyle name="Millares [0] 2 2 6" xfId="165" xr:uid="{173E0F84-2AE5-4E9B-9CA4-890B9A8550F9}"/>
    <cellStyle name="Millares [0] 2 2 6 2" xfId="465" xr:uid="{755CA3CC-155D-4527-9717-D64253F3E802}"/>
    <cellStyle name="Millares [0] 2 2 6 2 2" xfId="1068" xr:uid="{406A0774-E17A-49C7-8EA6-0369FC9DF92D}"/>
    <cellStyle name="Millares [0] 2 2 6 3" xfId="768" xr:uid="{3A231FCB-5B54-407A-A4B7-0124D39532B4}"/>
    <cellStyle name="Millares [0] 2 2 7" xfId="265" xr:uid="{317B485B-C149-4C42-B2D1-12C71E074A49}"/>
    <cellStyle name="Millares [0] 2 2 7 2" xfId="565" xr:uid="{735DA66B-AB0E-4C50-AB18-110E1C0164BA}"/>
    <cellStyle name="Millares [0] 2 2 7 2 2" xfId="1168" xr:uid="{126771BF-73DC-428E-8078-62E6D0FC89D5}"/>
    <cellStyle name="Millares [0] 2 2 7 3" xfId="868" xr:uid="{B268CD3E-98C9-479F-8185-93F0158720E8}"/>
    <cellStyle name="Millares [0] 2 2 8" xfId="365" xr:uid="{858A59D9-ECFD-4DD6-9F88-795713FD35FD}"/>
    <cellStyle name="Millares [0] 2 2 8 2" xfId="968" xr:uid="{00F5E2FE-1061-46C7-86B5-4B1D4DC70A5C}"/>
    <cellStyle name="Millares [0] 2 2 9" xfId="668" xr:uid="{F8BDA981-9F25-4314-B286-596CEFD3E2D3}"/>
    <cellStyle name="Millares [0] 2 3" xfId="70" xr:uid="{BE83D8F2-D542-40C7-BB15-9D5A970D2F9A}"/>
    <cellStyle name="Millares [0] 2 3 2" xfId="90" xr:uid="{A1DB183D-68CB-46BE-88B7-B58618B02C4C}"/>
    <cellStyle name="Millares [0] 2 3 2 2" xfId="140" xr:uid="{E51F17A0-4A07-4F29-B059-6D900B12872E}"/>
    <cellStyle name="Millares [0] 2 3 2 2 2" xfId="240" xr:uid="{32F8076A-AEB6-4037-A8A5-EAA794F27763}"/>
    <cellStyle name="Millares [0] 2 3 2 2 2 2" xfId="540" xr:uid="{935399FF-BBFD-4C67-921B-D4F6AE672687}"/>
    <cellStyle name="Millares [0] 2 3 2 2 2 2 2" xfId="1143" xr:uid="{24116E88-7953-4A92-89B0-5DF7BCA842CA}"/>
    <cellStyle name="Millares [0] 2 3 2 2 2 3" xfId="843" xr:uid="{2FB38F59-88C9-4918-B971-0594A5CB34B5}"/>
    <cellStyle name="Millares [0] 2 3 2 2 3" xfId="340" xr:uid="{D21C52E0-C7B1-42D1-A1DE-86C8AD6971EA}"/>
    <cellStyle name="Millares [0] 2 3 2 2 3 2" xfId="640" xr:uid="{5E7420A8-AC7D-406E-9FF3-CA4471C0CF5B}"/>
    <cellStyle name="Millares [0] 2 3 2 2 3 2 2" xfId="1243" xr:uid="{A19EEEEC-F351-4E5B-B2CB-C830DEF9AD16}"/>
    <cellStyle name="Millares [0] 2 3 2 2 3 3" xfId="943" xr:uid="{B3756FBC-3B8D-4418-AA47-F831F5F1395F}"/>
    <cellStyle name="Millares [0] 2 3 2 2 4" xfId="440" xr:uid="{1CD23520-D76C-4792-A027-2B29A4B7E727}"/>
    <cellStyle name="Millares [0] 2 3 2 2 4 2" xfId="1043" xr:uid="{872AF282-7120-4851-8C8C-CA4C719D5C6B}"/>
    <cellStyle name="Millares [0] 2 3 2 2 5" xfId="743" xr:uid="{C4442493-CE89-427A-8832-B2F0D456C055}"/>
    <cellStyle name="Millares [0] 2 3 2 3" xfId="190" xr:uid="{76F2AF97-1CC0-4878-AFD2-4F3A84F17BF9}"/>
    <cellStyle name="Millares [0] 2 3 2 3 2" xfId="490" xr:uid="{AF15DBBF-AD31-4CC0-A344-C5F01E163A7D}"/>
    <cellStyle name="Millares [0] 2 3 2 3 2 2" xfId="1093" xr:uid="{8A72D9E4-055D-4A16-863A-D6264877E87C}"/>
    <cellStyle name="Millares [0] 2 3 2 3 3" xfId="793" xr:uid="{04BA2FB6-8CB6-457F-805F-AFA60F93AD92}"/>
    <cellStyle name="Millares [0] 2 3 2 4" xfId="290" xr:uid="{FFF8E265-51CB-4423-94B0-6B1016060200}"/>
    <cellStyle name="Millares [0] 2 3 2 4 2" xfId="590" xr:uid="{54006394-2B72-4214-BE4C-1D501CD56ECD}"/>
    <cellStyle name="Millares [0] 2 3 2 4 2 2" xfId="1193" xr:uid="{C663EF8B-2601-4C2B-A798-F158A8FC71D6}"/>
    <cellStyle name="Millares [0] 2 3 2 4 3" xfId="893" xr:uid="{790229A5-BC04-4D57-A127-E1A5AFC1A0C3}"/>
    <cellStyle name="Millares [0] 2 3 2 5" xfId="390" xr:uid="{B428CD1C-C513-43ED-8FAA-7ECE336EEACA}"/>
    <cellStyle name="Millares [0] 2 3 2 5 2" xfId="993" xr:uid="{F324BE9F-5946-4434-AA57-89EA0DE88D44}"/>
    <cellStyle name="Millares [0] 2 3 2 6" xfId="693" xr:uid="{F0DE1BDB-265E-4618-970F-5460816DAF0F}"/>
    <cellStyle name="Millares [0] 2 3 3" xfId="120" xr:uid="{82152DA6-F2B6-4D70-BEFC-0390F38113BE}"/>
    <cellStyle name="Millares [0] 2 3 3 2" xfId="220" xr:uid="{045775D7-88A3-4909-BD62-FDC767F62E28}"/>
    <cellStyle name="Millares [0] 2 3 3 2 2" xfId="520" xr:uid="{A862DDC8-F4D5-4194-A7F0-F6B6737FBE0B}"/>
    <cellStyle name="Millares [0] 2 3 3 2 2 2" xfId="1123" xr:uid="{E78F69D9-0BEE-44B0-A284-AEF39550ADE6}"/>
    <cellStyle name="Millares [0] 2 3 3 2 3" xfId="823" xr:uid="{ED96EC77-4B9B-47C5-B69C-A71B5A771A99}"/>
    <cellStyle name="Millares [0] 2 3 3 3" xfId="320" xr:uid="{52DB1F35-24C0-4038-A9FE-04A760B14947}"/>
    <cellStyle name="Millares [0] 2 3 3 3 2" xfId="620" xr:uid="{730E574B-72BB-4517-AD99-B88E5B32C671}"/>
    <cellStyle name="Millares [0] 2 3 3 3 2 2" xfId="1223" xr:uid="{FBE54062-CD4D-4858-9F47-FA04197DD926}"/>
    <cellStyle name="Millares [0] 2 3 3 3 3" xfId="923" xr:uid="{899329ED-0E39-4825-B478-0727E952A2E6}"/>
    <cellStyle name="Millares [0] 2 3 3 4" xfId="420" xr:uid="{D50B7828-EB68-4BAD-8A75-07FDC1676784}"/>
    <cellStyle name="Millares [0] 2 3 3 4 2" xfId="1023" xr:uid="{628FADDB-D61B-4A4B-ADBA-A947CC59EBE0}"/>
    <cellStyle name="Millares [0] 2 3 3 5" xfId="723" xr:uid="{ACD2DFF2-0DFA-490B-ABCA-9FAB98F44167}"/>
    <cellStyle name="Millares [0] 2 3 4" xfId="170" xr:uid="{E72DCA6B-4B0B-461E-A66B-E6F32C89C4D3}"/>
    <cellStyle name="Millares [0] 2 3 4 2" xfId="470" xr:uid="{BA209498-6D25-4C0C-B739-83CCC4E3DD3E}"/>
    <cellStyle name="Millares [0] 2 3 4 2 2" xfId="1073" xr:uid="{C96D45D2-2BC5-4F62-8591-253A9D6EA06B}"/>
    <cellStyle name="Millares [0] 2 3 4 3" xfId="773" xr:uid="{19F5301B-3363-4A24-BDB0-D14B947F04D4}"/>
    <cellStyle name="Millares [0] 2 3 5" xfId="270" xr:uid="{C98A0EA3-6CB1-44B4-88B3-5E8D93C07691}"/>
    <cellStyle name="Millares [0] 2 3 5 2" xfId="570" xr:uid="{65E70C6C-ACC3-4A98-B39E-E4E1CC36B00F}"/>
    <cellStyle name="Millares [0] 2 3 5 2 2" xfId="1173" xr:uid="{2E402600-92C5-4759-9563-EB46034F7324}"/>
    <cellStyle name="Millares [0] 2 3 5 3" xfId="873" xr:uid="{9DD7CF1C-4944-4441-B3A2-25433C09BCB2}"/>
    <cellStyle name="Millares [0] 2 3 6" xfId="370" xr:uid="{84562EFD-3C2E-453B-B4D6-7A0C6B8EBF29}"/>
    <cellStyle name="Millares [0] 2 3 6 2" xfId="973" xr:uid="{F9D058E4-E7BE-40C7-A24C-25F9CE2AC1FE}"/>
    <cellStyle name="Millares [0] 2 3 7" xfId="673" xr:uid="{0D0C2EDE-DD35-40CC-A338-4483F759A5EC}"/>
    <cellStyle name="Millares [0] 2 4" xfId="80" xr:uid="{ECD857E8-9DC3-4AC7-B258-32DDC7F56BB8}"/>
    <cellStyle name="Millares [0] 2 4 2" xfId="130" xr:uid="{27E38658-77D8-48D4-A35C-79B0DECEA5BA}"/>
    <cellStyle name="Millares [0] 2 4 2 2" xfId="230" xr:uid="{F9A1E339-1F8C-4527-B8AE-5676143E834F}"/>
    <cellStyle name="Millares [0] 2 4 2 2 2" xfId="530" xr:uid="{03E65B9E-E10F-412A-AC6F-487E71BA191F}"/>
    <cellStyle name="Millares [0] 2 4 2 2 2 2" xfId="1133" xr:uid="{0529A349-23EE-4D6D-8F9F-04D986588386}"/>
    <cellStyle name="Millares [0] 2 4 2 2 3" xfId="833" xr:uid="{6905E659-7849-409E-BAE5-C3FDBC296640}"/>
    <cellStyle name="Millares [0] 2 4 2 3" xfId="330" xr:uid="{CE75B3B7-A986-422C-98DC-54B2951C3396}"/>
    <cellStyle name="Millares [0] 2 4 2 3 2" xfId="630" xr:uid="{75CD1E28-B92C-4632-B055-2842A121F323}"/>
    <cellStyle name="Millares [0] 2 4 2 3 2 2" xfId="1233" xr:uid="{3AF63A10-9250-4495-8D42-52C7293CEFBE}"/>
    <cellStyle name="Millares [0] 2 4 2 3 3" xfId="933" xr:uid="{B3E7451A-E32F-4C99-8F3E-E4DF553A0F08}"/>
    <cellStyle name="Millares [0] 2 4 2 4" xfId="430" xr:uid="{9C890FD8-94C3-426D-8730-57ADD3473D79}"/>
    <cellStyle name="Millares [0] 2 4 2 4 2" xfId="1033" xr:uid="{94041600-24E1-4E1A-9E21-ED7F1101B635}"/>
    <cellStyle name="Millares [0] 2 4 2 5" xfId="733" xr:uid="{4E36DDC1-664E-4CA7-B5D4-E98B0466C0D5}"/>
    <cellStyle name="Millares [0] 2 4 3" xfId="180" xr:uid="{5C9724C6-3F60-4304-915A-2E5BB1782980}"/>
    <cellStyle name="Millares [0] 2 4 3 2" xfId="480" xr:uid="{B4AA49E7-D327-40EA-9350-081991E83AA0}"/>
    <cellStyle name="Millares [0] 2 4 3 2 2" xfId="1083" xr:uid="{ECCC97C8-8EB7-47E1-B945-4DA41B5438F6}"/>
    <cellStyle name="Millares [0] 2 4 3 3" xfId="783" xr:uid="{B9C6341C-6200-4BC7-B12F-063CD4E8D4F9}"/>
    <cellStyle name="Millares [0] 2 4 4" xfId="280" xr:uid="{35D0C8B4-7020-4196-A56D-AC405BD7D1EF}"/>
    <cellStyle name="Millares [0] 2 4 4 2" xfId="580" xr:uid="{F898285A-9824-4281-A48C-7E285593DCC6}"/>
    <cellStyle name="Millares [0] 2 4 4 2 2" xfId="1183" xr:uid="{16CBED8F-6C91-4F75-B545-9ADCEAB449DA}"/>
    <cellStyle name="Millares [0] 2 4 4 3" xfId="883" xr:uid="{F4CEB653-053E-4E9A-B8B9-C6A3C963572C}"/>
    <cellStyle name="Millares [0] 2 4 5" xfId="380" xr:uid="{0550439E-CDDA-4ACA-8C0D-5FD8F6FD3BF5}"/>
    <cellStyle name="Millares [0] 2 4 5 2" xfId="983" xr:uid="{6F6C442A-1EB3-45B4-A19F-9E78C5F87995}"/>
    <cellStyle name="Millares [0] 2 4 6" xfId="683" xr:uid="{677CECCA-83CD-46CE-8DCA-DA4CCE28955F}"/>
    <cellStyle name="Millares [0] 2 5" xfId="100" xr:uid="{9BC75295-0AFB-4E51-BFC8-20BAB9F4679E}"/>
    <cellStyle name="Millares [0] 2 5 2" xfId="150" xr:uid="{FF2F75D7-9D8A-4722-8CAC-A711F0D771C9}"/>
    <cellStyle name="Millares [0] 2 5 2 2" xfId="250" xr:uid="{968507EF-438D-4FC6-9BAC-97D22C5B0373}"/>
    <cellStyle name="Millares [0] 2 5 2 2 2" xfId="550" xr:uid="{CCB2F8E6-DBAD-4192-A709-4DAE7988F7C6}"/>
    <cellStyle name="Millares [0] 2 5 2 2 2 2" xfId="1153" xr:uid="{672A50AA-DD6E-49C9-894D-101C7223F600}"/>
    <cellStyle name="Millares [0] 2 5 2 2 3" xfId="853" xr:uid="{EB3712C5-3DF0-4B66-99B5-8B1942F9C555}"/>
    <cellStyle name="Millares [0] 2 5 2 3" xfId="350" xr:uid="{34CEBA6C-C597-4A87-AD53-21522EB58D22}"/>
    <cellStyle name="Millares [0] 2 5 2 3 2" xfId="650" xr:uid="{4F334165-9617-4D6B-BE7F-4C9F92824D69}"/>
    <cellStyle name="Millares [0] 2 5 2 3 2 2" xfId="1253" xr:uid="{62875CF7-A59C-49C3-BBC3-84ED516DCD24}"/>
    <cellStyle name="Millares [0] 2 5 2 3 3" xfId="953" xr:uid="{F05CD33C-0D2E-48FB-A96E-6CA668F6B876}"/>
    <cellStyle name="Millares [0] 2 5 2 4" xfId="450" xr:uid="{8AF62648-C634-4044-A5CB-E96338253A05}"/>
    <cellStyle name="Millares [0] 2 5 2 4 2" xfId="1053" xr:uid="{4489EAB3-30E3-489F-9C3B-6254A705146A}"/>
    <cellStyle name="Millares [0] 2 5 2 5" xfId="753" xr:uid="{EAEC83FD-377A-4F88-A5E5-66AE72912407}"/>
    <cellStyle name="Millares [0] 2 5 3" xfId="200" xr:uid="{4D70449C-1C86-4D3B-967E-109A73EBEBCB}"/>
    <cellStyle name="Millares [0] 2 5 3 2" xfId="500" xr:uid="{26241EC6-C5C1-4E8D-AE32-E94009487B38}"/>
    <cellStyle name="Millares [0] 2 5 3 2 2" xfId="1103" xr:uid="{7A90A12A-8C42-4A4C-959D-AA9B27BE17A5}"/>
    <cellStyle name="Millares [0] 2 5 3 3" xfId="803" xr:uid="{00692439-6CE6-430E-89BA-F0B26CDFB31B}"/>
    <cellStyle name="Millares [0] 2 5 4" xfId="300" xr:uid="{20E84A6E-C81E-4C75-93D1-31ED23E6FEB3}"/>
    <cellStyle name="Millares [0] 2 5 4 2" xfId="600" xr:uid="{BD10B8B8-0305-43C2-BB22-131807C428B5}"/>
    <cellStyle name="Millares [0] 2 5 4 2 2" xfId="1203" xr:uid="{03D76120-20D5-4F6C-9291-446A655DD92D}"/>
    <cellStyle name="Millares [0] 2 5 4 3" xfId="903" xr:uid="{FE1FB809-99DF-40B5-A7B0-22F2D45AD704}"/>
    <cellStyle name="Millares [0] 2 5 5" xfId="400" xr:uid="{AC4F64F7-7D51-47E6-A9CC-F57A40A8E24B}"/>
    <cellStyle name="Millares [0] 2 5 5 2" xfId="1003" xr:uid="{D3120A41-A3C5-4A41-8F3B-900E0229D3C8}"/>
    <cellStyle name="Millares [0] 2 5 6" xfId="703" xr:uid="{37FE5F2F-CFB6-47D5-8879-A74C835EBE9C}"/>
    <cellStyle name="Millares [0] 2 6" xfId="110" xr:uid="{2CB65A79-B375-4177-BCB4-971D9BBEA1B2}"/>
    <cellStyle name="Millares [0] 2 6 2" xfId="210" xr:uid="{C260EC2A-2FFD-4DCF-AF37-BACD7DAF57BA}"/>
    <cellStyle name="Millares [0] 2 6 2 2" xfId="510" xr:uid="{F260FD0F-B687-449E-9258-7BA0C790FE63}"/>
    <cellStyle name="Millares [0] 2 6 2 2 2" xfId="1113" xr:uid="{EF1361C8-CBAE-4D89-9F32-E0847AF6E9DA}"/>
    <cellStyle name="Millares [0] 2 6 2 3" xfId="813" xr:uid="{A7FBDA6B-0A25-482F-A503-5D7177A4F75D}"/>
    <cellStyle name="Millares [0] 2 6 3" xfId="310" xr:uid="{296377A1-524C-49E7-A617-5207623C726C}"/>
    <cellStyle name="Millares [0] 2 6 3 2" xfId="610" xr:uid="{4FF54AF1-4C6D-4C6D-9469-A3C65A9E9F60}"/>
    <cellStyle name="Millares [0] 2 6 3 2 2" xfId="1213" xr:uid="{BEFB2D61-30A2-410E-B8B1-9A5C102DA43F}"/>
    <cellStyle name="Millares [0] 2 6 3 3" xfId="913" xr:uid="{9519A76B-B0CF-4960-B007-ACAD6842508C}"/>
    <cellStyle name="Millares [0] 2 6 4" xfId="410" xr:uid="{65370ED6-E195-4E9E-89ED-44359E69A463}"/>
    <cellStyle name="Millares [0] 2 6 4 2" xfId="1013" xr:uid="{AC5F915D-B0A1-4A9C-A224-B6BCBC981875}"/>
    <cellStyle name="Millares [0] 2 6 5" xfId="713" xr:uid="{702809DE-E8F1-4075-9085-2D0F17D2315F}"/>
    <cellStyle name="Millares [0] 2 7" xfId="160" xr:uid="{D2492EA1-021A-4124-AB73-A68867905608}"/>
    <cellStyle name="Millares [0] 2 7 2" xfId="460" xr:uid="{F4D28DAD-6A5D-4871-95BD-FED5D0DC39C4}"/>
    <cellStyle name="Millares [0] 2 7 2 2" xfId="1063" xr:uid="{204D8988-8EAB-42F6-B784-7CB6FF6F14CF}"/>
    <cellStyle name="Millares [0] 2 7 3" xfId="763" xr:uid="{571B56D0-E815-43B7-9317-834416BED4EB}"/>
    <cellStyle name="Millares [0] 2 8" xfId="260" xr:uid="{464E9FA9-C4DC-4F94-B797-EDF84D8791B5}"/>
    <cellStyle name="Millares [0] 2 8 2" xfId="560" xr:uid="{1A2E8545-E1C8-4324-A304-1A29111F62C4}"/>
    <cellStyle name="Millares [0] 2 8 2 2" xfId="1163" xr:uid="{C9427E96-E368-482A-BC16-A3999FAB42DE}"/>
    <cellStyle name="Millares [0] 2 8 3" xfId="863" xr:uid="{1554641B-7A0B-496D-828F-22646E2FAFC4}"/>
    <cellStyle name="Millares [0] 2 9" xfId="360" xr:uid="{1F0C66BD-E852-4505-899D-6DA55744E712}"/>
    <cellStyle name="Millares [0] 2 9 2" xfId="963" xr:uid="{121B77BE-0995-4F0D-97FD-819FF9816F77}"/>
    <cellStyle name="Millares [0] 3" xfId="63" xr:uid="{19DE4393-C36E-4AD2-A20B-711252F30551}"/>
    <cellStyle name="Millares [0] 3 2" xfId="73" xr:uid="{306B01EB-F0D5-4303-AB74-4D1281063476}"/>
    <cellStyle name="Millares [0] 3 2 2" xfId="93" xr:uid="{EF9BC56F-97F5-48BB-8304-FD7BADF87110}"/>
    <cellStyle name="Millares [0] 3 2 2 2" xfId="143" xr:uid="{23479A71-2D51-4DEB-93BF-A72AF1455FCD}"/>
    <cellStyle name="Millares [0] 3 2 2 2 2" xfId="243" xr:uid="{A464F768-6FA6-4C85-9455-D426AF3BCB86}"/>
    <cellStyle name="Millares [0] 3 2 2 2 2 2" xfId="543" xr:uid="{9E0DA19E-E8A7-402D-AA0F-368D8AA25A5E}"/>
    <cellStyle name="Millares [0] 3 2 2 2 2 2 2" xfId="1146" xr:uid="{31A809D0-D995-494C-A9F4-55BE051B2B9F}"/>
    <cellStyle name="Millares [0] 3 2 2 2 2 3" xfId="846" xr:uid="{01E70E4C-D6C0-4669-B7C9-5C9EACB5FC4B}"/>
    <cellStyle name="Millares [0] 3 2 2 2 3" xfId="343" xr:uid="{8307CA18-F05B-49A6-B621-4CE8CF008393}"/>
    <cellStyle name="Millares [0] 3 2 2 2 3 2" xfId="643" xr:uid="{795BF0DA-EE07-4D5C-AD80-326A83FE0D76}"/>
    <cellStyle name="Millares [0] 3 2 2 2 3 2 2" xfId="1246" xr:uid="{41927C9F-BC9B-47A0-A815-3637E0CDBBE2}"/>
    <cellStyle name="Millares [0] 3 2 2 2 3 3" xfId="946" xr:uid="{000EA21F-E3C0-4EA5-B7FF-D5EA0BF16C44}"/>
    <cellStyle name="Millares [0] 3 2 2 2 4" xfId="443" xr:uid="{025B152D-2418-4F3B-A528-2504A8FDF5A2}"/>
    <cellStyle name="Millares [0] 3 2 2 2 4 2" xfId="1046" xr:uid="{DB1CAB15-C7E0-4288-BE68-E12AE4A4F8CA}"/>
    <cellStyle name="Millares [0] 3 2 2 2 5" xfId="746" xr:uid="{6A7D4EE0-B1F4-48DC-90C8-A214D077EBC5}"/>
    <cellStyle name="Millares [0] 3 2 2 3" xfId="193" xr:uid="{CD91B73B-14BD-4FB4-AC72-911EA55C2DA3}"/>
    <cellStyle name="Millares [0] 3 2 2 3 2" xfId="493" xr:uid="{AB7003D2-6DBF-4E2A-9581-866395491FBD}"/>
    <cellStyle name="Millares [0] 3 2 2 3 2 2" xfId="1096" xr:uid="{9EF5B9AD-A524-4043-8A9B-036641ECF9BE}"/>
    <cellStyle name="Millares [0] 3 2 2 3 3" xfId="796" xr:uid="{BAA329C9-A624-467B-AA98-3B1167EBFA43}"/>
    <cellStyle name="Millares [0] 3 2 2 4" xfId="293" xr:uid="{422A3B8A-019B-4569-B7D8-82959FFDF71E}"/>
    <cellStyle name="Millares [0] 3 2 2 4 2" xfId="593" xr:uid="{6A2D24FB-AB17-48CD-97FC-F15E829B11DD}"/>
    <cellStyle name="Millares [0] 3 2 2 4 2 2" xfId="1196" xr:uid="{29C73F03-7664-4AE6-9641-0E8558FC1870}"/>
    <cellStyle name="Millares [0] 3 2 2 4 3" xfId="896" xr:uid="{D8E5B4A6-EDE0-400A-843A-3CB064702CC5}"/>
    <cellStyle name="Millares [0] 3 2 2 5" xfId="393" xr:uid="{D7E1EAAC-5886-4657-A7C5-7D25FC672EF6}"/>
    <cellStyle name="Millares [0] 3 2 2 5 2" xfId="996" xr:uid="{56FD4C16-6354-47F7-8C9C-45FC048FF432}"/>
    <cellStyle name="Millares [0] 3 2 2 6" xfId="696" xr:uid="{019D23D4-FDC2-4B9B-9788-6092E41FF362}"/>
    <cellStyle name="Millares [0] 3 2 3" xfId="123" xr:uid="{3D0E6BA4-0A1D-43DF-97A0-44D98582AB14}"/>
    <cellStyle name="Millares [0] 3 2 3 2" xfId="223" xr:uid="{6F11DF19-B1B8-41BC-A0FA-C424FEC14BC3}"/>
    <cellStyle name="Millares [0] 3 2 3 2 2" xfId="523" xr:uid="{FAD2EFC0-89A3-444B-BF12-874B37B399DC}"/>
    <cellStyle name="Millares [0] 3 2 3 2 2 2" xfId="1126" xr:uid="{2D9E7BA0-E7C9-41BA-807E-479ACB0542E6}"/>
    <cellStyle name="Millares [0] 3 2 3 2 3" xfId="826" xr:uid="{1C3193E3-5746-4C97-A68C-FD088381F468}"/>
    <cellStyle name="Millares [0] 3 2 3 3" xfId="323" xr:uid="{C819AE58-828F-48EB-89DA-0FCEAA1F3042}"/>
    <cellStyle name="Millares [0] 3 2 3 3 2" xfId="623" xr:uid="{7A494AD5-90CE-4B3B-A366-BBC0D89603A3}"/>
    <cellStyle name="Millares [0] 3 2 3 3 2 2" xfId="1226" xr:uid="{CF1CD454-4E6C-4EC0-9780-1AE19BFA6D1B}"/>
    <cellStyle name="Millares [0] 3 2 3 3 3" xfId="926" xr:uid="{8461E166-096B-4BCD-B07F-35402FA156B5}"/>
    <cellStyle name="Millares [0] 3 2 3 4" xfId="423" xr:uid="{D62C81E4-2105-40A2-995F-DC57A47C7470}"/>
    <cellStyle name="Millares [0] 3 2 3 4 2" xfId="1026" xr:uid="{D1B56BBC-118D-4029-A061-8473F820C451}"/>
    <cellStyle name="Millares [0] 3 2 3 5" xfId="726" xr:uid="{55D9ABFC-C818-4D95-BF64-193D7B1BD9CE}"/>
    <cellStyle name="Millares [0] 3 2 4" xfId="173" xr:uid="{C94BAFC6-D925-498E-99F1-0642C52673A6}"/>
    <cellStyle name="Millares [0] 3 2 4 2" xfId="473" xr:uid="{34DE09A3-FA64-44DE-B347-1386E739BB82}"/>
    <cellStyle name="Millares [0] 3 2 4 2 2" xfId="1076" xr:uid="{97322E01-DCBC-4CDB-9420-93E2F73DBA41}"/>
    <cellStyle name="Millares [0] 3 2 4 3" xfId="776" xr:uid="{BC5A3D22-C66B-4BC4-8F38-C777632EE95F}"/>
    <cellStyle name="Millares [0] 3 2 5" xfId="273" xr:uid="{99A7B387-B5B1-426D-9C4A-0BF2F647A9A0}"/>
    <cellStyle name="Millares [0] 3 2 5 2" xfId="573" xr:uid="{1BEBF897-10AF-4092-9DAD-8EF06275D45D}"/>
    <cellStyle name="Millares [0] 3 2 5 2 2" xfId="1176" xr:uid="{3F8A6599-C4F6-4694-AE0E-07B97CF629AB}"/>
    <cellStyle name="Millares [0] 3 2 5 3" xfId="876" xr:uid="{E370A0FA-7273-4B0A-8648-1083EB44D9D8}"/>
    <cellStyle name="Millares [0] 3 2 6" xfId="373" xr:uid="{0DE8A8EF-9A31-4DE2-93ED-2133CF0D63F1}"/>
    <cellStyle name="Millares [0] 3 2 6 2" xfId="976" xr:uid="{18B84960-0DCC-4066-9B64-248479A62448}"/>
    <cellStyle name="Millares [0] 3 2 7" xfId="676" xr:uid="{E4ECDDF8-E8B2-439D-A5B8-BA13E4E83BD9}"/>
    <cellStyle name="Millares [0] 3 3" xfId="83" xr:uid="{39593A6B-996B-46B9-B225-C2BB07561E4C}"/>
    <cellStyle name="Millares [0] 3 3 2" xfId="133" xr:uid="{10E1F2DA-C292-47FE-9110-F8D117EA8BD6}"/>
    <cellStyle name="Millares [0] 3 3 2 2" xfId="233" xr:uid="{2837D1F5-0994-4460-9635-B86A3C68A543}"/>
    <cellStyle name="Millares [0] 3 3 2 2 2" xfId="533" xr:uid="{0CA45A35-B4C1-4652-9E77-020E5CDD4993}"/>
    <cellStyle name="Millares [0] 3 3 2 2 2 2" xfId="1136" xr:uid="{CDC55F4C-539C-4A51-9566-C43D32AFEA23}"/>
    <cellStyle name="Millares [0] 3 3 2 2 3" xfId="836" xr:uid="{1F07DE7B-57DF-4D1D-BDE0-FD76C1B7AAB7}"/>
    <cellStyle name="Millares [0] 3 3 2 3" xfId="333" xr:uid="{1E54AB05-4CCD-4566-9F82-5E999450271F}"/>
    <cellStyle name="Millares [0] 3 3 2 3 2" xfId="633" xr:uid="{F5058BFF-24BD-4C27-8F9E-914C34ACCBAA}"/>
    <cellStyle name="Millares [0] 3 3 2 3 2 2" xfId="1236" xr:uid="{8D081EA4-2354-4E84-9B35-EA39146623B6}"/>
    <cellStyle name="Millares [0] 3 3 2 3 3" xfId="936" xr:uid="{9433569E-8E5B-4FF3-B343-9B96B0D4DF6C}"/>
    <cellStyle name="Millares [0] 3 3 2 4" xfId="433" xr:uid="{38D16C2A-6E5B-4CA2-A804-134B7E060727}"/>
    <cellStyle name="Millares [0] 3 3 2 4 2" xfId="1036" xr:uid="{651EDA3F-5494-4204-B0CD-F1538FAF7142}"/>
    <cellStyle name="Millares [0] 3 3 2 5" xfId="736" xr:uid="{3CA260C6-0DB2-4123-A4E6-3D5C48FCD9E4}"/>
    <cellStyle name="Millares [0] 3 3 3" xfId="183" xr:uid="{E6B28EF7-17B9-4810-998C-4FB8140DB1D8}"/>
    <cellStyle name="Millares [0] 3 3 3 2" xfId="483" xr:uid="{610AA097-769A-44E0-9343-A83C7B030B7F}"/>
    <cellStyle name="Millares [0] 3 3 3 2 2" xfId="1086" xr:uid="{12E3C180-61AA-4DD5-937E-BBD91DC74A3D}"/>
    <cellStyle name="Millares [0] 3 3 3 3" xfId="786" xr:uid="{AEC610EF-D2ED-475D-894B-7116CBA0689E}"/>
    <cellStyle name="Millares [0] 3 3 4" xfId="283" xr:uid="{CFFD0B0B-FFA7-42D8-84E4-2265C633F012}"/>
    <cellStyle name="Millares [0] 3 3 4 2" xfId="583" xr:uid="{33DC6F3F-33F0-4A93-B90E-EE1CE90212ED}"/>
    <cellStyle name="Millares [0] 3 3 4 2 2" xfId="1186" xr:uid="{DA9681DD-8509-4741-BC4F-656105ECFFE4}"/>
    <cellStyle name="Millares [0] 3 3 4 3" xfId="886" xr:uid="{437032C2-078A-4CC7-9113-9C889CF0D57D}"/>
    <cellStyle name="Millares [0] 3 3 5" xfId="383" xr:uid="{0FA06833-0487-4635-A250-B29FBD4B20D9}"/>
    <cellStyle name="Millares [0] 3 3 5 2" xfId="986" xr:uid="{0190337C-D485-4596-AA00-7E2C31BCA8F6}"/>
    <cellStyle name="Millares [0] 3 3 6" xfId="686" xr:uid="{883905B6-8FEA-4126-96DD-BDAD6854AE4A}"/>
    <cellStyle name="Millares [0] 3 4" xfId="103" xr:uid="{48895797-60C4-472D-9497-FE6AF640ECDF}"/>
    <cellStyle name="Millares [0] 3 4 2" xfId="153" xr:uid="{06A88E3F-C505-45D1-906A-CA2B267201FE}"/>
    <cellStyle name="Millares [0] 3 4 2 2" xfId="253" xr:uid="{5C9A5FBE-ABAC-4018-9035-9EA4A58D33A1}"/>
    <cellStyle name="Millares [0] 3 4 2 2 2" xfId="553" xr:uid="{C88E3724-D449-4C30-8EF1-F1C61623D6E0}"/>
    <cellStyle name="Millares [0] 3 4 2 2 2 2" xfId="1156" xr:uid="{3F55D683-DB20-42CB-A319-A1247708A563}"/>
    <cellStyle name="Millares [0] 3 4 2 2 3" xfId="856" xr:uid="{B8123E22-3CEA-4B0D-BB1F-411959316D76}"/>
    <cellStyle name="Millares [0] 3 4 2 3" xfId="353" xr:uid="{D4788AFB-E3A7-4AD1-89C2-037DEF6AD31D}"/>
    <cellStyle name="Millares [0] 3 4 2 3 2" xfId="653" xr:uid="{532B8678-E206-40B4-B82C-5813EB2FDC82}"/>
    <cellStyle name="Millares [0] 3 4 2 3 2 2" xfId="1256" xr:uid="{3E7FE9CF-F49C-493F-B02C-639BBAD96B30}"/>
    <cellStyle name="Millares [0] 3 4 2 3 3" xfId="956" xr:uid="{058E974C-B10D-4FDE-A241-36B0BC453940}"/>
    <cellStyle name="Millares [0] 3 4 2 4" xfId="453" xr:uid="{76147973-4888-4D42-B284-99AFBF1768BC}"/>
    <cellStyle name="Millares [0] 3 4 2 4 2" xfId="1056" xr:uid="{59BCEE12-60F6-4119-ABE8-E50E83E3335C}"/>
    <cellStyle name="Millares [0] 3 4 2 5" xfId="756" xr:uid="{0B29C4C2-DAED-4E4E-9367-23D59481163F}"/>
    <cellStyle name="Millares [0] 3 4 3" xfId="203" xr:uid="{39058C0D-D6B9-4282-967E-E0961502115E}"/>
    <cellStyle name="Millares [0] 3 4 3 2" xfId="503" xr:uid="{F8AA0BA6-DFDB-4E6B-AD1C-97745846C55A}"/>
    <cellStyle name="Millares [0] 3 4 3 2 2" xfId="1106" xr:uid="{3601BAE5-7700-4D2B-84CB-A5A7293A8C4D}"/>
    <cellStyle name="Millares [0] 3 4 3 3" xfId="806" xr:uid="{52E557FA-CBE3-48F5-BAE7-C6629AC1F089}"/>
    <cellStyle name="Millares [0] 3 4 4" xfId="303" xr:uid="{3AF60795-C71F-4A68-9F3A-FB1484698B56}"/>
    <cellStyle name="Millares [0] 3 4 4 2" xfId="603" xr:uid="{8D063C82-AE46-41DF-997D-362054664218}"/>
    <cellStyle name="Millares [0] 3 4 4 2 2" xfId="1206" xr:uid="{F79E8B7B-A632-4AD8-BDDA-B0C4DBB2B76A}"/>
    <cellStyle name="Millares [0] 3 4 4 3" xfId="906" xr:uid="{C41E1CD2-2BB3-4700-A820-30A1F0752739}"/>
    <cellStyle name="Millares [0] 3 4 5" xfId="403" xr:uid="{5549E04B-9FF7-4F67-A2C9-6A5CC8AA43E7}"/>
    <cellStyle name="Millares [0] 3 4 5 2" xfId="1006" xr:uid="{F3A37AC8-6999-40AB-ADEF-1BB2C4102E0B}"/>
    <cellStyle name="Millares [0] 3 4 6" xfId="706" xr:uid="{D49EE73C-0526-497E-BE79-13885B7F3BC4}"/>
    <cellStyle name="Millares [0] 3 5" xfId="113" xr:uid="{46F64B26-176A-4A01-8A78-2B0084E7CDDD}"/>
    <cellStyle name="Millares [0] 3 5 2" xfId="213" xr:uid="{798CB189-237D-407C-80B2-DEF186D785F3}"/>
    <cellStyle name="Millares [0] 3 5 2 2" xfId="513" xr:uid="{102EF9BA-40DD-4D89-9283-68D011791084}"/>
    <cellStyle name="Millares [0] 3 5 2 2 2" xfId="1116" xr:uid="{E126046F-8034-416D-BBA5-A6B7AF398259}"/>
    <cellStyle name="Millares [0] 3 5 2 3" xfId="816" xr:uid="{885867C7-339A-444B-A3BA-050067F44FA7}"/>
    <cellStyle name="Millares [0] 3 5 3" xfId="313" xr:uid="{6E908CF6-E415-46C8-BA31-F190338C88E8}"/>
    <cellStyle name="Millares [0] 3 5 3 2" xfId="613" xr:uid="{1C554ED9-7051-4B77-981C-1217B6E2E92E}"/>
    <cellStyle name="Millares [0] 3 5 3 2 2" xfId="1216" xr:uid="{66620D31-5EB3-4330-95FA-67063C0629DF}"/>
    <cellStyle name="Millares [0] 3 5 3 3" xfId="916" xr:uid="{729A0701-E70F-4DD5-8F4C-2DF3DF6F7CD2}"/>
    <cellStyle name="Millares [0] 3 5 4" xfId="413" xr:uid="{45C1226F-FE89-49CC-9222-1B48BB1E08C6}"/>
    <cellStyle name="Millares [0] 3 5 4 2" xfId="1016" xr:uid="{4D67667A-DF6C-40BC-AE12-AE7A45C60C8C}"/>
    <cellStyle name="Millares [0] 3 5 5" xfId="716" xr:uid="{8F7EB923-E295-46D7-9DE6-A150D82570CA}"/>
    <cellStyle name="Millares [0] 3 6" xfId="163" xr:uid="{7B279C23-8CB6-47B0-8542-A64AE7DD82D5}"/>
    <cellStyle name="Millares [0] 3 6 2" xfId="463" xr:uid="{BF4D3FCC-EC66-416A-B9A1-35F25D025F10}"/>
    <cellStyle name="Millares [0] 3 6 2 2" xfId="1066" xr:uid="{227E01CB-9C9A-483A-9B68-B38409A2DEA9}"/>
    <cellStyle name="Millares [0] 3 6 3" xfId="766" xr:uid="{5612F41B-97A5-4E92-8617-F5AA9BB8394E}"/>
    <cellStyle name="Millares [0] 3 7" xfId="263" xr:uid="{71BFF99A-263D-4888-B121-09D500CBE9D2}"/>
    <cellStyle name="Millares [0] 3 7 2" xfId="563" xr:uid="{0E57C548-7598-4FB9-B917-7E27A6028523}"/>
    <cellStyle name="Millares [0] 3 7 2 2" xfId="1166" xr:uid="{8EAC43F0-FE54-4B71-919A-0987BC758269}"/>
    <cellStyle name="Millares [0] 3 7 3" xfId="866" xr:uid="{A4A69257-9CCC-4B91-B52B-CF5103500EE3}"/>
    <cellStyle name="Millares [0] 3 8" xfId="363" xr:uid="{6994E95D-DE23-466B-973F-BE31712C777A}"/>
    <cellStyle name="Millares [0] 3 8 2" xfId="966" xr:uid="{4958C820-66E3-412C-9E9E-30A15924E993}"/>
    <cellStyle name="Millares [0] 3 9" xfId="666" xr:uid="{09814EC7-BF1E-4BDB-8CEF-64358559D133}"/>
    <cellStyle name="Millares [0] 4" xfId="68" xr:uid="{4EDE6B54-AB61-4F5E-8D91-CBDA314D2F57}"/>
    <cellStyle name="Millares [0] 4 2" xfId="88" xr:uid="{8B202CDB-C8B8-4D61-A0F3-F825965BE2EB}"/>
    <cellStyle name="Millares [0] 4 2 2" xfId="138" xr:uid="{8BED8241-9A5E-4B61-BB7C-F4CB4AA97114}"/>
    <cellStyle name="Millares [0] 4 2 2 2" xfId="238" xr:uid="{A3052950-A739-46F9-A12D-942CC1D358B7}"/>
    <cellStyle name="Millares [0] 4 2 2 2 2" xfId="538" xr:uid="{703CE06D-B334-4795-93DC-9AEBF346F4E1}"/>
    <cellStyle name="Millares [0] 4 2 2 2 2 2" xfId="1141" xr:uid="{A12DF949-2BC3-4D2E-98C3-EDE77C50ED50}"/>
    <cellStyle name="Millares [0] 4 2 2 2 3" xfId="841" xr:uid="{9F6EF9ED-4FE3-4D36-9292-6B6C3ECEB5C3}"/>
    <cellStyle name="Millares [0] 4 2 2 3" xfId="338" xr:uid="{32056479-DAC6-49E3-BA70-2C3013105AAC}"/>
    <cellStyle name="Millares [0] 4 2 2 3 2" xfId="638" xr:uid="{6FDF44CB-1150-4356-98FB-1FD272C2AE27}"/>
    <cellStyle name="Millares [0] 4 2 2 3 2 2" xfId="1241" xr:uid="{05011BD9-58FD-4E3C-8B6E-A7FB7653769A}"/>
    <cellStyle name="Millares [0] 4 2 2 3 3" xfId="941" xr:uid="{D46B93EF-F394-4007-B8BD-0C75C780D4AF}"/>
    <cellStyle name="Millares [0] 4 2 2 4" xfId="438" xr:uid="{140BE6CA-D956-45FD-AEF2-DA6D7E3464DD}"/>
    <cellStyle name="Millares [0] 4 2 2 4 2" xfId="1041" xr:uid="{A95C0EB7-9157-422E-92E3-F8177DC5ACA5}"/>
    <cellStyle name="Millares [0] 4 2 2 5" xfId="741" xr:uid="{9157708D-9A36-4A59-B7BC-4D236AB14934}"/>
    <cellStyle name="Millares [0] 4 2 3" xfId="188" xr:uid="{7C55C7AC-FB6B-4AFA-8547-655630234FF8}"/>
    <cellStyle name="Millares [0] 4 2 3 2" xfId="488" xr:uid="{9755692C-31DF-4730-9792-8E6A75F55D50}"/>
    <cellStyle name="Millares [0] 4 2 3 2 2" xfId="1091" xr:uid="{9A0402E6-1009-4C40-8C58-0AF9BDF723EA}"/>
    <cellStyle name="Millares [0] 4 2 3 3" xfId="791" xr:uid="{7DE5E738-E5FA-4AF2-8C0C-C9F98013B1DF}"/>
    <cellStyle name="Millares [0] 4 2 4" xfId="288" xr:uid="{F0A1FE38-E58C-4E35-A1D9-13F7139CED0A}"/>
    <cellStyle name="Millares [0] 4 2 4 2" xfId="588" xr:uid="{EF3E6FB4-A403-4633-A5BD-4115AA23C366}"/>
    <cellStyle name="Millares [0] 4 2 4 2 2" xfId="1191" xr:uid="{453E47CD-FC88-4DDD-B1C8-61F6B6B07A79}"/>
    <cellStyle name="Millares [0] 4 2 4 3" xfId="891" xr:uid="{B0316A1B-A62E-4F33-A3B8-BE990633DD41}"/>
    <cellStyle name="Millares [0] 4 2 5" xfId="388" xr:uid="{C98A99D0-C8DD-42E8-8241-1B36033526FF}"/>
    <cellStyle name="Millares [0] 4 2 5 2" xfId="991" xr:uid="{822A331A-20B0-4964-9210-3184A12E7CA7}"/>
    <cellStyle name="Millares [0] 4 2 6" xfId="691" xr:uid="{3C4D62F8-7102-4508-807D-A6959869A5C3}"/>
    <cellStyle name="Millares [0] 4 3" xfId="118" xr:uid="{93FCB01F-C7A1-49E7-8641-21677745080E}"/>
    <cellStyle name="Millares [0] 4 3 2" xfId="218" xr:uid="{B821AD8A-BDEE-4A9B-BAEB-5857DB8BA1E9}"/>
    <cellStyle name="Millares [0] 4 3 2 2" xfId="518" xr:uid="{1FEE5D3B-6996-4B18-A117-155D2DEC97BE}"/>
    <cellStyle name="Millares [0] 4 3 2 2 2" xfId="1121" xr:uid="{859551AC-3ABD-4AA4-BB22-2096E3C46ED9}"/>
    <cellStyle name="Millares [0] 4 3 2 3" xfId="821" xr:uid="{E43CB633-244A-4E18-9F04-9DE7751118F3}"/>
    <cellStyle name="Millares [0] 4 3 3" xfId="318" xr:uid="{F184E00C-1106-40FB-8864-B2D6940EEBC1}"/>
    <cellStyle name="Millares [0] 4 3 3 2" xfId="618" xr:uid="{FE7F7470-3EA7-420E-95A0-BEDB1D1C172A}"/>
    <cellStyle name="Millares [0] 4 3 3 2 2" xfId="1221" xr:uid="{A59C8EBA-9DA4-447E-BF52-94349B06F77E}"/>
    <cellStyle name="Millares [0] 4 3 3 3" xfId="921" xr:uid="{5A4B46A9-B375-4ADE-9E27-246395449FB7}"/>
    <cellStyle name="Millares [0] 4 3 4" xfId="418" xr:uid="{1CE99E58-2EC4-4441-AF4B-18A87C81023A}"/>
    <cellStyle name="Millares [0] 4 3 4 2" xfId="1021" xr:uid="{ED282A8A-E947-4B69-88A0-D0A448ABDBF9}"/>
    <cellStyle name="Millares [0] 4 3 5" xfId="721" xr:uid="{00AD7CB8-5196-40A6-AA35-DA093D6288A0}"/>
    <cellStyle name="Millares [0] 4 4" xfId="168" xr:uid="{5DC7AC36-5B9B-4D22-AB9F-F2414DA1273C}"/>
    <cellStyle name="Millares [0] 4 4 2" xfId="468" xr:uid="{93965A95-1528-46F0-82D4-81E40A1C68F8}"/>
    <cellStyle name="Millares [0] 4 4 2 2" xfId="1071" xr:uid="{5EA8DC38-8473-4E30-A1A2-66B843E4631D}"/>
    <cellStyle name="Millares [0] 4 4 3" xfId="771" xr:uid="{4F1535C2-259D-4075-B79B-18AEF27EAD89}"/>
    <cellStyle name="Millares [0] 4 5" xfId="268" xr:uid="{4ACE92C1-80F0-48B3-92BF-3BA7B0B6D407}"/>
    <cellStyle name="Millares [0] 4 5 2" xfId="568" xr:uid="{1336C1F3-AE83-4E1A-8774-F49A570D2E42}"/>
    <cellStyle name="Millares [0] 4 5 2 2" xfId="1171" xr:uid="{EF4447AE-B59C-4F35-8B38-F2275721BC61}"/>
    <cellStyle name="Millares [0] 4 5 3" xfId="871" xr:uid="{34747DA4-899E-4DD2-8412-075A7B945435}"/>
    <cellStyle name="Millares [0] 4 6" xfId="368" xr:uid="{03E051D6-FC4E-4468-8032-CEF88E84B19B}"/>
    <cellStyle name="Millares [0] 4 6 2" xfId="971" xr:uid="{5A826056-CD9F-4A06-9986-9CFFA9CA135C}"/>
    <cellStyle name="Millares [0] 4 7" xfId="671" xr:uid="{272BBE40-E4CC-492E-A77F-707C9B2C5D33}"/>
    <cellStyle name="Millares [0] 5" xfId="78" xr:uid="{765E8203-782F-455E-832C-A1F66337DD56}"/>
    <cellStyle name="Millares [0] 5 2" xfId="128" xr:uid="{7934353C-37C7-4577-9A4D-4A5181559E2D}"/>
    <cellStyle name="Millares [0] 5 2 2" xfId="228" xr:uid="{4481DC41-DE38-4EFE-86F9-F826B92903C0}"/>
    <cellStyle name="Millares [0] 5 2 2 2" xfId="528" xr:uid="{0DB28097-5643-456B-87A0-DE48709D8C06}"/>
    <cellStyle name="Millares [0] 5 2 2 2 2" xfId="1131" xr:uid="{3ED490D5-478D-45AD-8FEF-1D5DCDB864ED}"/>
    <cellStyle name="Millares [0] 5 2 2 3" xfId="831" xr:uid="{5441765B-70CC-4072-920E-0E98ED7867A7}"/>
    <cellStyle name="Millares [0] 5 2 3" xfId="328" xr:uid="{7C6FAC0F-E4D2-4903-A3A1-AFB15F82B510}"/>
    <cellStyle name="Millares [0] 5 2 3 2" xfId="628" xr:uid="{801BF152-6533-409C-87C1-C4E62D8C018D}"/>
    <cellStyle name="Millares [0] 5 2 3 2 2" xfId="1231" xr:uid="{6610EB7A-2C74-4567-B8BB-546D72755F42}"/>
    <cellStyle name="Millares [0] 5 2 3 3" xfId="931" xr:uid="{BF1C124F-6002-4840-8683-5CB0F312290B}"/>
    <cellStyle name="Millares [0] 5 2 4" xfId="428" xr:uid="{3A975352-91E2-466D-990C-B484D77BE687}"/>
    <cellStyle name="Millares [0] 5 2 4 2" xfId="1031" xr:uid="{F6890CD5-3C08-4649-B7BC-8D6205900E71}"/>
    <cellStyle name="Millares [0] 5 2 5" xfId="731" xr:uid="{5FA5CCBE-5B0F-4FCD-884E-B3AF188B36E7}"/>
    <cellStyle name="Millares [0] 5 3" xfId="178" xr:uid="{3EB76EB2-83CC-4CDC-8259-E8D586A5ABA8}"/>
    <cellStyle name="Millares [0] 5 3 2" xfId="478" xr:uid="{61E5CB86-952F-4CA9-BDF5-39E319F739EF}"/>
    <cellStyle name="Millares [0] 5 3 2 2" xfId="1081" xr:uid="{431094CB-0FEA-447C-ACB6-C6F754680480}"/>
    <cellStyle name="Millares [0] 5 3 3" xfId="781" xr:uid="{70B9E838-F94A-480E-A46A-BC3AC8E0825D}"/>
    <cellStyle name="Millares [0] 5 4" xfId="278" xr:uid="{0D0171CD-BEE3-4997-976C-FB067679F1FC}"/>
    <cellStyle name="Millares [0] 5 4 2" xfId="578" xr:uid="{CD691A95-1815-415B-973B-1254A6C0D1C1}"/>
    <cellStyle name="Millares [0] 5 4 2 2" xfId="1181" xr:uid="{2D5AB08C-58B2-4F8A-8678-5788943368ED}"/>
    <cellStyle name="Millares [0] 5 4 3" xfId="881" xr:uid="{6A114558-9CF6-4B8E-A39A-6C0CFDEB4126}"/>
    <cellStyle name="Millares [0] 5 5" xfId="378" xr:uid="{10187555-94CF-4588-B93F-2FB1B9BEC3C8}"/>
    <cellStyle name="Millares [0] 5 5 2" xfId="981" xr:uid="{8A9FFD2C-D3E1-48F8-B548-18091730564F}"/>
    <cellStyle name="Millares [0] 5 6" xfId="681" xr:uid="{2BDAB214-0168-40AC-8584-2FB87E4978D2}"/>
    <cellStyle name="Millares [0] 6" xfId="98" xr:uid="{C439DC4F-51FE-44DF-ACF7-0C8F26A4986B}"/>
    <cellStyle name="Millares [0] 6 2" xfId="148" xr:uid="{1A95F6A2-75C1-4377-9430-4AF214861336}"/>
    <cellStyle name="Millares [0] 6 2 2" xfId="248" xr:uid="{1124B03B-3EAD-4762-B38C-7283311653A4}"/>
    <cellStyle name="Millares [0] 6 2 2 2" xfId="548" xr:uid="{E410AA29-46F9-45EC-8748-48F56E486960}"/>
    <cellStyle name="Millares [0] 6 2 2 2 2" xfId="1151" xr:uid="{96909701-E51F-4520-A5B5-E673A2E4C52F}"/>
    <cellStyle name="Millares [0] 6 2 2 3" xfId="851" xr:uid="{B42C989B-DCC8-4F6D-B6F6-04396082103C}"/>
    <cellStyle name="Millares [0] 6 2 3" xfId="348" xr:uid="{5C93AEA5-A0FF-4E76-A023-B3FA0E07CDBA}"/>
    <cellStyle name="Millares [0] 6 2 3 2" xfId="648" xr:uid="{8604ED82-446C-4881-8738-E25A16A9EADF}"/>
    <cellStyle name="Millares [0] 6 2 3 2 2" xfId="1251" xr:uid="{9CC7EA7F-A33C-4703-9A5B-97C8273E265E}"/>
    <cellStyle name="Millares [0] 6 2 3 3" xfId="951" xr:uid="{9038EE0B-0234-4255-BF7B-0BC28A22D47A}"/>
    <cellStyle name="Millares [0] 6 2 4" xfId="448" xr:uid="{D2763BF0-A3AF-4301-AC50-BA5AE16A54D7}"/>
    <cellStyle name="Millares [0] 6 2 4 2" xfId="1051" xr:uid="{DE73FD90-5174-4E39-9704-08D3113D643F}"/>
    <cellStyle name="Millares [0] 6 2 5" xfId="751" xr:uid="{A58DFA19-5887-4C92-9B99-9F6F7AE30891}"/>
    <cellStyle name="Millares [0] 6 3" xfId="198" xr:uid="{F551C8E0-BE7C-4A75-9527-043579166D1C}"/>
    <cellStyle name="Millares [0] 6 3 2" xfId="498" xr:uid="{6739FCDC-4522-4506-B831-9268BCBD266B}"/>
    <cellStyle name="Millares [0] 6 3 2 2" xfId="1101" xr:uid="{9C03560C-56A6-4B37-AAF2-D2114F08F5B8}"/>
    <cellStyle name="Millares [0] 6 3 3" xfId="801" xr:uid="{2B288AB6-94E9-4323-B63C-47A88D457FEF}"/>
    <cellStyle name="Millares [0] 6 4" xfId="298" xr:uid="{40EFE376-9755-43CA-AF6F-AE7F12B71DA9}"/>
    <cellStyle name="Millares [0] 6 4 2" xfId="598" xr:uid="{5C00034D-2A86-4ECD-9CE3-6C73BEE2B183}"/>
    <cellStyle name="Millares [0] 6 4 2 2" xfId="1201" xr:uid="{A743C033-771E-4BFE-AE2D-F00FAEE6DB00}"/>
    <cellStyle name="Millares [0] 6 4 3" xfId="901" xr:uid="{DC675DCA-D22A-456D-B4E6-4163EEB689D9}"/>
    <cellStyle name="Millares [0] 6 5" xfId="398" xr:uid="{605C740A-C7B8-4118-8192-44611146C608}"/>
    <cellStyle name="Millares [0] 6 5 2" xfId="1001" xr:uid="{F53C4AAC-B806-4424-B9AD-5A2A8AFF6BC7}"/>
    <cellStyle name="Millares [0] 6 6" xfId="701" xr:uid="{12BADE78-F16D-4B44-A716-A34D60531838}"/>
    <cellStyle name="Millares [0] 7" xfId="108" xr:uid="{1578A6AC-BEEA-4EBB-B968-A2A85FD66813}"/>
    <cellStyle name="Millares [0] 7 2" xfId="208" xr:uid="{950558BC-A270-45E9-BCDE-2A872D14CC98}"/>
    <cellStyle name="Millares [0] 7 2 2" xfId="508" xr:uid="{8FF376B3-D5A2-4291-B976-2402F18E5117}"/>
    <cellStyle name="Millares [0] 7 2 2 2" xfId="1111" xr:uid="{F1D69BDF-40F3-431E-8F40-1D84854E62BA}"/>
    <cellStyle name="Millares [0] 7 2 3" xfId="811" xr:uid="{085F4C4C-ADD5-424E-B649-2FA643756976}"/>
    <cellStyle name="Millares [0] 7 3" xfId="308" xr:uid="{8021382B-0B79-4372-869E-D27D45508DDC}"/>
    <cellStyle name="Millares [0] 7 3 2" xfId="608" xr:uid="{A78D41AC-DAFD-4F04-B811-41A868905D1A}"/>
    <cellStyle name="Millares [0] 7 3 2 2" xfId="1211" xr:uid="{EF2868DE-4D0E-4812-A776-5634A7E6DF8E}"/>
    <cellStyle name="Millares [0] 7 3 3" xfId="911" xr:uid="{6CFC25DF-F792-41AD-B702-6775CBB1D8A4}"/>
    <cellStyle name="Millares [0] 7 4" xfId="408" xr:uid="{AD1A46EC-29C8-4B2F-AC47-95B9A71E5274}"/>
    <cellStyle name="Millares [0] 7 4 2" xfId="1011" xr:uid="{BE766D2F-17A7-4F4E-8317-9191A9911FBB}"/>
    <cellStyle name="Millares [0] 7 5" xfId="711" xr:uid="{475E236D-B86A-4CE9-96E2-EA206D2A0C30}"/>
    <cellStyle name="Millares [0] 8" xfId="158" xr:uid="{C8872BFB-1046-45FB-81E0-97A6554AFA35}"/>
    <cellStyle name="Millares [0] 8 2" xfId="458" xr:uid="{2B62B25E-DEE3-42BF-B508-C15E3D09AFA7}"/>
    <cellStyle name="Millares [0] 8 2 2" xfId="1061" xr:uid="{BB322656-66D7-41A4-BD90-C1C97908D936}"/>
    <cellStyle name="Millares [0] 8 3" xfId="761" xr:uid="{EF84D2BE-CB30-4317-88B2-7BD0C085CE89}"/>
    <cellStyle name="Millares [0] 9" xfId="258" xr:uid="{00960246-F67A-4CDE-99BE-7988842224A7}"/>
    <cellStyle name="Millares [0] 9 2" xfId="558" xr:uid="{94E29D19-D175-4068-A378-AD877D5DBDBB}"/>
    <cellStyle name="Millares [0] 9 2 2" xfId="1161" xr:uid="{DFA0DA99-2732-4DF8-BD6F-54C5FA13A624}"/>
    <cellStyle name="Millares [0] 9 3" xfId="861" xr:uid="{A1E61674-82A1-4F4E-9524-661D481408A4}"/>
    <cellStyle name="Millares 10" xfId="1277" xr:uid="{626A1D81-65A2-45A4-A32B-A946CEDBEF09}"/>
    <cellStyle name="Millares 2" xfId="1260" xr:uid="{7486B791-EC36-4C45-B233-5EECB974F479}"/>
    <cellStyle name="Millares 23" xfId="49" xr:uid="{00000000-0005-0000-0000-000025000000}"/>
    <cellStyle name="Millares 3" xfId="61" xr:uid="{314D670D-59DE-446F-A8F1-36854802D805}"/>
    <cellStyle name="Millares 3 10" xfId="664" xr:uid="{B557BDE3-39D4-4029-BCCB-84FD2A573C7A}"/>
    <cellStyle name="Millares 3 2" xfId="66" xr:uid="{89E882C4-44D5-4494-866D-6783001DDBCC}"/>
    <cellStyle name="Millares 3 2 2" xfId="76" xr:uid="{F640DABC-9D29-4D99-90F7-6F9FA3D5E7B0}"/>
    <cellStyle name="Millares 3 2 2 2" xfId="96" xr:uid="{27CA3889-7982-4853-B093-3C43F8675E7F}"/>
    <cellStyle name="Millares 3 2 2 2 2" xfId="146" xr:uid="{F4017321-24AE-4E11-8DD2-B66879C2F8E1}"/>
    <cellStyle name="Millares 3 2 2 2 2 2" xfId="246" xr:uid="{C83E1CF7-3059-40BC-B412-9C7F8AFBDD38}"/>
    <cellStyle name="Millares 3 2 2 2 2 2 2" xfId="546" xr:uid="{3D2E1563-570E-43BA-9998-4DF1D4BE563D}"/>
    <cellStyle name="Millares 3 2 2 2 2 2 2 2" xfId="1149" xr:uid="{B2223D63-F843-4C2F-B049-A45144525E32}"/>
    <cellStyle name="Millares 3 2 2 2 2 2 3" xfId="849" xr:uid="{4531739A-0EEC-4F4A-8568-4D33D9C1B00E}"/>
    <cellStyle name="Millares 3 2 2 2 2 3" xfId="346" xr:uid="{52E07F53-5853-4680-A287-73B2AAC69AD0}"/>
    <cellStyle name="Millares 3 2 2 2 2 3 2" xfId="646" xr:uid="{169E329D-471E-427C-8B27-3EC598ED16D8}"/>
    <cellStyle name="Millares 3 2 2 2 2 3 2 2" xfId="1249" xr:uid="{B09096E6-AD3E-4039-94B9-B14D7106C779}"/>
    <cellStyle name="Millares 3 2 2 2 2 3 3" xfId="949" xr:uid="{D9F52CC5-A73D-4090-BADE-3FE9D9B221A2}"/>
    <cellStyle name="Millares 3 2 2 2 2 4" xfId="446" xr:uid="{30C9F530-9572-4C86-82C5-D9D168774FBF}"/>
    <cellStyle name="Millares 3 2 2 2 2 4 2" xfId="1049" xr:uid="{ABA5659E-631E-45E9-9A1A-6EF25DAD4A53}"/>
    <cellStyle name="Millares 3 2 2 2 2 5" xfId="749" xr:uid="{35D0F0A1-A637-417C-A4FF-136F21681B6D}"/>
    <cellStyle name="Millares 3 2 2 2 3" xfId="196" xr:uid="{CC22B937-E8E2-4EEE-8932-DCDA4EA0CEEE}"/>
    <cellStyle name="Millares 3 2 2 2 3 2" xfId="496" xr:uid="{03D110DF-C64A-4B8F-947D-3CD7B4051870}"/>
    <cellStyle name="Millares 3 2 2 2 3 2 2" xfId="1099" xr:uid="{DF74AFAE-D760-41D6-B5D7-F241933D9E1E}"/>
    <cellStyle name="Millares 3 2 2 2 3 3" xfId="799" xr:uid="{EFABEABA-A13A-474A-9879-113F882B6C17}"/>
    <cellStyle name="Millares 3 2 2 2 4" xfId="296" xr:uid="{1B687CA3-205F-41F0-9580-BEFF452F07CE}"/>
    <cellStyle name="Millares 3 2 2 2 4 2" xfId="596" xr:uid="{DE48A6C2-89D9-4FC5-84B8-2D6D784030E2}"/>
    <cellStyle name="Millares 3 2 2 2 4 2 2" xfId="1199" xr:uid="{D3C59612-99BF-43C6-A372-1239C8D75B0D}"/>
    <cellStyle name="Millares 3 2 2 2 4 3" xfId="899" xr:uid="{C61EBC06-A9D7-4EB6-A5CF-F94B5FB02268}"/>
    <cellStyle name="Millares 3 2 2 2 5" xfId="396" xr:uid="{A7DB935C-41F4-467B-8690-43A2CECC8AD9}"/>
    <cellStyle name="Millares 3 2 2 2 5 2" xfId="999" xr:uid="{EA89F24E-718D-450D-9B00-2F7E3DD68F02}"/>
    <cellStyle name="Millares 3 2 2 2 6" xfId="699" xr:uid="{FCDD6DA2-447B-4739-8D45-C56F6A76DA24}"/>
    <cellStyle name="Millares 3 2 2 3" xfId="126" xr:uid="{58DB41F3-FD3E-4E22-9987-9361FBE8C557}"/>
    <cellStyle name="Millares 3 2 2 3 2" xfId="226" xr:uid="{42309AA5-64AA-4C98-9B99-775AD7B71CD6}"/>
    <cellStyle name="Millares 3 2 2 3 2 2" xfId="526" xr:uid="{0E90D17E-C023-4AED-82B5-BE4B740B14C9}"/>
    <cellStyle name="Millares 3 2 2 3 2 2 2" xfId="1129" xr:uid="{32D4FC7A-35E2-452C-B081-2046528439D1}"/>
    <cellStyle name="Millares 3 2 2 3 2 3" xfId="829" xr:uid="{26B2D6FF-8D39-4BE2-95F3-72F9BCFD4963}"/>
    <cellStyle name="Millares 3 2 2 3 3" xfId="326" xr:uid="{EB1CE6F8-7E20-4010-AFAE-0B54859885C8}"/>
    <cellStyle name="Millares 3 2 2 3 3 2" xfId="626" xr:uid="{59762DC3-50F9-4BB0-A9AB-918B553417AE}"/>
    <cellStyle name="Millares 3 2 2 3 3 2 2" xfId="1229" xr:uid="{5F5521C0-2CF4-426E-853C-8777A5D24540}"/>
    <cellStyle name="Millares 3 2 2 3 3 3" xfId="929" xr:uid="{9B3C81BA-9A64-4962-848E-E0B82E9F7376}"/>
    <cellStyle name="Millares 3 2 2 3 4" xfId="426" xr:uid="{CE7002E2-27B9-4EDD-8E5D-AEEE55FAF1E4}"/>
    <cellStyle name="Millares 3 2 2 3 4 2" xfId="1029" xr:uid="{13B58C25-BEE6-4FB9-A5A6-220A09021D25}"/>
    <cellStyle name="Millares 3 2 2 3 5" xfId="729" xr:uid="{7649D160-1240-4FA8-9872-08B564BCF25C}"/>
    <cellStyle name="Millares 3 2 2 4" xfId="176" xr:uid="{04792025-6F71-44BE-A6CD-DA2BDE82B33E}"/>
    <cellStyle name="Millares 3 2 2 4 2" xfId="476" xr:uid="{83D3788A-4512-4613-A382-25A41265724F}"/>
    <cellStyle name="Millares 3 2 2 4 2 2" xfId="1079" xr:uid="{B99E15A6-928B-4D0B-B49F-916A2DCBED55}"/>
    <cellStyle name="Millares 3 2 2 4 3" xfId="779" xr:uid="{376B5A54-04D6-4E49-96FB-C1C49C0A4E28}"/>
    <cellStyle name="Millares 3 2 2 5" xfId="276" xr:uid="{AEDFC43C-4BF9-4126-A000-6AC88AC2A5C1}"/>
    <cellStyle name="Millares 3 2 2 5 2" xfId="576" xr:uid="{0EA154D6-21D8-4820-AE8B-25F2CA391F9D}"/>
    <cellStyle name="Millares 3 2 2 5 2 2" xfId="1179" xr:uid="{4160A6DC-6770-4A6A-A7FC-CAACE4C3B6A6}"/>
    <cellStyle name="Millares 3 2 2 5 3" xfId="879" xr:uid="{790C232F-D9FB-4EFB-8D37-ADE0D4D25C58}"/>
    <cellStyle name="Millares 3 2 2 6" xfId="376" xr:uid="{7E20E3CD-FD48-4A38-A88B-E4655EC3DF21}"/>
    <cellStyle name="Millares 3 2 2 6 2" xfId="979" xr:uid="{9DF397B8-EB3C-4851-950C-ED8B5176C994}"/>
    <cellStyle name="Millares 3 2 2 7" xfId="679" xr:uid="{CAB0272B-E1E2-4A1A-AB41-1D530434D8C3}"/>
    <cellStyle name="Millares 3 2 3" xfId="86" xr:uid="{003D1296-EF95-44C5-8123-E2AA24703E6C}"/>
    <cellStyle name="Millares 3 2 3 2" xfId="136" xr:uid="{05985790-6D08-489A-96C0-EE99A1C2BC5F}"/>
    <cellStyle name="Millares 3 2 3 2 2" xfId="236" xr:uid="{1AA08CFA-2F0C-4BE1-879E-C1929F2A6312}"/>
    <cellStyle name="Millares 3 2 3 2 2 2" xfId="536" xr:uid="{8466B767-E9DA-40CE-B46F-5127E9C151DF}"/>
    <cellStyle name="Millares 3 2 3 2 2 2 2" xfId="1139" xr:uid="{F0DC3B8D-4D61-432C-99FF-97057DDCF6E6}"/>
    <cellStyle name="Millares 3 2 3 2 2 3" xfId="839" xr:uid="{3871BC89-814A-4DA6-951F-1A0D9586AD43}"/>
    <cellStyle name="Millares 3 2 3 2 3" xfId="336" xr:uid="{C48C3211-AAD4-4920-A37F-A0A0784DFE9C}"/>
    <cellStyle name="Millares 3 2 3 2 3 2" xfId="636" xr:uid="{5CFA57E6-5A5D-404C-8D67-431CE48FC1FA}"/>
    <cellStyle name="Millares 3 2 3 2 3 2 2" xfId="1239" xr:uid="{F0AEF76C-AF2E-48DF-A09E-2D376E83C577}"/>
    <cellStyle name="Millares 3 2 3 2 3 3" xfId="939" xr:uid="{76F8A732-E1AB-41E2-BCE2-994A2384098E}"/>
    <cellStyle name="Millares 3 2 3 2 4" xfId="436" xr:uid="{9BD50C7A-682C-42AB-BD9F-0C00D211073C}"/>
    <cellStyle name="Millares 3 2 3 2 4 2" xfId="1039" xr:uid="{5F5EC641-7F17-4317-9CBB-2B4B6BAF2D42}"/>
    <cellStyle name="Millares 3 2 3 2 5" xfId="739" xr:uid="{3FC10DCE-A25B-4AB3-B35E-F15DA519146F}"/>
    <cellStyle name="Millares 3 2 3 3" xfId="186" xr:uid="{8557BDB0-4DA4-4D8C-A22C-678AA28F65A4}"/>
    <cellStyle name="Millares 3 2 3 3 2" xfId="486" xr:uid="{A9AD39E3-06D3-413D-96E8-133AA0906A08}"/>
    <cellStyle name="Millares 3 2 3 3 2 2" xfId="1089" xr:uid="{9FD30A70-6041-4B92-A6E6-7F909A3FB847}"/>
    <cellStyle name="Millares 3 2 3 3 3" xfId="789" xr:uid="{C43F77D3-CCD6-4C32-BA38-E10830472566}"/>
    <cellStyle name="Millares 3 2 3 4" xfId="286" xr:uid="{3232ABC3-C60C-4B5A-8E47-53352149582F}"/>
    <cellStyle name="Millares 3 2 3 4 2" xfId="586" xr:uid="{8F4E3F37-3B40-4DF7-8B24-DD82E190EA31}"/>
    <cellStyle name="Millares 3 2 3 4 2 2" xfId="1189" xr:uid="{C3804D8E-2EF1-4933-B6C1-45394B9E43AD}"/>
    <cellStyle name="Millares 3 2 3 4 3" xfId="889" xr:uid="{DB507D91-45E9-4367-A989-C7D218476A70}"/>
    <cellStyle name="Millares 3 2 3 5" xfId="386" xr:uid="{CEEF9BC8-210C-4910-9C92-0D8191D52DC0}"/>
    <cellStyle name="Millares 3 2 3 5 2" xfId="989" xr:uid="{1C2BC4CC-27FC-4657-9227-4EA2C9B220C4}"/>
    <cellStyle name="Millares 3 2 3 6" xfId="689" xr:uid="{91EA5457-EC00-4AD6-B51C-DFF4415A1766}"/>
    <cellStyle name="Millares 3 2 4" xfId="106" xr:uid="{582E2313-AD7D-49CE-A775-39DBC2ACB171}"/>
    <cellStyle name="Millares 3 2 4 2" xfId="156" xr:uid="{D2A869B3-E377-43D0-ADE8-B62CF88E0312}"/>
    <cellStyle name="Millares 3 2 4 2 2" xfId="256" xr:uid="{61109FE0-600F-48A2-8C41-A90AB31D1D47}"/>
    <cellStyle name="Millares 3 2 4 2 2 2" xfId="556" xr:uid="{D38316F5-E580-40BD-A177-707B5983D1EB}"/>
    <cellStyle name="Millares 3 2 4 2 2 2 2" xfId="1159" xr:uid="{352A22CA-5FB1-4CCC-A4DC-E69CE99F374B}"/>
    <cellStyle name="Millares 3 2 4 2 2 3" xfId="859" xr:uid="{4C8C3B4D-D8C6-41F1-8A27-697F1D017BA8}"/>
    <cellStyle name="Millares 3 2 4 2 3" xfId="356" xr:uid="{C8367593-04D6-4788-8C32-1B3D507FD719}"/>
    <cellStyle name="Millares 3 2 4 2 3 2" xfId="656" xr:uid="{5945CF5C-F21F-4A7B-B91C-765D4B8AF01F}"/>
    <cellStyle name="Millares 3 2 4 2 3 2 2" xfId="1259" xr:uid="{C2859E27-D717-45BA-9B3B-77B4EF8E5669}"/>
    <cellStyle name="Millares 3 2 4 2 3 3" xfId="959" xr:uid="{AAE89928-4CF7-473F-B42A-312B9C899828}"/>
    <cellStyle name="Millares 3 2 4 2 4" xfId="456" xr:uid="{EF7BB297-A15E-4C78-9FCF-4F82D63F7330}"/>
    <cellStyle name="Millares 3 2 4 2 4 2" xfId="1059" xr:uid="{FDCC5A97-C951-40B9-BD48-C29BF0C3B4E2}"/>
    <cellStyle name="Millares 3 2 4 2 5" xfId="759" xr:uid="{F8CC1D5E-E89A-4FA9-AFDD-9A63047CC2E0}"/>
    <cellStyle name="Millares 3 2 4 3" xfId="206" xr:uid="{20903072-3A1C-4B9B-B553-446445A6B951}"/>
    <cellStyle name="Millares 3 2 4 3 2" xfId="506" xr:uid="{CF505B27-CA2D-4FB8-B1B2-29C9EBAB1CD7}"/>
    <cellStyle name="Millares 3 2 4 3 2 2" xfId="1109" xr:uid="{CFDCA99E-E3DD-4835-A843-1DBC80211908}"/>
    <cellStyle name="Millares 3 2 4 3 3" xfId="809" xr:uid="{721E326A-AD59-46FF-A9D9-2ED3CD77D46D}"/>
    <cellStyle name="Millares 3 2 4 4" xfId="306" xr:uid="{A55838FA-54EF-499F-892E-987CBEF5521C}"/>
    <cellStyle name="Millares 3 2 4 4 2" xfId="606" xr:uid="{22E335F3-8282-483D-A900-877CB961E340}"/>
    <cellStyle name="Millares 3 2 4 4 2 2" xfId="1209" xr:uid="{6BA5264A-2519-4890-9B11-CB7B766CD550}"/>
    <cellStyle name="Millares 3 2 4 4 3" xfId="909" xr:uid="{BDB547D7-396F-4C99-9524-E54EC3721476}"/>
    <cellStyle name="Millares 3 2 4 5" xfId="406" xr:uid="{1B8A9707-3BE6-4800-AD1F-775CE593035B}"/>
    <cellStyle name="Millares 3 2 4 5 2" xfId="1009" xr:uid="{B52EB8A4-B49E-416B-ADC2-002B09AA295E}"/>
    <cellStyle name="Millares 3 2 4 6" xfId="709" xr:uid="{153A3337-A4E9-488B-A61C-F68A6AC0AEC3}"/>
    <cellStyle name="Millares 3 2 5" xfId="116" xr:uid="{34A3A338-84B2-4A33-9474-FBBB47CF2A38}"/>
    <cellStyle name="Millares 3 2 5 2" xfId="216" xr:uid="{B93BF4C0-711B-452E-9931-3C07EBA0B027}"/>
    <cellStyle name="Millares 3 2 5 2 2" xfId="516" xr:uid="{C670BF4B-9E61-4EF0-97E1-2008438715A8}"/>
    <cellStyle name="Millares 3 2 5 2 2 2" xfId="1119" xr:uid="{7E27FEE0-C2E9-49B6-9CF7-CED051801880}"/>
    <cellStyle name="Millares 3 2 5 2 3" xfId="819" xr:uid="{9607337D-DB10-448A-A935-BAB7F1DDA930}"/>
    <cellStyle name="Millares 3 2 5 3" xfId="316" xr:uid="{B8DBCA25-3E5B-4033-BCBB-2E8E63F574B9}"/>
    <cellStyle name="Millares 3 2 5 3 2" xfId="616" xr:uid="{F49A9D3C-3D07-462E-A18F-4DA64699907A}"/>
    <cellStyle name="Millares 3 2 5 3 2 2" xfId="1219" xr:uid="{26667150-B7B8-463E-A6A0-C473F558B861}"/>
    <cellStyle name="Millares 3 2 5 3 3" xfId="919" xr:uid="{450EA115-6C4D-40C0-BD6F-AB1492CC61E1}"/>
    <cellStyle name="Millares 3 2 5 4" xfId="416" xr:uid="{DC85CE61-54E6-4971-9B5D-005F4A08DE2E}"/>
    <cellStyle name="Millares 3 2 5 4 2" xfId="1019" xr:uid="{2134ACD9-97D6-4E4C-9F2A-F67DAA7C70AF}"/>
    <cellStyle name="Millares 3 2 5 5" xfId="719" xr:uid="{529A47BD-9A9A-43AF-A2A6-19E29CD8FB16}"/>
    <cellStyle name="Millares 3 2 6" xfId="166" xr:uid="{CD17E5A7-B60A-40F1-85DB-1A07C2179A8A}"/>
    <cellStyle name="Millares 3 2 6 2" xfId="466" xr:uid="{9A179FA0-E78D-4D7E-805F-9048278D3446}"/>
    <cellStyle name="Millares 3 2 6 2 2" xfId="1069" xr:uid="{22B22D6A-6975-4388-990A-D2F32DB18DFA}"/>
    <cellStyle name="Millares 3 2 6 3" xfId="769" xr:uid="{FCE1A5A0-15C6-406D-BEF4-666719662CFD}"/>
    <cellStyle name="Millares 3 2 7" xfId="266" xr:uid="{3B1D4115-E074-446E-BB2B-074AB7EBF174}"/>
    <cellStyle name="Millares 3 2 7 2" xfId="566" xr:uid="{13BFE136-AA92-44B4-A526-C9632D1942E9}"/>
    <cellStyle name="Millares 3 2 7 2 2" xfId="1169" xr:uid="{3D3E6B47-DB1C-459B-BEC1-E275FF7FF4F1}"/>
    <cellStyle name="Millares 3 2 7 3" xfId="869" xr:uid="{9CD3DFA2-5F76-415F-8C54-59FC46399588}"/>
    <cellStyle name="Millares 3 2 8" xfId="366" xr:uid="{49C4B9E5-921A-4E65-B547-1CAD48E45A78}"/>
    <cellStyle name="Millares 3 2 8 2" xfId="969" xr:uid="{0962D394-4FFB-4C94-ACA6-240138AA7990}"/>
    <cellStyle name="Millares 3 2 9" xfId="669" xr:uid="{8272E3E8-498F-49B3-B136-1D32609C9E7D}"/>
    <cellStyle name="Millares 3 3" xfId="71" xr:uid="{358DDB6F-68BF-421C-916F-908897D8CB1A}"/>
    <cellStyle name="Millares 3 3 2" xfId="91" xr:uid="{8B9AF8FF-5EEA-4CF7-AD58-E6B81E50F2B0}"/>
    <cellStyle name="Millares 3 3 2 2" xfId="141" xr:uid="{5F6C2A5B-1568-4731-99CC-2B2370927A7D}"/>
    <cellStyle name="Millares 3 3 2 2 2" xfId="241" xr:uid="{DC75BDCD-B2D3-44E8-933B-4D7C2B5F65AF}"/>
    <cellStyle name="Millares 3 3 2 2 2 2" xfId="541" xr:uid="{83CAA6B6-16E3-4CAF-82EF-DD95F15A39E8}"/>
    <cellStyle name="Millares 3 3 2 2 2 2 2" xfId="1144" xr:uid="{A0E1ED61-2C64-4E32-B231-87E7F7A2BD7D}"/>
    <cellStyle name="Millares 3 3 2 2 2 3" xfId="844" xr:uid="{000028B1-A8C5-4088-BA86-074ECD706025}"/>
    <cellStyle name="Millares 3 3 2 2 3" xfId="341" xr:uid="{5190BBE7-AA70-4846-B478-0412FBF3F9F9}"/>
    <cellStyle name="Millares 3 3 2 2 3 2" xfId="641" xr:uid="{5E33FDED-8321-4CAC-99CB-A188FA72D294}"/>
    <cellStyle name="Millares 3 3 2 2 3 2 2" xfId="1244" xr:uid="{6DD3E07A-EA3C-4CBA-8E4C-283609810399}"/>
    <cellStyle name="Millares 3 3 2 2 3 3" xfId="944" xr:uid="{BF54956A-ECA4-4263-8AB6-A62D30FE0580}"/>
    <cellStyle name="Millares 3 3 2 2 4" xfId="441" xr:uid="{0318C878-CDCD-48D5-ABBF-E88CBBAB5FD5}"/>
    <cellStyle name="Millares 3 3 2 2 4 2" xfId="1044" xr:uid="{135F1611-6D7D-4ACA-88C1-E0F099E2C211}"/>
    <cellStyle name="Millares 3 3 2 2 5" xfId="744" xr:uid="{D0083750-DC80-45C3-9906-0F255548087B}"/>
    <cellStyle name="Millares 3 3 2 3" xfId="191" xr:uid="{BB882F74-A52B-473B-8D80-CF086E3664C3}"/>
    <cellStyle name="Millares 3 3 2 3 2" xfId="491" xr:uid="{66A9E5C9-5BDE-4B8F-879F-5AB46C911C57}"/>
    <cellStyle name="Millares 3 3 2 3 2 2" xfId="1094" xr:uid="{EB65B882-D667-49CB-8FD1-5CAC2CA342F5}"/>
    <cellStyle name="Millares 3 3 2 3 3" xfId="794" xr:uid="{526440F4-7AF5-4925-B3E7-6F6659848639}"/>
    <cellStyle name="Millares 3 3 2 4" xfId="291" xr:uid="{0EA26A2F-DAF8-455B-A81C-4237D2DB2439}"/>
    <cellStyle name="Millares 3 3 2 4 2" xfId="591" xr:uid="{D5167F70-AFCC-4572-94D9-0CE8AEE20670}"/>
    <cellStyle name="Millares 3 3 2 4 2 2" xfId="1194" xr:uid="{32E99E14-588B-476A-AF89-09DE34095C72}"/>
    <cellStyle name="Millares 3 3 2 4 3" xfId="894" xr:uid="{E3EDE9DB-179D-48D8-BB4E-F6401A8A2274}"/>
    <cellStyle name="Millares 3 3 2 5" xfId="391" xr:uid="{0FCEB4BF-8514-4298-8C2D-4722C102F6D7}"/>
    <cellStyle name="Millares 3 3 2 5 2" xfId="994" xr:uid="{AA973056-CEC7-4E77-8117-B7DF9D515B45}"/>
    <cellStyle name="Millares 3 3 2 6" xfId="694" xr:uid="{2C6E903C-F357-4B51-B1C2-18F8A43C932F}"/>
    <cellStyle name="Millares 3 3 3" xfId="121" xr:uid="{F123485A-DE4D-40ED-9610-DEBE47309120}"/>
    <cellStyle name="Millares 3 3 3 2" xfId="221" xr:uid="{A90FBD17-8612-4B1A-852E-B8C5BA59B937}"/>
    <cellStyle name="Millares 3 3 3 2 2" xfId="521" xr:uid="{6B8DB0AA-1A9E-4A6B-B3BB-C8307B660336}"/>
    <cellStyle name="Millares 3 3 3 2 2 2" xfId="1124" xr:uid="{560A87F6-CC77-4AF8-8F7C-4BA630713968}"/>
    <cellStyle name="Millares 3 3 3 2 3" xfId="824" xr:uid="{3A483ED3-6AF2-444E-A03D-23E8AA3C36BF}"/>
    <cellStyle name="Millares 3 3 3 3" xfId="321" xr:uid="{5635FE65-5231-4058-97A8-7F035044BEC1}"/>
    <cellStyle name="Millares 3 3 3 3 2" xfId="621" xr:uid="{6D320195-AB83-415D-B15E-4394616F4D12}"/>
    <cellStyle name="Millares 3 3 3 3 2 2" xfId="1224" xr:uid="{523FE29A-539E-4D21-841C-97EA9484EDC6}"/>
    <cellStyle name="Millares 3 3 3 3 3" xfId="924" xr:uid="{0907B065-7EE5-441F-B386-0A898F5A6CC0}"/>
    <cellStyle name="Millares 3 3 3 4" xfId="421" xr:uid="{AB56E3D6-AFF2-4C7E-9847-67204CCFAD94}"/>
    <cellStyle name="Millares 3 3 3 4 2" xfId="1024" xr:uid="{C064F618-9E90-4416-B21B-D44B91C52F01}"/>
    <cellStyle name="Millares 3 3 3 5" xfId="724" xr:uid="{7F8E494D-FB63-445D-9828-3B1377B31633}"/>
    <cellStyle name="Millares 3 3 4" xfId="171" xr:uid="{471C3F95-D4A7-4909-8815-3C213A7EF3A2}"/>
    <cellStyle name="Millares 3 3 4 2" xfId="471" xr:uid="{DC736173-ACE5-402C-B1E6-8A074B07F3F0}"/>
    <cellStyle name="Millares 3 3 4 2 2" xfId="1074" xr:uid="{75E8C734-47B7-4283-ABDD-2E57804FFEA0}"/>
    <cellStyle name="Millares 3 3 4 3" xfId="774" xr:uid="{D78FFE92-8564-4703-A5AB-7E58C820E28C}"/>
    <cellStyle name="Millares 3 3 5" xfId="271" xr:uid="{4FE7AB8D-3C30-4E80-9E15-19CDC35D04AF}"/>
    <cellStyle name="Millares 3 3 5 2" xfId="571" xr:uid="{06ACF5AC-EDF4-491C-8437-8AEDD055DCA0}"/>
    <cellStyle name="Millares 3 3 5 2 2" xfId="1174" xr:uid="{069BD081-8CB8-4804-8E14-C2131C22BF6B}"/>
    <cellStyle name="Millares 3 3 5 3" xfId="874" xr:uid="{40A159BE-3E11-4565-BEEF-A4782ED41700}"/>
    <cellStyle name="Millares 3 3 6" xfId="371" xr:uid="{9101227E-71E2-4F69-B5E0-F7D752883C9B}"/>
    <cellStyle name="Millares 3 3 6 2" xfId="974" xr:uid="{17B0C07A-BFEA-4ACF-8EB5-D3DBCEE251CB}"/>
    <cellStyle name="Millares 3 3 7" xfId="674" xr:uid="{6970CFC0-AC2E-4601-AF45-286EB128A191}"/>
    <cellStyle name="Millares 3 4" xfId="81" xr:uid="{286F9165-530D-44B4-AD5A-FEE8737E5CC0}"/>
    <cellStyle name="Millares 3 4 2" xfId="131" xr:uid="{CD945720-724E-4E50-A90B-FF678C2BC1BD}"/>
    <cellStyle name="Millares 3 4 2 2" xfId="231" xr:uid="{91C17C8C-2CDD-4EC2-80CC-E1F120252C8B}"/>
    <cellStyle name="Millares 3 4 2 2 2" xfId="531" xr:uid="{5F6ED7EC-FBAE-4B4D-B7F0-9B6482311875}"/>
    <cellStyle name="Millares 3 4 2 2 2 2" xfId="1134" xr:uid="{FA0AA4E6-D95D-44B5-BB31-76294259B6C7}"/>
    <cellStyle name="Millares 3 4 2 2 3" xfId="834" xr:uid="{97F20470-4918-4864-85D8-60267FD40F6C}"/>
    <cellStyle name="Millares 3 4 2 3" xfId="331" xr:uid="{1DAB7494-FE7F-4C88-A44E-32EE71AB093A}"/>
    <cellStyle name="Millares 3 4 2 3 2" xfId="631" xr:uid="{715E8E3F-FF89-4C87-A8B1-437C16DE0428}"/>
    <cellStyle name="Millares 3 4 2 3 2 2" xfId="1234" xr:uid="{A227C4B7-5CAB-4396-B51C-75019C5FF81C}"/>
    <cellStyle name="Millares 3 4 2 3 3" xfId="934" xr:uid="{FBE75BCE-FB69-40E4-94A1-5861441CC02D}"/>
    <cellStyle name="Millares 3 4 2 4" xfId="431" xr:uid="{90827467-8338-46A5-8115-D7D913000F27}"/>
    <cellStyle name="Millares 3 4 2 4 2" xfId="1034" xr:uid="{E73A0F99-F807-4746-9369-9D44648DA448}"/>
    <cellStyle name="Millares 3 4 2 5" xfId="734" xr:uid="{F7F79C17-2503-4B56-BCCD-F7B6C7C25F2F}"/>
    <cellStyle name="Millares 3 4 3" xfId="181" xr:uid="{17A6E90C-3BB4-4C03-88A1-4B1F709B704B}"/>
    <cellStyle name="Millares 3 4 3 2" xfId="481" xr:uid="{2B17DADD-F7B8-4E8A-817D-30332BA0F4C5}"/>
    <cellStyle name="Millares 3 4 3 2 2" xfId="1084" xr:uid="{BFDD4015-C03F-47F0-AB1F-C81A29439340}"/>
    <cellStyle name="Millares 3 4 3 3" xfId="784" xr:uid="{9A89C600-26EF-4A78-92B2-B9165A47B6A4}"/>
    <cellStyle name="Millares 3 4 4" xfId="281" xr:uid="{AA85E6FA-130D-48E2-B5AB-84163462D5B5}"/>
    <cellStyle name="Millares 3 4 4 2" xfId="581" xr:uid="{3C244AA2-E90B-4E98-A90C-0950FCD29107}"/>
    <cellStyle name="Millares 3 4 4 2 2" xfId="1184" xr:uid="{08997BB0-EDFD-41C5-9376-F8AC6EDFB14D}"/>
    <cellStyle name="Millares 3 4 4 3" xfId="884" xr:uid="{4DD8870C-F6BE-43A6-B078-90CA338CBAEA}"/>
    <cellStyle name="Millares 3 4 5" xfId="381" xr:uid="{58A1ECFE-BAD2-43AF-B831-5A1219A055CC}"/>
    <cellStyle name="Millares 3 4 5 2" xfId="984" xr:uid="{3AD2BB2F-AAC4-439F-8F32-FC8F838CA77E}"/>
    <cellStyle name="Millares 3 4 6" xfId="684" xr:uid="{6D6602FF-FBB3-48D1-BDF7-04D1093798AB}"/>
    <cellStyle name="Millares 3 5" xfId="101" xr:uid="{F6146131-ADB6-4C58-BC48-3B254A049A97}"/>
    <cellStyle name="Millares 3 5 2" xfId="151" xr:uid="{DDBD1962-8AEE-4BF7-93E0-D14C3E0C3D5F}"/>
    <cellStyle name="Millares 3 5 2 2" xfId="251" xr:uid="{186E3817-5F7A-4CB7-84A5-EAEC4BE41BBB}"/>
    <cellStyle name="Millares 3 5 2 2 2" xfId="551" xr:uid="{076B3248-B1FD-4FEF-9793-D4D6802C9BED}"/>
    <cellStyle name="Millares 3 5 2 2 2 2" xfId="1154" xr:uid="{3E5E5E54-0C22-4F09-AA55-670951F9A12B}"/>
    <cellStyle name="Millares 3 5 2 2 3" xfId="854" xr:uid="{9F056F5A-CBF7-42FD-9F5F-11DA03886BEF}"/>
    <cellStyle name="Millares 3 5 2 3" xfId="351" xr:uid="{F7E8677B-C22C-4F00-A34B-7768AA790AD1}"/>
    <cellStyle name="Millares 3 5 2 3 2" xfId="651" xr:uid="{9F6A44DE-1D60-4A22-B34E-6CB623DA14BC}"/>
    <cellStyle name="Millares 3 5 2 3 2 2" xfId="1254" xr:uid="{1B45A6EB-7AFE-44F4-8373-94684644F946}"/>
    <cellStyle name="Millares 3 5 2 3 3" xfId="954" xr:uid="{E5F8450E-CA89-4290-99A2-5CB583B7E4E9}"/>
    <cellStyle name="Millares 3 5 2 4" xfId="451" xr:uid="{F7CF63AB-3896-40BF-BD73-8F2AE3AE5260}"/>
    <cellStyle name="Millares 3 5 2 4 2" xfId="1054" xr:uid="{DFB8166C-A943-4670-93A3-2E6D823C2092}"/>
    <cellStyle name="Millares 3 5 2 5" xfId="754" xr:uid="{98D4BF94-07F1-433C-9AFD-4721A654B474}"/>
    <cellStyle name="Millares 3 5 3" xfId="201" xr:uid="{5C591CEA-F033-4149-BD7D-037111F3A214}"/>
    <cellStyle name="Millares 3 5 3 2" xfId="501" xr:uid="{6506884B-391E-4DAC-B4BC-A7715D986547}"/>
    <cellStyle name="Millares 3 5 3 2 2" xfId="1104" xr:uid="{EEEA4AA1-6CC6-4F1C-A68B-0FDA2BC09F68}"/>
    <cellStyle name="Millares 3 5 3 3" xfId="804" xr:uid="{BDF9D90B-11CD-4457-91F4-6941E6C268AA}"/>
    <cellStyle name="Millares 3 5 4" xfId="301" xr:uid="{4D670606-4566-4252-BB63-9BC183C785D0}"/>
    <cellStyle name="Millares 3 5 4 2" xfId="601" xr:uid="{DC777E4C-9D69-4C61-B9D8-65423CCD0C60}"/>
    <cellStyle name="Millares 3 5 4 2 2" xfId="1204" xr:uid="{1AF2308B-9D31-422D-8565-5A362FAB25AC}"/>
    <cellStyle name="Millares 3 5 4 3" xfId="904" xr:uid="{3115C97A-944B-4F25-8455-5CAF26BADA41}"/>
    <cellStyle name="Millares 3 5 5" xfId="401" xr:uid="{6FD202E9-C535-49DE-9B8B-E2DFDC715CBB}"/>
    <cellStyle name="Millares 3 5 5 2" xfId="1004" xr:uid="{11F8643A-E2E5-49C6-817C-0138E02D87DE}"/>
    <cellStyle name="Millares 3 5 6" xfId="704" xr:uid="{692D5066-A213-48C4-8B93-1BC32619DD3A}"/>
    <cellStyle name="Millares 3 6" xfId="111" xr:uid="{B2C179C1-5969-4E0A-A8CD-FD0E5415DE40}"/>
    <cellStyle name="Millares 3 6 2" xfId="211" xr:uid="{5F3721B7-3486-471D-9152-66BB497B26F7}"/>
    <cellStyle name="Millares 3 6 2 2" xfId="511" xr:uid="{410A9BE9-2852-4FDC-BAB0-515D1627170D}"/>
    <cellStyle name="Millares 3 6 2 2 2" xfId="1114" xr:uid="{D3E58D99-B9BE-4D80-A18A-143CC5AA8A6C}"/>
    <cellStyle name="Millares 3 6 2 3" xfId="814" xr:uid="{425A200A-BF0E-43E5-82AE-7373250851FF}"/>
    <cellStyle name="Millares 3 6 3" xfId="311" xr:uid="{C8E96D31-5A92-45A0-AF20-BCEEBD9DFBBD}"/>
    <cellStyle name="Millares 3 6 3 2" xfId="611" xr:uid="{BB7A4CAC-84C7-4B07-8E2B-B066F5BB367F}"/>
    <cellStyle name="Millares 3 6 3 2 2" xfId="1214" xr:uid="{C1C0AB67-57FB-4C12-B0C3-82F05EA636C9}"/>
    <cellStyle name="Millares 3 6 3 3" xfId="914" xr:uid="{F2441BF6-FFBE-4C89-925D-11AF194D82A2}"/>
    <cellStyle name="Millares 3 6 4" xfId="411" xr:uid="{90836EF2-B2B2-435B-8CDB-6D7FEF9752DF}"/>
    <cellStyle name="Millares 3 6 4 2" xfId="1014" xr:uid="{0808E666-AE4A-4D2C-A31D-A8D109D8B09D}"/>
    <cellStyle name="Millares 3 6 5" xfId="714" xr:uid="{A9E2AE0F-4189-4748-A2C9-1AF3305C4DF7}"/>
    <cellStyle name="Millares 3 7" xfId="161" xr:uid="{BAC92000-DFB5-424F-B337-14F04D7C8872}"/>
    <cellStyle name="Millares 3 7 2" xfId="461" xr:uid="{A8638FAB-8DB3-41DD-8738-D4B9B7E02BC8}"/>
    <cellStyle name="Millares 3 7 2 2" xfId="1064" xr:uid="{FD9A9926-EC86-43F3-86FF-7F4F7110CC88}"/>
    <cellStyle name="Millares 3 7 3" xfId="764" xr:uid="{34F96716-F271-478B-B949-12A22D721A3C}"/>
    <cellStyle name="Millares 3 8" xfId="261" xr:uid="{7F2D1F9D-806C-4FCB-93FA-9712DBE9F2C7}"/>
    <cellStyle name="Millares 3 8 2" xfId="561" xr:uid="{062D31B1-AF31-4BDE-8AB2-AE653ABFFD5F}"/>
    <cellStyle name="Millares 3 8 2 2" xfId="1164" xr:uid="{D83EDD9F-0579-42B1-A9EF-3EAE25BD55C3}"/>
    <cellStyle name="Millares 3 8 3" xfId="864" xr:uid="{85AC004B-849C-4593-BA71-98BF34A8CB3E}"/>
    <cellStyle name="Millares 3 9" xfId="361" xr:uid="{AE4D50AA-1D41-49BF-977B-300B6552BA4F}"/>
    <cellStyle name="Millares 3 9 2" xfId="964" xr:uid="{DD5A3F8B-F5C5-4851-8FDF-18F3F10B668D}"/>
    <cellStyle name="Millares 4" xfId="1265" xr:uid="{C146CA6E-17F5-47C0-8362-65AD0F1E09D1}"/>
    <cellStyle name="Millares 5" xfId="1267" xr:uid="{2E1CF3BA-922B-491D-AA6E-EA2155A3B924}"/>
    <cellStyle name="Millares 6" xfId="1264" xr:uid="{7B416ACC-114B-425F-878A-82CE54418147}"/>
    <cellStyle name="Millares 7" xfId="1270" xr:uid="{F9E65063-0287-4EE8-92E5-A856F3F70113}"/>
    <cellStyle name="Millares 8" xfId="657" xr:uid="{CC1DE879-B8FC-4FB3-91A1-F82113E96FB9}"/>
    <cellStyle name="Millares 9" xfId="1278" xr:uid="{06268B0C-6097-4699-9132-A26973362108}"/>
    <cellStyle name="Millares_COSTOS DE PERSONAL" xfId="45" xr:uid="{00000000-0005-0000-0000-000026000000}"/>
    <cellStyle name="Moneda" xfId="48" builtinId="4"/>
    <cellStyle name="Moneda [0]" xfId="54" builtinId="7"/>
    <cellStyle name="Moneda [0] 10" xfId="257" xr:uid="{30EB713B-4B8E-4698-8E01-8FD53497660D}"/>
    <cellStyle name="Moneda [0] 10 2" xfId="557" xr:uid="{CF424D01-0703-4700-9FEE-5FE6108BDB04}"/>
    <cellStyle name="Moneda [0] 10 2 2" xfId="1160" xr:uid="{27AFBE29-1ADC-493B-B7C9-59C43CD7E2AF}"/>
    <cellStyle name="Moneda [0] 10 2 2 2" xfId="1272" xr:uid="{95DB8717-0A0F-4736-A834-1B6A41A1C945}"/>
    <cellStyle name="Moneda [0] 10 2 2 2 2" xfId="1275" xr:uid="{669C7044-64B4-4B96-A63D-5767F9C3E53C}"/>
    <cellStyle name="Moneda [0] 10 3" xfId="860" xr:uid="{105B8AB5-0791-47F2-8F46-942161B43D22}"/>
    <cellStyle name="Moneda [0] 11" xfId="357" xr:uid="{C5797DDB-647F-4728-8D19-E18EF3CB9032}"/>
    <cellStyle name="Moneda [0] 11 2" xfId="960" xr:uid="{CB95ECEC-99E9-49ED-A661-238C2EA43B8A}"/>
    <cellStyle name="Moneda [0] 12" xfId="660" xr:uid="{EDB24891-BC37-4FDB-B483-D824EABA46CA}"/>
    <cellStyle name="Moneda [0] 13" xfId="57" xr:uid="{4223D69B-A5D3-4386-9B6D-A36E60AB1769}"/>
    <cellStyle name="Moneda [0] 2" xfId="56" xr:uid="{4835D8E3-8F22-4C69-BD4F-3255E4292A35}"/>
    <cellStyle name="Moneda [0] 3" xfId="59" xr:uid="{8601DF83-7536-4F08-AC55-097FC3A312D6}"/>
    <cellStyle name="Moneda [0] 3 10" xfId="662" xr:uid="{593FA95C-C439-424F-BEF0-360CE21682E8}"/>
    <cellStyle name="Moneda [0] 3 2" xfId="64" xr:uid="{47EE8A82-0590-4A61-9A36-66E3B599E2B7}"/>
    <cellStyle name="Moneda [0] 3 2 2" xfId="74" xr:uid="{5973AF56-D36D-44AB-8395-B6E101D1E888}"/>
    <cellStyle name="Moneda [0] 3 2 2 2" xfId="94" xr:uid="{56266061-4A86-4581-AE31-8723BAD3E557}"/>
    <cellStyle name="Moneda [0] 3 2 2 2 2" xfId="144" xr:uid="{EA1C1BE9-EC3B-4A7E-8940-76BDC81EDFDA}"/>
    <cellStyle name="Moneda [0] 3 2 2 2 2 2" xfId="244" xr:uid="{5A5C5B09-ACA4-4D29-873E-25FCD5FFC3DE}"/>
    <cellStyle name="Moneda [0] 3 2 2 2 2 2 2" xfId="544" xr:uid="{9D46D60E-F3CA-459A-BD62-A3EB149E4E62}"/>
    <cellStyle name="Moneda [0] 3 2 2 2 2 2 2 2" xfId="1147" xr:uid="{C9833903-761C-420A-B37D-F1E09145AE77}"/>
    <cellStyle name="Moneda [0] 3 2 2 2 2 2 3" xfId="847" xr:uid="{B535B85C-24BE-4D9E-AF1E-A0630462321C}"/>
    <cellStyle name="Moneda [0] 3 2 2 2 2 3" xfId="344" xr:uid="{7938064C-4D34-4A2F-9484-2726440AAEC5}"/>
    <cellStyle name="Moneda [0] 3 2 2 2 2 3 2" xfId="644" xr:uid="{6A6B9EAF-BE8C-4AC8-86DD-C0C662FF4C4A}"/>
    <cellStyle name="Moneda [0] 3 2 2 2 2 3 2 2" xfId="1247" xr:uid="{2D8F5C94-BDD6-4596-81D8-3F34E0A9270F}"/>
    <cellStyle name="Moneda [0] 3 2 2 2 2 3 3" xfId="947" xr:uid="{709E24EE-D16E-48AF-A027-E06B0DF18C30}"/>
    <cellStyle name="Moneda [0] 3 2 2 2 2 4" xfId="444" xr:uid="{B0865F49-2ABA-4710-9931-F2D6C71511FA}"/>
    <cellStyle name="Moneda [0] 3 2 2 2 2 4 2" xfId="1047" xr:uid="{CA05C292-309E-432C-9122-8E06F724A4A4}"/>
    <cellStyle name="Moneda [0] 3 2 2 2 2 5" xfId="747" xr:uid="{C06B69A5-D47E-4DD9-89E7-48F57EFA021A}"/>
    <cellStyle name="Moneda [0] 3 2 2 2 3" xfId="194" xr:uid="{CD12F634-991E-4148-B1A1-C1C90BEAB113}"/>
    <cellStyle name="Moneda [0] 3 2 2 2 3 2" xfId="494" xr:uid="{B320F125-65C3-4542-AD8D-CF6121133F4B}"/>
    <cellStyle name="Moneda [0] 3 2 2 2 3 2 2" xfId="1097" xr:uid="{D6DB7321-CAD4-4A15-AB10-969AFE3ED85B}"/>
    <cellStyle name="Moneda [0] 3 2 2 2 3 3" xfId="797" xr:uid="{C2E72EAC-F77A-4E38-940F-91A23BC1C239}"/>
    <cellStyle name="Moneda [0] 3 2 2 2 4" xfId="294" xr:uid="{09B472E1-2979-4A87-BE03-4C7293AF7E7D}"/>
    <cellStyle name="Moneda [0] 3 2 2 2 4 2" xfId="594" xr:uid="{21A101AB-9F25-451E-88CA-4CDAD1B86386}"/>
    <cellStyle name="Moneda [0] 3 2 2 2 4 2 2" xfId="1197" xr:uid="{0592B54F-61DA-4CF9-AF3C-1FA20A7F8C21}"/>
    <cellStyle name="Moneda [0] 3 2 2 2 4 3" xfId="897" xr:uid="{C91BD388-E5DA-46E4-9947-C611488E24E8}"/>
    <cellStyle name="Moneda [0] 3 2 2 2 5" xfId="394" xr:uid="{61633A9E-3923-4FAD-B9F9-31A37F048AEB}"/>
    <cellStyle name="Moneda [0] 3 2 2 2 5 2" xfId="997" xr:uid="{7802B59F-1B4A-4926-8818-37BE1B0DFD0F}"/>
    <cellStyle name="Moneda [0] 3 2 2 2 6" xfId="697" xr:uid="{0BD74EE3-068E-4C7D-8F47-C9ACC57918AA}"/>
    <cellStyle name="Moneda [0] 3 2 2 3" xfId="124" xr:uid="{04CA959C-6723-420F-AAF6-FEBA07CF5481}"/>
    <cellStyle name="Moneda [0] 3 2 2 3 2" xfId="224" xr:uid="{DBF501AD-C9C2-4AEC-9950-14D5B719CE03}"/>
    <cellStyle name="Moneda [0] 3 2 2 3 2 2" xfId="524" xr:uid="{E00240C4-D68D-45B2-92BF-8396FA0E8D94}"/>
    <cellStyle name="Moneda [0] 3 2 2 3 2 2 2" xfId="1127" xr:uid="{14A1769F-7048-41D7-AD1B-AAE0990B1CE1}"/>
    <cellStyle name="Moneda [0] 3 2 2 3 2 3" xfId="827" xr:uid="{551B4341-FC9B-45AF-A1C3-40B0609D18E0}"/>
    <cellStyle name="Moneda [0] 3 2 2 3 3" xfId="324" xr:uid="{16E6991A-07D6-4EAF-9AFE-8F278408D8A3}"/>
    <cellStyle name="Moneda [0] 3 2 2 3 3 2" xfId="624" xr:uid="{EBA894FE-8E8F-4FEA-8306-770C184341F9}"/>
    <cellStyle name="Moneda [0] 3 2 2 3 3 2 2" xfId="1227" xr:uid="{4BE8C997-77D0-40C6-AACB-C7B5FD7AAF1E}"/>
    <cellStyle name="Moneda [0] 3 2 2 3 3 3" xfId="927" xr:uid="{7A5F67DE-14AE-42C4-BEA1-CBE6E0DB8934}"/>
    <cellStyle name="Moneda [0] 3 2 2 3 4" xfId="424" xr:uid="{ACDB8E93-2935-4BB6-AFBF-826A122DEA33}"/>
    <cellStyle name="Moneda [0] 3 2 2 3 4 2" xfId="1027" xr:uid="{8441760F-912D-497C-AB03-5CF801FBD312}"/>
    <cellStyle name="Moneda [0] 3 2 2 3 5" xfId="727" xr:uid="{B4888E74-D254-4E09-8F68-4C45BCD63CD7}"/>
    <cellStyle name="Moneda [0] 3 2 2 4" xfId="174" xr:uid="{C75B3173-2627-40F6-BE22-3DB96FC87016}"/>
    <cellStyle name="Moneda [0] 3 2 2 4 2" xfId="474" xr:uid="{9E5829DE-4CA2-481A-A2A0-A8E5BB85B213}"/>
    <cellStyle name="Moneda [0] 3 2 2 4 2 2" xfId="1077" xr:uid="{F5B7AC3E-1F41-4905-AA73-DE2593C42498}"/>
    <cellStyle name="Moneda [0] 3 2 2 4 3" xfId="777" xr:uid="{245CD562-91C1-41F1-A217-748889E21A26}"/>
    <cellStyle name="Moneda [0] 3 2 2 5" xfId="274" xr:uid="{C4185E7A-3B62-4664-811D-5CCC60FEA5C9}"/>
    <cellStyle name="Moneda [0] 3 2 2 5 2" xfId="574" xr:uid="{D0C5BFC3-8694-436B-B099-27C53D44C192}"/>
    <cellStyle name="Moneda [0] 3 2 2 5 2 2" xfId="1177" xr:uid="{489B7EFF-0757-4ACC-BE7E-BB19C8E8BD66}"/>
    <cellStyle name="Moneda [0] 3 2 2 5 3" xfId="877" xr:uid="{E8C465AC-E024-47D0-BD49-306A069BEC31}"/>
    <cellStyle name="Moneda [0] 3 2 2 6" xfId="374" xr:uid="{1339AA13-5A23-4F4E-9F81-7EC42801D8DC}"/>
    <cellStyle name="Moneda [0] 3 2 2 6 2" xfId="977" xr:uid="{C6FA3E01-3406-4762-8018-1BE11EF1087C}"/>
    <cellStyle name="Moneda [0] 3 2 2 7" xfId="677" xr:uid="{5170516F-22A9-459D-B3BD-527898CFA64E}"/>
    <cellStyle name="Moneda [0] 3 2 3" xfId="84" xr:uid="{BD128D6C-1ECC-4F8D-8821-2B34C9C7E0FF}"/>
    <cellStyle name="Moneda [0] 3 2 3 2" xfId="134" xr:uid="{6210C8EA-F1C9-4413-9EF5-A55AD072CAC4}"/>
    <cellStyle name="Moneda [0] 3 2 3 2 2" xfId="234" xr:uid="{807BDE0D-1560-49F2-8A82-0E8F5B240DC2}"/>
    <cellStyle name="Moneda [0] 3 2 3 2 2 2" xfId="534" xr:uid="{36DCD9B6-134A-4117-B854-F6E39BE610E0}"/>
    <cellStyle name="Moneda [0] 3 2 3 2 2 2 2" xfId="1137" xr:uid="{2698F1B3-603C-4DCB-9047-81F8653C2AF6}"/>
    <cellStyle name="Moneda [0] 3 2 3 2 2 3" xfId="837" xr:uid="{F027B7D3-9A2C-4C3E-9253-A38A84D9D05C}"/>
    <cellStyle name="Moneda [0] 3 2 3 2 3" xfId="334" xr:uid="{00E12FCB-1378-4440-9F5E-AAF7AB97B5AC}"/>
    <cellStyle name="Moneda [0] 3 2 3 2 3 2" xfId="634" xr:uid="{636FA667-4B33-4364-B6E2-F931AC275AD8}"/>
    <cellStyle name="Moneda [0] 3 2 3 2 3 2 2" xfId="1237" xr:uid="{2069DF89-033F-48AD-9BC7-9F8972DC733A}"/>
    <cellStyle name="Moneda [0] 3 2 3 2 3 3" xfId="937" xr:uid="{9B477879-6F65-411A-A74D-2C5DDEE399D1}"/>
    <cellStyle name="Moneda [0] 3 2 3 2 4" xfId="434" xr:uid="{2235F671-B15C-4CA6-86B4-B17F51F2CFCC}"/>
    <cellStyle name="Moneda [0] 3 2 3 2 4 2" xfId="1037" xr:uid="{856AB297-C677-4033-A86E-AE4A6C37D16B}"/>
    <cellStyle name="Moneda [0] 3 2 3 2 5" xfId="737" xr:uid="{176F4A48-9F60-40CC-8BF3-B202C657E998}"/>
    <cellStyle name="Moneda [0] 3 2 3 3" xfId="184" xr:uid="{DF37C015-2AD7-40F1-8D8D-613914EF7FC9}"/>
    <cellStyle name="Moneda [0] 3 2 3 3 2" xfId="484" xr:uid="{E584614A-199A-4C53-8BCD-A894235916E9}"/>
    <cellStyle name="Moneda [0] 3 2 3 3 2 2" xfId="1087" xr:uid="{12509A7C-E55D-4E93-B1ED-586AE2EB4C71}"/>
    <cellStyle name="Moneda [0] 3 2 3 3 3" xfId="787" xr:uid="{6C91818D-9F47-4E97-A8D1-B79AEA187A9B}"/>
    <cellStyle name="Moneda [0] 3 2 3 4" xfId="284" xr:uid="{62DDAB8F-630A-46F8-B04D-8163448CFF43}"/>
    <cellStyle name="Moneda [0] 3 2 3 4 2" xfId="584" xr:uid="{29108777-1394-4F4F-9C1F-8FAD119997D4}"/>
    <cellStyle name="Moneda [0] 3 2 3 4 2 2" xfId="1187" xr:uid="{790D292E-CE30-4C6A-8560-A56621AA19A7}"/>
    <cellStyle name="Moneda [0] 3 2 3 4 3" xfId="887" xr:uid="{857B6FE7-49FC-4977-A09B-7E22B0DC1707}"/>
    <cellStyle name="Moneda [0] 3 2 3 5" xfId="384" xr:uid="{3C0CF59D-A207-4827-97CE-418F097B75A7}"/>
    <cellStyle name="Moneda [0] 3 2 3 5 2" xfId="987" xr:uid="{52BE2441-BFF0-4D87-89A7-B85AEF78AB1E}"/>
    <cellStyle name="Moneda [0] 3 2 3 6" xfId="687" xr:uid="{F2FC9DE9-77BB-4ED4-9D41-8369D48D71E8}"/>
    <cellStyle name="Moneda [0] 3 2 4" xfId="104" xr:uid="{2F1CA2B1-7D22-4AD1-B0F6-C5FF207E78F8}"/>
    <cellStyle name="Moneda [0] 3 2 4 2" xfId="154" xr:uid="{686DA39A-2374-4EA0-B45B-777179DD9C9C}"/>
    <cellStyle name="Moneda [0] 3 2 4 2 2" xfId="254" xr:uid="{22183AE1-C74E-4A53-AE52-3C53F119FBEF}"/>
    <cellStyle name="Moneda [0] 3 2 4 2 2 2" xfId="554" xr:uid="{2A52503F-2812-414D-A757-05EBDBC1966C}"/>
    <cellStyle name="Moneda [0] 3 2 4 2 2 2 2" xfId="1157" xr:uid="{52438AD2-CC20-4459-A575-5069F6CF563A}"/>
    <cellStyle name="Moneda [0] 3 2 4 2 2 3" xfId="857" xr:uid="{B12B0208-354A-44BD-9D2E-EE95EAD71117}"/>
    <cellStyle name="Moneda [0] 3 2 4 2 3" xfId="354" xr:uid="{70E1F4AA-43F7-4E25-A2F1-972C89F07D6D}"/>
    <cellStyle name="Moneda [0] 3 2 4 2 3 2" xfId="654" xr:uid="{6A205E07-12B6-45FC-8880-1DD671B342ED}"/>
    <cellStyle name="Moneda [0] 3 2 4 2 3 2 2" xfId="1257" xr:uid="{C3C179C2-C1B5-4FE1-9368-A868825FB4D5}"/>
    <cellStyle name="Moneda [0] 3 2 4 2 3 3" xfId="957" xr:uid="{40334D99-B025-427E-B79F-33BDBAF819D6}"/>
    <cellStyle name="Moneda [0] 3 2 4 2 4" xfId="454" xr:uid="{9CFF85B5-F841-4EF9-94E6-5128CF116AEE}"/>
    <cellStyle name="Moneda [0] 3 2 4 2 4 2" xfId="1057" xr:uid="{A9540C27-8B23-4DCB-9952-5B1BBBC1FCD3}"/>
    <cellStyle name="Moneda [0] 3 2 4 2 5" xfId="757" xr:uid="{CD5A4B49-40BE-4412-A172-DEE72B1FDD4D}"/>
    <cellStyle name="Moneda [0] 3 2 4 3" xfId="204" xr:uid="{2078E8F6-0030-4E6E-ACD3-818C577CFFED}"/>
    <cellStyle name="Moneda [0] 3 2 4 3 2" xfId="504" xr:uid="{8202B7BF-AE76-48AE-9AD1-C93290A9BB48}"/>
    <cellStyle name="Moneda [0] 3 2 4 3 2 2" xfId="1107" xr:uid="{FE4411B8-C90E-45DB-82AC-F67BA3F8B990}"/>
    <cellStyle name="Moneda [0] 3 2 4 3 3" xfId="807" xr:uid="{2B4697D4-D8AD-4A9F-9FB2-FD271C9114D3}"/>
    <cellStyle name="Moneda [0] 3 2 4 4" xfId="304" xr:uid="{2E0C14AC-94A5-43AD-9BA2-92A0A0436B37}"/>
    <cellStyle name="Moneda [0] 3 2 4 4 2" xfId="604" xr:uid="{6F5F3679-9ABF-4E65-BE1C-E8EBBE8B956E}"/>
    <cellStyle name="Moneda [0] 3 2 4 4 2 2" xfId="1207" xr:uid="{D3A6BEF1-42E3-48D0-BCF9-9129BA279F15}"/>
    <cellStyle name="Moneda [0] 3 2 4 4 3" xfId="907" xr:uid="{CCA5DCAF-6A6B-490C-B629-3D432ED1C807}"/>
    <cellStyle name="Moneda [0] 3 2 4 5" xfId="404" xr:uid="{13D0BD53-A16D-42F5-B091-B865CB607946}"/>
    <cellStyle name="Moneda [0] 3 2 4 5 2" xfId="1007" xr:uid="{978D1DA6-5999-4087-A2EC-35B8BEC15B0F}"/>
    <cellStyle name="Moneda [0] 3 2 4 6" xfId="707" xr:uid="{AB2B0A30-89E3-43BD-9766-3B59CDAC4B78}"/>
    <cellStyle name="Moneda [0] 3 2 5" xfId="114" xr:uid="{5864AFE0-DFD5-47C8-BF60-F620DC9BF061}"/>
    <cellStyle name="Moneda [0] 3 2 5 2" xfId="214" xr:uid="{FEA0DE63-E033-4B32-A263-15A0207E7D0B}"/>
    <cellStyle name="Moneda [0] 3 2 5 2 2" xfId="514" xr:uid="{4A68F591-ADB6-4070-81F9-E5EDF96C24AF}"/>
    <cellStyle name="Moneda [0] 3 2 5 2 2 2" xfId="1117" xr:uid="{061AB271-A096-44A4-83B3-37265D0D3EB7}"/>
    <cellStyle name="Moneda [0] 3 2 5 2 3" xfId="817" xr:uid="{86E0D32C-D6BA-4194-9559-0E0106E16FE3}"/>
    <cellStyle name="Moneda [0] 3 2 5 3" xfId="314" xr:uid="{755C4DD6-7EE4-43CB-970E-CE117BAE2E36}"/>
    <cellStyle name="Moneda [0] 3 2 5 3 2" xfId="614" xr:uid="{DD5137DA-2D3B-4EA1-BA1E-465EE54A55DF}"/>
    <cellStyle name="Moneda [0] 3 2 5 3 2 2" xfId="1217" xr:uid="{F85C8AE4-4CE8-47CD-BD6A-1CDA3046B2A8}"/>
    <cellStyle name="Moneda [0] 3 2 5 3 3" xfId="917" xr:uid="{E6FC0984-2C85-44EA-B2AE-19190AA2BE3F}"/>
    <cellStyle name="Moneda [0] 3 2 5 4" xfId="414" xr:uid="{3495BFB1-63FA-4E7B-84C5-DE7BCB9679E4}"/>
    <cellStyle name="Moneda [0] 3 2 5 4 2" xfId="1017" xr:uid="{08C70307-2AB4-4170-B507-8BE7CFD740D8}"/>
    <cellStyle name="Moneda [0] 3 2 5 5" xfId="717" xr:uid="{952C424F-E07F-4828-81C8-8722C68D0485}"/>
    <cellStyle name="Moneda [0] 3 2 6" xfId="164" xr:uid="{F25C9458-2B0E-4051-BD70-A89AFF667637}"/>
    <cellStyle name="Moneda [0] 3 2 6 2" xfId="464" xr:uid="{6D9570DB-FD48-4B30-B0EE-4C4341590FAC}"/>
    <cellStyle name="Moneda [0] 3 2 6 2 2" xfId="1067" xr:uid="{1DE39A19-AA07-4FA4-9BDE-940B7F91B0BA}"/>
    <cellStyle name="Moneda [0] 3 2 6 3" xfId="767" xr:uid="{FF93E40B-85B2-4184-9E01-53ED3E8D728F}"/>
    <cellStyle name="Moneda [0] 3 2 7" xfId="264" xr:uid="{67ACC93B-2A77-48A2-969B-42DB4A037994}"/>
    <cellStyle name="Moneda [0] 3 2 7 2" xfId="564" xr:uid="{57AC6D34-2599-4A14-958C-1DD58E7C7173}"/>
    <cellStyle name="Moneda [0] 3 2 7 2 2" xfId="1167" xr:uid="{6732BE59-F801-4610-8A03-9C0FD886A5DD}"/>
    <cellStyle name="Moneda [0] 3 2 7 3" xfId="867" xr:uid="{4A724704-8A37-4005-BCEA-E06E7E5DCA56}"/>
    <cellStyle name="Moneda [0] 3 2 8" xfId="364" xr:uid="{615AA547-3B8C-4F70-B011-A4E2A6343841}"/>
    <cellStyle name="Moneda [0] 3 2 8 2" xfId="967" xr:uid="{2A67722A-5FD7-4840-A029-7598DD1A5D33}"/>
    <cellStyle name="Moneda [0] 3 2 9" xfId="667" xr:uid="{7A8C669C-42D4-48E0-8FB7-F00CEAA18500}"/>
    <cellStyle name="Moneda [0] 3 3" xfId="69" xr:uid="{5120CF55-1E6B-42A8-AD9B-715C5842C29C}"/>
    <cellStyle name="Moneda [0] 3 3 2" xfId="89" xr:uid="{C4A8774F-8364-4858-A5F4-70FE9247EAE3}"/>
    <cellStyle name="Moneda [0] 3 3 2 2" xfId="139" xr:uid="{68EB0B04-38D7-4B29-954C-17C6FFD47137}"/>
    <cellStyle name="Moneda [0] 3 3 2 2 2" xfId="239" xr:uid="{9A914BE7-7D11-41F2-B6BC-316A8469F159}"/>
    <cellStyle name="Moneda [0] 3 3 2 2 2 2" xfId="539" xr:uid="{91F73F53-C3FC-4131-BF7A-25CE1313AD59}"/>
    <cellStyle name="Moneda [0] 3 3 2 2 2 2 2" xfId="1142" xr:uid="{AF87DE61-0416-4C5B-85E5-B0675D4342C6}"/>
    <cellStyle name="Moneda [0] 3 3 2 2 2 3" xfId="842" xr:uid="{0C91D4AB-538C-4FAF-BCA8-711F6DFD11E3}"/>
    <cellStyle name="Moneda [0] 3 3 2 2 3" xfId="339" xr:uid="{6BA3FA70-4142-4119-AC5B-A45E54A48A0B}"/>
    <cellStyle name="Moneda [0] 3 3 2 2 3 2" xfId="639" xr:uid="{D05A601E-D982-4E7D-A1D4-63FDA0EE9404}"/>
    <cellStyle name="Moneda [0] 3 3 2 2 3 2 2" xfId="1242" xr:uid="{5A446AE5-00D2-404C-B3A3-BAC8E99F271B}"/>
    <cellStyle name="Moneda [0] 3 3 2 2 3 3" xfId="942" xr:uid="{3D488FFE-2697-4E55-8A84-959273168004}"/>
    <cellStyle name="Moneda [0] 3 3 2 2 4" xfId="439" xr:uid="{E47497E7-7F59-4A4F-A5E7-936A4F40884F}"/>
    <cellStyle name="Moneda [0] 3 3 2 2 4 2" xfId="1042" xr:uid="{FD492892-76EF-4412-A841-5DD2CE6438D0}"/>
    <cellStyle name="Moneda [0] 3 3 2 2 5" xfId="742" xr:uid="{AA950096-F740-4693-8F54-5B89FB34AA99}"/>
    <cellStyle name="Moneda [0] 3 3 2 3" xfId="189" xr:uid="{FB9A784D-438B-4B7A-BB2C-AFCD2CC99F57}"/>
    <cellStyle name="Moneda [0] 3 3 2 3 2" xfId="489" xr:uid="{ED19C934-8A3D-495A-A453-94EA1F805D25}"/>
    <cellStyle name="Moneda [0] 3 3 2 3 2 2" xfId="1092" xr:uid="{A218D833-50F2-4914-A700-706CB8AD39D9}"/>
    <cellStyle name="Moneda [0] 3 3 2 3 3" xfId="792" xr:uid="{AFC5A77A-EF09-4FA7-B32C-3ED68C98C975}"/>
    <cellStyle name="Moneda [0] 3 3 2 4" xfId="289" xr:uid="{3076A8B9-17F4-4671-BE4F-BB7FEB9B8CD7}"/>
    <cellStyle name="Moneda [0] 3 3 2 4 2" xfId="589" xr:uid="{A4D90379-E2C9-48EE-B6DC-C3E8704E86F7}"/>
    <cellStyle name="Moneda [0] 3 3 2 4 2 2" xfId="1192" xr:uid="{F16E0C44-BF74-45DB-883A-FF006563194E}"/>
    <cellStyle name="Moneda [0] 3 3 2 4 3" xfId="892" xr:uid="{F2B6BF09-D4C1-42A5-B312-96D996D971C6}"/>
    <cellStyle name="Moneda [0] 3 3 2 5" xfId="389" xr:uid="{7F9FD8CA-F321-40A9-A213-B97C60F4272F}"/>
    <cellStyle name="Moneda [0] 3 3 2 5 2" xfId="992" xr:uid="{2CFB1CD1-7436-4A96-96A7-C43180F2D06F}"/>
    <cellStyle name="Moneda [0] 3 3 2 6" xfId="692" xr:uid="{4AC1D0A6-8ACA-4C59-AE7A-F9FA73CCFF27}"/>
    <cellStyle name="Moneda [0] 3 3 3" xfId="119" xr:uid="{7F59D3B1-B55D-4B82-9FBE-4AA1CB1A5D44}"/>
    <cellStyle name="Moneda [0] 3 3 3 2" xfId="219" xr:uid="{14618AF5-3B8B-4C57-BB9E-36E8198A93FA}"/>
    <cellStyle name="Moneda [0] 3 3 3 2 2" xfId="519" xr:uid="{96F3C1FB-66D3-493C-8C97-F1FD1D1B0833}"/>
    <cellStyle name="Moneda [0] 3 3 3 2 2 2" xfId="1122" xr:uid="{2993F27C-D3AB-4853-ABCC-9E6CF6B346FB}"/>
    <cellStyle name="Moneda [0] 3 3 3 2 3" xfId="822" xr:uid="{D4970C61-3CCF-466B-AD62-316402A36C57}"/>
    <cellStyle name="Moneda [0] 3 3 3 3" xfId="319" xr:uid="{BEB13023-AA42-4C86-9176-2B07885667D5}"/>
    <cellStyle name="Moneda [0] 3 3 3 3 2" xfId="619" xr:uid="{7D07CE6B-33BD-47D6-87B6-3F01813A56C9}"/>
    <cellStyle name="Moneda [0] 3 3 3 3 2 2" xfId="1222" xr:uid="{FD8D45C9-D460-430C-BD56-80B771064533}"/>
    <cellStyle name="Moneda [0] 3 3 3 3 3" xfId="922" xr:uid="{55BD3DEE-4C2B-4FBD-85EC-11413F11C53E}"/>
    <cellStyle name="Moneda [0] 3 3 3 4" xfId="419" xr:uid="{EE439EE0-00E2-42E4-9D2B-33974371E5F8}"/>
    <cellStyle name="Moneda [0] 3 3 3 4 2" xfId="1022" xr:uid="{3F4EC2C5-91BD-47B9-8279-7E8913490428}"/>
    <cellStyle name="Moneda [0] 3 3 3 5" xfId="722" xr:uid="{00F109A5-9EFE-419B-A3E6-1B4D5D19C3BB}"/>
    <cellStyle name="Moneda [0] 3 3 4" xfId="169" xr:uid="{14279251-5222-4642-B299-74F92E48394A}"/>
    <cellStyle name="Moneda [0] 3 3 4 2" xfId="469" xr:uid="{0E290812-B9B1-4A11-9388-423E1941C89D}"/>
    <cellStyle name="Moneda [0] 3 3 4 2 2" xfId="1072" xr:uid="{C07FDB7C-2068-4620-9496-88437AD1CEAF}"/>
    <cellStyle name="Moneda [0] 3 3 4 3" xfId="772" xr:uid="{BAD9F7E5-E741-4996-B96F-133CCB9B61D2}"/>
    <cellStyle name="Moneda [0] 3 3 5" xfId="269" xr:uid="{30AF573C-368A-4994-BA7C-63D9C1C80827}"/>
    <cellStyle name="Moneda [0] 3 3 5 2" xfId="569" xr:uid="{F1605826-3174-4FEA-B0A4-4AADD449E93B}"/>
    <cellStyle name="Moneda [0] 3 3 5 2 2" xfId="1172" xr:uid="{ED7C55A8-B46E-4F6D-956D-0FC3592B5CFC}"/>
    <cellStyle name="Moneda [0] 3 3 5 3" xfId="872" xr:uid="{3559B68A-F277-43D0-BE23-2C518274017A}"/>
    <cellStyle name="Moneda [0] 3 3 6" xfId="369" xr:uid="{50E81F65-363B-46CE-AD93-A7C20FE25B6F}"/>
    <cellStyle name="Moneda [0] 3 3 6 2" xfId="972" xr:uid="{A8A6428F-91E6-4F64-B8B5-310903472DF4}"/>
    <cellStyle name="Moneda [0] 3 3 7" xfId="672" xr:uid="{92B6F5D2-6741-4145-B083-716D92449874}"/>
    <cellStyle name="Moneda [0] 3 4" xfId="79" xr:uid="{2A599575-BD94-44D3-9922-BF1E549227E9}"/>
    <cellStyle name="Moneda [0] 3 4 2" xfId="129" xr:uid="{50EE9E91-36B8-4D46-9A3A-19E9E917850A}"/>
    <cellStyle name="Moneda [0] 3 4 2 2" xfId="229" xr:uid="{53B9866A-56A9-4DE4-AE40-1D759B43B9DE}"/>
    <cellStyle name="Moneda [0] 3 4 2 2 2" xfId="529" xr:uid="{2C279ACF-7967-4CB0-80AA-5042454AD0AC}"/>
    <cellStyle name="Moneda [0] 3 4 2 2 2 2" xfId="1132" xr:uid="{9E0021DD-A84C-4EAB-9F4B-8AC280531FAF}"/>
    <cellStyle name="Moneda [0] 3 4 2 2 3" xfId="832" xr:uid="{CD4391F5-F32D-4624-8038-E4A30E71EFF8}"/>
    <cellStyle name="Moneda [0] 3 4 2 3" xfId="329" xr:uid="{A0E3A841-EECB-4726-BCFB-DE3E0F4BCE39}"/>
    <cellStyle name="Moneda [0] 3 4 2 3 2" xfId="629" xr:uid="{39A1E088-099D-4DA7-B7A1-5F7FE5A5D331}"/>
    <cellStyle name="Moneda [0] 3 4 2 3 2 2" xfId="1232" xr:uid="{BADEC04F-CEEA-42BD-972F-F820E598DF7F}"/>
    <cellStyle name="Moneda [0] 3 4 2 3 3" xfId="932" xr:uid="{3B080732-5BA9-46FB-A51B-D9D1A147324B}"/>
    <cellStyle name="Moneda [0] 3 4 2 4" xfId="429" xr:uid="{595B519B-12B4-4996-9E14-444B665BF056}"/>
    <cellStyle name="Moneda [0] 3 4 2 4 2" xfId="1032" xr:uid="{FB12C3FE-7700-469F-A765-77921E126EEE}"/>
    <cellStyle name="Moneda [0] 3 4 2 5" xfId="732" xr:uid="{2ACC2C9E-C5CD-417E-9F0E-A22619E00313}"/>
    <cellStyle name="Moneda [0] 3 4 3" xfId="179" xr:uid="{488274DC-5CA7-4C13-88EA-1A675BA6616D}"/>
    <cellStyle name="Moneda [0] 3 4 3 2" xfId="479" xr:uid="{6C9739AB-0B55-4EA9-806C-69C7E2B043D7}"/>
    <cellStyle name="Moneda [0] 3 4 3 2 2" xfId="1082" xr:uid="{79EFB86D-2C00-4EB7-A15F-0E48FFA9C450}"/>
    <cellStyle name="Moneda [0] 3 4 3 3" xfId="782" xr:uid="{DC318D61-16D8-48DA-9A88-CEAC34437675}"/>
    <cellStyle name="Moneda [0] 3 4 4" xfId="279" xr:uid="{9C78C084-041E-476E-B329-5DC4B51DBDEB}"/>
    <cellStyle name="Moneda [0] 3 4 4 2" xfId="579" xr:uid="{E45EBA14-5555-47D7-A07C-C009A50FB389}"/>
    <cellStyle name="Moneda [0] 3 4 4 2 2" xfId="1182" xr:uid="{07AEB23F-5F34-4912-AA8C-0438E6CB50EC}"/>
    <cellStyle name="Moneda [0] 3 4 4 3" xfId="882" xr:uid="{5EDDA3B6-7609-448F-A669-B243C7C66E9F}"/>
    <cellStyle name="Moneda [0] 3 4 5" xfId="379" xr:uid="{5AF0F4DB-2CA4-4D01-BEE8-73B951791B2B}"/>
    <cellStyle name="Moneda [0] 3 4 5 2" xfId="982" xr:uid="{6FE7A346-4D24-453F-929E-CEDC67AB8617}"/>
    <cellStyle name="Moneda [0] 3 4 6" xfId="682" xr:uid="{6522D5C3-6F91-4C3A-AF8E-01DE1F1F6A6E}"/>
    <cellStyle name="Moneda [0] 3 5" xfId="99" xr:uid="{B238B35B-B516-44A7-9C73-B617F997A17A}"/>
    <cellStyle name="Moneda [0] 3 5 2" xfId="149" xr:uid="{CE143E16-69AF-41E1-B00B-12F82A265FE8}"/>
    <cellStyle name="Moneda [0] 3 5 2 2" xfId="249" xr:uid="{376D3C66-9DED-4682-9C69-802C5F87F537}"/>
    <cellStyle name="Moneda [0] 3 5 2 2 2" xfId="549" xr:uid="{A4A5AA03-BFC7-4F44-B68C-4B2D701E931E}"/>
    <cellStyle name="Moneda [0] 3 5 2 2 2 2" xfId="1152" xr:uid="{46EBA0D0-A302-4D24-8AED-4D3D75A832B2}"/>
    <cellStyle name="Moneda [0] 3 5 2 2 3" xfId="852" xr:uid="{FC7CF3E8-8127-4A18-9D92-EC7730447DC7}"/>
    <cellStyle name="Moneda [0] 3 5 2 3" xfId="349" xr:uid="{F78674B0-E324-4F2C-B7BC-B9B8AC2153BC}"/>
    <cellStyle name="Moneda [0] 3 5 2 3 2" xfId="649" xr:uid="{40B379C4-E694-4C05-8283-B3C7599674B4}"/>
    <cellStyle name="Moneda [0] 3 5 2 3 2 2" xfId="1252" xr:uid="{287FE857-9313-4EE2-98B6-32BAB7BB7EE4}"/>
    <cellStyle name="Moneda [0] 3 5 2 3 3" xfId="952" xr:uid="{007B4122-82DD-4139-93D7-0739736BF639}"/>
    <cellStyle name="Moneda [0] 3 5 2 4" xfId="449" xr:uid="{E4099966-8110-4B63-BFCD-D104449AAE73}"/>
    <cellStyle name="Moneda [0] 3 5 2 4 2" xfId="1052" xr:uid="{B9A2AD51-AF1A-4F6A-A5E6-D0F0A162C475}"/>
    <cellStyle name="Moneda [0] 3 5 2 5" xfId="752" xr:uid="{468D69BA-4E91-40F1-9EB1-75E9BAD7B501}"/>
    <cellStyle name="Moneda [0] 3 5 3" xfId="199" xr:uid="{52A5B8B0-6C55-48E9-BE82-1F433038D38C}"/>
    <cellStyle name="Moneda [0] 3 5 3 2" xfId="499" xr:uid="{4F8E7725-FCE3-4BCA-BA3D-BC3B4D594330}"/>
    <cellStyle name="Moneda [0] 3 5 3 2 2" xfId="1102" xr:uid="{F9AE88B8-E6AD-4C97-B231-0DE560C47502}"/>
    <cellStyle name="Moneda [0] 3 5 3 3" xfId="802" xr:uid="{300B9037-E837-4ACE-ACE7-731A3450A81E}"/>
    <cellStyle name="Moneda [0] 3 5 4" xfId="299" xr:uid="{5B436FEB-EC6B-4712-9C7F-56A825AB1479}"/>
    <cellStyle name="Moneda [0] 3 5 4 2" xfId="599" xr:uid="{9291972E-D294-43C5-9E59-8168F04088FE}"/>
    <cellStyle name="Moneda [0] 3 5 4 2 2" xfId="1202" xr:uid="{58E1E3C4-438C-4925-B749-3B47A5E3AFC7}"/>
    <cellStyle name="Moneda [0] 3 5 4 3" xfId="902" xr:uid="{B84FA259-BA6E-4A08-BFE3-CB4A9E3BD5CF}"/>
    <cellStyle name="Moneda [0] 3 5 5" xfId="399" xr:uid="{3075505B-CC77-4210-AC7B-868C5A4F894F}"/>
    <cellStyle name="Moneda [0] 3 5 5 2" xfId="1002" xr:uid="{ACC8A434-1DDF-4E40-B8F0-F37BF5223D88}"/>
    <cellStyle name="Moneda [0] 3 5 6" xfId="702" xr:uid="{0390BBC0-9BFD-4360-93D5-E6A09AC36A13}"/>
    <cellStyle name="Moneda [0] 3 6" xfId="109" xr:uid="{912F8E21-DFFD-4DFA-97CA-2B989E38A09E}"/>
    <cellStyle name="Moneda [0] 3 6 2" xfId="209" xr:uid="{2932528C-C3E3-4A39-9422-904CA2289BEE}"/>
    <cellStyle name="Moneda [0] 3 6 2 2" xfId="509" xr:uid="{226A5FA4-ECF8-4E48-9062-8E9D0A553693}"/>
    <cellStyle name="Moneda [0] 3 6 2 2 2" xfId="1112" xr:uid="{90AEB18E-D0B9-477E-84E7-EA31D4594BA2}"/>
    <cellStyle name="Moneda [0] 3 6 2 3" xfId="812" xr:uid="{863D5724-284C-493D-AFD6-D0541C3A2C23}"/>
    <cellStyle name="Moneda [0] 3 6 3" xfId="309" xr:uid="{BFA9842B-92C9-480B-B4C6-3FBA26CE87BC}"/>
    <cellStyle name="Moneda [0] 3 6 3 2" xfId="609" xr:uid="{4516A73C-FDDE-4A64-967C-CB13ABD22B50}"/>
    <cellStyle name="Moneda [0] 3 6 3 2 2" xfId="1212" xr:uid="{558B2D15-2AB1-4648-9445-9E9A904446A6}"/>
    <cellStyle name="Moneda [0] 3 6 3 3" xfId="912" xr:uid="{A8C0FA01-CB97-4214-90E0-4774EB8B4CD1}"/>
    <cellStyle name="Moneda [0] 3 6 4" xfId="409" xr:uid="{02EA59F0-7352-444B-B16D-047F829BCD02}"/>
    <cellStyle name="Moneda [0] 3 6 4 2" xfId="1012" xr:uid="{9C2E3F4B-1B50-4FBF-920B-98319EE6E56F}"/>
    <cellStyle name="Moneda [0] 3 6 5" xfId="712" xr:uid="{867426D3-8117-4531-94BE-1B2BE1F03095}"/>
    <cellStyle name="Moneda [0] 3 7" xfId="159" xr:uid="{8ABDC2D9-B975-4BA4-B6B1-F61C0A9C6F0F}"/>
    <cellStyle name="Moneda [0] 3 7 2" xfId="459" xr:uid="{99BDCE7C-2BCB-421C-AD78-20139170E6E9}"/>
    <cellStyle name="Moneda [0] 3 7 2 2" xfId="1062" xr:uid="{AD1D8BBD-2BD7-4E4E-B072-357474B6E407}"/>
    <cellStyle name="Moneda [0] 3 7 3" xfId="762" xr:uid="{44120834-12CA-4B65-AE48-1CD97867EBCC}"/>
    <cellStyle name="Moneda [0] 3 8" xfId="259" xr:uid="{81ECBA07-4F79-4A49-9E35-209439966F9D}"/>
    <cellStyle name="Moneda [0] 3 8 2" xfId="559" xr:uid="{1FE164BE-34D6-4ABE-B604-6EEEFBDCE58B}"/>
    <cellStyle name="Moneda [0] 3 8 2 2" xfId="1162" xr:uid="{299E7E8B-F94D-484F-91C5-5988C88059F8}"/>
    <cellStyle name="Moneda [0] 3 8 3" xfId="862" xr:uid="{BFCD21C9-20E5-401F-9FDC-E5F5411D2AEE}"/>
    <cellStyle name="Moneda [0] 3 9" xfId="359" xr:uid="{81E781A1-40DC-4430-89BC-526567936857}"/>
    <cellStyle name="Moneda [0] 3 9 2" xfId="962" xr:uid="{1CF53770-B7E4-4098-9D4D-DAFBB53EA993}"/>
    <cellStyle name="Moneda [0] 4" xfId="62" xr:uid="{B13E8250-6FAF-4998-BBEC-79146FC7C86A}"/>
    <cellStyle name="Moneda [0] 4 2" xfId="72" xr:uid="{56E7F4BE-9A3B-424B-B55F-0A6C7263251A}"/>
    <cellStyle name="Moneda [0] 4 2 2" xfId="92" xr:uid="{A0BAF48A-688E-4208-9511-EB4B1F8DBC42}"/>
    <cellStyle name="Moneda [0] 4 2 2 2" xfId="142" xr:uid="{E770BF08-369D-4F23-900A-E6DFA80DA26F}"/>
    <cellStyle name="Moneda [0] 4 2 2 2 2" xfId="242" xr:uid="{6FA19680-E87F-46D3-860F-D08DD68E6374}"/>
    <cellStyle name="Moneda [0] 4 2 2 2 2 2" xfId="542" xr:uid="{963E1742-9D73-402B-B7F1-A4EBDB0DC6AC}"/>
    <cellStyle name="Moneda [0] 4 2 2 2 2 2 2" xfId="1145" xr:uid="{494CDA55-F442-45B6-86DB-F782DD9C0D01}"/>
    <cellStyle name="Moneda [0] 4 2 2 2 2 3" xfId="845" xr:uid="{101BC1DD-DE4A-49FF-B2D5-8E43E6A61BB6}"/>
    <cellStyle name="Moneda [0] 4 2 2 2 3" xfId="342" xr:uid="{DDDD3490-7257-4578-963E-E08EBAECF429}"/>
    <cellStyle name="Moneda [0] 4 2 2 2 3 2" xfId="642" xr:uid="{D50D6B88-7C47-4889-822D-BFECC8321B55}"/>
    <cellStyle name="Moneda [0] 4 2 2 2 3 2 2" xfId="1245" xr:uid="{09DF2935-A4D4-4751-AAEE-10F690F3EA87}"/>
    <cellStyle name="Moneda [0] 4 2 2 2 3 3" xfId="945" xr:uid="{9D17CBD8-DF7D-4EAE-97A4-7A5C1F7991D4}"/>
    <cellStyle name="Moneda [0] 4 2 2 2 4" xfId="442" xr:uid="{E3E33CE3-658B-4277-BFC9-AB518CBE3B73}"/>
    <cellStyle name="Moneda [0] 4 2 2 2 4 2" xfId="1045" xr:uid="{68823C94-D026-4B75-A318-12499A2B0FC7}"/>
    <cellStyle name="Moneda [0] 4 2 2 2 5" xfId="745" xr:uid="{0427D5D2-FF0B-408A-9A48-0EA208904720}"/>
    <cellStyle name="Moneda [0] 4 2 2 3" xfId="192" xr:uid="{B1716149-08D2-447B-BDA0-2528FC04F305}"/>
    <cellStyle name="Moneda [0] 4 2 2 3 2" xfId="492" xr:uid="{C3C67379-37CD-4EAF-B8CB-2710E619F74A}"/>
    <cellStyle name="Moneda [0] 4 2 2 3 2 2" xfId="1095" xr:uid="{6D2E65E8-A6D7-4213-A3DB-1B00DE8E768C}"/>
    <cellStyle name="Moneda [0] 4 2 2 3 3" xfId="795" xr:uid="{A450603C-85BD-4807-ADFE-DDB6E66011FE}"/>
    <cellStyle name="Moneda [0] 4 2 2 4" xfId="292" xr:uid="{7178E565-2644-4153-8035-11958C767613}"/>
    <cellStyle name="Moneda [0] 4 2 2 4 2" xfId="592" xr:uid="{165AED5A-D872-42AE-B8C6-9DCF8EBE5FBA}"/>
    <cellStyle name="Moneda [0] 4 2 2 4 2 2" xfId="1195" xr:uid="{C46B8C69-4C3D-42A2-931C-D91363651D59}"/>
    <cellStyle name="Moneda [0] 4 2 2 4 3" xfId="895" xr:uid="{5A4F90DE-921D-4A4D-A017-299E191A2756}"/>
    <cellStyle name="Moneda [0] 4 2 2 5" xfId="392" xr:uid="{AE0304AB-E680-4FA2-BA3A-B8B58871A244}"/>
    <cellStyle name="Moneda [0] 4 2 2 5 2" xfId="995" xr:uid="{5972BAD2-62CF-4ABD-A88B-199F1513E888}"/>
    <cellStyle name="Moneda [0] 4 2 2 6" xfId="695" xr:uid="{EB69A6C9-FA19-41E4-A8F5-7E17D718EC1D}"/>
    <cellStyle name="Moneda [0] 4 2 3" xfId="122" xr:uid="{846FF01D-0538-476D-A79B-71A988BF7DF8}"/>
    <cellStyle name="Moneda [0] 4 2 3 2" xfId="222" xr:uid="{36C3B044-C82A-45D6-9644-94FEDD5E83B5}"/>
    <cellStyle name="Moneda [0] 4 2 3 2 2" xfId="522" xr:uid="{86D066A7-85C8-4E93-85EF-27E2E7567A1D}"/>
    <cellStyle name="Moneda [0] 4 2 3 2 2 2" xfId="1125" xr:uid="{73CC28C2-EEF4-4F9E-A1DB-0AF39EC2EA6A}"/>
    <cellStyle name="Moneda [0] 4 2 3 2 3" xfId="825" xr:uid="{3A3716BA-C250-4EEE-86DD-381868C2CA91}"/>
    <cellStyle name="Moneda [0] 4 2 3 3" xfId="322" xr:uid="{E777BB32-059D-41D6-B955-A8A72882D5E1}"/>
    <cellStyle name="Moneda [0] 4 2 3 3 2" xfId="622" xr:uid="{E96E7A32-E51C-4A85-8F81-3D2395913CBC}"/>
    <cellStyle name="Moneda [0] 4 2 3 3 2 2" xfId="1225" xr:uid="{C494A6F0-A832-45DE-AF6F-76273E150AD7}"/>
    <cellStyle name="Moneda [0] 4 2 3 3 3" xfId="925" xr:uid="{2E58C1E2-0CBA-4EDA-85CD-C658CB6D9F9E}"/>
    <cellStyle name="Moneda [0] 4 2 3 4" xfId="422" xr:uid="{4CF66678-6C78-4B78-A3C9-58D306DE3243}"/>
    <cellStyle name="Moneda [0] 4 2 3 4 2" xfId="1025" xr:uid="{D45B1BF3-563E-439D-8DC9-E66625AD8122}"/>
    <cellStyle name="Moneda [0] 4 2 3 5" xfId="725" xr:uid="{6B2A7A13-0AFD-469F-8B85-20403AF4A238}"/>
    <cellStyle name="Moneda [0] 4 2 4" xfId="172" xr:uid="{BDE8D9BC-EE0A-43E1-AAF5-9596D7195FFC}"/>
    <cellStyle name="Moneda [0] 4 2 4 2" xfId="472" xr:uid="{346A1693-FE49-4DC2-81CE-92EE4CBF7E7E}"/>
    <cellStyle name="Moneda [0] 4 2 4 2 2" xfId="1075" xr:uid="{A0271E90-2FB2-4A4F-B3F8-ED1B87E44165}"/>
    <cellStyle name="Moneda [0] 4 2 4 3" xfId="775" xr:uid="{A04D8A4E-871C-43E3-93D7-C1544418DCEE}"/>
    <cellStyle name="Moneda [0] 4 2 5" xfId="272" xr:uid="{FADAEB28-3F1A-4BD4-A5EE-E05DFBDB440C}"/>
    <cellStyle name="Moneda [0] 4 2 5 2" xfId="572" xr:uid="{DDE1431D-EB0C-4876-8BF1-D57C0B67EDD7}"/>
    <cellStyle name="Moneda [0] 4 2 5 2 2" xfId="1175" xr:uid="{810A2842-9F14-4344-B44A-A0961E59678A}"/>
    <cellStyle name="Moneda [0] 4 2 5 3" xfId="875" xr:uid="{DEFD9B32-4A52-4867-B5D0-3B5B41B1E382}"/>
    <cellStyle name="Moneda [0] 4 2 6" xfId="372" xr:uid="{714F2DF1-5D8C-41B1-B177-7B0FF3C37180}"/>
    <cellStyle name="Moneda [0] 4 2 6 2" xfId="975" xr:uid="{0B611211-2284-4FA3-BE97-082CAF292965}"/>
    <cellStyle name="Moneda [0] 4 2 7" xfId="675" xr:uid="{94F037AE-7552-4212-A97F-14273349C8D1}"/>
    <cellStyle name="Moneda [0] 4 3" xfId="82" xr:uid="{49AC11A2-7B5D-4D30-B593-4060DC606A46}"/>
    <cellStyle name="Moneda [0] 4 3 2" xfId="132" xr:uid="{4485A498-0398-47C7-96C6-42D4E0BF06A5}"/>
    <cellStyle name="Moneda [0] 4 3 2 2" xfId="232" xr:uid="{79F3F0D3-1665-408F-8161-8429A7F1157C}"/>
    <cellStyle name="Moneda [0] 4 3 2 2 2" xfId="532" xr:uid="{9F39EB53-774A-4AA7-AF1B-A533D29C8ED3}"/>
    <cellStyle name="Moneda [0] 4 3 2 2 2 2" xfId="1135" xr:uid="{ABBBCBA7-580E-4591-A0F1-2279BB02A993}"/>
    <cellStyle name="Moneda [0] 4 3 2 2 3" xfId="835" xr:uid="{178661AA-D8F7-4C30-AD3D-F11B4BD14227}"/>
    <cellStyle name="Moneda [0] 4 3 2 3" xfId="332" xr:uid="{7C138DC7-42A1-428A-9EE9-80A6EBE8139B}"/>
    <cellStyle name="Moneda [0] 4 3 2 3 2" xfId="632" xr:uid="{F7A7643D-BB4C-46CA-AF4B-37FE90EA3DDC}"/>
    <cellStyle name="Moneda [0] 4 3 2 3 2 2" xfId="1235" xr:uid="{33D26EA4-2C50-4842-8CDE-10F7DE296954}"/>
    <cellStyle name="Moneda [0] 4 3 2 3 3" xfId="935" xr:uid="{E4AD8F6F-CC81-40B0-81DC-92FC132884F6}"/>
    <cellStyle name="Moneda [0] 4 3 2 4" xfId="432" xr:uid="{C9BB4FBD-2565-4B7E-89F4-885A22BA3AD5}"/>
    <cellStyle name="Moneda [0] 4 3 2 4 2" xfId="1035" xr:uid="{841EE772-B9E8-4F21-A943-42EA1DE23C61}"/>
    <cellStyle name="Moneda [0] 4 3 2 5" xfId="735" xr:uid="{E447E10F-D5C8-4470-A741-770C1483B139}"/>
    <cellStyle name="Moneda [0] 4 3 3" xfId="182" xr:uid="{918B25EB-9F7D-4BDA-9E1F-C007C9348803}"/>
    <cellStyle name="Moneda [0] 4 3 3 2" xfId="482" xr:uid="{C77E441D-5CC9-46B7-B9D7-1892BF64D0F6}"/>
    <cellStyle name="Moneda [0] 4 3 3 2 2" xfId="1085" xr:uid="{E56C181C-B341-4037-8029-E787E7A4B61C}"/>
    <cellStyle name="Moneda [0] 4 3 3 3" xfId="785" xr:uid="{2E5A95D8-0BFF-40D1-B216-3CF6A52C243C}"/>
    <cellStyle name="Moneda [0] 4 3 4" xfId="282" xr:uid="{DA234D79-EF86-4820-9C2A-07193F8B5690}"/>
    <cellStyle name="Moneda [0] 4 3 4 2" xfId="582" xr:uid="{E075349C-D5CB-471D-9B4D-79A5B25BA869}"/>
    <cellStyle name="Moneda [0] 4 3 4 2 2" xfId="1185" xr:uid="{D3D7387E-6FAC-443B-83F1-304FBC43357F}"/>
    <cellStyle name="Moneda [0] 4 3 4 3" xfId="885" xr:uid="{74A1C662-EAD1-4C6F-AA0B-859DA29540BF}"/>
    <cellStyle name="Moneda [0] 4 3 5" xfId="382" xr:uid="{3DD23588-1641-4FE5-BCDF-C7898199F255}"/>
    <cellStyle name="Moneda [0] 4 3 5 2" xfId="985" xr:uid="{54CE7E96-E6EE-46DE-B75D-2CA1B51899E3}"/>
    <cellStyle name="Moneda [0] 4 3 6" xfId="685" xr:uid="{3585D96A-CE4C-49A6-AA02-92FA9432A789}"/>
    <cellStyle name="Moneda [0] 4 4" xfId="102" xr:uid="{C6DA31C5-AE85-43CE-AAE6-308E08115156}"/>
    <cellStyle name="Moneda [0] 4 4 2" xfId="152" xr:uid="{DFAA2DFF-10D2-4CD2-AFB1-CBD941280763}"/>
    <cellStyle name="Moneda [0] 4 4 2 2" xfId="252" xr:uid="{E4F7858C-1451-4537-BDC4-E860B35EA9BC}"/>
    <cellStyle name="Moneda [0] 4 4 2 2 2" xfId="552" xr:uid="{0241CEF9-B4A7-4E31-A719-14B365C3BA03}"/>
    <cellStyle name="Moneda [0] 4 4 2 2 2 2" xfId="1155" xr:uid="{DDC44F67-3D38-4E34-AE34-7359E30EEE98}"/>
    <cellStyle name="Moneda [0] 4 4 2 2 3" xfId="855" xr:uid="{CD141B32-D427-43A1-9B6D-97EBBBD99927}"/>
    <cellStyle name="Moneda [0] 4 4 2 3" xfId="352" xr:uid="{D0F65932-B679-490A-A795-501C4FF29423}"/>
    <cellStyle name="Moneda [0] 4 4 2 3 2" xfId="652" xr:uid="{785707A5-D61E-42F5-BA80-6257166ADE97}"/>
    <cellStyle name="Moneda [0] 4 4 2 3 2 2" xfId="1255" xr:uid="{B3CE4A12-EC30-42BD-B699-38601A985760}"/>
    <cellStyle name="Moneda [0] 4 4 2 3 3" xfId="955" xr:uid="{F9E21975-1264-4957-941F-35E9D0838D3E}"/>
    <cellStyle name="Moneda [0] 4 4 2 4" xfId="452" xr:uid="{9C9DF222-6403-4BC7-8ECE-2CADFD686F6F}"/>
    <cellStyle name="Moneda [0] 4 4 2 4 2" xfId="1055" xr:uid="{0F61B18F-D402-4513-993B-3B3D65663238}"/>
    <cellStyle name="Moneda [0] 4 4 2 5" xfId="755" xr:uid="{0C80FC9B-B657-4D81-9E86-8A4D8F995752}"/>
    <cellStyle name="Moneda [0] 4 4 3" xfId="202" xr:uid="{EA657BB9-56AF-467E-AF4C-C4019A808F32}"/>
    <cellStyle name="Moneda [0] 4 4 3 2" xfId="502" xr:uid="{60E3B2F0-900E-4367-BCDF-432F068F2627}"/>
    <cellStyle name="Moneda [0] 4 4 3 2 2" xfId="1105" xr:uid="{0A733620-BFC4-48BE-8688-03954E0C5915}"/>
    <cellStyle name="Moneda [0] 4 4 3 3" xfId="805" xr:uid="{3CCE0B4B-A3C8-4350-B17F-5000635B1661}"/>
    <cellStyle name="Moneda [0] 4 4 4" xfId="302" xr:uid="{90B71D12-F6F1-40C2-B3BB-DBCF6282DCB8}"/>
    <cellStyle name="Moneda [0] 4 4 4 2" xfId="602" xr:uid="{72E4B3A5-9D64-4F89-B136-A05D6743D627}"/>
    <cellStyle name="Moneda [0] 4 4 4 2 2" xfId="1205" xr:uid="{C2804482-7FE5-46BC-A116-85BC8C0FA07B}"/>
    <cellStyle name="Moneda [0] 4 4 4 3" xfId="905" xr:uid="{AA8E48AE-FC8B-4BBC-8DBA-E41991352DAB}"/>
    <cellStyle name="Moneda [0] 4 4 5" xfId="402" xr:uid="{0F47E1D2-6955-4C38-9392-774DDFF0BBDD}"/>
    <cellStyle name="Moneda [0] 4 4 5 2" xfId="1005" xr:uid="{4FB0D434-78D8-4C2A-9CA8-E82D24E2DB4B}"/>
    <cellStyle name="Moneda [0] 4 4 6" xfId="705" xr:uid="{32434DF3-B6BB-4BB8-87F2-962B234A50DE}"/>
    <cellStyle name="Moneda [0] 4 5" xfId="112" xr:uid="{A5E466B4-E10E-4348-867D-BEA8F8626F18}"/>
    <cellStyle name="Moneda [0] 4 5 2" xfId="212" xr:uid="{9573F887-E977-42BA-A854-E8D2CBD92150}"/>
    <cellStyle name="Moneda [0] 4 5 2 2" xfId="512" xr:uid="{B7FFFC1B-EB17-488B-85B2-00DE8245E34A}"/>
    <cellStyle name="Moneda [0] 4 5 2 2 2" xfId="1115" xr:uid="{FDF1685D-D39D-4775-A1E5-0BB75970E810}"/>
    <cellStyle name="Moneda [0] 4 5 2 3" xfId="815" xr:uid="{DAE93AAA-6BA5-4121-9CCE-E47599DCFDBE}"/>
    <cellStyle name="Moneda [0] 4 5 3" xfId="312" xr:uid="{155347C3-1601-4A87-A34A-1BD1ED6C6B50}"/>
    <cellStyle name="Moneda [0] 4 5 3 2" xfId="612" xr:uid="{99F1F0AA-A614-4BC2-9E8B-17CE0FA2D3FC}"/>
    <cellStyle name="Moneda [0] 4 5 3 2 2" xfId="1215" xr:uid="{FB6557B3-2C11-4B0B-A1B4-1112D278EAC7}"/>
    <cellStyle name="Moneda [0] 4 5 3 3" xfId="915" xr:uid="{C5020AEC-858C-4F2B-AFA4-CFD9252588DF}"/>
    <cellStyle name="Moneda [0] 4 5 4" xfId="412" xr:uid="{3FCCB648-75BE-471A-AD0D-7A1C0889D1EC}"/>
    <cellStyle name="Moneda [0] 4 5 4 2" xfId="1015" xr:uid="{5C459E4F-39B5-4DE9-9094-39462238EFA0}"/>
    <cellStyle name="Moneda [0] 4 5 5" xfId="715" xr:uid="{D0C46AC5-C984-4C16-868B-C5E0FB7AEA49}"/>
    <cellStyle name="Moneda [0] 4 6" xfId="162" xr:uid="{ECC52AA5-A027-45B6-A859-AF287B1034EF}"/>
    <cellStyle name="Moneda [0] 4 6 2" xfId="462" xr:uid="{DAE8A84E-5A5B-44A8-A315-D85A98AF4436}"/>
    <cellStyle name="Moneda [0] 4 6 2 2" xfId="1065" xr:uid="{A212D8CA-A593-4839-9EB1-BBA4FBE9E277}"/>
    <cellStyle name="Moneda [0] 4 6 3" xfId="765" xr:uid="{08BF4952-93A4-448E-8C89-D0AA049F75CE}"/>
    <cellStyle name="Moneda [0] 4 7" xfId="262" xr:uid="{D7EF9897-0E40-4F9A-BCC2-DCE884810326}"/>
    <cellStyle name="Moneda [0] 4 7 2" xfId="562" xr:uid="{5F0CE856-745F-4843-985F-8FCF4213ACD8}"/>
    <cellStyle name="Moneda [0] 4 7 2 2" xfId="1165" xr:uid="{F247FC39-68B4-4942-AC39-395CC92A4ADA}"/>
    <cellStyle name="Moneda [0] 4 7 3" xfId="865" xr:uid="{EFF35FE1-D6F9-4E9C-82FE-A98BFB50D0BE}"/>
    <cellStyle name="Moneda [0] 4 8" xfId="362" xr:uid="{AA3AF149-748E-4B1E-8212-D0A52B5195D1}"/>
    <cellStyle name="Moneda [0] 4 8 2" xfId="965" xr:uid="{5698CE41-9512-4F7D-8A7F-6996123B5FD2}"/>
    <cellStyle name="Moneda [0] 4 9" xfId="665" xr:uid="{12369C44-BB66-4385-AAB8-3A33C07D761D}"/>
    <cellStyle name="Moneda [0] 5" xfId="67" xr:uid="{53EA1FA8-B4DE-460B-9793-09445E82B44F}"/>
    <cellStyle name="Moneda [0] 5 2" xfId="87" xr:uid="{2A4ABEAA-05BF-430C-8253-CD25800742B5}"/>
    <cellStyle name="Moneda [0] 5 2 2" xfId="137" xr:uid="{65877F92-0580-4B56-8054-147449EB9161}"/>
    <cellStyle name="Moneda [0] 5 2 2 2" xfId="237" xr:uid="{3651C3DC-69A4-4E18-A460-4F54B3A2052F}"/>
    <cellStyle name="Moneda [0] 5 2 2 2 2" xfId="537" xr:uid="{15BF61F0-72EF-48F9-8D65-AFE15AE517F9}"/>
    <cellStyle name="Moneda [0] 5 2 2 2 2 2" xfId="1140" xr:uid="{525CDE24-A8BC-4276-9DA2-0F970CC7B48A}"/>
    <cellStyle name="Moneda [0] 5 2 2 2 3" xfId="840" xr:uid="{5BD7AFDA-5914-4E3C-989E-14FEC0650BFA}"/>
    <cellStyle name="Moneda [0] 5 2 2 3" xfId="337" xr:uid="{E129E3FD-3B8A-493A-9CF1-0DAA7FCD3FCA}"/>
    <cellStyle name="Moneda [0] 5 2 2 3 2" xfId="637" xr:uid="{3B171DA0-8FFD-48ED-845F-757A3B8A982E}"/>
    <cellStyle name="Moneda [0] 5 2 2 3 2 2" xfId="1240" xr:uid="{0621C667-0A92-47B7-B14E-E59BCF338670}"/>
    <cellStyle name="Moneda [0] 5 2 2 3 3" xfId="940" xr:uid="{01F19BD3-A4FE-4E2D-AA24-6DEC8664DB7D}"/>
    <cellStyle name="Moneda [0] 5 2 2 4" xfId="437" xr:uid="{BD52EE58-6C58-4355-A849-C063F4853563}"/>
    <cellStyle name="Moneda [0] 5 2 2 4 2" xfId="1040" xr:uid="{D1F29647-990F-4EF4-8913-0EAFB216CB33}"/>
    <cellStyle name="Moneda [0] 5 2 2 5" xfId="740" xr:uid="{03301C9A-CC5D-4ACB-AC12-626FC47B7BAD}"/>
    <cellStyle name="Moneda [0] 5 2 3" xfId="187" xr:uid="{8BD30B43-A70F-48C5-9DCD-0EF165A95AFB}"/>
    <cellStyle name="Moneda [0] 5 2 3 2" xfId="487" xr:uid="{AEFB7E63-38A1-4D0B-AEF7-FA4B25832C15}"/>
    <cellStyle name="Moneda [0] 5 2 3 2 2" xfId="1090" xr:uid="{CF4974AC-78DF-4DB1-BEE2-5D2C438A4B39}"/>
    <cellStyle name="Moneda [0] 5 2 3 3" xfId="790" xr:uid="{7B5E7ADA-8DD8-4494-A45D-D6F8BBEE4A6D}"/>
    <cellStyle name="Moneda [0] 5 2 4" xfId="287" xr:uid="{DD27EB45-7821-46C4-A900-1CDE1B72E9A4}"/>
    <cellStyle name="Moneda [0] 5 2 4 2" xfId="587" xr:uid="{F7E096FF-4811-4329-8934-E1FADD78AE8C}"/>
    <cellStyle name="Moneda [0] 5 2 4 2 2" xfId="1190" xr:uid="{9C9B810B-825D-45FB-84CC-E26ACA8A5627}"/>
    <cellStyle name="Moneda [0] 5 2 4 3" xfId="890" xr:uid="{6599D8B4-0D4C-4BE0-9477-94391B6BB8B4}"/>
    <cellStyle name="Moneda [0] 5 2 5" xfId="387" xr:uid="{0B16932F-00A7-45CE-B279-6BDF85685EE2}"/>
    <cellStyle name="Moneda [0] 5 2 5 2" xfId="990" xr:uid="{D90F77AC-3827-4CD1-A089-7421C42DBF0C}"/>
    <cellStyle name="Moneda [0] 5 2 6" xfId="690" xr:uid="{0B96B545-81BA-4E96-8353-5DC93147564F}"/>
    <cellStyle name="Moneda [0] 5 3" xfId="117" xr:uid="{8474E7BF-71D0-4213-8FA5-0DEA8D87B839}"/>
    <cellStyle name="Moneda [0] 5 3 2" xfId="217" xr:uid="{7D01F826-451C-4B3E-A769-3EE67CCCF337}"/>
    <cellStyle name="Moneda [0] 5 3 2 2" xfId="517" xr:uid="{A4A45FC6-CDD3-4FB2-BAA0-DBCE33858527}"/>
    <cellStyle name="Moneda [0] 5 3 2 2 2" xfId="1120" xr:uid="{F06C3EB2-2077-4C22-AD12-6A666E3EEC52}"/>
    <cellStyle name="Moneda [0] 5 3 2 3" xfId="820" xr:uid="{1909EB8F-A118-42D2-904D-0D4A11A1831D}"/>
    <cellStyle name="Moneda [0] 5 3 3" xfId="317" xr:uid="{B0DA2464-A913-4B0F-B82A-F82ABE6CFFAC}"/>
    <cellStyle name="Moneda [0] 5 3 3 2" xfId="617" xr:uid="{6505C2AA-D3C9-40CE-A88A-121A1CF58462}"/>
    <cellStyle name="Moneda [0] 5 3 3 2 2" xfId="1220" xr:uid="{D2CB31BF-2CBD-404A-B6CE-D83FB3781B8E}"/>
    <cellStyle name="Moneda [0] 5 3 3 3" xfId="920" xr:uid="{B894A85E-CA82-4537-A8E2-B00F87495831}"/>
    <cellStyle name="Moneda [0] 5 3 4" xfId="417" xr:uid="{B5666D4C-71C1-4B0E-B1ED-9B637C4C721D}"/>
    <cellStyle name="Moneda [0] 5 3 4 2" xfId="1020" xr:uid="{4C644DEC-D705-4E1F-8E20-F59386CFC2BC}"/>
    <cellStyle name="Moneda [0] 5 3 5" xfId="720" xr:uid="{3B020F35-C312-4E25-87E3-CC9130C9FBEB}"/>
    <cellStyle name="Moneda [0] 5 4" xfId="167" xr:uid="{D68A929C-D85C-409A-ADD4-3381652FD569}"/>
    <cellStyle name="Moneda [0] 5 4 2" xfId="467" xr:uid="{769BB86A-E434-4A05-917D-E48B2476B57D}"/>
    <cellStyle name="Moneda [0] 5 4 2 2" xfId="1070" xr:uid="{D3EACD8B-2320-45EC-B671-284D295DA6D1}"/>
    <cellStyle name="Moneda [0] 5 4 3" xfId="770" xr:uid="{8A17ED72-3DEE-4C0A-BEF2-2FC4415CFBD2}"/>
    <cellStyle name="Moneda [0] 5 5" xfId="267" xr:uid="{643FC14D-5A9D-4AE4-BFF8-F0FADFCA7A95}"/>
    <cellStyle name="Moneda [0] 5 5 2" xfId="567" xr:uid="{EA097F64-862D-4336-8FBB-A0E94CE3FE99}"/>
    <cellStyle name="Moneda [0] 5 5 2 2" xfId="1170" xr:uid="{EB834F07-A4EF-4023-8D0F-D0B840E706A8}"/>
    <cellStyle name="Moneda [0] 5 5 3" xfId="870" xr:uid="{C18C5882-5803-4FCE-B04A-3385316552D9}"/>
    <cellStyle name="Moneda [0] 5 6" xfId="367" xr:uid="{9F921616-C8AF-428A-AEFA-E37CBCFBFB64}"/>
    <cellStyle name="Moneda [0] 5 6 2" xfId="970" xr:uid="{15F3E78E-8E39-40EE-B613-235A901D466C}"/>
    <cellStyle name="Moneda [0] 5 7" xfId="670" xr:uid="{2E469A3B-8288-4586-8622-97191B59329D}"/>
    <cellStyle name="Moneda [0] 6" xfId="77" xr:uid="{09F25B9F-8A6A-4F33-B754-D5D5B78C4480}"/>
    <cellStyle name="Moneda [0] 6 2" xfId="127" xr:uid="{856E382E-8B2B-43C5-94D5-A6CD669B04E2}"/>
    <cellStyle name="Moneda [0] 6 2 2" xfId="227" xr:uid="{05C7FEE5-0FD7-44E3-BF99-ED31A9F1E00E}"/>
    <cellStyle name="Moneda [0] 6 2 2 2" xfId="527" xr:uid="{7BFF778A-6B0F-401D-82D7-61078B54262E}"/>
    <cellStyle name="Moneda [0] 6 2 2 2 2" xfId="1130" xr:uid="{EFC7275B-8090-4A48-8F6F-41573B607B67}"/>
    <cellStyle name="Moneda [0] 6 2 2 3" xfId="830" xr:uid="{D79B03E5-0CA7-4DAF-9069-4EA29899D0F7}"/>
    <cellStyle name="Moneda [0] 6 2 3" xfId="327" xr:uid="{4516565B-4A15-4763-9DAD-9566958B2BB4}"/>
    <cellStyle name="Moneda [0] 6 2 3 2" xfId="627" xr:uid="{7B421CD9-C873-4BD0-BE2F-0AD67D8CFD16}"/>
    <cellStyle name="Moneda [0] 6 2 3 2 2" xfId="1230" xr:uid="{DF9D6F22-2F5B-4F31-8CC4-3EE1C84F6C17}"/>
    <cellStyle name="Moneda [0] 6 2 3 3" xfId="930" xr:uid="{D1C21E5F-855E-4136-92B0-1F434084DB82}"/>
    <cellStyle name="Moneda [0] 6 2 4" xfId="427" xr:uid="{FAACC4D9-0E9D-44EC-BD4D-8C81AE0F93FE}"/>
    <cellStyle name="Moneda [0] 6 2 4 2" xfId="1030" xr:uid="{76B1240B-9A23-4498-91FE-6C98DE17DDE5}"/>
    <cellStyle name="Moneda [0] 6 2 5" xfId="730" xr:uid="{B7C34DDA-AD5C-4827-A38E-422A776840FC}"/>
    <cellStyle name="Moneda [0] 6 3" xfId="177" xr:uid="{D9E09941-3F6F-40C8-A739-9F91801799F8}"/>
    <cellStyle name="Moneda [0] 6 3 2" xfId="477" xr:uid="{9EFE065E-E9F5-43D1-AFE3-2D11CED34FD9}"/>
    <cellStyle name="Moneda [0] 6 3 2 2" xfId="1080" xr:uid="{11D5DB46-A248-4DDD-B9A5-E99FB6C077E6}"/>
    <cellStyle name="Moneda [0] 6 3 3" xfId="780" xr:uid="{55770AD9-DAB1-4658-AF2A-D94B878406E5}"/>
    <cellStyle name="Moneda [0] 6 4" xfId="277" xr:uid="{D968A692-87CC-4B25-91BE-B83DF752AD3E}"/>
    <cellStyle name="Moneda [0] 6 4 2" xfId="577" xr:uid="{2CE319B3-6945-4BF4-8194-A20ECB32362D}"/>
    <cellStyle name="Moneda [0] 6 4 2 2" xfId="1180" xr:uid="{CD6AE55A-A62D-4D19-BCF2-818C593F9BE6}"/>
    <cellStyle name="Moneda [0] 6 4 3" xfId="880" xr:uid="{0202878D-98C7-4B9C-AD22-C4FA78B1BB96}"/>
    <cellStyle name="Moneda [0] 6 5" xfId="377" xr:uid="{7AD5A037-8165-41B5-80AB-60A54C5193CB}"/>
    <cellStyle name="Moneda [0] 6 5 2" xfId="980" xr:uid="{68DEFBB9-4C11-41B6-B926-21D49B4C19BF}"/>
    <cellStyle name="Moneda [0] 6 6" xfId="680" xr:uid="{74F30D0F-5202-4349-8065-8ACA80BF50BE}"/>
    <cellStyle name="Moneda [0] 7" xfId="97" xr:uid="{D7D22754-3007-49D4-8DB1-6FCB9B43585B}"/>
    <cellStyle name="Moneda [0] 7 2" xfId="147" xr:uid="{2ABEF182-2830-4E1D-913F-05780BF2ECA4}"/>
    <cellStyle name="Moneda [0] 7 2 2" xfId="247" xr:uid="{D447D966-EE65-493D-AF60-8600D69FF46B}"/>
    <cellStyle name="Moneda [0] 7 2 2 2" xfId="547" xr:uid="{51569240-F3AB-41EC-B359-ECE23FD6CCE9}"/>
    <cellStyle name="Moneda [0] 7 2 2 2 2" xfId="1150" xr:uid="{BB6A52AA-3039-45A0-957E-F3EBB14775D8}"/>
    <cellStyle name="Moneda [0] 7 2 2 3" xfId="850" xr:uid="{1A21318E-D48E-4AF3-B2A3-BCDBFEA333B7}"/>
    <cellStyle name="Moneda [0] 7 2 3" xfId="347" xr:uid="{ACEA1686-40BF-4D81-9173-E728C8E26A62}"/>
    <cellStyle name="Moneda [0] 7 2 3 2" xfId="647" xr:uid="{78CB6CA5-A38C-4887-9007-6F6FE819428C}"/>
    <cellStyle name="Moneda [0] 7 2 3 2 2" xfId="1250" xr:uid="{5CEB8284-554F-4153-AF36-6055A96488DB}"/>
    <cellStyle name="Moneda [0] 7 2 3 3" xfId="950" xr:uid="{7446B331-AA0F-4ABD-B066-C3B31877CAEB}"/>
    <cellStyle name="Moneda [0] 7 2 4" xfId="447" xr:uid="{967C6C9B-D688-41F5-8C7D-1016D54CCBD7}"/>
    <cellStyle name="Moneda [0] 7 2 4 2" xfId="1050" xr:uid="{F0B253FB-4E46-45B9-8EC4-CD73D4AB3E24}"/>
    <cellStyle name="Moneda [0] 7 2 5" xfId="750" xr:uid="{AC71AD6A-2C0C-4261-A36C-5A22D19576D8}"/>
    <cellStyle name="Moneda [0] 7 3" xfId="197" xr:uid="{02276745-BF43-4DB6-8794-E5F011568BD6}"/>
    <cellStyle name="Moneda [0] 7 3 2" xfId="497" xr:uid="{02F75EE4-9526-415F-BF0F-B01B41352D75}"/>
    <cellStyle name="Moneda [0] 7 3 2 2" xfId="1100" xr:uid="{2DF8522C-308C-4DDD-9132-F8513D9576FB}"/>
    <cellStyle name="Moneda [0] 7 3 3" xfId="800" xr:uid="{030DB5BB-A24C-4433-9541-FE1AD90686E8}"/>
    <cellStyle name="Moneda [0] 7 4" xfId="297" xr:uid="{48F6D492-B4A4-4497-9549-8D8236A256BE}"/>
    <cellStyle name="Moneda [0] 7 4 2" xfId="597" xr:uid="{C484953C-B2BC-4C6F-9684-F3C7AA68424B}"/>
    <cellStyle name="Moneda [0] 7 4 2 2" xfId="1200" xr:uid="{844D2BA1-EEF1-4A78-B0AB-FA2AFEFFFD7A}"/>
    <cellStyle name="Moneda [0] 7 4 3" xfId="900" xr:uid="{3E5E4F68-A7B6-4CF7-8011-137BD3539B95}"/>
    <cellStyle name="Moneda [0] 7 5" xfId="397" xr:uid="{0164B3DA-52AF-4F23-8D10-890BA4E2D28E}"/>
    <cellStyle name="Moneda [0] 7 5 2" xfId="1000" xr:uid="{1BD6C62B-8949-459C-ABCA-00F73A4ABD3B}"/>
    <cellStyle name="Moneda [0] 7 6" xfId="700" xr:uid="{BCB183BE-0FAD-4255-A50C-382DF053E4DA}"/>
    <cellStyle name="Moneda [0] 8" xfId="107" xr:uid="{4619E325-A445-4C3C-903F-2B34C8B400DE}"/>
    <cellStyle name="Moneda [0] 8 2" xfId="207" xr:uid="{FABFC0F1-02F9-48BF-95AE-838E3CFD4DDF}"/>
    <cellStyle name="Moneda [0] 8 2 2" xfId="507" xr:uid="{CA6AD9FD-9257-4EDA-A0AE-BBD2A15A9A6D}"/>
    <cellStyle name="Moneda [0] 8 2 2 2" xfId="1110" xr:uid="{226760A5-721A-4829-AEE7-D365ABC545D0}"/>
    <cellStyle name="Moneda [0] 8 2 3" xfId="810" xr:uid="{7401B7DD-1CD4-4DCA-84E9-4E3C6E20A0A5}"/>
    <cellStyle name="Moneda [0] 8 3" xfId="307" xr:uid="{0CDBEDDF-3D7A-4CFC-9141-8D1643FF2BFD}"/>
    <cellStyle name="Moneda [0] 8 3 2" xfId="607" xr:uid="{F5D10596-AC9E-44A9-88F5-F07B732EAF30}"/>
    <cellStyle name="Moneda [0] 8 3 2 2" xfId="1210" xr:uid="{EBB72823-4CA9-4260-ABEC-ABB9F85102E1}"/>
    <cellStyle name="Moneda [0] 8 3 3" xfId="910" xr:uid="{FD3D1943-1344-4067-840B-83604FB32666}"/>
    <cellStyle name="Moneda [0] 8 4" xfId="407" xr:uid="{C75BDFE4-763B-4AE4-A4E8-EC6FDBEA54CA}"/>
    <cellStyle name="Moneda [0] 8 4 2" xfId="1010" xr:uid="{D89CE5D0-5853-4033-ACBE-DF0A2B0F4EAB}"/>
    <cellStyle name="Moneda [0] 8 5" xfId="710" xr:uid="{2CD8C534-BF1D-497C-A2CC-181D706DE0A7}"/>
    <cellStyle name="Moneda [0] 9" xfId="157" xr:uid="{9B9CADA1-D89D-4CC2-8920-F42077E00836}"/>
    <cellStyle name="Moneda [0] 9 2" xfId="457" xr:uid="{ABB52D4F-6BAD-41B4-A6C3-A5E58C0B8BC3}"/>
    <cellStyle name="Moneda [0] 9 2 2" xfId="1060" xr:uid="{76EE9FAD-A93F-44DB-BDA2-6B91A195C374}"/>
    <cellStyle name="Moneda [0] 9 3" xfId="760" xr:uid="{EFFC42DE-7365-44BD-8C6D-B5F035FB7D00}"/>
    <cellStyle name="Moneda 2" xfId="42" xr:uid="{00000000-0005-0000-0000-000028000000}"/>
    <cellStyle name="Moneda 2 2" xfId="1263" xr:uid="{546CCE6E-C63B-452C-BA67-F97D75E127E0}"/>
    <cellStyle name="Moneda 3" xfId="55" xr:uid="{83D22D20-A68D-4A45-9417-75BE482D928A}"/>
    <cellStyle name="Moneda 3 2" xfId="1266" xr:uid="{4C69E86E-BCE9-4BF8-A1DE-BC73290633C1}"/>
    <cellStyle name="Moneda 4" xfId="1268" xr:uid="{8D0D6035-BC5A-41A9-AA23-ED4C1615D5E4}"/>
    <cellStyle name="Moneda 5" xfId="1269" xr:uid="{C5EAD958-4912-4AFB-A411-F51FF518AF47}"/>
    <cellStyle name="Moneda 6" xfId="1271" xr:uid="{360E5DA2-6854-493D-BDD0-FF3D700CC08C}"/>
    <cellStyle name="Moneda 7" xfId="1273" xr:uid="{19B5E73C-8C14-4687-8E5F-E016B977875C}"/>
    <cellStyle name="Moneda 8" xfId="1279" xr:uid="{E4692AB9-8EAE-482A-ABB4-825F53905E61}"/>
    <cellStyle name="Moneda 9" xfId="1276" xr:uid="{88EF78DB-E0AA-4874-B362-85100145EDA3}"/>
    <cellStyle name="Neutral" xfId="8" builtinId="28" customBuiltin="1"/>
    <cellStyle name="Normal" xfId="0" builtinId="0"/>
    <cellStyle name="Normal 2" xfId="51" xr:uid="{00000000-0005-0000-0000-00002B000000}"/>
    <cellStyle name="Normal 3" xfId="44" xr:uid="{00000000-0005-0000-0000-00002C000000}"/>
    <cellStyle name="Notas" xfId="15" builtinId="10" customBuiltin="1"/>
    <cellStyle name="Porcentaje" xfId="46" builtinId="5"/>
    <cellStyle name="Salida" xfId="10" builtinId="21" customBuiltin="1"/>
    <cellStyle name="Texto de advertencia" xfId="14" builtinId="11" customBuiltin="1"/>
    <cellStyle name="Texto explicativo" xfId="16" builtinId="53" customBuiltin="1"/>
    <cellStyle name="Título 2" xfId="3" builtinId="17" customBuiltin="1"/>
    <cellStyle name="Título 3" xfId="4" builtinId="18" customBuiltin="1"/>
    <cellStyle name="Título 4" xfId="43" xr:uid="{00000000-0005-0000-0000-000034000000}"/>
    <cellStyle name="Total" xfId="17" builtinId="25" customBuiltin="1"/>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5.pn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12</xdr:col>
      <xdr:colOff>196104</xdr:colOff>
      <xdr:row>1</xdr:row>
      <xdr:rowOff>75794</xdr:rowOff>
    </xdr:from>
    <xdr:to>
      <xdr:col>13</xdr:col>
      <xdr:colOff>1086971</xdr:colOff>
      <xdr:row>5</xdr:row>
      <xdr:rowOff>59770</xdr:rowOff>
    </xdr:to>
    <xdr:pic>
      <xdr:nvPicPr>
        <xdr:cNvPr id="3" name="Picture 2" descr="http://www.bucaramanga.gov.co/prensa/Boletines/Boletin_web/Retina2014/logo%20findeter.jp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14965457" y="266294"/>
          <a:ext cx="2000249" cy="880447"/>
        </a:xfrm>
        <a:prstGeom prst="rect">
          <a:avLst/>
        </a:prstGeom>
        <a:noFill/>
      </xdr:spPr>
    </xdr:pic>
    <xdr:clientData/>
  </xdr:twoCellAnchor>
  <xdr:twoCellAnchor editAs="oneCell">
    <xdr:from>
      <xdr:col>0</xdr:col>
      <xdr:colOff>1496786</xdr:colOff>
      <xdr:row>1</xdr:row>
      <xdr:rowOff>81641</xdr:rowOff>
    </xdr:from>
    <xdr:to>
      <xdr:col>5</xdr:col>
      <xdr:colOff>84578</xdr:colOff>
      <xdr:row>5</xdr:row>
      <xdr:rowOff>68034</xdr:rowOff>
    </xdr:to>
    <xdr:pic>
      <xdr:nvPicPr>
        <xdr:cNvPr id="5" name="Imagen 4">
          <a:extLst>
            <a:ext uri="{FF2B5EF4-FFF2-40B4-BE49-F238E27FC236}">
              <a16:creationId xmlns:a16="http://schemas.microsoft.com/office/drawing/2014/main" id="{A0247877-9E9A-40F9-925E-55086D0E3492}"/>
            </a:ext>
          </a:extLst>
        </xdr:cNvPr>
        <xdr:cNvPicPr>
          <a:picLocks noChangeAspect="1"/>
        </xdr:cNvPicPr>
      </xdr:nvPicPr>
      <xdr:blipFill>
        <a:blip xmlns:r="http://schemas.openxmlformats.org/officeDocument/2006/relationships" r:embed="rId2"/>
        <a:stretch>
          <a:fillRect/>
        </a:stretch>
      </xdr:blipFill>
      <xdr:spPr>
        <a:xfrm>
          <a:off x="1496786" y="272141"/>
          <a:ext cx="4969542" cy="9116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909697</xdr:colOff>
      <xdr:row>2</xdr:row>
      <xdr:rowOff>20110</xdr:rowOff>
    </xdr:from>
    <xdr:to>
      <xdr:col>13</xdr:col>
      <xdr:colOff>1221219</xdr:colOff>
      <xdr:row>6</xdr:row>
      <xdr:rowOff>114300</xdr:rowOff>
    </xdr:to>
    <xdr:pic>
      <xdr:nvPicPr>
        <xdr:cNvPr id="5" name="Picture 2" descr="http://www.bucaramanga.gov.co/prensa/Boletines/Boletin_web/Retina2014/logo%20findeter.jpg">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15216247" y="401110"/>
          <a:ext cx="1864097" cy="837140"/>
        </a:xfrm>
        <a:prstGeom prst="rect">
          <a:avLst/>
        </a:prstGeom>
        <a:noFill/>
      </xdr:spPr>
    </xdr:pic>
    <xdr:clientData/>
  </xdr:twoCellAnchor>
  <xdr:twoCellAnchor editAs="oneCell">
    <xdr:from>
      <xdr:col>4</xdr:col>
      <xdr:colOff>1114425</xdr:colOff>
      <xdr:row>2</xdr:row>
      <xdr:rowOff>38100</xdr:rowOff>
    </xdr:from>
    <xdr:to>
      <xdr:col>7</xdr:col>
      <xdr:colOff>993213</xdr:colOff>
      <xdr:row>6</xdr:row>
      <xdr:rowOff>19050</xdr:rowOff>
    </xdr:to>
    <xdr:pic>
      <xdr:nvPicPr>
        <xdr:cNvPr id="4" name="Imagen 3">
          <a:extLst>
            <a:ext uri="{FF2B5EF4-FFF2-40B4-BE49-F238E27FC236}">
              <a16:creationId xmlns:a16="http://schemas.microsoft.com/office/drawing/2014/main" id="{65B0C4D7-79C2-EB32-0542-3F4903BF6DD6}"/>
            </a:ext>
          </a:extLst>
        </xdr:cNvPr>
        <xdr:cNvPicPr>
          <a:picLocks noChangeAspect="1"/>
        </xdr:cNvPicPr>
      </xdr:nvPicPr>
      <xdr:blipFill>
        <a:blip xmlns:r="http://schemas.openxmlformats.org/officeDocument/2006/relationships" r:embed="rId2"/>
        <a:stretch>
          <a:fillRect/>
        </a:stretch>
      </xdr:blipFill>
      <xdr:spPr>
        <a:xfrm>
          <a:off x="5257800" y="419100"/>
          <a:ext cx="3945963" cy="723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0</xdr:colOff>
      <xdr:row>2</xdr:row>
      <xdr:rowOff>21037</xdr:rowOff>
    </xdr:from>
    <xdr:to>
      <xdr:col>9</xdr:col>
      <xdr:colOff>188595</xdr:colOff>
      <xdr:row>6</xdr:row>
      <xdr:rowOff>83592</xdr:rowOff>
    </xdr:to>
    <xdr:pic>
      <xdr:nvPicPr>
        <xdr:cNvPr id="3" name="Picture 2" descr="http://www.bucaramanga.gov.co/prensa/Boletines/Boletin_web/Retina2014/logo%20findeter.jpg">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10660380" y="402037"/>
          <a:ext cx="1560195" cy="815030"/>
        </a:xfrm>
        <a:prstGeom prst="rect">
          <a:avLst/>
        </a:prstGeom>
        <a:noFill/>
      </xdr:spPr>
    </xdr:pic>
    <xdr:clientData/>
  </xdr:twoCellAnchor>
  <xdr:twoCellAnchor editAs="oneCell">
    <xdr:from>
      <xdr:col>0</xdr:col>
      <xdr:colOff>1276350</xdr:colOff>
      <xdr:row>2</xdr:row>
      <xdr:rowOff>95250</xdr:rowOff>
    </xdr:from>
    <xdr:to>
      <xdr:col>4</xdr:col>
      <xdr:colOff>126438</xdr:colOff>
      <xdr:row>6</xdr:row>
      <xdr:rowOff>66675</xdr:rowOff>
    </xdr:to>
    <xdr:pic>
      <xdr:nvPicPr>
        <xdr:cNvPr id="2" name="Imagen 1">
          <a:extLst>
            <a:ext uri="{FF2B5EF4-FFF2-40B4-BE49-F238E27FC236}">
              <a16:creationId xmlns:a16="http://schemas.microsoft.com/office/drawing/2014/main" id="{03C7456B-EB45-4600-87C4-AA6529D9C1CF}"/>
            </a:ext>
          </a:extLst>
        </xdr:cNvPr>
        <xdr:cNvPicPr>
          <a:picLocks noChangeAspect="1"/>
        </xdr:cNvPicPr>
      </xdr:nvPicPr>
      <xdr:blipFill>
        <a:blip xmlns:r="http://schemas.openxmlformats.org/officeDocument/2006/relationships" r:embed="rId2"/>
        <a:stretch>
          <a:fillRect/>
        </a:stretch>
      </xdr:blipFill>
      <xdr:spPr>
        <a:xfrm>
          <a:off x="1276350" y="476250"/>
          <a:ext cx="3945963" cy="723900"/>
        </a:xfrm>
        <a:prstGeom prst="rect">
          <a:avLst/>
        </a:prstGeom>
      </xdr:spPr>
    </xdr:pic>
    <xdr:clientData/>
  </xdr:twoCellAnchor>
  <xdr:twoCellAnchor editAs="oneCell">
    <xdr:from>
      <xdr:col>10</xdr:col>
      <xdr:colOff>76200</xdr:colOff>
      <xdr:row>5</xdr:row>
      <xdr:rowOff>75982</xdr:rowOff>
    </xdr:from>
    <xdr:to>
      <xdr:col>15</xdr:col>
      <xdr:colOff>200025</xdr:colOff>
      <xdr:row>34</xdr:row>
      <xdr:rowOff>19051</xdr:rowOff>
    </xdr:to>
    <xdr:pic>
      <xdr:nvPicPr>
        <xdr:cNvPr id="4" name="Imagen 3">
          <a:extLst>
            <a:ext uri="{FF2B5EF4-FFF2-40B4-BE49-F238E27FC236}">
              <a16:creationId xmlns:a16="http://schemas.microsoft.com/office/drawing/2014/main" id="{A020A5BF-C8C3-129C-5C2B-3F1DD819C57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420600" y="1028482"/>
          <a:ext cx="5210175" cy="5972394"/>
        </a:xfrm>
        <a:prstGeom prst="rect">
          <a:avLst/>
        </a:prstGeom>
        <a:noFill/>
        <a:ln w="28575">
          <a:solidFill>
            <a:schemeClr val="tx1"/>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10</xdr:col>
      <xdr:colOff>299356</xdr:colOff>
      <xdr:row>1</xdr:row>
      <xdr:rowOff>122462</xdr:rowOff>
    </xdr:from>
    <xdr:ext cx="2999849" cy="1197429"/>
    <xdr:pic>
      <xdr:nvPicPr>
        <xdr:cNvPr id="2" name="Picture 2" descr="http://www.bucaramanga.gov.co/prensa/Boletines/Boletin_web/Retina2014/logo%20findeter.jpg">
          <a:extLst>
            <a:ext uri="{FF2B5EF4-FFF2-40B4-BE49-F238E27FC236}">
              <a16:creationId xmlns:a16="http://schemas.microsoft.com/office/drawing/2014/main" id="{85D1D19F-4C98-4940-9E30-2F9EFE09396F}"/>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17213035" y="312962"/>
          <a:ext cx="2999849" cy="1197429"/>
        </a:xfrm>
        <a:prstGeom prst="rect">
          <a:avLst/>
        </a:prstGeom>
        <a:noFill/>
      </xdr:spPr>
    </xdr:pic>
    <xdr:clientData/>
  </xdr:oneCellAnchor>
  <xdr:twoCellAnchor editAs="oneCell">
    <xdr:from>
      <xdr:col>0</xdr:col>
      <xdr:colOff>1061357</xdr:colOff>
      <xdr:row>1</xdr:row>
      <xdr:rowOff>190499</xdr:rowOff>
    </xdr:from>
    <xdr:to>
      <xdr:col>3</xdr:col>
      <xdr:colOff>1218765</xdr:colOff>
      <xdr:row>5</xdr:row>
      <xdr:rowOff>136069</xdr:rowOff>
    </xdr:to>
    <xdr:pic>
      <xdr:nvPicPr>
        <xdr:cNvPr id="3" name="Imagen 2">
          <a:extLst>
            <a:ext uri="{FF2B5EF4-FFF2-40B4-BE49-F238E27FC236}">
              <a16:creationId xmlns:a16="http://schemas.microsoft.com/office/drawing/2014/main" id="{42BF9590-C0D8-4B19-9E1C-D116DFDD4B03}"/>
            </a:ext>
          </a:extLst>
        </xdr:cNvPr>
        <xdr:cNvPicPr>
          <a:picLocks noChangeAspect="1"/>
        </xdr:cNvPicPr>
      </xdr:nvPicPr>
      <xdr:blipFill>
        <a:blip xmlns:r="http://schemas.openxmlformats.org/officeDocument/2006/relationships" r:embed="rId2"/>
        <a:stretch>
          <a:fillRect/>
        </a:stretch>
      </xdr:blipFill>
      <xdr:spPr>
        <a:xfrm>
          <a:off x="1061357" y="380999"/>
          <a:ext cx="5192051" cy="95249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797299</xdr:colOff>
      <xdr:row>1</xdr:row>
      <xdr:rowOff>137832</xdr:rowOff>
    </xdr:from>
    <xdr:to>
      <xdr:col>5</xdr:col>
      <xdr:colOff>1068620</xdr:colOff>
      <xdr:row>3</xdr:row>
      <xdr:rowOff>131384</xdr:rowOff>
    </xdr:to>
    <xdr:pic>
      <xdr:nvPicPr>
        <xdr:cNvPr id="3" name="3 Imagen">
          <a:extLst>
            <a:ext uri="{FF2B5EF4-FFF2-40B4-BE49-F238E27FC236}">
              <a16:creationId xmlns:a16="http://schemas.microsoft.com/office/drawing/2014/main" id="{BB6A030E-CD27-4652-8591-DBCD7CB23953}"/>
            </a:ext>
          </a:extLst>
        </xdr:cNvPr>
        <xdr:cNvPicPr>
          <a:picLocks noChangeAspect="1"/>
        </xdr:cNvPicPr>
      </xdr:nvPicPr>
      <xdr:blipFill>
        <a:blip xmlns:r="http://schemas.openxmlformats.org/officeDocument/2006/relationships" r:embed="rId1" cstate="print"/>
        <a:stretch>
          <a:fillRect/>
        </a:stretch>
      </xdr:blipFill>
      <xdr:spPr>
        <a:xfrm>
          <a:off x="10602446" y="339538"/>
          <a:ext cx="1873762" cy="777964"/>
        </a:xfrm>
        <a:prstGeom prst="rect">
          <a:avLst/>
        </a:prstGeom>
      </xdr:spPr>
    </xdr:pic>
    <xdr:clientData/>
  </xdr:twoCellAnchor>
  <xdr:twoCellAnchor editAs="oneCell">
    <xdr:from>
      <xdr:col>1</xdr:col>
      <xdr:colOff>107156</xdr:colOff>
      <xdr:row>1</xdr:row>
      <xdr:rowOff>227417</xdr:rowOff>
    </xdr:from>
    <xdr:to>
      <xdr:col>2</xdr:col>
      <xdr:colOff>1440657</xdr:colOff>
      <xdr:row>3</xdr:row>
      <xdr:rowOff>79403</xdr:rowOff>
    </xdr:to>
    <xdr:pic>
      <xdr:nvPicPr>
        <xdr:cNvPr id="2" name="Imagen 1">
          <a:extLst>
            <a:ext uri="{FF2B5EF4-FFF2-40B4-BE49-F238E27FC236}">
              <a16:creationId xmlns:a16="http://schemas.microsoft.com/office/drawing/2014/main" id="{CE1A5FBE-8005-47F8-BD1B-E2625C58EE60}"/>
            </a:ext>
          </a:extLst>
        </xdr:cNvPr>
        <xdr:cNvPicPr>
          <a:picLocks noChangeAspect="1"/>
        </xdr:cNvPicPr>
      </xdr:nvPicPr>
      <xdr:blipFill>
        <a:blip xmlns:r="http://schemas.openxmlformats.org/officeDocument/2006/relationships" r:embed="rId2"/>
        <a:stretch>
          <a:fillRect/>
        </a:stretch>
      </xdr:blipFill>
      <xdr:spPr>
        <a:xfrm>
          <a:off x="869156" y="429823"/>
          <a:ext cx="3476626" cy="63779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653041</xdr:colOff>
      <xdr:row>1</xdr:row>
      <xdr:rowOff>244840</xdr:rowOff>
    </xdr:from>
    <xdr:to>
      <xdr:col>5</xdr:col>
      <xdr:colOff>2083961</xdr:colOff>
      <xdr:row>1</xdr:row>
      <xdr:rowOff>851647</xdr:rowOff>
    </xdr:to>
    <xdr:pic>
      <xdr:nvPicPr>
        <xdr:cNvPr id="2" name="3 Imagen">
          <a:extLst>
            <a:ext uri="{FF2B5EF4-FFF2-40B4-BE49-F238E27FC236}">
              <a16:creationId xmlns:a16="http://schemas.microsoft.com/office/drawing/2014/main" id="{91F9B04E-DB82-4FD1-A1F1-D6E09E96BDFE}"/>
            </a:ext>
          </a:extLst>
        </xdr:cNvPr>
        <xdr:cNvPicPr>
          <a:picLocks noChangeAspect="1"/>
        </xdr:cNvPicPr>
      </xdr:nvPicPr>
      <xdr:blipFill>
        <a:blip xmlns:r="http://schemas.openxmlformats.org/officeDocument/2006/relationships" r:embed="rId1" cstate="print"/>
        <a:stretch>
          <a:fillRect/>
        </a:stretch>
      </xdr:blipFill>
      <xdr:spPr>
        <a:xfrm>
          <a:off x="8866953" y="446546"/>
          <a:ext cx="1430920" cy="606807"/>
        </a:xfrm>
        <a:prstGeom prst="rect">
          <a:avLst/>
        </a:prstGeom>
      </xdr:spPr>
    </xdr:pic>
    <xdr:clientData/>
  </xdr:twoCellAnchor>
  <xdr:twoCellAnchor editAs="oneCell">
    <xdr:from>
      <xdr:col>1</xdr:col>
      <xdr:colOff>134469</xdr:colOff>
      <xdr:row>1</xdr:row>
      <xdr:rowOff>224119</xdr:rowOff>
    </xdr:from>
    <xdr:to>
      <xdr:col>2</xdr:col>
      <xdr:colOff>1534539</xdr:colOff>
      <xdr:row>1</xdr:row>
      <xdr:rowOff>694765</xdr:rowOff>
    </xdr:to>
    <xdr:pic>
      <xdr:nvPicPr>
        <xdr:cNvPr id="4" name="Imagen 3">
          <a:extLst>
            <a:ext uri="{FF2B5EF4-FFF2-40B4-BE49-F238E27FC236}">
              <a16:creationId xmlns:a16="http://schemas.microsoft.com/office/drawing/2014/main" id="{2AEE8145-C04B-473C-98A3-E6D8F702DCB3}"/>
            </a:ext>
          </a:extLst>
        </xdr:cNvPr>
        <xdr:cNvPicPr>
          <a:picLocks noChangeAspect="1"/>
        </xdr:cNvPicPr>
      </xdr:nvPicPr>
      <xdr:blipFill>
        <a:blip xmlns:r="http://schemas.openxmlformats.org/officeDocument/2006/relationships" r:embed="rId2"/>
        <a:stretch>
          <a:fillRect/>
        </a:stretch>
      </xdr:blipFill>
      <xdr:spPr>
        <a:xfrm>
          <a:off x="537881" y="425825"/>
          <a:ext cx="2565482" cy="47064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21</xdr:col>
      <xdr:colOff>712470</xdr:colOff>
      <xdr:row>0</xdr:row>
      <xdr:rowOff>116206</xdr:rowOff>
    </xdr:from>
    <xdr:to>
      <xdr:col>23</xdr:col>
      <xdr:colOff>379796</xdr:colOff>
      <xdr:row>5</xdr:row>
      <xdr:rowOff>9526</xdr:rowOff>
    </xdr:to>
    <xdr:pic>
      <xdr:nvPicPr>
        <xdr:cNvPr id="5" name="Picture 2" descr="http://www.bucaramanga.gov.co/prensa/Boletines/Boletin_web/Retina2014/logo%20findeter.jpg">
          <a:extLst>
            <a:ext uri="{FF2B5EF4-FFF2-40B4-BE49-F238E27FC236}">
              <a16:creationId xmlns:a16="http://schemas.microsoft.com/office/drawing/2014/main" id="{C3B8642B-2578-43BC-8E8F-4C708EC06761}"/>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13885545" y="116206"/>
          <a:ext cx="1819976" cy="845820"/>
        </a:xfrm>
        <a:prstGeom prst="rect">
          <a:avLst/>
        </a:prstGeom>
        <a:noFill/>
      </xdr:spPr>
    </xdr:pic>
    <xdr:clientData/>
  </xdr:twoCellAnchor>
  <xdr:twoCellAnchor editAs="oneCell">
    <xdr:from>
      <xdr:col>7</xdr:col>
      <xdr:colOff>209550</xdr:colOff>
      <xdr:row>1</xdr:row>
      <xdr:rowOff>28576</xdr:rowOff>
    </xdr:from>
    <xdr:to>
      <xdr:col>8</xdr:col>
      <xdr:colOff>689140</xdr:colOff>
      <xdr:row>5</xdr:row>
      <xdr:rowOff>28576</xdr:rowOff>
    </xdr:to>
    <xdr:pic>
      <xdr:nvPicPr>
        <xdr:cNvPr id="2" name="Imagen 1">
          <a:extLst>
            <a:ext uri="{FF2B5EF4-FFF2-40B4-BE49-F238E27FC236}">
              <a16:creationId xmlns:a16="http://schemas.microsoft.com/office/drawing/2014/main" id="{C22CC623-ED7A-43FE-9CD3-E0D32CAEAE42}"/>
            </a:ext>
          </a:extLst>
        </xdr:cNvPr>
        <xdr:cNvPicPr>
          <a:picLocks noChangeAspect="1"/>
        </xdr:cNvPicPr>
      </xdr:nvPicPr>
      <xdr:blipFill>
        <a:blip xmlns:r="http://schemas.openxmlformats.org/officeDocument/2006/relationships" r:embed="rId2"/>
        <a:stretch>
          <a:fillRect/>
        </a:stretch>
      </xdr:blipFill>
      <xdr:spPr>
        <a:xfrm>
          <a:off x="7581900" y="219076"/>
          <a:ext cx="1613065" cy="762000"/>
        </a:xfrm>
        <a:prstGeom prst="rect">
          <a:avLst/>
        </a:prstGeom>
      </xdr:spPr>
    </xdr:pic>
    <xdr:clientData/>
  </xdr:twoCellAnchor>
  <xdr:twoCellAnchor editAs="oneCell">
    <xdr:from>
      <xdr:col>0</xdr:col>
      <xdr:colOff>161925</xdr:colOff>
      <xdr:row>1</xdr:row>
      <xdr:rowOff>161926</xdr:rowOff>
    </xdr:from>
    <xdr:to>
      <xdr:col>2</xdr:col>
      <xdr:colOff>747244</xdr:colOff>
      <xdr:row>4</xdr:row>
      <xdr:rowOff>85726</xdr:rowOff>
    </xdr:to>
    <xdr:pic>
      <xdr:nvPicPr>
        <xdr:cNvPr id="3" name="Imagen 2">
          <a:extLst>
            <a:ext uri="{FF2B5EF4-FFF2-40B4-BE49-F238E27FC236}">
              <a16:creationId xmlns:a16="http://schemas.microsoft.com/office/drawing/2014/main" id="{88EA8553-51E3-4822-9142-24B13BF304A9}"/>
            </a:ext>
          </a:extLst>
        </xdr:cNvPr>
        <xdr:cNvPicPr>
          <a:picLocks noChangeAspect="1"/>
        </xdr:cNvPicPr>
      </xdr:nvPicPr>
      <xdr:blipFill>
        <a:blip xmlns:r="http://schemas.openxmlformats.org/officeDocument/2006/relationships" r:embed="rId3"/>
        <a:stretch>
          <a:fillRect/>
        </a:stretch>
      </xdr:blipFill>
      <xdr:spPr>
        <a:xfrm>
          <a:off x="161925" y="352426"/>
          <a:ext cx="2699869" cy="4953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11</xdr:col>
      <xdr:colOff>138810</xdr:colOff>
      <xdr:row>1</xdr:row>
      <xdr:rowOff>170569</xdr:rowOff>
    </xdr:from>
    <xdr:to>
      <xdr:col>11</xdr:col>
      <xdr:colOff>1879887</xdr:colOff>
      <xdr:row>5</xdr:row>
      <xdr:rowOff>93220</xdr:rowOff>
    </xdr:to>
    <xdr:pic>
      <xdr:nvPicPr>
        <xdr:cNvPr id="2" name="3 Imagen">
          <a:extLst>
            <a:ext uri="{FF2B5EF4-FFF2-40B4-BE49-F238E27FC236}">
              <a16:creationId xmlns:a16="http://schemas.microsoft.com/office/drawing/2014/main" id="{A2A61679-21E6-4BB9-92AA-BBED913BE5C7}"/>
            </a:ext>
          </a:extLst>
        </xdr:cNvPr>
        <xdr:cNvPicPr>
          <a:picLocks noChangeAspect="1"/>
        </xdr:cNvPicPr>
      </xdr:nvPicPr>
      <xdr:blipFill>
        <a:blip xmlns:r="http://schemas.openxmlformats.org/officeDocument/2006/relationships" r:embed="rId1" cstate="print"/>
        <a:stretch>
          <a:fillRect/>
        </a:stretch>
      </xdr:blipFill>
      <xdr:spPr>
        <a:xfrm>
          <a:off x="13813989" y="374676"/>
          <a:ext cx="1741077" cy="739080"/>
        </a:xfrm>
        <a:prstGeom prst="rect">
          <a:avLst/>
        </a:prstGeom>
      </xdr:spPr>
    </xdr:pic>
    <xdr:clientData/>
  </xdr:twoCellAnchor>
  <xdr:twoCellAnchor editAs="oneCell">
    <xdr:from>
      <xdr:col>1</xdr:col>
      <xdr:colOff>285750</xdr:colOff>
      <xdr:row>2</xdr:row>
      <xdr:rowOff>119062</xdr:rowOff>
    </xdr:from>
    <xdr:to>
      <xdr:col>2</xdr:col>
      <xdr:colOff>2638984</xdr:colOff>
      <xdr:row>5</xdr:row>
      <xdr:rowOff>83343</xdr:rowOff>
    </xdr:to>
    <xdr:pic>
      <xdr:nvPicPr>
        <xdr:cNvPr id="4" name="Imagen 3">
          <a:extLst>
            <a:ext uri="{FF2B5EF4-FFF2-40B4-BE49-F238E27FC236}">
              <a16:creationId xmlns:a16="http://schemas.microsoft.com/office/drawing/2014/main" id="{64DA3D14-2AD6-4FE6-838D-6BACDD4345FA}"/>
            </a:ext>
          </a:extLst>
        </xdr:cNvPr>
        <xdr:cNvPicPr>
          <a:picLocks noChangeAspect="1"/>
        </xdr:cNvPicPr>
      </xdr:nvPicPr>
      <xdr:blipFill>
        <a:blip xmlns:r="http://schemas.openxmlformats.org/officeDocument/2006/relationships" r:embed="rId2"/>
        <a:stretch>
          <a:fillRect/>
        </a:stretch>
      </xdr:blipFill>
      <xdr:spPr>
        <a:xfrm>
          <a:off x="738188" y="535781"/>
          <a:ext cx="3115234" cy="5715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637054</xdr:colOff>
      <xdr:row>0</xdr:row>
      <xdr:rowOff>89647</xdr:rowOff>
    </xdr:from>
    <xdr:to>
      <xdr:col>8</xdr:col>
      <xdr:colOff>122140</xdr:colOff>
      <xdr:row>4</xdr:row>
      <xdr:rowOff>70597</xdr:rowOff>
    </xdr:to>
    <xdr:pic>
      <xdr:nvPicPr>
        <xdr:cNvPr id="3" name="Imagen 2">
          <a:extLst>
            <a:ext uri="{FF2B5EF4-FFF2-40B4-BE49-F238E27FC236}">
              <a16:creationId xmlns:a16="http://schemas.microsoft.com/office/drawing/2014/main" id="{EB499945-A106-4B4E-8D30-FA6C11812C85}"/>
            </a:ext>
          </a:extLst>
        </xdr:cNvPr>
        <xdr:cNvPicPr>
          <a:picLocks noChangeAspect="1"/>
        </xdr:cNvPicPr>
      </xdr:nvPicPr>
      <xdr:blipFill>
        <a:blip xmlns:r="http://schemas.openxmlformats.org/officeDocument/2006/relationships" r:embed="rId1"/>
        <a:stretch>
          <a:fillRect/>
        </a:stretch>
      </xdr:blipFill>
      <xdr:spPr>
        <a:xfrm>
          <a:off x="7214907" y="89647"/>
          <a:ext cx="1726262" cy="742950"/>
        </a:xfrm>
        <a:prstGeom prst="rect">
          <a:avLst/>
        </a:prstGeom>
      </xdr:spPr>
    </xdr:pic>
    <xdr:clientData/>
  </xdr:twoCellAnchor>
  <xdr:twoCellAnchor editAs="oneCell">
    <xdr:from>
      <xdr:col>0</xdr:col>
      <xdr:colOff>67235</xdr:colOff>
      <xdr:row>1</xdr:row>
      <xdr:rowOff>22410</xdr:rowOff>
    </xdr:from>
    <xdr:to>
      <xdr:col>2</xdr:col>
      <xdr:colOff>481852</xdr:colOff>
      <xdr:row>3</xdr:row>
      <xdr:rowOff>140959</xdr:rowOff>
    </xdr:to>
    <xdr:pic>
      <xdr:nvPicPr>
        <xdr:cNvPr id="2" name="Imagen 1">
          <a:extLst>
            <a:ext uri="{FF2B5EF4-FFF2-40B4-BE49-F238E27FC236}">
              <a16:creationId xmlns:a16="http://schemas.microsoft.com/office/drawing/2014/main" id="{EAB69559-3D6E-494E-9D58-A3E98B7FD3F8}"/>
            </a:ext>
          </a:extLst>
        </xdr:cNvPr>
        <xdr:cNvPicPr>
          <a:picLocks noChangeAspect="1"/>
        </xdr:cNvPicPr>
      </xdr:nvPicPr>
      <xdr:blipFill>
        <a:blip xmlns:r="http://schemas.openxmlformats.org/officeDocument/2006/relationships" r:embed="rId2"/>
        <a:stretch>
          <a:fillRect/>
        </a:stretch>
      </xdr:blipFill>
      <xdr:spPr>
        <a:xfrm>
          <a:off x="67235" y="212910"/>
          <a:ext cx="2723029" cy="4995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B273E61\Resumen%20Contrato(s)%20-%20ConvocatoriasAA_Actualizado%202014.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sites/DIRECCIONDEPLANEACIONDENEGOCIOSFIDUCIARIOS/Documentos%20compartidos/CONTRATO%201153%20-%20SDSCJ/INFORMES%20DE%20EJECUCION%20FINANCIERA/2021/NOVIEMBRE/SEPTIEMBRE/Resumen%20Contrato(s)%20-%20ConvocatoriasAA_Actualizado_10OCT13.xlsx?5EEEDDB6" TargetMode="External"/><Relationship Id="rId1" Type="http://schemas.openxmlformats.org/officeDocument/2006/relationships/externalLinkPath" Target="file:///\\5EEEDDB6\Resumen%20Contrato(s)%20-%20ConvocatoriasAA_Actualizado_10OCT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Contrapartidas"/>
      <sheetName val="Contrato 036"/>
      <sheetName val="Contrato 159"/>
      <sheetName val="CONVOCATORIA GRUPO 1"/>
      <sheetName val="INTERAGUAS"/>
      <sheetName val="CONVOCATORIA GRUPO 2"/>
      <sheetName val="IEH GRUCON S.A."/>
      <sheetName val="HMV INGENIEROS LTDA"/>
      <sheetName val="CONVOCATORIA GRUPO 3"/>
      <sheetName val="CONSORCIO PROSPERIDAD"/>
      <sheetName val="CONVOCATORIA GRUPO 4"/>
      <sheetName val="CONVOCATORIA GRUPO 1A"/>
      <sheetName val="CONVOCATORIA GRUPO 5"/>
      <sheetName val="AGUAS DE COLOMBIA S.A."/>
      <sheetName val="CONVOCATORIA GRUPO 6"/>
      <sheetName val="CONSORCIO MAB-GIS"/>
      <sheetName val="CONVOCATORIA GRUPO 7"/>
      <sheetName val="CONSORCIO ACUEDUCTO Y SANEA"/>
      <sheetName val="CONVOCATORIA GRUPO 8"/>
      <sheetName val="UT SAN ISIDRO ZONA 2"/>
      <sheetName val="CONVOCATORIA GRUPO 9"/>
      <sheetName val="CONSORCIO HICON"/>
      <sheetName val="CONVOCATORIA GRUPO 10"/>
      <sheetName val="CONSORCIO EHSB"/>
      <sheetName val="CONVOCATORIA GRUPO 11"/>
      <sheetName val="CONTRATO FIRMADO"/>
      <sheetName val="Resumen 159 Original"/>
      <sheetName val="R. Contrato 036 Original"/>
      <sheetName val="FC MAYO (036)"/>
      <sheetName val="FC MAYO (159)"/>
      <sheetName val="FCaja Proyectado Contrato 036"/>
      <sheetName val="FCaja Proyectado Contrato 159"/>
      <sheetName val="CONVOCATORIA GRUPO 12"/>
      <sheetName val="CONVOCATORIA GRUPO 13"/>
      <sheetName val="Hoja3"/>
      <sheetName val="Resumen 036 Junio 12"/>
      <sheetName val="Resumen 159 Junio 12"/>
      <sheetName val="CONVOCATORIA GRUPO 15"/>
      <sheetName val="INTERV GRUPO 15"/>
      <sheetName val="PAGOS OBRA"/>
      <sheetName val="FIN EJEC. INTEGRAL"/>
      <sheetName val="TDR"/>
      <sheetName val="PAGOS INTERVENTORIA"/>
      <sheetName val="FACTURA FIND OBRA"/>
      <sheetName val="FACTURA FIND INTERV"/>
      <sheetName val="CONSOLIDADO"/>
      <sheetName val="INFORME MINISTERIO"/>
      <sheetName val="SEGUIMIENTO PN-PJ"/>
      <sheetName val="Hoja2"/>
      <sheetName val="SIMULACIÓN SEGUIMIENTO"/>
      <sheetName val="Hoja4"/>
      <sheetName val="TDR - EJEC INT"/>
      <sheetName val="Hoja1"/>
      <sheetName val="SEGUIMIENTO 159"/>
      <sheetName val="SEGUIMIENTO 03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sheetData sheetId="42"/>
      <sheetData sheetId="43"/>
      <sheetData sheetId="44"/>
      <sheetData sheetId="45"/>
      <sheetData sheetId="46" refreshError="1"/>
      <sheetData sheetId="47"/>
      <sheetData sheetId="48"/>
      <sheetData sheetId="49"/>
      <sheetData sheetId="50"/>
      <sheetData sheetId="51"/>
      <sheetData sheetId="52"/>
      <sheetData sheetId="53"/>
      <sheetData sheetId="54" refreshError="1"/>
      <sheetData sheetId="5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Contrapartidas"/>
      <sheetName val="Contrato 036"/>
      <sheetName val="Contrato 159"/>
      <sheetName val="CONVOCATORIA GRUPO 1"/>
      <sheetName val="INTERAGUAS"/>
      <sheetName val="CONVOCATORIA GRUPO 2"/>
      <sheetName val="IEH GRUCON S.A."/>
      <sheetName val="HMV INGENIEROS LTDA"/>
      <sheetName val="CONVOCATORIA GRUPO 3"/>
      <sheetName val="CONSORCIO PROSPERIDAD"/>
      <sheetName val="CONVOCATORIA GRUPO 4"/>
      <sheetName val="CONVOCATORIA GRUPO 1A"/>
      <sheetName val="CONVOCATORIA GRUPO 5"/>
      <sheetName val="AGUAS DE COLOMBIA S.A."/>
      <sheetName val="CONVOCATORIA GRUPO 6"/>
      <sheetName val="CONSORCIO MAB-GIS"/>
      <sheetName val="CONVOCATORIA GRUPO 7"/>
      <sheetName val="CONSORCIO ACUEDUCTO Y SANEA"/>
      <sheetName val="CONVOCATORIA GRUPO 8"/>
      <sheetName val="UT SAN ISIDRO ZONA 2"/>
      <sheetName val="CONVOCATORIA GRUPO 9"/>
      <sheetName val="CONSORCIO HICON"/>
      <sheetName val="CONVOCATORIA GRUPO 10"/>
      <sheetName val="CONSORCIO EHSB"/>
      <sheetName val="CONVOCATORIA GRUPO 11"/>
      <sheetName val="CONTRATO FIRMADO"/>
      <sheetName val="Resumen 159 Original"/>
      <sheetName val="R. Contrato 036 Original"/>
      <sheetName val="FC MAYO (036)"/>
      <sheetName val="FC MAYO (159)"/>
      <sheetName val="FCaja Proyectado Contrato 036"/>
      <sheetName val="FCaja Proyectado Contrato 159"/>
      <sheetName val="CONVOCATORIA GRUPO 12"/>
      <sheetName val="CONVOCATORIA GRUPO 13"/>
      <sheetName val="Hoja3"/>
      <sheetName val="Resumen 036 Junio 12"/>
      <sheetName val="Resumen 159 Junio 12"/>
      <sheetName val="CONVOCATORIA GRUPO 15"/>
      <sheetName val="INTERV GRUPO 15"/>
      <sheetName val="PAGOS OBRA"/>
      <sheetName val="PAGOS INTERVENTORIA"/>
      <sheetName val="FACTURA FIND OBRA"/>
      <sheetName val="FACTURA FIND INTERV"/>
      <sheetName val="FIN EJEC. INTEGRAL"/>
      <sheetName val="CONSOLIDADO"/>
      <sheetName val="SEGUIMIENTO CONSULTORIA"/>
      <sheetName val="Hoja1"/>
      <sheetName val="SEGUIMIENTO PN-PJ"/>
      <sheetName val="Hoja2"/>
      <sheetName val="INTERVENTORIA ZONA 1 - COSTA"/>
      <sheetName val="PAGOS OBRA MVCT"/>
      <sheetName val="PAGOS INTERVENTORIA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sheetData sheetId="5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F37A2-F5C4-4C2A-8BBE-E0607EE6B158}">
  <dimension ref="A2:AB4"/>
  <sheetViews>
    <sheetView workbookViewId="0">
      <selection activeCell="I6" sqref="I6"/>
    </sheetView>
  </sheetViews>
  <sheetFormatPr baseColWidth="10" defaultColWidth="11.42578125" defaultRowHeight="15"/>
  <cols>
    <col min="1" max="1" width="2.28515625" customWidth="1"/>
    <col min="2" max="2" width="23.85546875" customWidth="1"/>
    <col min="3" max="3" width="54.85546875" customWidth="1"/>
    <col min="4" max="4" width="26.7109375" customWidth="1"/>
    <col min="5" max="5" width="13.28515625" customWidth="1"/>
    <col min="6" max="6" width="13.5703125" customWidth="1"/>
    <col min="7" max="7" width="19.7109375" customWidth="1"/>
    <col min="8" max="8" width="16.85546875" customWidth="1"/>
    <col min="9" max="9" width="21.42578125" customWidth="1"/>
    <col min="10" max="10" width="16.85546875" customWidth="1"/>
    <col min="11" max="11" width="25.28515625" customWidth="1"/>
    <col min="13" max="13" width="42.140625" customWidth="1"/>
    <col min="15" max="15" width="11.42578125" customWidth="1"/>
    <col min="16" max="16" width="34.5703125" customWidth="1"/>
    <col min="17" max="18" width="11.42578125" customWidth="1"/>
    <col min="19" max="19" width="15.28515625" customWidth="1"/>
    <col min="20" max="21" width="11.42578125" customWidth="1"/>
    <col min="22" max="23" width="18.5703125" hidden="1" customWidth="1"/>
    <col min="24" max="24" width="15.85546875" hidden="1" customWidth="1"/>
    <col min="25" max="25" width="11.42578125" hidden="1" customWidth="1"/>
    <col min="26" max="26" width="13" customWidth="1"/>
    <col min="27" max="27" width="19.42578125" customWidth="1"/>
    <col min="28" max="28" width="15.140625" customWidth="1"/>
  </cols>
  <sheetData>
    <row r="2" spans="1:28" s="59" customFormat="1" ht="51" customHeight="1">
      <c r="B2" s="399" t="s">
        <v>155</v>
      </c>
      <c r="C2" s="399"/>
      <c r="D2" s="399"/>
      <c r="E2" s="399"/>
      <c r="F2" s="399"/>
      <c r="G2" s="399"/>
      <c r="H2" s="399"/>
      <c r="I2" s="399"/>
      <c r="J2" s="399"/>
      <c r="K2" s="399"/>
      <c r="L2" s="399"/>
      <c r="M2" s="399"/>
      <c r="N2" s="399"/>
      <c r="O2" s="399"/>
      <c r="P2" s="399"/>
      <c r="Q2" s="399"/>
      <c r="R2" s="399"/>
      <c r="S2" s="399"/>
      <c r="T2" s="399"/>
      <c r="U2" s="399"/>
      <c r="V2" s="399"/>
      <c r="W2" s="399"/>
      <c r="X2" s="399"/>
      <c r="Y2" s="399"/>
    </row>
    <row r="3" spans="1:28" s="60" customFormat="1" ht="58.5" customHeight="1">
      <c r="B3" s="61" t="s">
        <v>0</v>
      </c>
      <c r="C3" s="61" t="s">
        <v>1</v>
      </c>
      <c r="D3" s="61" t="s">
        <v>2</v>
      </c>
      <c r="E3" s="61" t="s">
        <v>3</v>
      </c>
      <c r="F3" s="61" t="s">
        <v>4</v>
      </c>
      <c r="G3" s="61" t="s">
        <v>5</v>
      </c>
      <c r="H3" s="61" t="s">
        <v>6</v>
      </c>
      <c r="I3" s="62" t="s">
        <v>7</v>
      </c>
      <c r="J3" s="61" t="s">
        <v>8</v>
      </c>
      <c r="K3" s="63" t="s">
        <v>9</v>
      </c>
      <c r="L3" s="400" t="s">
        <v>10</v>
      </c>
      <c r="M3" s="401"/>
      <c r="N3" s="401"/>
      <c r="O3" s="402" t="s">
        <v>11</v>
      </c>
      <c r="P3" s="402"/>
      <c r="Q3" s="402"/>
      <c r="R3" s="402" t="s">
        <v>12</v>
      </c>
      <c r="S3" s="402"/>
      <c r="T3" s="402"/>
      <c r="U3" s="402"/>
      <c r="V3" s="402" t="s">
        <v>13</v>
      </c>
      <c r="W3" s="402"/>
      <c r="X3" s="402"/>
      <c r="Y3" s="402"/>
      <c r="Z3" s="62" t="s">
        <v>14</v>
      </c>
      <c r="AA3" s="61" t="s">
        <v>15</v>
      </c>
      <c r="AB3" s="64" t="s">
        <v>16</v>
      </c>
    </row>
    <row r="4" spans="1:28" ht="165">
      <c r="A4" s="65"/>
      <c r="B4" s="66" t="s">
        <v>149</v>
      </c>
      <c r="C4" s="70" t="s">
        <v>150</v>
      </c>
      <c r="D4" s="67" t="s">
        <v>151</v>
      </c>
      <c r="E4" s="67" t="s">
        <v>152</v>
      </c>
      <c r="F4" s="67" t="s">
        <v>17</v>
      </c>
      <c r="G4" s="67"/>
      <c r="H4" s="68">
        <v>44924</v>
      </c>
      <c r="I4" s="73">
        <f>1378334139+20033300326</f>
        <v>21411634465</v>
      </c>
      <c r="J4" s="68" t="s">
        <v>153</v>
      </c>
      <c r="K4" s="125" t="s">
        <v>154</v>
      </c>
      <c r="L4" s="68"/>
      <c r="M4" s="70"/>
      <c r="N4" s="69"/>
      <c r="O4" s="71"/>
      <c r="P4" s="70"/>
      <c r="Q4" s="68"/>
      <c r="R4" s="68"/>
      <c r="S4" s="70"/>
      <c r="T4" s="69"/>
      <c r="U4" s="68"/>
      <c r="V4" s="72" t="s">
        <v>18</v>
      </c>
      <c r="W4" s="70" t="s">
        <v>18</v>
      </c>
      <c r="X4" s="69">
        <v>0</v>
      </c>
      <c r="Y4" s="68" t="s">
        <v>18</v>
      </c>
      <c r="Z4" s="69">
        <v>0</v>
      </c>
      <c r="AA4" s="69">
        <f>+I4+Z4</f>
        <v>21411634465</v>
      </c>
      <c r="AB4" s="68" t="s">
        <v>18</v>
      </c>
    </row>
  </sheetData>
  <mergeCells count="5">
    <mergeCell ref="B2:Y2"/>
    <mergeCell ref="L3:N3"/>
    <mergeCell ref="O3:Q3"/>
    <mergeCell ref="R3:U3"/>
    <mergeCell ref="V3:Y3"/>
  </mergeCells>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R22"/>
  <sheetViews>
    <sheetView zoomScaleNormal="100" workbookViewId="0">
      <selection activeCell="D10" sqref="D10"/>
    </sheetView>
  </sheetViews>
  <sheetFormatPr baseColWidth="10" defaultColWidth="11.42578125" defaultRowHeight="15"/>
  <cols>
    <col min="1" max="1" width="16.85546875" bestFit="1" customWidth="1"/>
    <col min="2" max="2" width="17.85546875" bestFit="1" customWidth="1"/>
    <col min="3" max="3" width="17.140625" customWidth="1"/>
    <col min="4" max="4" width="20" bestFit="1" customWidth="1"/>
    <col min="5" max="5" width="14" customWidth="1"/>
    <col min="6" max="6" width="13" customWidth="1"/>
    <col min="7" max="8" width="16.85546875" bestFit="1" customWidth="1"/>
    <col min="9" max="9" width="14.7109375" customWidth="1"/>
    <col min="10" max="10" width="17" customWidth="1"/>
    <col min="11" max="11" width="17.5703125" customWidth="1"/>
    <col min="12" max="12" width="12.85546875" bestFit="1" customWidth="1"/>
    <col min="13" max="13" width="22.42578125" customWidth="1"/>
    <col min="14" max="14" width="13.140625" style="39" customWidth="1"/>
    <col min="15" max="15" width="19.140625" customWidth="1"/>
    <col min="16" max="16" width="17" customWidth="1"/>
    <col min="17" max="17" width="15.140625" bestFit="1" customWidth="1"/>
  </cols>
  <sheetData>
    <row r="2" spans="1:18">
      <c r="A2" s="458" t="s">
        <v>156</v>
      </c>
      <c r="B2" s="458"/>
      <c r="C2" s="458"/>
      <c r="D2" s="458"/>
      <c r="E2" s="458"/>
      <c r="F2" s="458"/>
      <c r="G2" s="458"/>
      <c r="H2" s="458"/>
      <c r="I2" s="458"/>
      <c r="J2" s="491"/>
      <c r="K2" s="491"/>
      <c r="L2" s="491"/>
      <c r="M2" s="491"/>
      <c r="N2" s="491"/>
      <c r="O2" s="491"/>
      <c r="P2" s="491"/>
      <c r="Q2" s="491"/>
    </row>
    <row r="3" spans="1:18">
      <c r="A3" s="458" t="s">
        <v>19</v>
      </c>
      <c r="B3" s="458"/>
      <c r="C3" s="458"/>
      <c r="D3" s="458"/>
      <c r="E3" s="458"/>
      <c r="F3" s="458"/>
      <c r="G3" s="458"/>
      <c r="H3" s="458"/>
      <c r="I3" s="458"/>
      <c r="J3" s="491"/>
      <c r="K3" s="491"/>
      <c r="L3" s="491"/>
      <c r="M3" s="491"/>
      <c r="N3" s="491"/>
      <c r="O3" s="491"/>
      <c r="P3" s="491"/>
      <c r="Q3" s="491"/>
    </row>
    <row r="4" spans="1:18">
      <c r="A4" s="458" t="s">
        <v>101</v>
      </c>
      <c r="B4" s="458"/>
      <c r="C4" s="458"/>
      <c r="D4" s="458"/>
      <c r="E4" s="458"/>
      <c r="F4" s="458"/>
      <c r="G4" s="458"/>
      <c r="H4" s="458"/>
      <c r="I4" s="458"/>
      <c r="J4" s="491"/>
      <c r="K4" s="491"/>
      <c r="L4" s="491"/>
      <c r="M4" s="491"/>
      <c r="N4" s="491"/>
      <c r="O4" s="491"/>
      <c r="P4" s="491"/>
      <c r="Q4" s="491"/>
    </row>
    <row r="5" spans="1:18">
      <c r="A5" s="459">
        <v>45016</v>
      </c>
      <c r="B5" s="459"/>
      <c r="C5" s="459"/>
      <c r="D5" s="459"/>
      <c r="E5" s="459"/>
      <c r="F5" s="459"/>
      <c r="G5" s="459"/>
      <c r="H5" s="459"/>
      <c r="I5" s="459"/>
      <c r="J5" s="492"/>
      <c r="K5" s="491"/>
      <c r="L5" s="491"/>
      <c r="M5" s="491"/>
      <c r="N5" s="491"/>
      <c r="O5" s="491"/>
      <c r="P5" s="491"/>
      <c r="Q5" s="491"/>
    </row>
    <row r="7" spans="1:18" ht="15.75" thickBot="1"/>
    <row r="8" spans="1:18" ht="15.75" thickBot="1">
      <c r="A8" s="50" t="s">
        <v>29</v>
      </c>
      <c r="B8" s="50" t="s">
        <v>112</v>
      </c>
      <c r="C8" s="210" t="s">
        <v>31</v>
      </c>
      <c r="D8" s="489" t="s">
        <v>166</v>
      </c>
      <c r="E8" s="488"/>
      <c r="F8" s="488"/>
      <c r="G8" s="488"/>
      <c r="H8" s="488"/>
      <c r="I8" s="488"/>
      <c r="J8" s="488"/>
      <c r="K8" s="488"/>
      <c r="L8" s="488"/>
      <c r="M8" s="488"/>
      <c r="N8" s="488"/>
      <c r="O8" s="488"/>
      <c r="P8" s="488"/>
    </row>
    <row r="9" spans="1:18" s="16" customFormat="1" ht="38.25" customHeight="1" thickBot="1">
      <c r="A9" s="280">
        <v>803</v>
      </c>
      <c r="B9" s="264">
        <v>22000000000</v>
      </c>
      <c r="C9" s="486">
        <v>2022</v>
      </c>
      <c r="D9" s="487">
        <v>1378334139</v>
      </c>
      <c r="E9" s="482"/>
      <c r="F9" s="482"/>
      <c r="G9" s="482"/>
      <c r="H9" s="146"/>
      <c r="I9" s="146"/>
      <c r="J9" s="482"/>
      <c r="K9" s="146"/>
      <c r="L9" s="146"/>
      <c r="M9" s="345"/>
      <c r="N9" s="483"/>
      <c r="O9" s="146"/>
      <c r="P9" s="482"/>
      <c r="Q9" s="346"/>
    </row>
    <row r="10" spans="1:18" ht="34.5" customHeight="1" thickBot="1">
      <c r="A10" s="463" t="s">
        <v>91</v>
      </c>
      <c r="B10" s="464"/>
      <c r="C10" s="465"/>
      <c r="D10" s="490">
        <f>SUM(D9:D9)</f>
        <v>1378334139</v>
      </c>
      <c r="E10" s="482"/>
      <c r="F10" s="482"/>
      <c r="G10" s="482"/>
      <c r="H10" s="484"/>
      <c r="I10" s="146"/>
      <c r="J10" s="482"/>
      <c r="K10" s="146"/>
      <c r="L10" s="485"/>
      <c r="M10" s="345"/>
      <c r="N10" s="483"/>
      <c r="O10" s="146"/>
      <c r="P10" s="482"/>
      <c r="Q10" s="346"/>
    </row>
    <row r="11" spans="1:18" ht="34.5" customHeight="1">
      <c r="N11"/>
    </row>
    <row r="12" spans="1:18" ht="34.5" customHeight="1">
      <c r="N12"/>
    </row>
    <row r="13" spans="1:18" ht="39" customHeight="1">
      <c r="N13"/>
    </row>
    <row r="14" spans="1:18" ht="35.25" customHeight="1">
      <c r="N14"/>
    </row>
    <row r="15" spans="1:18" ht="34.5" customHeight="1">
      <c r="N15"/>
    </row>
    <row r="16" spans="1:18" s="39" customFormat="1" ht="34.5" customHeight="1">
      <c r="A16"/>
      <c r="B16"/>
      <c r="C16"/>
      <c r="D16"/>
      <c r="E16"/>
      <c r="F16"/>
      <c r="G16"/>
      <c r="H16"/>
      <c r="I16"/>
      <c r="J16"/>
      <c r="K16"/>
      <c r="L16"/>
      <c r="M16"/>
      <c r="N16"/>
      <c r="O16"/>
      <c r="P16"/>
      <c r="Q16"/>
      <c r="R16"/>
    </row>
    <row r="17" spans="13:14">
      <c r="N17"/>
    </row>
    <row r="18" spans="13:14">
      <c r="N18"/>
    </row>
    <row r="19" spans="13:14">
      <c r="N19"/>
    </row>
    <row r="20" spans="13:14">
      <c r="N20"/>
    </row>
    <row r="22" spans="13:14">
      <c r="M22" s="347"/>
    </row>
  </sheetData>
  <mergeCells count="5">
    <mergeCell ref="A10:C10"/>
    <mergeCell ref="A2:I2"/>
    <mergeCell ref="A3:I3"/>
    <mergeCell ref="A4:I4"/>
    <mergeCell ref="A5:I5"/>
  </mergeCells>
  <phoneticPr fontId="27" type="noConversion"/>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S76"/>
  <sheetViews>
    <sheetView showGridLines="0" zoomScale="70" zoomScaleNormal="70" workbookViewId="0">
      <pane xSplit="8" topLeftCell="I1" activePane="topRight" state="frozen"/>
      <selection activeCell="A16" sqref="A16"/>
      <selection pane="topRight" activeCell="A18" sqref="A18"/>
    </sheetView>
  </sheetViews>
  <sheetFormatPr baseColWidth="10" defaultColWidth="11.5703125" defaultRowHeight="15"/>
  <cols>
    <col min="1" max="1" width="28.85546875" style="16" bestFit="1" customWidth="1"/>
    <col min="2" max="2" width="7.42578125" style="16" bestFit="1" customWidth="1"/>
    <col min="3" max="3" width="6" style="16" bestFit="1" customWidth="1"/>
    <col min="4" max="4" width="20.5703125" style="16" bestFit="1" customWidth="1"/>
    <col min="5" max="5" width="33" style="16" bestFit="1" customWidth="1"/>
    <col min="6" max="6" width="16" style="16" bestFit="1" customWidth="1"/>
    <col min="7" max="7" width="31" bestFit="1" customWidth="1"/>
    <col min="8" max="8" width="91.42578125" style="16" hidden="1" customWidth="1"/>
    <col min="9" max="9" width="9.28515625" style="16" bestFit="1" customWidth="1"/>
    <col min="10" max="10" width="26" style="39" bestFit="1" customWidth="1"/>
    <col min="11" max="11" width="25.7109375" style="16" bestFit="1" customWidth="1"/>
    <col min="12" max="12" width="17.85546875" style="16" customWidth="1"/>
    <col min="13" max="13" width="16.7109375" style="16" customWidth="1"/>
    <col min="14" max="14" width="25.7109375" style="16" customWidth="1"/>
    <col min="15" max="15" width="24.42578125" style="39" customWidth="1"/>
    <col min="16" max="16" width="31.5703125" style="16" customWidth="1"/>
    <col min="17" max="17" width="17.85546875" style="16" customWidth="1"/>
    <col min="18" max="18" width="26.7109375" customWidth="1"/>
    <col min="19" max="19" width="22.7109375" customWidth="1"/>
    <col min="20" max="20" width="19.140625" style="25" customWidth="1"/>
    <col min="21" max="21" width="16.5703125" customWidth="1"/>
    <col min="22" max="22" width="19.7109375" customWidth="1"/>
    <col min="23" max="23" width="22.7109375" style="25" customWidth="1"/>
    <col min="24" max="24" width="19.140625" customWidth="1"/>
    <col min="25" max="25" width="15.85546875" customWidth="1"/>
    <col min="26" max="26" width="19.7109375" style="25" customWidth="1"/>
    <col min="27" max="27" width="22.7109375" style="34" customWidth="1"/>
    <col min="28" max="28" width="19.140625" customWidth="1"/>
    <col min="29" max="29" width="13.7109375" customWidth="1"/>
    <col min="30" max="30" width="19.7109375" customWidth="1"/>
    <col min="31" max="31" width="22.7109375" style="34" customWidth="1"/>
    <col min="32" max="32" width="20" customWidth="1"/>
    <col min="33" max="33" width="21.28515625" customWidth="1"/>
    <col min="34" max="34" width="19.7109375" customWidth="1"/>
    <col min="35" max="35" width="18.7109375" customWidth="1"/>
    <col min="36" max="36" width="19.140625" customWidth="1"/>
    <col min="37" max="37" width="13.5703125" customWidth="1"/>
    <col min="38" max="38" width="19.7109375" customWidth="1"/>
    <col min="39" max="39" width="17.85546875" bestFit="1" customWidth="1"/>
    <col min="40" max="66" width="19.7109375" customWidth="1"/>
    <col min="67" max="67" width="19.140625" customWidth="1"/>
    <col min="68" max="68" width="19.7109375" customWidth="1"/>
    <col min="69" max="69" width="21.28515625" style="5" customWidth="1"/>
    <col min="70" max="70" width="30.140625" style="5" customWidth="1"/>
    <col min="71" max="71" width="25" style="5" customWidth="1"/>
    <col min="72" max="72" width="22.7109375" style="23" customWidth="1"/>
    <col min="73" max="73" width="21" style="5" customWidth="1"/>
    <col min="74" max="74" width="17.28515625" style="5" bestFit="1" customWidth="1"/>
    <col min="75" max="75" width="26.42578125" style="5" customWidth="1"/>
    <col min="76" max="76" width="22" style="5" customWidth="1"/>
    <col min="77" max="77" width="11.42578125" style="5"/>
    <col min="78" max="78" width="20.28515625" style="5" customWidth="1"/>
    <col min="79" max="142" width="11.42578125" style="5"/>
  </cols>
  <sheetData>
    <row r="1" spans="1:331" s="5" customFormat="1">
      <c r="A1" s="12"/>
      <c r="B1" s="12"/>
      <c r="C1" s="12"/>
      <c r="D1" s="12"/>
      <c r="E1" s="12"/>
      <c r="F1" s="12"/>
      <c r="H1" s="12"/>
      <c r="I1" s="12"/>
      <c r="J1" s="38"/>
      <c r="K1" s="13"/>
      <c r="L1" s="13"/>
      <c r="M1" s="12"/>
      <c r="N1" s="12"/>
      <c r="O1" s="38"/>
      <c r="P1" s="12"/>
      <c r="Q1" s="12"/>
      <c r="T1" s="24"/>
      <c r="W1" s="24"/>
      <c r="Z1" s="24"/>
      <c r="AA1" s="2"/>
      <c r="AE1" s="2"/>
      <c r="BT1" s="23"/>
    </row>
    <row r="2" spans="1:331" s="5" customFormat="1">
      <c r="A2" s="12"/>
      <c r="B2" s="12"/>
      <c r="C2" s="12"/>
      <c r="D2" s="12"/>
      <c r="E2" s="12"/>
      <c r="F2" s="12"/>
      <c r="H2" s="3"/>
      <c r="I2" s="3"/>
      <c r="J2" s="57"/>
      <c r="K2" s="12"/>
      <c r="L2" s="11"/>
      <c r="M2" s="12"/>
      <c r="N2" s="12"/>
      <c r="O2" s="38"/>
      <c r="P2" s="12"/>
      <c r="Q2" s="12"/>
      <c r="T2" s="24"/>
      <c r="W2" s="24"/>
      <c r="Z2" s="24"/>
      <c r="AA2" s="2"/>
      <c r="AE2" s="2"/>
      <c r="BT2" s="23"/>
    </row>
    <row r="3" spans="1:331" s="5" customFormat="1" ht="18.75" customHeight="1">
      <c r="B3" s="1"/>
      <c r="C3" s="1"/>
      <c r="D3" s="1"/>
      <c r="E3" s="1"/>
      <c r="F3" s="403" t="s">
        <v>156</v>
      </c>
      <c r="G3" s="403"/>
      <c r="H3" s="403"/>
      <c r="I3" s="403"/>
      <c r="J3" s="403"/>
      <c r="K3" s="403"/>
      <c r="L3" s="403"/>
      <c r="M3" s="1"/>
      <c r="N3" s="1"/>
      <c r="O3" s="58"/>
      <c r="P3" s="1"/>
      <c r="Q3" s="1"/>
      <c r="R3" s="1"/>
      <c r="S3" s="1"/>
      <c r="T3" s="1"/>
      <c r="U3" s="1"/>
      <c r="V3" s="1"/>
      <c r="W3" s="1"/>
      <c r="X3" s="1"/>
      <c r="Y3" s="1"/>
      <c r="Z3" s="1"/>
      <c r="AA3" s="199"/>
      <c r="AB3" s="1"/>
      <c r="AC3" s="1"/>
      <c r="AD3" s="1"/>
      <c r="AE3" s="199"/>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T3" s="23"/>
    </row>
    <row r="4" spans="1:331" s="5" customFormat="1" ht="18.75">
      <c r="B4" s="1"/>
      <c r="C4" s="1"/>
      <c r="D4" s="1"/>
      <c r="E4" s="1"/>
      <c r="F4" s="408" t="s">
        <v>19</v>
      </c>
      <c r="G4" s="408"/>
      <c r="H4" s="408"/>
      <c r="I4" s="408"/>
      <c r="J4" s="408"/>
      <c r="K4" s="408"/>
      <c r="L4" s="408"/>
      <c r="M4" s="1"/>
      <c r="N4" s="1"/>
      <c r="O4" s="58"/>
      <c r="P4" s="1"/>
      <c r="Q4" s="1"/>
      <c r="R4" s="1"/>
      <c r="S4" s="1"/>
      <c r="T4" s="1"/>
      <c r="U4" s="1"/>
      <c r="V4" s="1"/>
      <c r="W4" s="1"/>
      <c r="X4" s="1"/>
      <c r="Y4" s="1"/>
      <c r="Z4" s="1"/>
      <c r="AA4" s="199"/>
      <c r="AB4" s="1"/>
      <c r="AC4" s="1"/>
      <c r="AD4" s="1"/>
      <c r="AE4" s="199"/>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T4" s="23"/>
    </row>
    <row r="5" spans="1:331" ht="18.75">
      <c r="A5" s="5"/>
      <c r="B5" s="27"/>
      <c r="C5" s="27"/>
      <c r="D5" s="27"/>
      <c r="E5" s="27"/>
      <c r="F5" s="408" t="s">
        <v>20</v>
      </c>
      <c r="G5" s="408"/>
      <c r="H5" s="408"/>
      <c r="I5" s="408"/>
      <c r="J5" s="408"/>
      <c r="K5" s="408"/>
      <c r="L5" s="408"/>
      <c r="M5" s="27"/>
      <c r="N5" s="27"/>
      <c r="O5" s="41"/>
      <c r="P5" s="27"/>
      <c r="Q5" s="27"/>
      <c r="R5" s="27"/>
      <c r="S5" s="27"/>
      <c r="T5" s="27"/>
      <c r="U5" s="27"/>
      <c r="V5" s="27"/>
      <c r="W5" s="27"/>
      <c r="X5" s="27"/>
      <c r="Y5" s="27"/>
      <c r="Z5" s="27"/>
      <c r="AA5" s="200"/>
      <c r="AB5" s="27"/>
      <c r="AC5" s="27"/>
      <c r="AD5" s="27"/>
      <c r="AE5" s="200"/>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c r="BT5" s="42"/>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row>
    <row r="6" spans="1:331" s="8" customFormat="1" ht="19.5" thickBot="1">
      <c r="A6" s="9"/>
      <c r="B6" s="26"/>
      <c r="C6" s="26"/>
      <c r="D6" s="26"/>
      <c r="E6" s="26"/>
      <c r="F6" s="404" t="s">
        <v>148</v>
      </c>
      <c r="G6" s="404"/>
      <c r="H6" s="404"/>
      <c r="I6" s="404"/>
      <c r="J6" s="404"/>
      <c r="K6" s="404"/>
      <c r="L6" s="404"/>
      <c r="M6" s="26"/>
      <c r="N6" s="26"/>
      <c r="O6" s="40"/>
      <c r="P6" s="26"/>
      <c r="Q6" s="26"/>
      <c r="R6" s="26"/>
      <c r="S6" s="26"/>
      <c r="T6" s="26"/>
      <c r="U6" s="26"/>
      <c r="V6" s="26"/>
      <c r="W6" s="26"/>
      <c r="X6" s="26"/>
      <c r="Y6" s="26"/>
      <c r="Z6" s="26"/>
      <c r="AA6" s="201"/>
      <c r="AB6" s="26"/>
      <c r="AC6" s="26"/>
      <c r="AD6" s="26"/>
      <c r="AE6" s="201"/>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9"/>
      <c r="BT6" s="43"/>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row>
    <row r="7" spans="1:331" s="5" customFormat="1">
      <c r="A7" s="12"/>
      <c r="B7" s="12"/>
      <c r="C7" s="12"/>
      <c r="D7" s="10"/>
      <c r="E7" s="10"/>
      <c r="F7" s="10"/>
      <c r="G7" s="6"/>
      <c r="H7" s="12"/>
      <c r="I7" s="12"/>
      <c r="J7" s="38"/>
      <c r="K7" s="12"/>
      <c r="L7" s="12"/>
      <c r="M7" s="12"/>
      <c r="N7" s="10" t="s">
        <v>21</v>
      </c>
      <c r="O7" s="38"/>
      <c r="P7" s="12"/>
      <c r="Q7" s="12"/>
      <c r="T7" s="24"/>
      <c r="W7" s="24"/>
      <c r="Z7" s="24"/>
      <c r="AA7" s="2"/>
      <c r="AE7" s="2"/>
      <c r="BT7" s="23"/>
    </row>
    <row r="8" spans="1:331" s="5" customFormat="1">
      <c r="A8" s="12"/>
      <c r="B8" s="12"/>
      <c r="C8" s="12"/>
      <c r="D8" s="10"/>
      <c r="E8" s="10" t="s">
        <v>22</v>
      </c>
      <c r="F8" s="10"/>
      <c r="G8" s="6"/>
      <c r="H8" s="12"/>
      <c r="I8" s="12"/>
      <c r="J8" s="38"/>
      <c r="K8" s="12"/>
      <c r="L8" s="12"/>
      <c r="M8" s="12"/>
      <c r="N8" s="10" t="s">
        <v>23</v>
      </c>
      <c r="O8" s="38"/>
      <c r="P8" s="12"/>
      <c r="Q8" s="12"/>
      <c r="T8" s="24"/>
      <c r="W8" s="24"/>
      <c r="Z8" s="24"/>
      <c r="AA8" s="2"/>
      <c r="AE8" s="2"/>
      <c r="BT8" s="23"/>
    </row>
    <row r="9" spans="1:331" s="5" customFormat="1">
      <c r="A9" s="12"/>
      <c r="B9" s="12"/>
      <c r="C9" s="12"/>
      <c r="D9" s="10"/>
      <c r="E9"/>
      <c r="F9" s="10"/>
      <c r="G9" s="6"/>
      <c r="H9" s="12"/>
      <c r="I9" s="12"/>
      <c r="J9" s="38"/>
      <c r="K9" s="12"/>
      <c r="L9" s="12"/>
      <c r="M9" s="12"/>
      <c r="N9" s="10" t="s">
        <v>24</v>
      </c>
      <c r="O9" s="38"/>
      <c r="P9" s="12"/>
      <c r="Q9" s="12"/>
      <c r="T9" s="24"/>
      <c r="W9" s="24"/>
      <c r="X9" s="15"/>
      <c r="Z9" s="24"/>
      <c r="AA9" s="2"/>
      <c r="AE9" s="2"/>
      <c r="BT9" s="23"/>
    </row>
    <row r="10" spans="1:331" s="5" customFormat="1">
      <c r="A10" s="12"/>
      <c r="B10" s="12"/>
      <c r="C10" s="12"/>
      <c r="D10" s="10"/>
      <c r="E10" s="10"/>
      <c r="F10" s="10"/>
      <c r="G10" s="6"/>
      <c r="H10" s="12"/>
      <c r="I10" s="12"/>
      <c r="J10" s="38"/>
      <c r="K10" s="12"/>
      <c r="L10" s="12"/>
      <c r="M10" s="12"/>
      <c r="N10" s="10" t="s">
        <v>25</v>
      </c>
      <c r="O10" s="38"/>
      <c r="P10" s="12"/>
      <c r="Q10" s="12"/>
      <c r="T10" s="24"/>
      <c r="U10" s="17"/>
      <c r="W10" s="24"/>
      <c r="X10" s="18"/>
      <c r="Z10" s="24"/>
      <c r="AA10" s="2"/>
      <c r="AE10" s="2"/>
      <c r="BT10" s="23"/>
    </row>
    <row r="11" spans="1:331" s="5" customFormat="1">
      <c r="A11" s="12"/>
      <c r="B11" s="12"/>
      <c r="C11" s="38"/>
      <c r="D11" s="12"/>
      <c r="E11" s="37"/>
      <c r="F11" s="12"/>
      <c r="G11" s="10"/>
      <c r="H11" s="38"/>
      <c r="I11" s="12"/>
      <c r="J11" s="12"/>
      <c r="L11" s="12"/>
      <c r="M11" s="12"/>
      <c r="N11" s="10" t="s">
        <v>26</v>
      </c>
      <c r="O11" s="38"/>
      <c r="P11" s="12"/>
      <c r="Q11" s="12"/>
      <c r="T11" s="24"/>
      <c r="U11" s="17"/>
      <c r="V11" s="17"/>
      <c r="W11" s="24"/>
      <c r="X11" s="15"/>
      <c r="Z11" s="24"/>
      <c r="AA11" s="2"/>
      <c r="AE11" s="2"/>
      <c r="BT11" s="23"/>
    </row>
    <row r="12" spans="1:331" s="5" customFormat="1">
      <c r="A12" s="12"/>
      <c r="B12" s="12"/>
      <c r="C12" s="12"/>
      <c r="D12" s="10"/>
      <c r="E12" s="10"/>
      <c r="F12" s="10"/>
      <c r="G12" s="6"/>
      <c r="T12" s="2"/>
      <c r="U12" s="17"/>
      <c r="V12" s="17"/>
      <c r="W12" s="24"/>
      <c r="X12" s="15"/>
      <c r="Z12" s="24"/>
      <c r="AA12" s="2"/>
      <c r="AE12" s="2"/>
      <c r="BQ12" s="17"/>
      <c r="BR12" s="18"/>
      <c r="BT12" s="23"/>
    </row>
    <row r="13" spans="1:331" s="5" customFormat="1">
      <c r="A13" s="12"/>
      <c r="B13" s="12"/>
      <c r="C13" s="12"/>
      <c r="D13" s="10"/>
      <c r="E13" s="10" t="s">
        <v>27</v>
      </c>
      <c r="F13" s="10"/>
      <c r="G13" s="6"/>
      <c r="H13" s="12"/>
      <c r="I13" s="12"/>
      <c r="J13" s="38"/>
      <c r="K13" s="12"/>
      <c r="L13" s="12"/>
      <c r="M13" s="12"/>
      <c r="N13" s="22"/>
      <c r="O13" s="38"/>
      <c r="P13" s="12"/>
      <c r="Q13" s="12"/>
      <c r="R13" s="7"/>
      <c r="S13" s="7"/>
      <c r="T13" s="24"/>
      <c r="U13" s="17"/>
      <c r="V13" s="17"/>
      <c r="W13" s="24"/>
      <c r="X13" s="17"/>
      <c r="Y13" s="17"/>
      <c r="Z13" s="24"/>
      <c r="AA13" s="2"/>
      <c r="AB13" s="17"/>
      <c r="AC13" s="17"/>
      <c r="AD13" s="17"/>
      <c r="AE13" s="2"/>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T13" s="23"/>
    </row>
    <row r="14" spans="1:331" s="5" customFormat="1" ht="15.75" thickBot="1">
      <c r="A14" s="12"/>
      <c r="B14" s="12"/>
      <c r="C14" s="12"/>
      <c r="D14" s="10"/>
      <c r="E14" s="10" t="s">
        <v>22</v>
      </c>
      <c r="F14" s="10"/>
      <c r="G14" s="6"/>
      <c r="H14" s="12"/>
      <c r="I14" s="12"/>
      <c r="J14" s="38"/>
      <c r="K14" s="12"/>
      <c r="L14" s="12"/>
      <c r="M14" s="12"/>
      <c r="N14" s="14"/>
      <c r="O14" s="38"/>
      <c r="P14" s="12"/>
      <c r="Q14" s="12"/>
      <c r="R14" s="7"/>
      <c r="S14" s="7"/>
      <c r="T14" s="24"/>
      <c r="W14" s="24"/>
      <c r="Z14" s="24"/>
      <c r="AA14" s="2"/>
      <c r="AE14" s="2"/>
      <c r="AS14" s="18"/>
      <c r="BT14" s="23"/>
    </row>
    <row r="15" spans="1:331" s="136" customFormat="1" ht="67.5" customHeight="1" thickBot="1">
      <c r="A15" s="47" t="s">
        <v>28</v>
      </c>
      <c r="B15" s="48" t="s">
        <v>29</v>
      </c>
      <c r="C15" s="48" t="s">
        <v>30</v>
      </c>
      <c r="D15" s="48" t="s">
        <v>31</v>
      </c>
      <c r="E15" s="48" t="s">
        <v>32</v>
      </c>
      <c r="F15" s="48" t="s">
        <v>33</v>
      </c>
      <c r="G15" s="48" t="s">
        <v>34</v>
      </c>
      <c r="H15" s="48" t="s">
        <v>35</v>
      </c>
      <c r="I15" s="48" t="s">
        <v>114</v>
      </c>
      <c r="J15" s="48" t="s">
        <v>115</v>
      </c>
      <c r="K15" s="48" t="s">
        <v>36</v>
      </c>
      <c r="L15" s="48" t="s">
        <v>37</v>
      </c>
      <c r="M15" s="48" t="s">
        <v>3</v>
      </c>
      <c r="N15" s="48" t="s">
        <v>38</v>
      </c>
      <c r="O15" s="48" t="s">
        <v>39</v>
      </c>
      <c r="P15" s="48" t="s">
        <v>40</v>
      </c>
      <c r="Q15" s="48" t="s">
        <v>41</v>
      </c>
      <c r="R15" s="48" t="s">
        <v>42</v>
      </c>
      <c r="S15" s="129" t="s">
        <v>43</v>
      </c>
      <c r="T15" s="129" t="s">
        <v>44</v>
      </c>
      <c r="U15" s="182" t="s">
        <v>117</v>
      </c>
      <c r="V15" s="130" t="s">
        <v>45</v>
      </c>
      <c r="W15" s="131" t="s">
        <v>46</v>
      </c>
      <c r="X15" s="131" t="s">
        <v>44</v>
      </c>
      <c r="Y15" s="131" t="s">
        <v>117</v>
      </c>
      <c r="Z15" s="132" t="s">
        <v>45</v>
      </c>
      <c r="AA15" s="202" t="s">
        <v>48</v>
      </c>
      <c r="AB15" s="129" t="s">
        <v>44</v>
      </c>
      <c r="AC15" s="129" t="s">
        <v>47</v>
      </c>
      <c r="AD15" s="130" t="s">
        <v>45</v>
      </c>
      <c r="AE15" s="203" t="s">
        <v>49</v>
      </c>
      <c r="AF15" s="131" t="s">
        <v>44</v>
      </c>
      <c r="AG15" s="131" t="s">
        <v>47</v>
      </c>
      <c r="AH15" s="132" t="s">
        <v>45</v>
      </c>
      <c r="AI15" s="129" t="s">
        <v>50</v>
      </c>
      <c r="AJ15" s="129" t="s">
        <v>44</v>
      </c>
      <c r="AK15" s="129" t="s">
        <v>47</v>
      </c>
      <c r="AL15" s="130" t="s">
        <v>45</v>
      </c>
      <c r="AM15" s="129" t="s">
        <v>134</v>
      </c>
      <c r="AN15" s="129" t="s">
        <v>44</v>
      </c>
      <c r="AO15" s="129" t="s">
        <v>47</v>
      </c>
      <c r="AP15" s="285" t="s">
        <v>45</v>
      </c>
      <c r="AQ15" s="286" t="s">
        <v>137</v>
      </c>
      <c r="AR15" s="287" t="s">
        <v>44</v>
      </c>
      <c r="AS15" s="287" t="s">
        <v>47</v>
      </c>
      <c r="AT15" s="288" t="s">
        <v>45</v>
      </c>
      <c r="AU15" s="286" t="s">
        <v>138</v>
      </c>
      <c r="AV15" s="287" t="s">
        <v>44</v>
      </c>
      <c r="AW15" s="287" t="s">
        <v>47</v>
      </c>
      <c r="AX15" s="288" t="s">
        <v>45</v>
      </c>
      <c r="AY15" s="286" t="s">
        <v>139</v>
      </c>
      <c r="AZ15" s="287" t="s">
        <v>44</v>
      </c>
      <c r="BA15" s="287" t="s">
        <v>47</v>
      </c>
      <c r="BB15" s="288" t="s">
        <v>45</v>
      </c>
      <c r="BC15" s="286" t="s">
        <v>141</v>
      </c>
      <c r="BD15" s="287" t="s">
        <v>44</v>
      </c>
      <c r="BE15" s="287" t="s">
        <v>47</v>
      </c>
      <c r="BF15" s="288" t="s">
        <v>45</v>
      </c>
      <c r="BG15" s="286" t="s">
        <v>142</v>
      </c>
      <c r="BH15" s="287" t="s">
        <v>44</v>
      </c>
      <c r="BI15" s="287" t="s">
        <v>47</v>
      </c>
      <c r="BJ15" s="288" t="s">
        <v>45</v>
      </c>
      <c r="BK15" s="286" t="s">
        <v>145</v>
      </c>
      <c r="BL15" s="287" t="s">
        <v>44</v>
      </c>
      <c r="BM15" s="287" t="s">
        <v>47</v>
      </c>
      <c r="BN15" s="288" t="s">
        <v>45</v>
      </c>
      <c r="BO15" s="309" t="s">
        <v>51</v>
      </c>
      <c r="BP15" s="310" t="s">
        <v>45</v>
      </c>
      <c r="BQ15" s="304" t="s">
        <v>52</v>
      </c>
      <c r="BR15" s="133" t="s">
        <v>53</v>
      </c>
      <c r="BS15" s="134" t="s">
        <v>54</v>
      </c>
      <c r="BT15" s="134" t="s">
        <v>120</v>
      </c>
      <c r="BU15" s="373"/>
      <c r="BV15" s="164" t="s">
        <v>55</v>
      </c>
      <c r="BW15" s="135"/>
      <c r="BX15" s="135"/>
      <c r="BY15" s="135"/>
      <c r="BZ15" s="135"/>
      <c r="CA15" s="135"/>
      <c r="CB15" s="135"/>
      <c r="CC15" s="135"/>
      <c r="CD15" s="135"/>
      <c r="CE15" s="135"/>
      <c r="CF15" s="135"/>
      <c r="CG15" s="135"/>
      <c r="CH15" s="135"/>
      <c r="CI15" s="135"/>
      <c r="CJ15" s="135"/>
      <c r="CK15" s="135"/>
      <c r="CL15" s="135"/>
      <c r="CM15" s="135"/>
      <c r="CN15" s="135"/>
      <c r="CO15" s="135"/>
      <c r="CP15" s="135"/>
      <c r="CQ15" s="135"/>
      <c r="CR15" s="135"/>
      <c r="CS15" s="135"/>
      <c r="CT15" s="135"/>
      <c r="CU15" s="135"/>
      <c r="CV15" s="135"/>
      <c r="CW15" s="135"/>
      <c r="CX15" s="135"/>
      <c r="CY15" s="135"/>
      <c r="CZ15" s="135"/>
      <c r="DA15" s="135"/>
      <c r="DB15" s="135"/>
      <c r="DC15" s="135"/>
      <c r="DD15" s="135"/>
      <c r="DE15" s="135"/>
      <c r="DF15" s="135"/>
      <c r="DG15" s="135"/>
      <c r="DH15" s="135"/>
      <c r="DI15" s="135"/>
      <c r="DJ15" s="135"/>
      <c r="DK15" s="135"/>
      <c r="DL15" s="135"/>
      <c r="DM15" s="135"/>
      <c r="DN15" s="135"/>
      <c r="DO15" s="135"/>
      <c r="DP15" s="135"/>
      <c r="DQ15" s="135"/>
      <c r="DR15" s="135"/>
      <c r="DS15" s="135"/>
      <c r="DT15" s="135"/>
      <c r="DU15" s="135"/>
      <c r="DV15" s="135"/>
      <c r="DW15" s="135"/>
      <c r="DX15" s="135"/>
      <c r="DY15" s="135"/>
      <c r="DZ15" s="135"/>
      <c r="EA15" s="135"/>
      <c r="EB15" s="135"/>
      <c r="EC15" s="135"/>
      <c r="ED15" s="135"/>
      <c r="EE15" s="135"/>
      <c r="EF15" s="135"/>
      <c r="EG15" s="135"/>
      <c r="EH15" s="135"/>
      <c r="EI15" s="135"/>
      <c r="EJ15" s="135"/>
      <c r="EK15" s="135"/>
      <c r="EL15" s="135"/>
    </row>
    <row r="16" spans="1:331" ht="55.5" customHeight="1" thickBot="1">
      <c r="A16" s="165"/>
      <c r="B16" s="166"/>
      <c r="C16" s="167"/>
      <c r="D16" s="166"/>
      <c r="E16" s="406"/>
      <c r="F16" s="166"/>
      <c r="G16" s="168"/>
      <c r="H16" s="169"/>
      <c r="I16" s="169"/>
      <c r="J16" s="170"/>
      <c r="K16" s="170"/>
      <c r="L16" s="166"/>
      <c r="M16" s="171"/>
      <c r="N16" s="172"/>
      <c r="O16" s="172"/>
      <c r="P16" s="172"/>
      <c r="Q16" s="172"/>
      <c r="R16" s="188"/>
      <c r="S16" s="186"/>
      <c r="T16" s="183"/>
      <c r="U16" s="184"/>
      <c r="V16" s="185"/>
      <c r="W16" s="281"/>
      <c r="X16" s="183"/>
      <c r="Y16" s="187"/>
      <c r="Z16" s="204"/>
      <c r="AA16" s="311"/>
      <c r="AB16" s="312"/>
      <c r="AC16" s="312"/>
      <c r="AD16" s="313"/>
      <c r="AE16" s="311"/>
      <c r="AF16" s="312"/>
      <c r="AG16" s="312"/>
      <c r="AH16" s="314"/>
      <c r="AI16" s="315"/>
      <c r="AJ16" s="316"/>
      <c r="AK16" s="317"/>
      <c r="AL16" s="318"/>
      <c r="AM16" s="319"/>
      <c r="AN16" s="320"/>
      <c r="AO16" s="321"/>
      <c r="AP16" s="322"/>
      <c r="AQ16" s="323"/>
      <c r="AR16" s="324"/>
      <c r="AS16" s="325"/>
      <c r="AT16" s="326"/>
      <c r="AU16" s="327"/>
      <c r="AV16" s="328"/>
      <c r="AW16" s="325"/>
      <c r="AX16" s="326"/>
      <c r="AY16" s="329"/>
      <c r="AZ16" s="330"/>
      <c r="BA16" s="331"/>
      <c r="BB16" s="332"/>
      <c r="BC16" s="329"/>
      <c r="BD16" s="330"/>
      <c r="BE16" s="334"/>
      <c r="BF16" s="332"/>
      <c r="BG16" s="329"/>
      <c r="BH16" s="330"/>
      <c r="BI16" s="331"/>
      <c r="BJ16" s="332"/>
      <c r="BK16" s="329"/>
      <c r="BL16" s="330"/>
      <c r="BM16" s="331"/>
      <c r="BN16" s="332"/>
      <c r="BO16" s="385"/>
      <c r="BP16" s="386"/>
      <c r="BQ16" s="209">
        <f>+S16+W16+AA16+AE16+AI16+AM16+AQ16+AU16+AY16+BC16+BG16</f>
        <v>0</v>
      </c>
      <c r="BR16" s="284">
        <f>+T16+X16+AB16+AF16+AJ16+AN16+AR16+AV16+AZ16+BD16+BH16</f>
        <v>0</v>
      </c>
      <c r="BS16" s="173">
        <f>+P16-BQ16</f>
        <v>0</v>
      </c>
      <c r="BT16" s="369">
        <f>+(P16-BQ16-BR16)-(BS16)+0.14+BO16</f>
        <v>0.14000000000000001</v>
      </c>
      <c r="BU16" s="370"/>
      <c r="BV16" s="189" t="e">
        <f>+BQ16/P16</f>
        <v>#DIV/0!</v>
      </c>
      <c r="BW16" s="56"/>
      <c r="BX16" s="215"/>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row>
    <row r="17" spans="1:76" s="29" customFormat="1" ht="49.5" customHeight="1" thickBot="1">
      <c r="A17" s="348"/>
      <c r="B17" s="349"/>
      <c r="C17" s="350"/>
      <c r="D17" s="349"/>
      <c r="E17" s="405"/>
      <c r="F17" s="349"/>
      <c r="G17" s="351"/>
      <c r="H17" s="352"/>
      <c r="I17" s="352"/>
      <c r="J17" s="353"/>
      <c r="K17" s="353"/>
      <c r="L17" s="349"/>
      <c r="M17" s="354"/>
      <c r="N17" s="355"/>
      <c r="O17" s="355"/>
      <c r="P17" s="355"/>
      <c r="Q17" s="355"/>
      <c r="R17" s="356"/>
      <c r="S17" s="357"/>
      <c r="T17" s="358"/>
      <c r="U17" s="341"/>
      <c r="V17" s="359"/>
      <c r="W17" s="340"/>
      <c r="X17" s="333"/>
      <c r="Y17" s="360"/>
      <c r="Z17" s="361"/>
      <c r="AA17" s="362"/>
      <c r="AB17" s="338"/>
      <c r="AC17" s="331"/>
      <c r="AD17" s="339"/>
      <c r="AE17" s="363"/>
      <c r="AF17" s="338"/>
      <c r="AG17" s="364"/>
      <c r="AH17" s="336"/>
      <c r="AI17" s="337"/>
      <c r="AJ17" s="335"/>
      <c r="AK17" s="331"/>
      <c r="AL17" s="336"/>
      <c r="AM17" s="337"/>
      <c r="AN17" s="335"/>
      <c r="AO17" s="331"/>
      <c r="AP17" s="336"/>
      <c r="AQ17" s="337"/>
      <c r="AR17" s="338"/>
      <c r="AS17" s="331"/>
      <c r="AT17" s="339"/>
      <c r="AU17" s="337"/>
      <c r="AV17" s="335"/>
      <c r="AW17" s="331"/>
      <c r="AX17" s="336"/>
      <c r="AY17" s="365"/>
      <c r="AZ17" s="335"/>
      <c r="BA17" s="331"/>
      <c r="BB17" s="339"/>
      <c r="BC17" s="365"/>
      <c r="BD17" s="335"/>
      <c r="BE17" s="331"/>
      <c r="BF17" s="339"/>
      <c r="BG17" s="365"/>
      <c r="BH17" s="335"/>
      <c r="BI17" s="331"/>
      <c r="BJ17" s="339"/>
      <c r="BK17" s="365"/>
      <c r="BL17" s="335"/>
      <c r="BM17" s="331"/>
      <c r="BN17" s="339"/>
      <c r="BO17" s="384"/>
      <c r="BP17" s="383"/>
      <c r="BQ17" s="366">
        <f t="shared" ref="BQ17" si="0">+S17+W17+AA17+AE17+AI17+AM17+AQ17+AU17+AY17+BC17+BG17</f>
        <v>0</v>
      </c>
      <c r="BR17" s="367">
        <f>+T17+X17+AB17+AF17+AJ17+AN17+AR17+AV17+AZ17+BD17+BH17</f>
        <v>0</v>
      </c>
      <c r="BS17" s="368">
        <f>+P17-BQ17</f>
        <v>0</v>
      </c>
      <c r="BT17" s="369">
        <f>+(P17-BQ17-BR17)-(BS17)+0.19+BO17</f>
        <v>0.19</v>
      </c>
      <c r="BU17" s="370"/>
      <c r="BV17" s="371" t="e">
        <f>+BQ17/P17</f>
        <v>#DIV/0!</v>
      </c>
      <c r="BW17" s="370"/>
      <c r="BX17" s="372"/>
    </row>
    <row r="18" spans="1:76">
      <c r="P18" s="56"/>
      <c r="S18" s="139"/>
      <c r="W18" s="139"/>
      <c r="BQ18" s="387">
        <f>SUM(BQ16:BQ17)</f>
        <v>0</v>
      </c>
      <c r="BR18" s="387">
        <f>SUM(BR16:BR17)</f>
        <v>0</v>
      </c>
      <c r="BS18" s="387">
        <f>SUM(BS16:BS17)</f>
        <v>0</v>
      </c>
      <c r="BT18" s="388">
        <f>SUM(BT16:BT17)</f>
        <v>0.33</v>
      </c>
      <c r="BU18" s="177"/>
    </row>
    <row r="19" spans="1:76">
      <c r="E19" s="380"/>
      <c r="S19" s="34"/>
      <c r="T19" s="34"/>
      <c r="U19" s="34"/>
      <c r="V19" s="34"/>
      <c r="W19" s="34"/>
      <c r="X19" s="34"/>
      <c r="Y19" s="34"/>
      <c r="Z19" s="34"/>
      <c r="AB19" s="34"/>
      <c r="AC19" s="34"/>
      <c r="AD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Q19" s="390"/>
      <c r="BR19" s="2"/>
    </row>
    <row r="20" spans="1:76">
      <c r="E20" s="374"/>
      <c r="N20" s="374"/>
      <c r="P20" s="56"/>
      <c r="T20" s="34"/>
      <c r="X20" s="36"/>
      <c r="AV20" s="34"/>
    </row>
    <row r="21" spans="1:76">
      <c r="M21" s="34"/>
      <c r="N21" s="374"/>
      <c r="P21" s="56"/>
      <c r="T21" s="34"/>
      <c r="W21" s="34"/>
      <c r="BS21" s="2"/>
    </row>
    <row r="22" spans="1:76">
      <c r="E22" s="380"/>
      <c r="P22" s="56"/>
      <c r="S22" s="139"/>
      <c r="T22" s="139"/>
      <c r="V22" s="36"/>
      <c r="W22" s="139"/>
      <c r="X22" s="139"/>
      <c r="AA22" s="139"/>
      <c r="AB22" s="139"/>
    </row>
    <row r="23" spans="1:76">
      <c r="O23" s="381"/>
      <c r="P23" s="56"/>
      <c r="AD23" s="205"/>
    </row>
    <row r="24" spans="1:76">
      <c r="R24" s="36"/>
      <c r="AB24" s="36"/>
      <c r="BR24" s="177"/>
      <c r="BS24" s="177"/>
      <c r="BT24" s="391"/>
      <c r="BU24" s="177"/>
    </row>
    <row r="25" spans="1:76">
      <c r="AB25" s="36"/>
      <c r="BR25" s="407" t="s">
        <v>119</v>
      </c>
      <c r="BS25" s="407"/>
      <c r="BT25" s="391"/>
      <c r="BU25" s="177"/>
    </row>
    <row r="26" spans="1:76">
      <c r="V26" s="36"/>
      <c r="AI26" s="282"/>
      <c r="AJ26" s="282"/>
      <c r="AK26" s="282"/>
      <c r="AL26" s="283"/>
      <c r="AM26" s="282"/>
      <c r="AN26" s="282"/>
      <c r="AO26" s="282"/>
      <c r="AP26" s="283"/>
      <c r="BR26" s="6" t="s">
        <v>118</v>
      </c>
      <c r="BS26" s="394" t="e">
        <f>+P16+P17+#REF!+#REF!+#REF!</f>
        <v>#REF!</v>
      </c>
      <c r="BT26" s="391"/>
      <c r="BU26" s="177"/>
    </row>
    <row r="27" spans="1:76">
      <c r="BR27" s="6" t="s">
        <v>143</v>
      </c>
      <c r="BS27" s="387">
        <f>+BQ18</f>
        <v>0</v>
      </c>
      <c r="BT27" s="392"/>
      <c r="BU27" s="177"/>
    </row>
    <row r="28" spans="1:76">
      <c r="BR28" s="395" t="s">
        <v>54</v>
      </c>
      <c r="BS28" s="396" t="e">
        <f>+BS26-BS27</f>
        <v>#REF!</v>
      </c>
      <c r="BT28" s="391"/>
      <c r="BU28" s="177"/>
    </row>
    <row r="29" spans="1:76">
      <c r="BR29" s="177"/>
      <c r="BS29" s="177"/>
      <c r="BT29" s="391"/>
      <c r="BU29" s="177"/>
    </row>
    <row r="30" spans="1:76">
      <c r="BR30" s="177"/>
      <c r="BS30" s="177"/>
      <c r="BT30" s="391"/>
      <c r="BU30" s="177"/>
    </row>
    <row r="31" spans="1:76">
      <c r="BQ31"/>
      <c r="BR31" s="29"/>
      <c r="BS31" s="29"/>
      <c r="BT31" s="393"/>
      <c r="BU31" s="177"/>
    </row>
    <row r="32" spans="1:76">
      <c r="BQ32" s="291"/>
      <c r="BR32" s="29"/>
      <c r="BS32" s="29"/>
      <c r="BT32" s="393"/>
      <c r="BU32" s="177"/>
    </row>
    <row r="33" spans="69:73">
      <c r="BQ33" s="292"/>
      <c r="BR33" s="29"/>
      <c r="BS33" s="29"/>
      <c r="BT33" s="393"/>
      <c r="BU33" s="177"/>
    </row>
    <row r="34" spans="69:73">
      <c r="BQ34" s="293"/>
      <c r="BR34"/>
      <c r="BS34" s="267"/>
      <c r="BT34" s="290"/>
    </row>
    <row r="35" spans="69:73">
      <c r="BQ35" s="294"/>
      <c r="BR35"/>
      <c r="BS35" s="267"/>
      <c r="BT35" s="290"/>
    </row>
    <row r="36" spans="69:73">
      <c r="BQ36" s="291"/>
      <c r="BR36"/>
      <c r="BS36"/>
      <c r="BT36" s="290"/>
    </row>
    <row r="37" spans="69:73">
      <c r="BQ37" s="292"/>
      <c r="BR37"/>
      <c r="BS37" s="36"/>
      <c r="BT37" s="290"/>
    </row>
    <row r="38" spans="69:73">
      <c r="BQ38" s="293"/>
      <c r="BR38"/>
      <c r="BS38"/>
      <c r="BT38" s="290"/>
    </row>
    <row r="39" spans="69:73">
      <c r="BQ39" s="294"/>
      <c r="BR39"/>
      <c r="BS39"/>
      <c r="BT39" s="290"/>
    </row>
    <row r="40" spans="69:73">
      <c r="BQ40" s="295"/>
      <c r="BR40"/>
      <c r="BS40"/>
      <c r="BT40" s="290"/>
    </row>
    <row r="41" spans="69:73">
      <c r="BQ41" s="296"/>
      <c r="BR41"/>
      <c r="BS41"/>
      <c r="BT41" s="290"/>
    </row>
    <row r="42" spans="69:73">
      <c r="BQ42" s="297"/>
      <c r="BR42"/>
      <c r="BS42"/>
      <c r="BT42" s="290"/>
    </row>
    <row r="43" spans="69:73">
      <c r="BQ43" s="289"/>
      <c r="BR43"/>
      <c r="BS43"/>
      <c r="BT43" s="290"/>
    </row>
    <row r="44" spans="69:73">
      <c r="BQ44" s="295"/>
      <c r="BR44"/>
      <c r="BS44"/>
      <c r="BT44" s="290"/>
    </row>
    <row r="45" spans="69:73">
      <c r="BQ45" s="298"/>
      <c r="BR45"/>
      <c r="BS45"/>
      <c r="BT45" s="290"/>
    </row>
    <row r="46" spans="69:73">
      <c r="BQ46" s="293"/>
      <c r="BR46"/>
      <c r="BS46"/>
      <c r="BT46" s="290"/>
    </row>
    <row r="47" spans="69:73">
      <c r="BQ47" s="289"/>
      <c r="BR47"/>
      <c r="BS47"/>
      <c r="BT47" s="290"/>
    </row>
    <row r="48" spans="69:73">
      <c r="BQ48" s="299"/>
      <c r="BR48"/>
      <c r="BS48"/>
      <c r="BT48" s="290"/>
    </row>
    <row r="49" spans="69:72">
      <c r="BQ49" s="300"/>
      <c r="BR49"/>
      <c r="BS49"/>
      <c r="BT49" s="290"/>
    </row>
    <row r="50" spans="69:72">
      <c r="BQ50" s="301"/>
      <c r="BR50"/>
      <c r="BS50"/>
      <c r="BT50" s="290"/>
    </row>
    <row r="51" spans="69:72">
      <c r="BQ51" s="302"/>
      <c r="BR51"/>
      <c r="BS51"/>
      <c r="BT51" s="290"/>
    </row>
    <row r="52" spans="69:72">
      <c r="BQ52" s="303"/>
      <c r="BR52"/>
      <c r="BS52"/>
      <c r="BT52" s="290"/>
    </row>
    <row r="53" spans="69:72">
      <c r="BQ53" s="300"/>
      <c r="BR53"/>
      <c r="BS53"/>
      <c r="BT53" s="290"/>
    </row>
    <row r="54" spans="69:72">
      <c r="BQ54" s="301"/>
      <c r="BR54"/>
      <c r="BS54"/>
      <c r="BT54" s="290"/>
    </row>
    <row r="55" spans="69:72">
      <c r="BQ55" s="302"/>
      <c r="BR55"/>
      <c r="BS55"/>
      <c r="BT55" s="290"/>
    </row>
    <row r="56" spans="69:72">
      <c r="BQ56" s="303"/>
      <c r="BR56"/>
      <c r="BS56"/>
      <c r="BT56" s="290"/>
    </row>
    <row r="57" spans="69:72">
      <c r="BQ57" s="300"/>
      <c r="BR57"/>
      <c r="BS57"/>
      <c r="BT57" s="290"/>
    </row>
    <row r="58" spans="69:72">
      <c r="BQ58" s="301"/>
      <c r="BR58"/>
      <c r="BS58"/>
      <c r="BT58" s="290"/>
    </row>
    <row r="59" spans="69:72">
      <c r="BQ59" s="302"/>
      <c r="BR59"/>
      <c r="BS59"/>
      <c r="BT59" s="290"/>
    </row>
    <row r="60" spans="69:72">
      <c r="BQ60" s="303"/>
      <c r="BR60"/>
      <c r="BS60"/>
      <c r="BT60" s="290"/>
    </row>
    <row r="61" spans="69:72">
      <c r="BQ61" s="300"/>
      <c r="BR61"/>
      <c r="BS61"/>
      <c r="BT61" s="290"/>
    </row>
    <row r="62" spans="69:72">
      <c r="BQ62" s="301"/>
      <c r="BR62"/>
      <c r="BS62"/>
      <c r="BT62" s="290"/>
    </row>
    <row r="63" spans="69:72">
      <c r="BQ63" s="289"/>
      <c r="BR63"/>
      <c r="BS63"/>
      <c r="BT63" s="290"/>
    </row>
    <row r="64" spans="69:72">
      <c r="BQ64" s="298"/>
      <c r="BR64"/>
      <c r="BS64"/>
      <c r="BT64" s="290"/>
    </row>
    <row r="65" spans="69:72">
      <c r="BQ65" s="298"/>
      <c r="BR65"/>
      <c r="BS65"/>
      <c r="BT65" s="290"/>
    </row>
    <row r="66" spans="69:72">
      <c r="BQ66" s="301"/>
      <c r="BR66"/>
      <c r="BS66"/>
      <c r="BT66" s="290"/>
    </row>
    <row r="67" spans="69:72">
      <c r="BQ67" s="289"/>
      <c r="BR67"/>
      <c r="BS67"/>
      <c r="BT67" s="290"/>
    </row>
    <row r="68" spans="69:72">
      <c r="BQ68" s="298"/>
      <c r="BR68"/>
      <c r="BS68"/>
      <c r="BT68" s="290"/>
    </row>
    <row r="69" spans="69:72">
      <c r="BQ69" s="298"/>
      <c r="BR69"/>
      <c r="BS69"/>
      <c r="BT69" s="290"/>
    </row>
    <row r="70" spans="69:72">
      <c r="BQ70" s="301"/>
      <c r="BR70"/>
      <c r="BS70"/>
      <c r="BT70" s="290"/>
    </row>
    <row r="71" spans="69:72">
      <c r="BQ71" s="289"/>
      <c r="BR71"/>
      <c r="BS71"/>
      <c r="BT71" s="290"/>
    </row>
    <row r="72" spans="69:72">
      <c r="BQ72" s="298"/>
      <c r="BR72"/>
      <c r="BS72"/>
      <c r="BT72" s="290"/>
    </row>
    <row r="73" spans="69:72">
      <c r="BQ73" s="298"/>
      <c r="BR73"/>
      <c r="BS73"/>
      <c r="BT73" s="290"/>
    </row>
    <row r="74" spans="69:72">
      <c r="BQ74" s="301"/>
      <c r="BR74" s="36"/>
      <c r="BS74"/>
      <c r="BT74" s="290"/>
    </row>
    <row r="75" spans="69:72">
      <c r="BQ75" s="289"/>
      <c r="BR75"/>
      <c r="BS75"/>
      <c r="BT75" s="290"/>
    </row>
    <row r="76" spans="69:72">
      <c r="BQ76"/>
      <c r="BR76"/>
      <c r="BS76"/>
      <c r="BT76" s="290"/>
    </row>
  </sheetData>
  <dataConsolidate/>
  <mergeCells count="6">
    <mergeCell ref="F3:L3"/>
    <mergeCell ref="F6:L6"/>
    <mergeCell ref="E16:E17"/>
    <mergeCell ref="BR25:BS25"/>
    <mergeCell ref="F5:L5"/>
    <mergeCell ref="F4:L4"/>
  </mergeCells>
  <phoneticPr fontId="27" type="noConversion"/>
  <dataValidations count="2">
    <dataValidation type="list" allowBlank="1" showInputMessage="1" showErrorMessage="1" sqref="K16:K17" xr:uid="{00000000-0002-0000-0000-000000000000}">
      <formula1>$N$7:$N$12</formula1>
    </dataValidation>
    <dataValidation type="list" allowBlank="1" showInputMessage="1" showErrorMessage="1" sqref="F16:F17" xr:uid="{00000000-0002-0000-0000-000001000000}">
      <formula1>$E$8:$E$14</formula1>
    </dataValidation>
  </dataValidations>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94"/>
  <sheetViews>
    <sheetView showGridLines="0" zoomScaleNormal="100" workbookViewId="0">
      <selection activeCell="L13" sqref="L13"/>
    </sheetView>
  </sheetViews>
  <sheetFormatPr baseColWidth="10" defaultColWidth="9.140625" defaultRowHeight="15"/>
  <cols>
    <col min="1" max="1" width="20.5703125" bestFit="1" customWidth="1"/>
    <col min="2" max="2" width="16.5703125" bestFit="1" customWidth="1"/>
    <col min="3" max="3" width="13.85546875" customWidth="1"/>
    <col min="4" max="4" width="18.85546875" bestFit="1" customWidth="1"/>
    <col min="5" max="5" width="23.7109375" customWidth="1"/>
    <col min="6" max="6" width="17.85546875" bestFit="1" customWidth="1"/>
    <col min="7" max="7" width="19.42578125" customWidth="1"/>
    <col min="8" max="8" width="18.85546875" bestFit="1" customWidth="1"/>
    <col min="9" max="9" width="17.5703125" bestFit="1" customWidth="1"/>
    <col min="10" max="10" width="17.7109375" customWidth="1"/>
    <col min="11" max="11" width="18.85546875" bestFit="1" customWidth="1"/>
    <col min="12" max="12" width="18.42578125" customWidth="1"/>
    <col min="13" max="15" width="23.28515625" customWidth="1"/>
    <col min="16" max="16" width="20.5703125" style="34" customWidth="1"/>
    <col min="17" max="17" width="17.5703125" style="34" customWidth="1"/>
    <col min="18" max="18" width="15.140625" bestFit="1" customWidth="1"/>
    <col min="19" max="19" width="17.85546875" style="5" bestFit="1" customWidth="1"/>
    <col min="20" max="20" width="21" style="5" customWidth="1"/>
    <col min="21" max="21" width="19.28515625" bestFit="1" customWidth="1"/>
    <col min="23" max="23" width="17.85546875" style="45" bestFit="1" customWidth="1"/>
    <col min="24" max="24" width="17.85546875" bestFit="1" customWidth="1"/>
    <col min="25" max="25" width="19.140625" bestFit="1" customWidth="1"/>
    <col min="27" max="27" width="19.28515625" customWidth="1"/>
    <col min="258" max="258" width="13.85546875" customWidth="1"/>
    <col min="259" max="259" width="18.7109375" customWidth="1"/>
    <col min="260" max="260" width="15.85546875" customWidth="1"/>
    <col min="261" max="261" width="16" bestFit="1" customWidth="1"/>
    <col min="262" max="262" width="14.85546875" customWidth="1"/>
    <col min="263" max="263" width="21" customWidth="1"/>
    <col min="264" max="264" width="23.28515625" customWidth="1"/>
    <col min="265" max="265" width="15.42578125" customWidth="1"/>
    <col min="266" max="266" width="26.140625" customWidth="1"/>
    <col min="267" max="267" width="22.42578125" customWidth="1"/>
    <col min="268" max="268" width="18.7109375" customWidth="1"/>
    <col min="269" max="269" width="19.7109375" customWidth="1"/>
    <col min="270" max="270" width="17.5703125" bestFit="1" customWidth="1"/>
    <col min="271" max="271" width="21.140625" customWidth="1"/>
    <col min="272" max="276" width="21" customWidth="1"/>
    <col min="277" max="277" width="9.28515625" bestFit="1" customWidth="1"/>
    <col min="279" max="280" width="17.85546875" bestFit="1" customWidth="1"/>
    <col min="514" max="514" width="13.85546875" customWidth="1"/>
    <col min="515" max="515" width="18.7109375" customWidth="1"/>
    <col min="516" max="516" width="15.85546875" customWidth="1"/>
    <col min="517" max="517" width="16" bestFit="1" customWidth="1"/>
    <col min="518" max="518" width="14.85546875" customWidth="1"/>
    <col min="519" max="519" width="21" customWidth="1"/>
    <col min="520" max="520" width="23.28515625" customWidth="1"/>
    <col min="521" max="521" width="15.42578125" customWidth="1"/>
    <col min="522" max="522" width="26.140625" customWidth="1"/>
    <col min="523" max="523" width="22.42578125" customWidth="1"/>
    <col min="524" max="524" width="18.7109375" customWidth="1"/>
    <col min="525" max="525" width="19.7109375" customWidth="1"/>
    <col min="526" max="526" width="17.5703125" bestFit="1" customWidth="1"/>
    <col min="527" max="527" width="21.140625" customWidth="1"/>
    <col min="528" max="532" width="21" customWidth="1"/>
    <col min="533" max="533" width="9.28515625" bestFit="1" customWidth="1"/>
    <col min="535" max="536" width="17.85546875" bestFit="1" customWidth="1"/>
    <col min="770" max="770" width="13.85546875" customWidth="1"/>
    <col min="771" max="771" width="18.7109375" customWidth="1"/>
    <col min="772" max="772" width="15.85546875" customWidth="1"/>
    <col min="773" max="773" width="16" bestFit="1" customWidth="1"/>
    <col min="774" max="774" width="14.85546875" customWidth="1"/>
    <col min="775" max="775" width="21" customWidth="1"/>
    <col min="776" max="776" width="23.28515625" customWidth="1"/>
    <col min="777" max="777" width="15.42578125" customWidth="1"/>
    <col min="778" max="778" width="26.140625" customWidth="1"/>
    <col min="779" max="779" width="22.42578125" customWidth="1"/>
    <col min="780" max="780" width="18.7109375" customWidth="1"/>
    <col min="781" max="781" width="19.7109375" customWidth="1"/>
    <col min="782" max="782" width="17.5703125" bestFit="1" customWidth="1"/>
    <col min="783" max="783" width="21.140625" customWidth="1"/>
    <col min="784" max="788" width="21" customWidth="1"/>
    <col min="789" max="789" width="9.28515625" bestFit="1" customWidth="1"/>
    <col min="791" max="792" width="17.85546875" bestFit="1" customWidth="1"/>
    <col min="1026" max="1026" width="13.85546875" customWidth="1"/>
    <col min="1027" max="1027" width="18.7109375" customWidth="1"/>
    <col min="1028" max="1028" width="15.85546875" customWidth="1"/>
    <col min="1029" max="1029" width="16" bestFit="1" customWidth="1"/>
    <col min="1030" max="1030" width="14.85546875" customWidth="1"/>
    <col min="1031" max="1031" width="21" customWidth="1"/>
    <col min="1032" max="1032" width="23.28515625" customWidth="1"/>
    <col min="1033" max="1033" width="15.42578125" customWidth="1"/>
    <col min="1034" max="1034" width="26.140625" customWidth="1"/>
    <col min="1035" max="1035" width="22.42578125" customWidth="1"/>
    <col min="1036" max="1036" width="18.7109375" customWidth="1"/>
    <col min="1037" max="1037" width="19.7109375" customWidth="1"/>
    <col min="1038" max="1038" width="17.5703125" bestFit="1" customWidth="1"/>
    <col min="1039" max="1039" width="21.140625" customWidth="1"/>
    <col min="1040" max="1044" width="21" customWidth="1"/>
    <col min="1045" max="1045" width="9.28515625" bestFit="1" customWidth="1"/>
    <col min="1047" max="1048" width="17.85546875" bestFit="1" customWidth="1"/>
    <col min="1282" max="1282" width="13.85546875" customWidth="1"/>
    <col min="1283" max="1283" width="18.7109375" customWidth="1"/>
    <col min="1284" max="1284" width="15.85546875" customWidth="1"/>
    <col min="1285" max="1285" width="16" bestFit="1" customWidth="1"/>
    <col min="1286" max="1286" width="14.85546875" customWidth="1"/>
    <col min="1287" max="1287" width="21" customWidth="1"/>
    <col min="1288" max="1288" width="23.28515625" customWidth="1"/>
    <col min="1289" max="1289" width="15.42578125" customWidth="1"/>
    <col min="1290" max="1290" width="26.140625" customWidth="1"/>
    <col min="1291" max="1291" width="22.42578125" customWidth="1"/>
    <col min="1292" max="1292" width="18.7109375" customWidth="1"/>
    <col min="1293" max="1293" width="19.7109375" customWidth="1"/>
    <col min="1294" max="1294" width="17.5703125" bestFit="1" customWidth="1"/>
    <col min="1295" max="1295" width="21.140625" customWidth="1"/>
    <col min="1296" max="1300" width="21" customWidth="1"/>
    <col min="1301" max="1301" width="9.28515625" bestFit="1" customWidth="1"/>
    <col min="1303" max="1304" width="17.85546875" bestFit="1" customWidth="1"/>
    <col min="1538" max="1538" width="13.85546875" customWidth="1"/>
    <col min="1539" max="1539" width="18.7109375" customWidth="1"/>
    <col min="1540" max="1540" width="15.85546875" customWidth="1"/>
    <col min="1541" max="1541" width="16" bestFit="1" customWidth="1"/>
    <col min="1542" max="1542" width="14.85546875" customWidth="1"/>
    <col min="1543" max="1543" width="21" customWidth="1"/>
    <col min="1544" max="1544" width="23.28515625" customWidth="1"/>
    <col min="1545" max="1545" width="15.42578125" customWidth="1"/>
    <col min="1546" max="1546" width="26.140625" customWidth="1"/>
    <col min="1547" max="1547" width="22.42578125" customWidth="1"/>
    <col min="1548" max="1548" width="18.7109375" customWidth="1"/>
    <col min="1549" max="1549" width="19.7109375" customWidth="1"/>
    <col min="1550" max="1550" width="17.5703125" bestFit="1" customWidth="1"/>
    <col min="1551" max="1551" width="21.140625" customWidth="1"/>
    <col min="1552" max="1556" width="21" customWidth="1"/>
    <col min="1557" max="1557" width="9.28515625" bestFit="1" customWidth="1"/>
    <col min="1559" max="1560" width="17.85546875" bestFit="1" customWidth="1"/>
    <col min="1794" max="1794" width="13.85546875" customWidth="1"/>
    <col min="1795" max="1795" width="18.7109375" customWidth="1"/>
    <col min="1796" max="1796" width="15.85546875" customWidth="1"/>
    <col min="1797" max="1797" width="16" bestFit="1" customWidth="1"/>
    <col min="1798" max="1798" width="14.85546875" customWidth="1"/>
    <col min="1799" max="1799" width="21" customWidth="1"/>
    <col min="1800" max="1800" width="23.28515625" customWidth="1"/>
    <col min="1801" max="1801" width="15.42578125" customWidth="1"/>
    <col min="1802" max="1802" width="26.140625" customWidth="1"/>
    <col min="1803" max="1803" width="22.42578125" customWidth="1"/>
    <col min="1804" max="1804" width="18.7109375" customWidth="1"/>
    <col min="1805" max="1805" width="19.7109375" customWidth="1"/>
    <col min="1806" max="1806" width="17.5703125" bestFit="1" customWidth="1"/>
    <col min="1807" max="1807" width="21.140625" customWidth="1"/>
    <col min="1808" max="1812" width="21" customWidth="1"/>
    <col min="1813" max="1813" width="9.28515625" bestFit="1" customWidth="1"/>
    <col min="1815" max="1816" width="17.85546875" bestFit="1" customWidth="1"/>
    <col min="2050" max="2050" width="13.85546875" customWidth="1"/>
    <col min="2051" max="2051" width="18.7109375" customWidth="1"/>
    <col min="2052" max="2052" width="15.85546875" customWidth="1"/>
    <col min="2053" max="2053" width="16" bestFit="1" customWidth="1"/>
    <col min="2054" max="2054" width="14.85546875" customWidth="1"/>
    <col min="2055" max="2055" width="21" customWidth="1"/>
    <col min="2056" max="2056" width="23.28515625" customWidth="1"/>
    <col min="2057" max="2057" width="15.42578125" customWidth="1"/>
    <col min="2058" max="2058" width="26.140625" customWidth="1"/>
    <col min="2059" max="2059" width="22.42578125" customWidth="1"/>
    <col min="2060" max="2060" width="18.7109375" customWidth="1"/>
    <col min="2061" max="2061" width="19.7109375" customWidth="1"/>
    <col min="2062" max="2062" width="17.5703125" bestFit="1" customWidth="1"/>
    <col min="2063" max="2063" width="21.140625" customWidth="1"/>
    <col min="2064" max="2068" width="21" customWidth="1"/>
    <col min="2069" max="2069" width="9.28515625" bestFit="1" customWidth="1"/>
    <col min="2071" max="2072" width="17.85546875" bestFit="1" customWidth="1"/>
    <col min="2306" max="2306" width="13.85546875" customWidth="1"/>
    <col min="2307" max="2307" width="18.7109375" customWidth="1"/>
    <col min="2308" max="2308" width="15.85546875" customWidth="1"/>
    <col min="2309" max="2309" width="16" bestFit="1" customWidth="1"/>
    <col min="2310" max="2310" width="14.85546875" customWidth="1"/>
    <col min="2311" max="2311" width="21" customWidth="1"/>
    <col min="2312" max="2312" width="23.28515625" customWidth="1"/>
    <col min="2313" max="2313" width="15.42578125" customWidth="1"/>
    <col min="2314" max="2314" width="26.140625" customWidth="1"/>
    <col min="2315" max="2315" width="22.42578125" customWidth="1"/>
    <col min="2316" max="2316" width="18.7109375" customWidth="1"/>
    <col min="2317" max="2317" width="19.7109375" customWidth="1"/>
    <col min="2318" max="2318" width="17.5703125" bestFit="1" customWidth="1"/>
    <col min="2319" max="2319" width="21.140625" customWidth="1"/>
    <col min="2320" max="2324" width="21" customWidth="1"/>
    <col min="2325" max="2325" width="9.28515625" bestFit="1" customWidth="1"/>
    <col min="2327" max="2328" width="17.85546875" bestFit="1" customWidth="1"/>
    <col min="2562" max="2562" width="13.85546875" customWidth="1"/>
    <col min="2563" max="2563" width="18.7109375" customWidth="1"/>
    <col min="2564" max="2564" width="15.85546875" customWidth="1"/>
    <col min="2565" max="2565" width="16" bestFit="1" customWidth="1"/>
    <col min="2566" max="2566" width="14.85546875" customWidth="1"/>
    <col min="2567" max="2567" width="21" customWidth="1"/>
    <col min="2568" max="2568" width="23.28515625" customWidth="1"/>
    <col min="2569" max="2569" width="15.42578125" customWidth="1"/>
    <col min="2570" max="2570" width="26.140625" customWidth="1"/>
    <col min="2571" max="2571" width="22.42578125" customWidth="1"/>
    <col min="2572" max="2572" width="18.7109375" customWidth="1"/>
    <col min="2573" max="2573" width="19.7109375" customWidth="1"/>
    <col min="2574" max="2574" width="17.5703125" bestFit="1" customWidth="1"/>
    <col min="2575" max="2575" width="21.140625" customWidth="1"/>
    <col min="2576" max="2580" width="21" customWidth="1"/>
    <col min="2581" max="2581" width="9.28515625" bestFit="1" customWidth="1"/>
    <col min="2583" max="2584" width="17.85546875" bestFit="1" customWidth="1"/>
    <col min="2818" max="2818" width="13.85546875" customWidth="1"/>
    <col min="2819" max="2819" width="18.7109375" customWidth="1"/>
    <col min="2820" max="2820" width="15.85546875" customWidth="1"/>
    <col min="2821" max="2821" width="16" bestFit="1" customWidth="1"/>
    <col min="2822" max="2822" width="14.85546875" customWidth="1"/>
    <col min="2823" max="2823" width="21" customWidth="1"/>
    <col min="2824" max="2824" width="23.28515625" customWidth="1"/>
    <col min="2825" max="2825" width="15.42578125" customWidth="1"/>
    <col min="2826" max="2826" width="26.140625" customWidth="1"/>
    <col min="2827" max="2827" width="22.42578125" customWidth="1"/>
    <col min="2828" max="2828" width="18.7109375" customWidth="1"/>
    <col min="2829" max="2829" width="19.7109375" customWidth="1"/>
    <col min="2830" max="2830" width="17.5703125" bestFit="1" customWidth="1"/>
    <col min="2831" max="2831" width="21.140625" customWidth="1"/>
    <col min="2832" max="2836" width="21" customWidth="1"/>
    <col min="2837" max="2837" width="9.28515625" bestFit="1" customWidth="1"/>
    <col min="2839" max="2840" width="17.85546875" bestFit="1" customWidth="1"/>
    <col min="3074" max="3074" width="13.85546875" customWidth="1"/>
    <col min="3075" max="3075" width="18.7109375" customWidth="1"/>
    <col min="3076" max="3076" width="15.85546875" customWidth="1"/>
    <col min="3077" max="3077" width="16" bestFit="1" customWidth="1"/>
    <col min="3078" max="3078" width="14.85546875" customWidth="1"/>
    <col min="3079" max="3079" width="21" customWidth="1"/>
    <col min="3080" max="3080" width="23.28515625" customWidth="1"/>
    <col min="3081" max="3081" width="15.42578125" customWidth="1"/>
    <col min="3082" max="3082" width="26.140625" customWidth="1"/>
    <col min="3083" max="3083" width="22.42578125" customWidth="1"/>
    <col min="3084" max="3084" width="18.7109375" customWidth="1"/>
    <col min="3085" max="3085" width="19.7109375" customWidth="1"/>
    <col min="3086" max="3086" width="17.5703125" bestFit="1" customWidth="1"/>
    <col min="3087" max="3087" width="21.140625" customWidth="1"/>
    <col min="3088" max="3092" width="21" customWidth="1"/>
    <col min="3093" max="3093" width="9.28515625" bestFit="1" customWidth="1"/>
    <col min="3095" max="3096" width="17.85546875" bestFit="1" customWidth="1"/>
    <col min="3330" max="3330" width="13.85546875" customWidth="1"/>
    <col min="3331" max="3331" width="18.7109375" customWidth="1"/>
    <col min="3332" max="3332" width="15.85546875" customWidth="1"/>
    <col min="3333" max="3333" width="16" bestFit="1" customWidth="1"/>
    <col min="3334" max="3334" width="14.85546875" customWidth="1"/>
    <col min="3335" max="3335" width="21" customWidth="1"/>
    <col min="3336" max="3336" width="23.28515625" customWidth="1"/>
    <col min="3337" max="3337" width="15.42578125" customWidth="1"/>
    <col min="3338" max="3338" width="26.140625" customWidth="1"/>
    <col min="3339" max="3339" width="22.42578125" customWidth="1"/>
    <col min="3340" max="3340" width="18.7109375" customWidth="1"/>
    <col min="3341" max="3341" width="19.7109375" customWidth="1"/>
    <col min="3342" max="3342" width="17.5703125" bestFit="1" customWidth="1"/>
    <col min="3343" max="3343" width="21.140625" customWidth="1"/>
    <col min="3344" max="3348" width="21" customWidth="1"/>
    <col min="3349" max="3349" width="9.28515625" bestFit="1" customWidth="1"/>
    <col min="3351" max="3352" width="17.85546875" bestFit="1" customWidth="1"/>
    <col min="3586" max="3586" width="13.85546875" customWidth="1"/>
    <col min="3587" max="3587" width="18.7109375" customWidth="1"/>
    <col min="3588" max="3588" width="15.85546875" customWidth="1"/>
    <col min="3589" max="3589" width="16" bestFit="1" customWidth="1"/>
    <col min="3590" max="3590" width="14.85546875" customWidth="1"/>
    <col min="3591" max="3591" width="21" customWidth="1"/>
    <col min="3592" max="3592" width="23.28515625" customWidth="1"/>
    <col min="3593" max="3593" width="15.42578125" customWidth="1"/>
    <col min="3594" max="3594" width="26.140625" customWidth="1"/>
    <col min="3595" max="3595" width="22.42578125" customWidth="1"/>
    <col min="3596" max="3596" width="18.7109375" customWidth="1"/>
    <col min="3597" max="3597" width="19.7109375" customWidth="1"/>
    <col min="3598" max="3598" width="17.5703125" bestFit="1" customWidth="1"/>
    <col min="3599" max="3599" width="21.140625" customWidth="1"/>
    <col min="3600" max="3604" width="21" customWidth="1"/>
    <col min="3605" max="3605" width="9.28515625" bestFit="1" customWidth="1"/>
    <col min="3607" max="3608" width="17.85546875" bestFit="1" customWidth="1"/>
    <col min="3842" max="3842" width="13.85546875" customWidth="1"/>
    <col min="3843" max="3843" width="18.7109375" customWidth="1"/>
    <col min="3844" max="3844" width="15.85546875" customWidth="1"/>
    <col min="3845" max="3845" width="16" bestFit="1" customWidth="1"/>
    <col min="3846" max="3846" width="14.85546875" customWidth="1"/>
    <col min="3847" max="3847" width="21" customWidth="1"/>
    <col min="3848" max="3848" width="23.28515625" customWidth="1"/>
    <col min="3849" max="3849" width="15.42578125" customWidth="1"/>
    <col min="3850" max="3850" width="26.140625" customWidth="1"/>
    <col min="3851" max="3851" width="22.42578125" customWidth="1"/>
    <col min="3852" max="3852" width="18.7109375" customWidth="1"/>
    <col min="3853" max="3853" width="19.7109375" customWidth="1"/>
    <col min="3854" max="3854" width="17.5703125" bestFit="1" customWidth="1"/>
    <col min="3855" max="3855" width="21.140625" customWidth="1"/>
    <col min="3856" max="3860" width="21" customWidth="1"/>
    <col min="3861" max="3861" width="9.28515625" bestFit="1" customWidth="1"/>
    <col min="3863" max="3864" width="17.85546875" bestFit="1" customWidth="1"/>
    <col min="4098" max="4098" width="13.85546875" customWidth="1"/>
    <col min="4099" max="4099" width="18.7109375" customWidth="1"/>
    <col min="4100" max="4100" width="15.85546875" customWidth="1"/>
    <col min="4101" max="4101" width="16" bestFit="1" customWidth="1"/>
    <col min="4102" max="4102" width="14.85546875" customWidth="1"/>
    <col min="4103" max="4103" width="21" customWidth="1"/>
    <col min="4104" max="4104" width="23.28515625" customWidth="1"/>
    <col min="4105" max="4105" width="15.42578125" customWidth="1"/>
    <col min="4106" max="4106" width="26.140625" customWidth="1"/>
    <col min="4107" max="4107" width="22.42578125" customWidth="1"/>
    <col min="4108" max="4108" width="18.7109375" customWidth="1"/>
    <col min="4109" max="4109" width="19.7109375" customWidth="1"/>
    <col min="4110" max="4110" width="17.5703125" bestFit="1" customWidth="1"/>
    <col min="4111" max="4111" width="21.140625" customWidth="1"/>
    <col min="4112" max="4116" width="21" customWidth="1"/>
    <col min="4117" max="4117" width="9.28515625" bestFit="1" customWidth="1"/>
    <col min="4119" max="4120" width="17.85546875" bestFit="1" customWidth="1"/>
    <col min="4354" max="4354" width="13.85546875" customWidth="1"/>
    <col min="4355" max="4355" width="18.7109375" customWidth="1"/>
    <col min="4356" max="4356" width="15.85546875" customWidth="1"/>
    <col min="4357" max="4357" width="16" bestFit="1" customWidth="1"/>
    <col min="4358" max="4358" width="14.85546875" customWidth="1"/>
    <col min="4359" max="4359" width="21" customWidth="1"/>
    <col min="4360" max="4360" width="23.28515625" customWidth="1"/>
    <col min="4361" max="4361" width="15.42578125" customWidth="1"/>
    <col min="4362" max="4362" width="26.140625" customWidth="1"/>
    <col min="4363" max="4363" width="22.42578125" customWidth="1"/>
    <col min="4364" max="4364" width="18.7109375" customWidth="1"/>
    <col min="4365" max="4365" width="19.7109375" customWidth="1"/>
    <col min="4366" max="4366" width="17.5703125" bestFit="1" customWidth="1"/>
    <col min="4367" max="4367" width="21.140625" customWidth="1"/>
    <col min="4368" max="4372" width="21" customWidth="1"/>
    <col min="4373" max="4373" width="9.28515625" bestFit="1" customWidth="1"/>
    <col min="4375" max="4376" width="17.85546875" bestFit="1" customWidth="1"/>
    <col min="4610" max="4610" width="13.85546875" customWidth="1"/>
    <col min="4611" max="4611" width="18.7109375" customWidth="1"/>
    <col min="4612" max="4612" width="15.85546875" customWidth="1"/>
    <col min="4613" max="4613" width="16" bestFit="1" customWidth="1"/>
    <col min="4614" max="4614" width="14.85546875" customWidth="1"/>
    <col min="4615" max="4615" width="21" customWidth="1"/>
    <col min="4616" max="4616" width="23.28515625" customWidth="1"/>
    <col min="4617" max="4617" width="15.42578125" customWidth="1"/>
    <col min="4618" max="4618" width="26.140625" customWidth="1"/>
    <col min="4619" max="4619" width="22.42578125" customWidth="1"/>
    <col min="4620" max="4620" width="18.7109375" customWidth="1"/>
    <col min="4621" max="4621" width="19.7109375" customWidth="1"/>
    <col min="4622" max="4622" width="17.5703125" bestFit="1" customWidth="1"/>
    <col min="4623" max="4623" width="21.140625" customWidth="1"/>
    <col min="4624" max="4628" width="21" customWidth="1"/>
    <col min="4629" max="4629" width="9.28515625" bestFit="1" customWidth="1"/>
    <col min="4631" max="4632" width="17.85546875" bestFit="1" customWidth="1"/>
    <col min="4866" max="4866" width="13.85546875" customWidth="1"/>
    <col min="4867" max="4867" width="18.7109375" customWidth="1"/>
    <col min="4868" max="4868" width="15.85546875" customWidth="1"/>
    <col min="4869" max="4869" width="16" bestFit="1" customWidth="1"/>
    <col min="4870" max="4870" width="14.85546875" customWidth="1"/>
    <col min="4871" max="4871" width="21" customWidth="1"/>
    <col min="4872" max="4872" width="23.28515625" customWidth="1"/>
    <col min="4873" max="4873" width="15.42578125" customWidth="1"/>
    <col min="4874" max="4874" width="26.140625" customWidth="1"/>
    <col min="4875" max="4875" width="22.42578125" customWidth="1"/>
    <col min="4876" max="4876" width="18.7109375" customWidth="1"/>
    <col min="4877" max="4877" width="19.7109375" customWidth="1"/>
    <col min="4878" max="4878" width="17.5703125" bestFit="1" customWidth="1"/>
    <col min="4879" max="4879" width="21.140625" customWidth="1"/>
    <col min="4880" max="4884" width="21" customWidth="1"/>
    <col min="4885" max="4885" width="9.28515625" bestFit="1" customWidth="1"/>
    <col min="4887" max="4888" width="17.85546875" bestFit="1" customWidth="1"/>
    <col min="5122" max="5122" width="13.85546875" customWidth="1"/>
    <col min="5123" max="5123" width="18.7109375" customWidth="1"/>
    <col min="5124" max="5124" width="15.85546875" customWidth="1"/>
    <col min="5125" max="5125" width="16" bestFit="1" customWidth="1"/>
    <col min="5126" max="5126" width="14.85546875" customWidth="1"/>
    <col min="5127" max="5127" width="21" customWidth="1"/>
    <col min="5128" max="5128" width="23.28515625" customWidth="1"/>
    <col min="5129" max="5129" width="15.42578125" customWidth="1"/>
    <col min="5130" max="5130" width="26.140625" customWidth="1"/>
    <col min="5131" max="5131" width="22.42578125" customWidth="1"/>
    <col min="5132" max="5132" width="18.7109375" customWidth="1"/>
    <col min="5133" max="5133" width="19.7109375" customWidth="1"/>
    <col min="5134" max="5134" width="17.5703125" bestFit="1" customWidth="1"/>
    <col min="5135" max="5135" width="21.140625" customWidth="1"/>
    <col min="5136" max="5140" width="21" customWidth="1"/>
    <col min="5141" max="5141" width="9.28515625" bestFit="1" customWidth="1"/>
    <col min="5143" max="5144" width="17.85546875" bestFit="1" customWidth="1"/>
    <col min="5378" max="5378" width="13.85546875" customWidth="1"/>
    <col min="5379" max="5379" width="18.7109375" customWidth="1"/>
    <col min="5380" max="5380" width="15.85546875" customWidth="1"/>
    <col min="5381" max="5381" width="16" bestFit="1" customWidth="1"/>
    <col min="5382" max="5382" width="14.85546875" customWidth="1"/>
    <col min="5383" max="5383" width="21" customWidth="1"/>
    <col min="5384" max="5384" width="23.28515625" customWidth="1"/>
    <col min="5385" max="5385" width="15.42578125" customWidth="1"/>
    <col min="5386" max="5386" width="26.140625" customWidth="1"/>
    <col min="5387" max="5387" width="22.42578125" customWidth="1"/>
    <col min="5388" max="5388" width="18.7109375" customWidth="1"/>
    <col min="5389" max="5389" width="19.7109375" customWidth="1"/>
    <col min="5390" max="5390" width="17.5703125" bestFit="1" customWidth="1"/>
    <col min="5391" max="5391" width="21.140625" customWidth="1"/>
    <col min="5392" max="5396" width="21" customWidth="1"/>
    <col min="5397" max="5397" width="9.28515625" bestFit="1" customWidth="1"/>
    <col min="5399" max="5400" width="17.85546875" bestFit="1" customWidth="1"/>
    <col min="5634" max="5634" width="13.85546875" customWidth="1"/>
    <col min="5635" max="5635" width="18.7109375" customWidth="1"/>
    <col min="5636" max="5636" width="15.85546875" customWidth="1"/>
    <col min="5637" max="5637" width="16" bestFit="1" customWidth="1"/>
    <col min="5638" max="5638" width="14.85546875" customWidth="1"/>
    <col min="5639" max="5639" width="21" customWidth="1"/>
    <col min="5640" max="5640" width="23.28515625" customWidth="1"/>
    <col min="5641" max="5641" width="15.42578125" customWidth="1"/>
    <col min="5642" max="5642" width="26.140625" customWidth="1"/>
    <col min="5643" max="5643" width="22.42578125" customWidth="1"/>
    <col min="5644" max="5644" width="18.7109375" customWidth="1"/>
    <col min="5645" max="5645" width="19.7109375" customWidth="1"/>
    <col min="5646" max="5646" width="17.5703125" bestFit="1" customWidth="1"/>
    <col min="5647" max="5647" width="21.140625" customWidth="1"/>
    <col min="5648" max="5652" width="21" customWidth="1"/>
    <col min="5653" max="5653" width="9.28515625" bestFit="1" customWidth="1"/>
    <col min="5655" max="5656" width="17.85546875" bestFit="1" customWidth="1"/>
    <col min="5890" max="5890" width="13.85546875" customWidth="1"/>
    <col min="5891" max="5891" width="18.7109375" customWidth="1"/>
    <col min="5892" max="5892" width="15.85546875" customWidth="1"/>
    <col min="5893" max="5893" width="16" bestFit="1" customWidth="1"/>
    <col min="5894" max="5894" width="14.85546875" customWidth="1"/>
    <col min="5895" max="5895" width="21" customWidth="1"/>
    <col min="5896" max="5896" width="23.28515625" customWidth="1"/>
    <col min="5897" max="5897" width="15.42578125" customWidth="1"/>
    <col min="5898" max="5898" width="26.140625" customWidth="1"/>
    <col min="5899" max="5899" width="22.42578125" customWidth="1"/>
    <col min="5900" max="5900" width="18.7109375" customWidth="1"/>
    <col min="5901" max="5901" width="19.7109375" customWidth="1"/>
    <col min="5902" max="5902" width="17.5703125" bestFit="1" customWidth="1"/>
    <col min="5903" max="5903" width="21.140625" customWidth="1"/>
    <col min="5904" max="5908" width="21" customWidth="1"/>
    <col min="5909" max="5909" width="9.28515625" bestFit="1" customWidth="1"/>
    <col min="5911" max="5912" width="17.85546875" bestFit="1" customWidth="1"/>
    <col min="6146" max="6146" width="13.85546875" customWidth="1"/>
    <col min="6147" max="6147" width="18.7109375" customWidth="1"/>
    <col min="6148" max="6148" width="15.85546875" customWidth="1"/>
    <col min="6149" max="6149" width="16" bestFit="1" customWidth="1"/>
    <col min="6150" max="6150" width="14.85546875" customWidth="1"/>
    <col min="6151" max="6151" width="21" customWidth="1"/>
    <col min="6152" max="6152" width="23.28515625" customWidth="1"/>
    <col min="6153" max="6153" width="15.42578125" customWidth="1"/>
    <col min="6154" max="6154" width="26.140625" customWidth="1"/>
    <col min="6155" max="6155" width="22.42578125" customWidth="1"/>
    <col min="6156" max="6156" width="18.7109375" customWidth="1"/>
    <col min="6157" max="6157" width="19.7109375" customWidth="1"/>
    <col min="6158" max="6158" width="17.5703125" bestFit="1" customWidth="1"/>
    <col min="6159" max="6159" width="21.140625" customWidth="1"/>
    <col min="6160" max="6164" width="21" customWidth="1"/>
    <col min="6165" max="6165" width="9.28515625" bestFit="1" customWidth="1"/>
    <col min="6167" max="6168" width="17.85546875" bestFit="1" customWidth="1"/>
    <col min="6402" max="6402" width="13.85546875" customWidth="1"/>
    <col min="6403" max="6403" width="18.7109375" customWidth="1"/>
    <col min="6404" max="6404" width="15.85546875" customWidth="1"/>
    <col min="6405" max="6405" width="16" bestFit="1" customWidth="1"/>
    <col min="6406" max="6406" width="14.85546875" customWidth="1"/>
    <col min="6407" max="6407" width="21" customWidth="1"/>
    <col min="6408" max="6408" width="23.28515625" customWidth="1"/>
    <col min="6409" max="6409" width="15.42578125" customWidth="1"/>
    <col min="6410" max="6410" width="26.140625" customWidth="1"/>
    <col min="6411" max="6411" width="22.42578125" customWidth="1"/>
    <col min="6412" max="6412" width="18.7109375" customWidth="1"/>
    <col min="6413" max="6413" width="19.7109375" customWidth="1"/>
    <col min="6414" max="6414" width="17.5703125" bestFit="1" customWidth="1"/>
    <col min="6415" max="6415" width="21.140625" customWidth="1"/>
    <col min="6416" max="6420" width="21" customWidth="1"/>
    <col min="6421" max="6421" width="9.28515625" bestFit="1" customWidth="1"/>
    <col min="6423" max="6424" width="17.85546875" bestFit="1" customWidth="1"/>
    <col min="6658" max="6658" width="13.85546875" customWidth="1"/>
    <col min="6659" max="6659" width="18.7109375" customWidth="1"/>
    <col min="6660" max="6660" width="15.85546875" customWidth="1"/>
    <col min="6661" max="6661" width="16" bestFit="1" customWidth="1"/>
    <col min="6662" max="6662" width="14.85546875" customWidth="1"/>
    <col min="6663" max="6663" width="21" customWidth="1"/>
    <col min="6664" max="6664" width="23.28515625" customWidth="1"/>
    <col min="6665" max="6665" width="15.42578125" customWidth="1"/>
    <col min="6666" max="6666" width="26.140625" customWidth="1"/>
    <col min="6667" max="6667" width="22.42578125" customWidth="1"/>
    <col min="6668" max="6668" width="18.7109375" customWidth="1"/>
    <col min="6669" max="6669" width="19.7109375" customWidth="1"/>
    <col min="6670" max="6670" width="17.5703125" bestFit="1" customWidth="1"/>
    <col min="6671" max="6671" width="21.140625" customWidth="1"/>
    <col min="6672" max="6676" width="21" customWidth="1"/>
    <col min="6677" max="6677" width="9.28515625" bestFit="1" customWidth="1"/>
    <col min="6679" max="6680" width="17.85546875" bestFit="1" customWidth="1"/>
    <col min="6914" max="6914" width="13.85546875" customWidth="1"/>
    <col min="6915" max="6915" width="18.7109375" customWidth="1"/>
    <col min="6916" max="6916" width="15.85546875" customWidth="1"/>
    <col min="6917" max="6917" width="16" bestFit="1" customWidth="1"/>
    <col min="6918" max="6918" width="14.85546875" customWidth="1"/>
    <col min="6919" max="6919" width="21" customWidth="1"/>
    <col min="6920" max="6920" width="23.28515625" customWidth="1"/>
    <col min="6921" max="6921" width="15.42578125" customWidth="1"/>
    <col min="6922" max="6922" width="26.140625" customWidth="1"/>
    <col min="6923" max="6923" width="22.42578125" customWidth="1"/>
    <col min="6924" max="6924" width="18.7109375" customWidth="1"/>
    <col min="6925" max="6925" width="19.7109375" customWidth="1"/>
    <col min="6926" max="6926" width="17.5703125" bestFit="1" customWidth="1"/>
    <col min="6927" max="6927" width="21.140625" customWidth="1"/>
    <col min="6928" max="6932" width="21" customWidth="1"/>
    <col min="6933" max="6933" width="9.28515625" bestFit="1" customWidth="1"/>
    <col min="6935" max="6936" width="17.85546875" bestFit="1" customWidth="1"/>
    <col min="7170" max="7170" width="13.85546875" customWidth="1"/>
    <col min="7171" max="7171" width="18.7109375" customWidth="1"/>
    <col min="7172" max="7172" width="15.85546875" customWidth="1"/>
    <col min="7173" max="7173" width="16" bestFit="1" customWidth="1"/>
    <col min="7174" max="7174" width="14.85546875" customWidth="1"/>
    <col min="7175" max="7175" width="21" customWidth="1"/>
    <col min="7176" max="7176" width="23.28515625" customWidth="1"/>
    <col min="7177" max="7177" width="15.42578125" customWidth="1"/>
    <col min="7178" max="7178" width="26.140625" customWidth="1"/>
    <col min="7179" max="7179" width="22.42578125" customWidth="1"/>
    <col min="7180" max="7180" width="18.7109375" customWidth="1"/>
    <col min="7181" max="7181" width="19.7109375" customWidth="1"/>
    <col min="7182" max="7182" width="17.5703125" bestFit="1" customWidth="1"/>
    <col min="7183" max="7183" width="21.140625" customWidth="1"/>
    <col min="7184" max="7188" width="21" customWidth="1"/>
    <col min="7189" max="7189" width="9.28515625" bestFit="1" customWidth="1"/>
    <col min="7191" max="7192" width="17.85546875" bestFit="1" customWidth="1"/>
    <col min="7426" max="7426" width="13.85546875" customWidth="1"/>
    <col min="7427" max="7427" width="18.7109375" customWidth="1"/>
    <col min="7428" max="7428" width="15.85546875" customWidth="1"/>
    <col min="7429" max="7429" width="16" bestFit="1" customWidth="1"/>
    <col min="7430" max="7430" width="14.85546875" customWidth="1"/>
    <col min="7431" max="7431" width="21" customWidth="1"/>
    <col min="7432" max="7432" width="23.28515625" customWidth="1"/>
    <col min="7433" max="7433" width="15.42578125" customWidth="1"/>
    <col min="7434" max="7434" width="26.140625" customWidth="1"/>
    <col min="7435" max="7435" width="22.42578125" customWidth="1"/>
    <col min="7436" max="7436" width="18.7109375" customWidth="1"/>
    <col min="7437" max="7437" width="19.7109375" customWidth="1"/>
    <col min="7438" max="7438" width="17.5703125" bestFit="1" customWidth="1"/>
    <col min="7439" max="7439" width="21.140625" customWidth="1"/>
    <col min="7440" max="7444" width="21" customWidth="1"/>
    <col min="7445" max="7445" width="9.28515625" bestFit="1" customWidth="1"/>
    <col min="7447" max="7448" width="17.85546875" bestFit="1" customWidth="1"/>
    <col min="7682" max="7682" width="13.85546875" customWidth="1"/>
    <col min="7683" max="7683" width="18.7109375" customWidth="1"/>
    <col min="7684" max="7684" width="15.85546875" customWidth="1"/>
    <col min="7685" max="7685" width="16" bestFit="1" customWidth="1"/>
    <col min="7686" max="7686" width="14.85546875" customWidth="1"/>
    <col min="7687" max="7687" width="21" customWidth="1"/>
    <col min="7688" max="7688" width="23.28515625" customWidth="1"/>
    <col min="7689" max="7689" width="15.42578125" customWidth="1"/>
    <col min="7690" max="7690" width="26.140625" customWidth="1"/>
    <col min="7691" max="7691" width="22.42578125" customWidth="1"/>
    <col min="7692" max="7692" width="18.7109375" customWidth="1"/>
    <col min="7693" max="7693" width="19.7109375" customWidth="1"/>
    <col min="7694" max="7694" width="17.5703125" bestFit="1" customWidth="1"/>
    <col min="7695" max="7695" width="21.140625" customWidth="1"/>
    <col min="7696" max="7700" width="21" customWidth="1"/>
    <col min="7701" max="7701" width="9.28515625" bestFit="1" customWidth="1"/>
    <col min="7703" max="7704" width="17.85546875" bestFit="1" customWidth="1"/>
    <col min="7938" max="7938" width="13.85546875" customWidth="1"/>
    <col min="7939" max="7939" width="18.7109375" customWidth="1"/>
    <col min="7940" max="7940" width="15.85546875" customWidth="1"/>
    <col min="7941" max="7941" width="16" bestFit="1" customWidth="1"/>
    <col min="7942" max="7942" width="14.85546875" customWidth="1"/>
    <col min="7943" max="7943" width="21" customWidth="1"/>
    <col min="7944" max="7944" width="23.28515625" customWidth="1"/>
    <col min="7945" max="7945" width="15.42578125" customWidth="1"/>
    <col min="7946" max="7946" width="26.140625" customWidth="1"/>
    <col min="7947" max="7947" width="22.42578125" customWidth="1"/>
    <col min="7948" max="7948" width="18.7109375" customWidth="1"/>
    <col min="7949" max="7949" width="19.7109375" customWidth="1"/>
    <col min="7950" max="7950" width="17.5703125" bestFit="1" customWidth="1"/>
    <col min="7951" max="7951" width="21.140625" customWidth="1"/>
    <col min="7952" max="7956" width="21" customWidth="1"/>
    <col min="7957" max="7957" width="9.28515625" bestFit="1" customWidth="1"/>
    <col min="7959" max="7960" width="17.85546875" bestFit="1" customWidth="1"/>
    <col min="8194" max="8194" width="13.85546875" customWidth="1"/>
    <col min="8195" max="8195" width="18.7109375" customWidth="1"/>
    <col min="8196" max="8196" width="15.85546875" customWidth="1"/>
    <col min="8197" max="8197" width="16" bestFit="1" customWidth="1"/>
    <col min="8198" max="8198" width="14.85546875" customWidth="1"/>
    <col min="8199" max="8199" width="21" customWidth="1"/>
    <col min="8200" max="8200" width="23.28515625" customWidth="1"/>
    <col min="8201" max="8201" width="15.42578125" customWidth="1"/>
    <col min="8202" max="8202" width="26.140625" customWidth="1"/>
    <col min="8203" max="8203" width="22.42578125" customWidth="1"/>
    <col min="8204" max="8204" width="18.7109375" customWidth="1"/>
    <col min="8205" max="8205" width="19.7109375" customWidth="1"/>
    <col min="8206" max="8206" width="17.5703125" bestFit="1" customWidth="1"/>
    <col min="8207" max="8207" width="21.140625" customWidth="1"/>
    <col min="8208" max="8212" width="21" customWidth="1"/>
    <col min="8213" max="8213" width="9.28515625" bestFit="1" customWidth="1"/>
    <col min="8215" max="8216" width="17.85546875" bestFit="1" customWidth="1"/>
    <col min="8450" max="8450" width="13.85546875" customWidth="1"/>
    <col min="8451" max="8451" width="18.7109375" customWidth="1"/>
    <col min="8452" max="8452" width="15.85546875" customWidth="1"/>
    <col min="8453" max="8453" width="16" bestFit="1" customWidth="1"/>
    <col min="8454" max="8454" width="14.85546875" customWidth="1"/>
    <col min="8455" max="8455" width="21" customWidth="1"/>
    <col min="8456" max="8456" width="23.28515625" customWidth="1"/>
    <col min="8457" max="8457" width="15.42578125" customWidth="1"/>
    <col min="8458" max="8458" width="26.140625" customWidth="1"/>
    <col min="8459" max="8459" width="22.42578125" customWidth="1"/>
    <col min="8460" max="8460" width="18.7109375" customWidth="1"/>
    <col min="8461" max="8461" width="19.7109375" customWidth="1"/>
    <col min="8462" max="8462" width="17.5703125" bestFit="1" customWidth="1"/>
    <col min="8463" max="8463" width="21.140625" customWidth="1"/>
    <col min="8464" max="8468" width="21" customWidth="1"/>
    <col min="8469" max="8469" width="9.28515625" bestFit="1" customWidth="1"/>
    <col min="8471" max="8472" width="17.85546875" bestFit="1" customWidth="1"/>
    <col min="8706" max="8706" width="13.85546875" customWidth="1"/>
    <col min="8707" max="8707" width="18.7109375" customWidth="1"/>
    <col min="8708" max="8708" width="15.85546875" customWidth="1"/>
    <col min="8709" max="8709" width="16" bestFit="1" customWidth="1"/>
    <col min="8710" max="8710" width="14.85546875" customWidth="1"/>
    <col min="8711" max="8711" width="21" customWidth="1"/>
    <col min="8712" max="8712" width="23.28515625" customWidth="1"/>
    <col min="8713" max="8713" width="15.42578125" customWidth="1"/>
    <col min="8714" max="8714" width="26.140625" customWidth="1"/>
    <col min="8715" max="8715" width="22.42578125" customWidth="1"/>
    <col min="8716" max="8716" width="18.7109375" customWidth="1"/>
    <col min="8717" max="8717" width="19.7109375" customWidth="1"/>
    <col min="8718" max="8718" width="17.5703125" bestFit="1" customWidth="1"/>
    <col min="8719" max="8719" width="21.140625" customWidth="1"/>
    <col min="8720" max="8724" width="21" customWidth="1"/>
    <col min="8725" max="8725" width="9.28515625" bestFit="1" customWidth="1"/>
    <col min="8727" max="8728" width="17.85546875" bestFit="1" customWidth="1"/>
    <col min="8962" max="8962" width="13.85546875" customWidth="1"/>
    <col min="8963" max="8963" width="18.7109375" customWidth="1"/>
    <col min="8964" max="8964" width="15.85546875" customWidth="1"/>
    <col min="8965" max="8965" width="16" bestFit="1" customWidth="1"/>
    <col min="8966" max="8966" width="14.85546875" customWidth="1"/>
    <col min="8967" max="8967" width="21" customWidth="1"/>
    <col min="8968" max="8968" width="23.28515625" customWidth="1"/>
    <col min="8969" max="8969" width="15.42578125" customWidth="1"/>
    <col min="8970" max="8970" width="26.140625" customWidth="1"/>
    <col min="8971" max="8971" width="22.42578125" customWidth="1"/>
    <col min="8972" max="8972" width="18.7109375" customWidth="1"/>
    <col min="8973" max="8973" width="19.7109375" customWidth="1"/>
    <col min="8974" max="8974" width="17.5703125" bestFit="1" customWidth="1"/>
    <col min="8975" max="8975" width="21.140625" customWidth="1"/>
    <col min="8976" max="8980" width="21" customWidth="1"/>
    <col min="8981" max="8981" width="9.28515625" bestFit="1" customWidth="1"/>
    <col min="8983" max="8984" width="17.85546875" bestFit="1" customWidth="1"/>
    <col min="9218" max="9218" width="13.85546875" customWidth="1"/>
    <col min="9219" max="9219" width="18.7109375" customWidth="1"/>
    <col min="9220" max="9220" width="15.85546875" customWidth="1"/>
    <col min="9221" max="9221" width="16" bestFit="1" customWidth="1"/>
    <col min="9222" max="9222" width="14.85546875" customWidth="1"/>
    <col min="9223" max="9223" width="21" customWidth="1"/>
    <col min="9224" max="9224" width="23.28515625" customWidth="1"/>
    <col min="9225" max="9225" width="15.42578125" customWidth="1"/>
    <col min="9226" max="9226" width="26.140625" customWidth="1"/>
    <col min="9227" max="9227" width="22.42578125" customWidth="1"/>
    <col min="9228" max="9228" width="18.7109375" customWidth="1"/>
    <col min="9229" max="9229" width="19.7109375" customWidth="1"/>
    <col min="9230" max="9230" width="17.5703125" bestFit="1" customWidth="1"/>
    <col min="9231" max="9231" width="21.140625" customWidth="1"/>
    <col min="9232" max="9236" width="21" customWidth="1"/>
    <col min="9237" max="9237" width="9.28515625" bestFit="1" customWidth="1"/>
    <col min="9239" max="9240" width="17.85546875" bestFit="1" customWidth="1"/>
    <col min="9474" max="9474" width="13.85546875" customWidth="1"/>
    <col min="9475" max="9475" width="18.7109375" customWidth="1"/>
    <col min="9476" max="9476" width="15.85546875" customWidth="1"/>
    <col min="9477" max="9477" width="16" bestFit="1" customWidth="1"/>
    <col min="9478" max="9478" width="14.85546875" customWidth="1"/>
    <col min="9479" max="9479" width="21" customWidth="1"/>
    <col min="9480" max="9480" width="23.28515625" customWidth="1"/>
    <col min="9481" max="9481" width="15.42578125" customWidth="1"/>
    <col min="9482" max="9482" width="26.140625" customWidth="1"/>
    <col min="9483" max="9483" width="22.42578125" customWidth="1"/>
    <col min="9484" max="9484" width="18.7109375" customWidth="1"/>
    <col min="9485" max="9485" width="19.7109375" customWidth="1"/>
    <col min="9486" max="9486" width="17.5703125" bestFit="1" customWidth="1"/>
    <col min="9487" max="9487" width="21.140625" customWidth="1"/>
    <col min="9488" max="9492" width="21" customWidth="1"/>
    <col min="9493" max="9493" width="9.28515625" bestFit="1" customWidth="1"/>
    <col min="9495" max="9496" width="17.85546875" bestFit="1" customWidth="1"/>
    <col min="9730" max="9730" width="13.85546875" customWidth="1"/>
    <col min="9731" max="9731" width="18.7109375" customWidth="1"/>
    <col min="9732" max="9732" width="15.85546875" customWidth="1"/>
    <col min="9733" max="9733" width="16" bestFit="1" customWidth="1"/>
    <col min="9734" max="9734" width="14.85546875" customWidth="1"/>
    <col min="9735" max="9735" width="21" customWidth="1"/>
    <col min="9736" max="9736" width="23.28515625" customWidth="1"/>
    <col min="9737" max="9737" width="15.42578125" customWidth="1"/>
    <col min="9738" max="9738" width="26.140625" customWidth="1"/>
    <col min="9739" max="9739" width="22.42578125" customWidth="1"/>
    <col min="9740" max="9740" width="18.7109375" customWidth="1"/>
    <col min="9741" max="9741" width="19.7109375" customWidth="1"/>
    <col min="9742" max="9742" width="17.5703125" bestFit="1" customWidth="1"/>
    <col min="9743" max="9743" width="21.140625" customWidth="1"/>
    <col min="9744" max="9748" width="21" customWidth="1"/>
    <col min="9749" max="9749" width="9.28515625" bestFit="1" customWidth="1"/>
    <col min="9751" max="9752" width="17.85546875" bestFit="1" customWidth="1"/>
    <col min="9986" max="9986" width="13.85546875" customWidth="1"/>
    <col min="9987" max="9987" width="18.7109375" customWidth="1"/>
    <col min="9988" max="9988" width="15.85546875" customWidth="1"/>
    <col min="9989" max="9989" width="16" bestFit="1" customWidth="1"/>
    <col min="9990" max="9990" width="14.85546875" customWidth="1"/>
    <col min="9991" max="9991" width="21" customWidth="1"/>
    <col min="9992" max="9992" width="23.28515625" customWidth="1"/>
    <col min="9993" max="9993" width="15.42578125" customWidth="1"/>
    <col min="9994" max="9994" width="26.140625" customWidth="1"/>
    <col min="9995" max="9995" width="22.42578125" customWidth="1"/>
    <col min="9996" max="9996" width="18.7109375" customWidth="1"/>
    <col min="9997" max="9997" width="19.7109375" customWidth="1"/>
    <col min="9998" max="9998" width="17.5703125" bestFit="1" customWidth="1"/>
    <col min="9999" max="9999" width="21.140625" customWidth="1"/>
    <col min="10000" max="10004" width="21" customWidth="1"/>
    <col min="10005" max="10005" width="9.28515625" bestFit="1" customWidth="1"/>
    <col min="10007" max="10008" width="17.85546875" bestFit="1" customWidth="1"/>
    <col min="10242" max="10242" width="13.85546875" customWidth="1"/>
    <col min="10243" max="10243" width="18.7109375" customWidth="1"/>
    <col min="10244" max="10244" width="15.85546875" customWidth="1"/>
    <col min="10245" max="10245" width="16" bestFit="1" customWidth="1"/>
    <col min="10246" max="10246" width="14.85546875" customWidth="1"/>
    <col min="10247" max="10247" width="21" customWidth="1"/>
    <col min="10248" max="10248" width="23.28515625" customWidth="1"/>
    <col min="10249" max="10249" width="15.42578125" customWidth="1"/>
    <col min="10250" max="10250" width="26.140625" customWidth="1"/>
    <col min="10251" max="10251" width="22.42578125" customWidth="1"/>
    <col min="10252" max="10252" width="18.7109375" customWidth="1"/>
    <col min="10253" max="10253" width="19.7109375" customWidth="1"/>
    <col min="10254" max="10254" width="17.5703125" bestFit="1" customWidth="1"/>
    <col min="10255" max="10255" width="21.140625" customWidth="1"/>
    <col min="10256" max="10260" width="21" customWidth="1"/>
    <col min="10261" max="10261" width="9.28515625" bestFit="1" customWidth="1"/>
    <col min="10263" max="10264" width="17.85546875" bestFit="1" customWidth="1"/>
    <col min="10498" max="10498" width="13.85546875" customWidth="1"/>
    <col min="10499" max="10499" width="18.7109375" customWidth="1"/>
    <col min="10500" max="10500" width="15.85546875" customWidth="1"/>
    <col min="10501" max="10501" width="16" bestFit="1" customWidth="1"/>
    <col min="10502" max="10502" width="14.85546875" customWidth="1"/>
    <col min="10503" max="10503" width="21" customWidth="1"/>
    <col min="10504" max="10504" width="23.28515625" customWidth="1"/>
    <col min="10505" max="10505" width="15.42578125" customWidth="1"/>
    <col min="10506" max="10506" width="26.140625" customWidth="1"/>
    <col min="10507" max="10507" width="22.42578125" customWidth="1"/>
    <col min="10508" max="10508" width="18.7109375" customWidth="1"/>
    <col min="10509" max="10509" width="19.7109375" customWidth="1"/>
    <col min="10510" max="10510" width="17.5703125" bestFit="1" customWidth="1"/>
    <col min="10511" max="10511" width="21.140625" customWidth="1"/>
    <col min="10512" max="10516" width="21" customWidth="1"/>
    <col min="10517" max="10517" width="9.28515625" bestFit="1" customWidth="1"/>
    <col min="10519" max="10520" width="17.85546875" bestFit="1" customWidth="1"/>
    <col min="10754" max="10754" width="13.85546875" customWidth="1"/>
    <col min="10755" max="10755" width="18.7109375" customWidth="1"/>
    <col min="10756" max="10756" width="15.85546875" customWidth="1"/>
    <col min="10757" max="10757" width="16" bestFit="1" customWidth="1"/>
    <col min="10758" max="10758" width="14.85546875" customWidth="1"/>
    <col min="10759" max="10759" width="21" customWidth="1"/>
    <col min="10760" max="10760" width="23.28515625" customWidth="1"/>
    <col min="10761" max="10761" width="15.42578125" customWidth="1"/>
    <col min="10762" max="10762" width="26.140625" customWidth="1"/>
    <col min="10763" max="10763" width="22.42578125" customWidth="1"/>
    <col min="10764" max="10764" width="18.7109375" customWidth="1"/>
    <col min="10765" max="10765" width="19.7109375" customWidth="1"/>
    <col min="10766" max="10766" width="17.5703125" bestFit="1" customWidth="1"/>
    <col min="10767" max="10767" width="21.140625" customWidth="1"/>
    <col min="10768" max="10772" width="21" customWidth="1"/>
    <col min="10773" max="10773" width="9.28515625" bestFit="1" customWidth="1"/>
    <col min="10775" max="10776" width="17.85546875" bestFit="1" customWidth="1"/>
    <col min="11010" max="11010" width="13.85546875" customWidth="1"/>
    <col min="11011" max="11011" width="18.7109375" customWidth="1"/>
    <col min="11012" max="11012" width="15.85546875" customWidth="1"/>
    <col min="11013" max="11013" width="16" bestFit="1" customWidth="1"/>
    <col min="11014" max="11014" width="14.85546875" customWidth="1"/>
    <col min="11015" max="11015" width="21" customWidth="1"/>
    <col min="11016" max="11016" width="23.28515625" customWidth="1"/>
    <col min="11017" max="11017" width="15.42578125" customWidth="1"/>
    <col min="11018" max="11018" width="26.140625" customWidth="1"/>
    <col min="11019" max="11019" width="22.42578125" customWidth="1"/>
    <col min="11020" max="11020" width="18.7109375" customWidth="1"/>
    <col min="11021" max="11021" width="19.7109375" customWidth="1"/>
    <col min="11022" max="11022" width="17.5703125" bestFit="1" customWidth="1"/>
    <col min="11023" max="11023" width="21.140625" customWidth="1"/>
    <col min="11024" max="11028" width="21" customWidth="1"/>
    <col min="11029" max="11029" width="9.28515625" bestFit="1" customWidth="1"/>
    <col min="11031" max="11032" width="17.85546875" bestFit="1" customWidth="1"/>
    <col min="11266" max="11266" width="13.85546875" customWidth="1"/>
    <col min="11267" max="11267" width="18.7109375" customWidth="1"/>
    <col min="11268" max="11268" width="15.85546875" customWidth="1"/>
    <col min="11269" max="11269" width="16" bestFit="1" customWidth="1"/>
    <col min="11270" max="11270" width="14.85546875" customWidth="1"/>
    <col min="11271" max="11271" width="21" customWidth="1"/>
    <col min="11272" max="11272" width="23.28515625" customWidth="1"/>
    <col min="11273" max="11273" width="15.42578125" customWidth="1"/>
    <col min="11274" max="11274" width="26.140625" customWidth="1"/>
    <col min="11275" max="11275" width="22.42578125" customWidth="1"/>
    <col min="11276" max="11276" width="18.7109375" customWidth="1"/>
    <col min="11277" max="11277" width="19.7109375" customWidth="1"/>
    <col min="11278" max="11278" width="17.5703125" bestFit="1" customWidth="1"/>
    <col min="11279" max="11279" width="21.140625" customWidth="1"/>
    <col min="11280" max="11284" width="21" customWidth="1"/>
    <col min="11285" max="11285" width="9.28515625" bestFit="1" customWidth="1"/>
    <col min="11287" max="11288" width="17.85546875" bestFit="1" customWidth="1"/>
    <col min="11522" max="11522" width="13.85546875" customWidth="1"/>
    <col min="11523" max="11523" width="18.7109375" customWidth="1"/>
    <col min="11524" max="11524" width="15.85546875" customWidth="1"/>
    <col min="11525" max="11525" width="16" bestFit="1" customWidth="1"/>
    <col min="11526" max="11526" width="14.85546875" customWidth="1"/>
    <col min="11527" max="11527" width="21" customWidth="1"/>
    <col min="11528" max="11528" width="23.28515625" customWidth="1"/>
    <col min="11529" max="11529" width="15.42578125" customWidth="1"/>
    <col min="11530" max="11530" width="26.140625" customWidth="1"/>
    <col min="11531" max="11531" width="22.42578125" customWidth="1"/>
    <col min="11532" max="11532" width="18.7109375" customWidth="1"/>
    <col min="11533" max="11533" width="19.7109375" customWidth="1"/>
    <col min="11534" max="11534" width="17.5703125" bestFit="1" customWidth="1"/>
    <col min="11535" max="11535" width="21.140625" customWidth="1"/>
    <col min="11536" max="11540" width="21" customWidth="1"/>
    <col min="11541" max="11541" width="9.28515625" bestFit="1" customWidth="1"/>
    <col min="11543" max="11544" width="17.85546875" bestFit="1" customWidth="1"/>
    <col min="11778" max="11778" width="13.85546875" customWidth="1"/>
    <col min="11779" max="11779" width="18.7109375" customWidth="1"/>
    <col min="11780" max="11780" width="15.85546875" customWidth="1"/>
    <col min="11781" max="11781" width="16" bestFit="1" customWidth="1"/>
    <col min="11782" max="11782" width="14.85546875" customWidth="1"/>
    <col min="11783" max="11783" width="21" customWidth="1"/>
    <col min="11784" max="11784" width="23.28515625" customWidth="1"/>
    <col min="11785" max="11785" width="15.42578125" customWidth="1"/>
    <col min="11786" max="11786" width="26.140625" customWidth="1"/>
    <col min="11787" max="11787" width="22.42578125" customWidth="1"/>
    <col min="11788" max="11788" width="18.7109375" customWidth="1"/>
    <col min="11789" max="11789" width="19.7109375" customWidth="1"/>
    <col min="11790" max="11790" width="17.5703125" bestFit="1" customWidth="1"/>
    <col min="11791" max="11791" width="21.140625" customWidth="1"/>
    <col min="11792" max="11796" width="21" customWidth="1"/>
    <col min="11797" max="11797" width="9.28515625" bestFit="1" customWidth="1"/>
    <col min="11799" max="11800" width="17.85546875" bestFit="1" customWidth="1"/>
    <col min="12034" max="12034" width="13.85546875" customWidth="1"/>
    <col min="12035" max="12035" width="18.7109375" customWidth="1"/>
    <col min="12036" max="12036" width="15.85546875" customWidth="1"/>
    <col min="12037" max="12037" width="16" bestFit="1" customWidth="1"/>
    <col min="12038" max="12038" width="14.85546875" customWidth="1"/>
    <col min="12039" max="12039" width="21" customWidth="1"/>
    <col min="12040" max="12040" width="23.28515625" customWidth="1"/>
    <col min="12041" max="12041" width="15.42578125" customWidth="1"/>
    <col min="12042" max="12042" width="26.140625" customWidth="1"/>
    <col min="12043" max="12043" width="22.42578125" customWidth="1"/>
    <col min="12044" max="12044" width="18.7109375" customWidth="1"/>
    <col min="12045" max="12045" width="19.7109375" customWidth="1"/>
    <col min="12046" max="12046" width="17.5703125" bestFit="1" customWidth="1"/>
    <col min="12047" max="12047" width="21.140625" customWidth="1"/>
    <col min="12048" max="12052" width="21" customWidth="1"/>
    <col min="12053" max="12053" width="9.28515625" bestFit="1" customWidth="1"/>
    <col min="12055" max="12056" width="17.85546875" bestFit="1" customWidth="1"/>
    <col min="12290" max="12290" width="13.85546875" customWidth="1"/>
    <col min="12291" max="12291" width="18.7109375" customWidth="1"/>
    <col min="12292" max="12292" width="15.85546875" customWidth="1"/>
    <col min="12293" max="12293" width="16" bestFit="1" customWidth="1"/>
    <col min="12294" max="12294" width="14.85546875" customWidth="1"/>
    <col min="12295" max="12295" width="21" customWidth="1"/>
    <col min="12296" max="12296" width="23.28515625" customWidth="1"/>
    <col min="12297" max="12297" width="15.42578125" customWidth="1"/>
    <col min="12298" max="12298" width="26.140625" customWidth="1"/>
    <col min="12299" max="12299" width="22.42578125" customWidth="1"/>
    <col min="12300" max="12300" width="18.7109375" customWidth="1"/>
    <col min="12301" max="12301" width="19.7109375" customWidth="1"/>
    <col min="12302" max="12302" width="17.5703125" bestFit="1" customWidth="1"/>
    <col min="12303" max="12303" width="21.140625" customWidth="1"/>
    <col min="12304" max="12308" width="21" customWidth="1"/>
    <col min="12309" max="12309" width="9.28515625" bestFit="1" customWidth="1"/>
    <col min="12311" max="12312" width="17.85546875" bestFit="1" customWidth="1"/>
    <col min="12546" max="12546" width="13.85546875" customWidth="1"/>
    <col min="12547" max="12547" width="18.7109375" customWidth="1"/>
    <col min="12548" max="12548" width="15.85546875" customWidth="1"/>
    <col min="12549" max="12549" width="16" bestFit="1" customWidth="1"/>
    <col min="12550" max="12550" width="14.85546875" customWidth="1"/>
    <col min="12551" max="12551" width="21" customWidth="1"/>
    <col min="12552" max="12552" width="23.28515625" customWidth="1"/>
    <col min="12553" max="12553" width="15.42578125" customWidth="1"/>
    <col min="12554" max="12554" width="26.140625" customWidth="1"/>
    <col min="12555" max="12555" width="22.42578125" customWidth="1"/>
    <col min="12556" max="12556" width="18.7109375" customWidth="1"/>
    <col min="12557" max="12557" width="19.7109375" customWidth="1"/>
    <col min="12558" max="12558" width="17.5703125" bestFit="1" customWidth="1"/>
    <col min="12559" max="12559" width="21.140625" customWidth="1"/>
    <col min="12560" max="12564" width="21" customWidth="1"/>
    <col min="12565" max="12565" width="9.28515625" bestFit="1" customWidth="1"/>
    <col min="12567" max="12568" width="17.85546875" bestFit="1" customWidth="1"/>
    <col min="12802" max="12802" width="13.85546875" customWidth="1"/>
    <col min="12803" max="12803" width="18.7109375" customWidth="1"/>
    <col min="12804" max="12804" width="15.85546875" customWidth="1"/>
    <col min="12805" max="12805" width="16" bestFit="1" customWidth="1"/>
    <col min="12806" max="12806" width="14.85546875" customWidth="1"/>
    <col min="12807" max="12807" width="21" customWidth="1"/>
    <col min="12808" max="12808" width="23.28515625" customWidth="1"/>
    <col min="12809" max="12809" width="15.42578125" customWidth="1"/>
    <col min="12810" max="12810" width="26.140625" customWidth="1"/>
    <col min="12811" max="12811" width="22.42578125" customWidth="1"/>
    <col min="12812" max="12812" width="18.7109375" customWidth="1"/>
    <col min="12813" max="12813" width="19.7109375" customWidth="1"/>
    <col min="12814" max="12814" width="17.5703125" bestFit="1" customWidth="1"/>
    <col min="12815" max="12815" width="21.140625" customWidth="1"/>
    <col min="12816" max="12820" width="21" customWidth="1"/>
    <col min="12821" max="12821" width="9.28515625" bestFit="1" customWidth="1"/>
    <col min="12823" max="12824" width="17.85546875" bestFit="1" customWidth="1"/>
    <col min="13058" max="13058" width="13.85546875" customWidth="1"/>
    <col min="13059" max="13059" width="18.7109375" customWidth="1"/>
    <col min="13060" max="13060" width="15.85546875" customWidth="1"/>
    <col min="13061" max="13061" width="16" bestFit="1" customWidth="1"/>
    <col min="13062" max="13062" width="14.85546875" customWidth="1"/>
    <col min="13063" max="13063" width="21" customWidth="1"/>
    <col min="13064" max="13064" width="23.28515625" customWidth="1"/>
    <col min="13065" max="13065" width="15.42578125" customWidth="1"/>
    <col min="13066" max="13066" width="26.140625" customWidth="1"/>
    <col min="13067" max="13067" width="22.42578125" customWidth="1"/>
    <col min="13068" max="13068" width="18.7109375" customWidth="1"/>
    <col min="13069" max="13069" width="19.7109375" customWidth="1"/>
    <col min="13070" max="13070" width="17.5703125" bestFit="1" customWidth="1"/>
    <col min="13071" max="13071" width="21.140625" customWidth="1"/>
    <col min="13072" max="13076" width="21" customWidth="1"/>
    <col min="13077" max="13077" width="9.28515625" bestFit="1" customWidth="1"/>
    <col min="13079" max="13080" width="17.85546875" bestFit="1" customWidth="1"/>
    <col min="13314" max="13314" width="13.85546875" customWidth="1"/>
    <col min="13315" max="13315" width="18.7109375" customWidth="1"/>
    <col min="13316" max="13316" width="15.85546875" customWidth="1"/>
    <col min="13317" max="13317" width="16" bestFit="1" customWidth="1"/>
    <col min="13318" max="13318" width="14.85546875" customWidth="1"/>
    <col min="13319" max="13319" width="21" customWidth="1"/>
    <col min="13320" max="13320" width="23.28515625" customWidth="1"/>
    <col min="13321" max="13321" width="15.42578125" customWidth="1"/>
    <col min="13322" max="13322" width="26.140625" customWidth="1"/>
    <col min="13323" max="13323" width="22.42578125" customWidth="1"/>
    <col min="13324" max="13324" width="18.7109375" customWidth="1"/>
    <col min="13325" max="13325" width="19.7109375" customWidth="1"/>
    <col min="13326" max="13326" width="17.5703125" bestFit="1" customWidth="1"/>
    <col min="13327" max="13327" width="21.140625" customWidth="1"/>
    <col min="13328" max="13332" width="21" customWidth="1"/>
    <col min="13333" max="13333" width="9.28515625" bestFit="1" customWidth="1"/>
    <col min="13335" max="13336" width="17.85546875" bestFit="1" customWidth="1"/>
    <col min="13570" max="13570" width="13.85546875" customWidth="1"/>
    <col min="13571" max="13571" width="18.7109375" customWidth="1"/>
    <col min="13572" max="13572" width="15.85546875" customWidth="1"/>
    <col min="13573" max="13573" width="16" bestFit="1" customWidth="1"/>
    <col min="13574" max="13574" width="14.85546875" customWidth="1"/>
    <col min="13575" max="13575" width="21" customWidth="1"/>
    <col min="13576" max="13576" width="23.28515625" customWidth="1"/>
    <col min="13577" max="13577" width="15.42578125" customWidth="1"/>
    <col min="13578" max="13578" width="26.140625" customWidth="1"/>
    <col min="13579" max="13579" width="22.42578125" customWidth="1"/>
    <col min="13580" max="13580" width="18.7109375" customWidth="1"/>
    <col min="13581" max="13581" width="19.7109375" customWidth="1"/>
    <col min="13582" max="13582" width="17.5703125" bestFit="1" customWidth="1"/>
    <col min="13583" max="13583" width="21.140625" customWidth="1"/>
    <col min="13584" max="13588" width="21" customWidth="1"/>
    <col min="13589" max="13589" width="9.28515625" bestFit="1" customWidth="1"/>
    <col min="13591" max="13592" width="17.85546875" bestFit="1" customWidth="1"/>
    <col min="13826" max="13826" width="13.85546875" customWidth="1"/>
    <col min="13827" max="13827" width="18.7109375" customWidth="1"/>
    <col min="13828" max="13828" width="15.85546875" customWidth="1"/>
    <col min="13829" max="13829" width="16" bestFit="1" customWidth="1"/>
    <col min="13830" max="13830" width="14.85546875" customWidth="1"/>
    <col min="13831" max="13831" width="21" customWidth="1"/>
    <col min="13832" max="13832" width="23.28515625" customWidth="1"/>
    <col min="13833" max="13833" width="15.42578125" customWidth="1"/>
    <col min="13834" max="13834" width="26.140625" customWidth="1"/>
    <col min="13835" max="13835" width="22.42578125" customWidth="1"/>
    <col min="13836" max="13836" width="18.7109375" customWidth="1"/>
    <col min="13837" max="13837" width="19.7109375" customWidth="1"/>
    <col min="13838" max="13838" width="17.5703125" bestFit="1" customWidth="1"/>
    <col min="13839" max="13839" width="21.140625" customWidth="1"/>
    <col min="13840" max="13844" width="21" customWidth="1"/>
    <col min="13845" max="13845" width="9.28515625" bestFit="1" customWidth="1"/>
    <col min="13847" max="13848" width="17.85546875" bestFit="1" customWidth="1"/>
    <col min="14082" max="14082" width="13.85546875" customWidth="1"/>
    <col min="14083" max="14083" width="18.7109375" customWidth="1"/>
    <col min="14084" max="14084" width="15.85546875" customWidth="1"/>
    <col min="14085" max="14085" width="16" bestFit="1" customWidth="1"/>
    <col min="14086" max="14086" width="14.85546875" customWidth="1"/>
    <col min="14087" max="14087" width="21" customWidth="1"/>
    <col min="14088" max="14088" width="23.28515625" customWidth="1"/>
    <col min="14089" max="14089" width="15.42578125" customWidth="1"/>
    <col min="14090" max="14090" width="26.140625" customWidth="1"/>
    <col min="14091" max="14091" width="22.42578125" customWidth="1"/>
    <col min="14092" max="14092" width="18.7109375" customWidth="1"/>
    <col min="14093" max="14093" width="19.7109375" customWidth="1"/>
    <col min="14094" max="14094" width="17.5703125" bestFit="1" customWidth="1"/>
    <col min="14095" max="14095" width="21.140625" customWidth="1"/>
    <col min="14096" max="14100" width="21" customWidth="1"/>
    <col min="14101" max="14101" width="9.28515625" bestFit="1" customWidth="1"/>
    <col min="14103" max="14104" width="17.85546875" bestFit="1" customWidth="1"/>
    <col min="14338" max="14338" width="13.85546875" customWidth="1"/>
    <col min="14339" max="14339" width="18.7109375" customWidth="1"/>
    <col min="14340" max="14340" width="15.85546875" customWidth="1"/>
    <col min="14341" max="14341" width="16" bestFit="1" customWidth="1"/>
    <col min="14342" max="14342" width="14.85546875" customWidth="1"/>
    <col min="14343" max="14343" width="21" customWidth="1"/>
    <col min="14344" max="14344" width="23.28515625" customWidth="1"/>
    <col min="14345" max="14345" width="15.42578125" customWidth="1"/>
    <col min="14346" max="14346" width="26.140625" customWidth="1"/>
    <col min="14347" max="14347" width="22.42578125" customWidth="1"/>
    <col min="14348" max="14348" width="18.7109375" customWidth="1"/>
    <col min="14349" max="14349" width="19.7109375" customWidth="1"/>
    <col min="14350" max="14350" width="17.5703125" bestFit="1" customWidth="1"/>
    <col min="14351" max="14351" width="21.140625" customWidth="1"/>
    <col min="14352" max="14356" width="21" customWidth="1"/>
    <col min="14357" max="14357" width="9.28515625" bestFit="1" customWidth="1"/>
    <col min="14359" max="14360" width="17.85546875" bestFit="1" customWidth="1"/>
    <col min="14594" max="14594" width="13.85546875" customWidth="1"/>
    <col min="14595" max="14595" width="18.7109375" customWidth="1"/>
    <col min="14596" max="14596" width="15.85546875" customWidth="1"/>
    <col min="14597" max="14597" width="16" bestFit="1" customWidth="1"/>
    <col min="14598" max="14598" width="14.85546875" customWidth="1"/>
    <col min="14599" max="14599" width="21" customWidth="1"/>
    <col min="14600" max="14600" width="23.28515625" customWidth="1"/>
    <col min="14601" max="14601" width="15.42578125" customWidth="1"/>
    <col min="14602" max="14602" width="26.140625" customWidth="1"/>
    <col min="14603" max="14603" width="22.42578125" customWidth="1"/>
    <col min="14604" max="14604" width="18.7109375" customWidth="1"/>
    <col min="14605" max="14605" width="19.7109375" customWidth="1"/>
    <col min="14606" max="14606" width="17.5703125" bestFit="1" customWidth="1"/>
    <col min="14607" max="14607" width="21.140625" customWidth="1"/>
    <col min="14608" max="14612" width="21" customWidth="1"/>
    <col min="14613" max="14613" width="9.28515625" bestFit="1" customWidth="1"/>
    <col min="14615" max="14616" width="17.85546875" bestFit="1" customWidth="1"/>
    <col min="14850" max="14850" width="13.85546875" customWidth="1"/>
    <col min="14851" max="14851" width="18.7109375" customWidth="1"/>
    <col min="14852" max="14852" width="15.85546875" customWidth="1"/>
    <col min="14853" max="14853" width="16" bestFit="1" customWidth="1"/>
    <col min="14854" max="14854" width="14.85546875" customWidth="1"/>
    <col min="14855" max="14855" width="21" customWidth="1"/>
    <col min="14856" max="14856" width="23.28515625" customWidth="1"/>
    <col min="14857" max="14857" width="15.42578125" customWidth="1"/>
    <col min="14858" max="14858" width="26.140625" customWidth="1"/>
    <col min="14859" max="14859" width="22.42578125" customWidth="1"/>
    <col min="14860" max="14860" width="18.7109375" customWidth="1"/>
    <col min="14861" max="14861" width="19.7109375" customWidth="1"/>
    <col min="14862" max="14862" width="17.5703125" bestFit="1" customWidth="1"/>
    <col min="14863" max="14863" width="21.140625" customWidth="1"/>
    <col min="14864" max="14868" width="21" customWidth="1"/>
    <col min="14869" max="14869" width="9.28515625" bestFit="1" customWidth="1"/>
    <col min="14871" max="14872" width="17.85546875" bestFit="1" customWidth="1"/>
    <col min="15106" max="15106" width="13.85546875" customWidth="1"/>
    <col min="15107" max="15107" width="18.7109375" customWidth="1"/>
    <col min="15108" max="15108" width="15.85546875" customWidth="1"/>
    <col min="15109" max="15109" width="16" bestFit="1" customWidth="1"/>
    <col min="15110" max="15110" width="14.85546875" customWidth="1"/>
    <col min="15111" max="15111" width="21" customWidth="1"/>
    <col min="15112" max="15112" width="23.28515625" customWidth="1"/>
    <col min="15113" max="15113" width="15.42578125" customWidth="1"/>
    <col min="15114" max="15114" width="26.140625" customWidth="1"/>
    <col min="15115" max="15115" width="22.42578125" customWidth="1"/>
    <col min="15116" max="15116" width="18.7109375" customWidth="1"/>
    <col min="15117" max="15117" width="19.7109375" customWidth="1"/>
    <col min="15118" max="15118" width="17.5703125" bestFit="1" customWidth="1"/>
    <col min="15119" max="15119" width="21.140625" customWidth="1"/>
    <col min="15120" max="15124" width="21" customWidth="1"/>
    <col min="15125" max="15125" width="9.28515625" bestFit="1" customWidth="1"/>
    <col min="15127" max="15128" width="17.85546875" bestFit="1" customWidth="1"/>
    <col min="15362" max="15362" width="13.85546875" customWidth="1"/>
    <col min="15363" max="15363" width="18.7109375" customWidth="1"/>
    <col min="15364" max="15364" width="15.85546875" customWidth="1"/>
    <col min="15365" max="15365" width="16" bestFit="1" customWidth="1"/>
    <col min="15366" max="15366" width="14.85546875" customWidth="1"/>
    <col min="15367" max="15367" width="21" customWidth="1"/>
    <col min="15368" max="15368" width="23.28515625" customWidth="1"/>
    <col min="15369" max="15369" width="15.42578125" customWidth="1"/>
    <col min="15370" max="15370" width="26.140625" customWidth="1"/>
    <col min="15371" max="15371" width="22.42578125" customWidth="1"/>
    <col min="15372" max="15372" width="18.7109375" customWidth="1"/>
    <col min="15373" max="15373" width="19.7109375" customWidth="1"/>
    <col min="15374" max="15374" width="17.5703125" bestFit="1" customWidth="1"/>
    <col min="15375" max="15375" width="21.140625" customWidth="1"/>
    <col min="15376" max="15380" width="21" customWidth="1"/>
    <col min="15381" max="15381" width="9.28515625" bestFit="1" customWidth="1"/>
    <col min="15383" max="15384" width="17.85546875" bestFit="1" customWidth="1"/>
    <col min="15618" max="15618" width="13.85546875" customWidth="1"/>
    <col min="15619" max="15619" width="18.7109375" customWidth="1"/>
    <col min="15620" max="15620" width="15.85546875" customWidth="1"/>
    <col min="15621" max="15621" width="16" bestFit="1" customWidth="1"/>
    <col min="15622" max="15622" width="14.85546875" customWidth="1"/>
    <col min="15623" max="15623" width="21" customWidth="1"/>
    <col min="15624" max="15624" width="23.28515625" customWidth="1"/>
    <col min="15625" max="15625" width="15.42578125" customWidth="1"/>
    <col min="15626" max="15626" width="26.140625" customWidth="1"/>
    <col min="15627" max="15627" width="22.42578125" customWidth="1"/>
    <col min="15628" max="15628" width="18.7109375" customWidth="1"/>
    <col min="15629" max="15629" width="19.7109375" customWidth="1"/>
    <col min="15630" max="15630" width="17.5703125" bestFit="1" customWidth="1"/>
    <col min="15631" max="15631" width="21.140625" customWidth="1"/>
    <col min="15632" max="15636" width="21" customWidth="1"/>
    <col min="15637" max="15637" width="9.28515625" bestFit="1" customWidth="1"/>
    <col min="15639" max="15640" width="17.85546875" bestFit="1" customWidth="1"/>
    <col min="15874" max="15874" width="13.85546875" customWidth="1"/>
    <col min="15875" max="15875" width="18.7109375" customWidth="1"/>
    <col min="15876" max="15876" width="15.85546875" customWidth="1"/>
    <col min="15877" max="15877" width="16" bestFit="1" customWidth="1"/>
    <col min="15878" max="15878" width="14.85546875" customWidth="1"/>
    <col min="15879" max="15879" width="21" customWidth="1"/>
    <col min="15880" max="15880" width="23.28515625" customWidth="1"/>
    <col min="15881" max="15881" width="15.42578125" customWidth="1"/>
    <col min="15882" max="15882" width="26.140625" customWidth="1"/>
    <col min="15883" max="15883" width="22.42578125" customWidth="1"/>
    <col min="15884" max="15884" width="18.7109375" customWidth="1"/>
    <col min="15885" max="15885" width="19.7109375" customWidth="1"/>
    <col min="15886" max="15886" width="17.5703125" bestFit="1" customWidth="1"/>
    <col min="15887" max="15887" width="21.140625" customWidth="1"/>
    <col min="15888" max="15892" width="21" customWidth="1"/>
    <col min="15893" max="15893" width="9.28515625" bestFit="1" customWidth="1"/>
    <col min="15895" max="15896" width="17.85546875" bestFit="1" customWidth="1"/>
    <col min="16130" max="16130" width="13.85546875" customWidth="1"/>
    <col min="16131" max="16131" width="18.7109375" customWidth="1"/>
    <col min="16132" max="16132" width="15.85546875" customWidth="1"/>
    <col min="16133" max="16133" width="16" bestFit="1" customWidth="1"/>
    <col min="16134" max="16134" width="14.85546875" customWidth="1"/>
    <col min="16135" max="16135" width="21" customWidth="1"/>
    <col min="16136" max="16136" width="23.28515625" customWidth="1"/>
    <col min="16137" max="16137" width="15.42578125" customWidth="1"/>
    <col min="16138" max="16138" width="26.140625" customWidth="1"/>
    <col min="16139" max="16139" width="22.42578125" customWidth="1"/>
    <col min="16140" max="16140" width="18.7109375" customWidth="1"/>
    <col min="16141" max="16141" width="19.7109375" customWidth="1"/>
    <col min="16142" max="16142" width="17.5703125" bestFit="1" customWidth="1"/>
    <col min="16143" max="16143" width="21.140625" customWidth="1"/>
    <col min="16144" max="16148" width="21" customWidth="1"/>
    <col min="16149" max="16149" width="9.28515625" bestFit="1" customWidth="1"/>
    <col min="16151" max="16152" width="17.85546875" bestFit="1" customWidth="1"/>
  </cols>
  <sheetData>
    <row r="1" spans="1:44">
      <c r="U1" s="5"/>
      <c r="V1" s="5"/>
      <c r="W1" s="44"/>
      <c r="X1" s="5"/>
      <c r="Y1" s="5"/>
      <c r="Z1" s="5"/>
      <c r="AA1" s="5"/>
      <c r="AB1" s="5"/>
      <c r="AC1" s="5"/>
      <c r="AD1" s="5"/>
      <c r="AE1" s="5"/>
      <c r="AF1" s="5"/>
      <c r="AG1" s="5"/>
      <c r="AH1" s="5"/>
      <c r="AI1" s="5"/>
      <c r="AJ1" s="5"/>
      <c r="AK1" s="5"/>
      <c r="AL1" s="5"/>
      <c r="AM1" s="5"/>
      <c r="AN1" s="5"/>
      <c r="AO1" s="5"/>
      <c r="AP1" s="5"/>
      <c r="AQ1" s="5"/>
      <c r="AR1" s="5"/>
    </row>
    <row r="2" spans="1:44">
      <c r="U2" s="5"/>
      <c r="V2" s="5"/>
      <c r="W2" s="44"/>
      <c r="X2" s="5"/>
      <c r="Y2" s="5"/>
      <c r="Z2" s="5"/>
      <c r="AA2" s="5"/>
      <c r="AB2" s="5"/>
      <c r="AC2" s="5"/>
      <c r="AD2" s="5"/>
      <c r="AE2" s="5"/>
      <c r="AF2" s="5"/>
      <c r="AG2" s="5"/>
      <c r="AH2" s="5"/>
      <c r="AI2" s="5"/>
      <c r="AJ2" s="5"/>
      <c r="AK2" s="5"/>
      <c r="AL2" s="5"/>
      <c r="AM2" s="5"/>
      <c r="AN2" s="5"/>
      <c r="AO2" s="5"/>
      <c r="AP2" s="5"/>
      <c r="AQ2" s="5"/>
      <c r="AR2" s="5"/>
    </row>
    <row r="3" spans="1:44" s="5" customFormat="1" ht="15.75">
      <c r="I3" s="28"/>
      <c r="J3" s="28"/>
      <c r="K3" s="28"/>
      <c r="L3" s="28"/>
      <c r="M3" s="28"/>
      <c r="N3" s="28"/>
      <c r="O3" s="28"/>
      <c r="P3" s="35"/>
      <c r="Q3" s="35"/>
      <c r="R3" s="19"/>
      <c r="W3" s="44"/>
    </row>
    <row r="4" spans="1:44" s="5" customFormat="1" ht="14.45" customHeight="1">
      <c r="A4" s="410" t="s">
        <v>156</v>
      </c>
      <c r="B4" s="410"/>
      <c r="C4" s="410"/>
      <c r="D4" s="410"/>
      <c r="E4" s="410"/>
      <c r="F4" s="410"/>
      <c r="G4" s="410"/>
      <c r="H4" s="410"/>
      <c r="I4" s="410"/>
      <c r="J4" s="410"/>
      <c r="K4" s="410"/>
      <c r="L4" s="410"/>
      <c r="M4" s="410"/>
      <c r="N4" s="410"/>
      <c r="O4" s="410"/>
      <c r="P4" s="410"/>
      <c r="Q4" s="410"/>
      <c r="R4" s="410"/>
      <c r="S4" s="410"/>
      <c r="W4" s="44"/>
    </row>
    <row r="5" spans="1:44" s="5" customFormat="1" ht="14.45" customHeight="1">
      <c r="A5" s="411" t="s">
        <v>19</v>
      </c>
      <c r="B5" s="411"/>
      <c r="C5" s="411"/>
      <c r="D5" s="411"/>
      <c r="E5" s="411"/>
      <c r="F5" s="411"/>
      <c r="G5" s="411"/>
      <c r="H5" s="411"/>
      <c r="I5" s="411"/>
      <c r="J5" s="411"/>
      <c r="K5" s="411"/>
      <c r="L5" s="411"/>
      <c r="M5" s="411"/>
      <c r="N5" s="411"/>
      <c r="O5" s="411"/>
      <c r="P5" s="411"/>
      <c r="Q5" s="411"/>
      <c r="R5" s="411"/>
      <c r="S5" s="411"/>
      <c r="W5" s="44"/>
    </row>
    <row r="6" spans="1:44" ht="14.45" customHeight="1">
      <c r="A6" s="409" t="s">
        <v>56</v>
      </c>
      <c r="B6" s="409"/>
      <c r="C6" s="409"/>
      <c r="D6" s="409"/>
      <c r="E6" s="409"/>
      <c r="F6" s="409"/>
      <c r="G6" s="409"/>
      <c r="H6" s="409"/>
      <c r="I6" s="409"/>
      <c r="J6" s="409"/>
      <c r="K6" s="409"/>
      <c r="L6" s="409"/>
      <c r="M6" s="409"/>
      <c r="N6" s="409"/>
      <c r="O6" s="409"/>
      <c r="P6" s="409"/>
      <c r="Q6" s="409"/>
      <c r="R6" s="409"/>
      <c r="S6" s="409"/>
      <c r="U6" s="5"/>
      <c r="V6" s="5"/>
      <c r="W6" s="44"/>
      <c r="X6" s="5"/>
      <c r="Y6" s="5"/>
      <c r="Z6" s="5"/>
      <c r="AA6" s="5"/>
      <c r="AB6" s="5"/>
      <c r="AC6" s="5"/>
      <c r="AD6" s="5"/>
      <c r="AE6" s="5"/>
      <c r="AF6" s="5"/>
      <c r="AG6" s="5"/>
      <c r="AH6" s="5"/>
      <c r="AI6" s="5"/>
      <c r="AJ6" s="5"/>
      <c r="AK6" s="5"/>
      <c r="AL6" s="5"/>
      <c r="AM6" s="5"/>
      <c r="AN6" s="5"/>
      <c r="AO6" s="5"/>
      <c r="AP6" s="5"/>
      <c r="AQ6" s="5"/>
      <c r="AR6" s="5"/>
    </row>
    <row r="7" spans="1:44" s="5" customFormat="1" ht="14.45" customHeight="1">
      <c r="A7" s="412">
        <v>45016</v>
      </c>
      <c r="B7" s="410">
        <v>44681</v>
      </c>
      <c r="C7" s="410"/>
      <c r="D7" s="410"/>
      <c r="E7" s="410"/>
      <c r="F7" s="410"/>
      <c r="G7" s="410"/>
      <c r="H7" s="410">
        <v>44681</v>
      </c>
      <c r="I7" s="410"/>
      <c r="J7" s="410"/>
      <c r="K7" s="410"/>
      <c r="L7" s="410"/>
      <c r="M7" s="410"/>
      <c r="N7" s="410"/>
      <c r="O7" s="410"/>
      <c r="P7" s="410"/>
      <c r="Q7" s="410"/>
      <c r="R7" s="410"/>
      <c r="S7" s="410"/>
      <c r="W7" s="44"/>
    </row>
    <row r="8" spans="1:44" s="5" customFormat="1">
      <c r="D8" s="20"/>
      <c r="E8" s="20"/>
      <c r="F8" s="20"/>
      <c r="G8" s="20"/>
      <c r="H8" s="20"/>
      <c r="I8" s="20"/>
      <c r="J8" s="20"/>
      <c r="K8" s="20"/>
      <c r="L8" s="20"/>
      <c r="M8" s="20"/>
      <c r="N8" s="20"/>
      <c r="O8" s="20"/>
      <c r="P8" s="2"/>
      <c r="Q8" s="2"/>
      <c r="W8" s="44"/>
    </row>
    <row r="9" spans="1:44" s="5" customFormat="1">
      <c r="D9" s="20"/>
      <c r="E9" s="20"/>
      <c r="F9" s="20"/>
      <c r="G9" s="20"/>
      <c r="H9" s="20"/>
      <c r="I9" s="20"/>
      <c r="J9" s="20"/>
      <c r="K9" s="20"/>
      <c r="L9" s="20"/>
      <c r="M9" s="20"/>
      <c r="N9" s="20"/>
      <c r="O9" s="20"/>
      <c r="P9" s="2"/>
      <c r="Q9" s="2"/>
      <c r="T9" s="2"/>
      <c r="W9" s="44"/>
    </row>
    <row r="10" spans="1:44" s="5" customFormat="1" ht="15.75" thickBot="1">
      <c r="D10" s="20"/>
      <c r="E10" s="20"/>
      <c r="F10" s="20"/>
      <c r="G10" s="20"/>
      <c r="H10" s="20"/>
      <c r="I10" s="20"/>
      <c r="J10" s="20"/>
      <c r="K10" s="20"/>
      <c r="L10" s="20"/>
      <c r="M10" s="20"/>
      <c r="N10" s="20"/>
      <c r="O10" s="20"/>
      <c r="P10" s="2"/>
      <c r="Q10" s="2"/>
      <c r="W10" s="44"/>
    </row>
    <row r="11" spans="1:44" s="5" customFormat="1" ht="19.5" thickBot="1">
      <c r="B11" s="413" t="s">
        <v>133</v>
      </c>
      <c r="C11" s="414"/>
      <c r="D11" s="414"/>
      <c r="E11" s="414"/>
      <c r="F11" s="414"/>
      <c r="G11" s="414"/>
      <c r="H11" s="414"/>
      <c r="I11" s="414"/>
      <c r="J11" s="414"/>
      <c r="K11" s="414"/>
      <c r="L11" s="415"/>
      <c r="M11" s="416" t="s">
        <v>167</v>
      </c>
      <c r="N11" s="417"/>
      <c r="O11" s="417"/>
      <c r="P11" s="417"/>
      <c r="Q11" s="417"/>
      <c r="R11" s="417"/>
      <c r="S11" s="418"/>
      <c r="W11" s="44"/>
    </row>
    <row r="12" spans="1:44" ht="48" thickBot="1">
      <c r="A12" s="49" t="s">
        <v>104</v>
      </c>
      <c r="B12" s="49" t="s">
        <v>29</v>
      </c>
      <c r="C12" s="49" t="s">
        <v>31</v>
      </c>
      <c r="D12" s="49" t="s">
        <v>105</v>
      </c>
      <c r="E12" s="49" t="s">
        <v>111</v>
      </c>
      <c r="F12" s="49" t="s">
        <v>57</v>
      </c>
      <c r="G12" s="49" t="s">
        <v>106</v>
      </c>
      <c r="H12" s="137" t="s">
        <v>121</v>
      </c>
      <c r="I12" s="137" t="s">
        <v>166</v>
      </c>
      <c r="J12" s="137" t="s">
        <v>58</v>
      </c>
      <c r="K12" s="175" t="s">
        <v>59</v>
      </c>
      <c r="L12" s="176" t="s">
        <v>107</v>
      </c>
      <c r="M12" s="174" t="s">
        <v>144</v>
      </c>
      <c r="N12" s="49" t="s">
        <v>108</v>
      </c>
      <c r="O12" s="49" t="s">
        <v>125</v>
      </c>
      <c r="P12" s="49" t="s">
        <v>109</v>
      </c>
      <c r="Q12" s="382" t="s">
        <v>166</v>
      </c>
      <c r="R12" s="389" t="s">
        <v>110</v>
      </c>
      <c r="S12" s="163" t="s">
        <v>132</v>
      </c>
      <c r="T12" s="142"/>
      <c r="U12" s="142"/>
      <c r="V12" s="142"/>
      <c r="W12" s="142"/>
      <c r="X12" s="143"/>
    </row>
    <row r="13" spans="1:44" s="16" customFormat="1" ht="35.25" customHeight="1" thickBot="1">
      <c r="A13" s="493" t="s">
        <v>149</v>
      </c>
      <c r="B13" s="494">
        <v>803</v>
      </c>
      <c r="C13" s="128">
        <v>2022</v>
      </c>
      <c r="D13" s="495">
        <v>22000000000</v>
      </c>
      <c r="E13" s="495">
        <v>21411634465</v>
      </c>
      <c r="F13" s="495">
        <f>+DESEMBOLSOS!E13+DESEMBOLSOS!G13</f>
        <v>21176106486</v>
      </c>
      <c r="G13" s="501">
        <f>+E13-F13</f>
        <v>235527979</v>
      </c>
      <c r="H13" s="496">
        <f>+'CONTROL DE PAGOS'!P16+'CONTROL DE PAGOS'!P17</f>
        <v>0</v>
      </c>
      <c r="I13" s="496">
        <v>1378334139</v>
      </c>
      <c r="J13" s="496">
        <f>+(F13/1.004)*0.004</f>
        <v>84366958.111553788</v>
      </c>
      <c r="K13" s="496">
        <f>SUM(H13:J13)</f>
        <v>1462701097.1115537</v>
      </c>
      <c r="L13" s="497">
        <f>+E13-K13</f>
        <v>19948933367.888447</v>
      </c>
      <c r="M13" s="498">
        <f>+'CONTROL DE PAGOS'!N16+'CONTROL DE PAGOS'!N17</f>
        <v>0</v>
      </c>
      <c r="N13" s="498"/>
      <c r="O13" s="498"/>
      <c r="P13" s="498"/>
      <c r="Q13" s="498"/>
      <c r="R13" s="499"/>
      <c r="S13" s="500">
        <f>+F13-N13-O13-P13-Q13-R13</f>
        <v>21176106486</v>
      </c>
      <c r="T13" s="265"/>
      <c r="U13" s="265"/>
      <c r="V13" s="142"/>
      <c r="W13" s="142"/>
      <c r="X13" s="143"/>
    </row>
    <row r="14" spans="1:44">
      <c r="D14" s="138"/>
      <c r="E14" s="138"/>
      <c r="F14" s="138"/>
      <c r="G14" s="138"/>
      <c r="H14" s="138"/>
      <c r="I14" s="138"/>
      <c r="J14" s="138"/>
      <c r="K14" s="138"/>
      <c r="L14" s="138"/>
      <c r="M14" s="138"/>
      <c r="N14" s="138"/>
      <c r="O14" s="138"/>
      <c r="P14" s="138"/>
      <c r="Q14" s="138"/>
      <c r="R14" s="138"/>
      <c r="S14" s="138"/>
      <c r="T14" s="220"/>
      <c r="U14" s="147"/>
    </row>
    <row r="15" spans="1:44">
      <c r="D15" s="138"/>
      <c r="E15" s="138"/>
      <c r="F15" s="138"/>
      <c r="G15" s="138"/>
      <c r="H15" s="138"/>
      <c r="I15" s="138"/>
      <c r="J15" s="138"/>
      <c r="K15" s="138"/>
      <c r="L15" s="138"/>
      <c r="M15" s="138"/>
      <c r="N15" s="138"/>
      <c r="O15" s="138"/>
      <c r="P15" s="138"/>
      <c r="Q15" s="138"/>
      <c r="R15" s="138"/>
      <c r="S15" s="138"/>
      <c r="T15" s="220"/>
      <c r="U15" s="147"/>
    </row>
    <row r="16" spans="1:44">
      <c r="A16" s="144"/>
      <c r="E16" s="141"/>
      <c r="F16" s="141"/>
      <c r="G16" s="141"/>
      <c r="H16" s="141"/>
      <c r="I16" s="179"/>
      <c r="J16" s="141"/>
      <c r="K16" s="36"/>
      <c r="L16" s="266"/>
      <c r="M16" s="140"/>
      <c r="N16" s="140"/>
      <c r="P16" s="36"/>
      <c r="Q16" s="267"/>
      <c r="S16"/>
      <c r="T16"/>
      <c r="U16" s="151"/>
    </row>
    <row r="17" spans="1:24">
      <c r="A17" s="144"/>
      <c r="E17" s="141"/>
      <c r="F17" s="141"/>
      <c r="G17" s="141"/>
      <c r="H17" s="141"/>
      <c r="I17" s="179"/>
      <c r="J17" s="141"/>
      <c r="K17" s="152"/>
      <c r="M17" s="267"/>
      <c r="N17" s="148"/>
      <c r="P17" s="267"/>
      <c r="Q17" s="267"/>
      <c r="S17"/>
      <c r="T17"/>
      <c r="U17" s="151"/>
    </row>
    <row r="18" spans="1:24" s="16" customFormat="1">
      <c r="A18" s="145"/>
      <c r="E18" s="141"/>
      <c r="F18" s="141"/>
      <c r="G18" s="141"/>
      <c r="H18" s="141"/>
      <c r="I18" s="179"/>
      <c r="J18" s="141"/>
      <c r="K18" s="153"/>
      <c r="L18"/>
      <c r="M18" s="36"/>
      <c r="N18" s="268"/>
      <c r="O18" s="268"/>
      <c r="P18" s="154"/>
      <c r="Q18" s="146"/>
      <c r="R18"/>
      <c r="U18" s="151"/>
      <c r="V18"/>
      <c r="W18" s="45"/>
      <c r="X18"/>
    </row>
    <row r="19" spans="1:24">
      <c r="A19" s="149"/>
      <c r="E19" s="141"/>
      <c r="F19" s="141"/>
      <c r="G19" s="141"/>
      <c r="H19" s="141"/>
      <c r="I19" s="179"/>
      <c r="J19" s="141"/>
      <c r="K19" s="141"/>
      <c r="M19" s="36"/>
      <c r="N19" s="150"/>
      <c r="O19" s="150"/>
      <c r="P19"/>
      <c r="Q19" s="155"/>
      <c r="S19"/>
      <c r="T19"/>
      <c r="U19" s="156"/>
    </row>
    <row r="20" spans="1:24">
      <c r="A20" s="149"/>
      <c r="B20" s="149"/>
      <c r="C20" s="149"/>
      <c r="D20" s="149"/>
      <c r="E20" s="149"/>
      <c r="F20" s="149"/>
      <c r="G20" s="157"/>
      <c r="H20" s="149"/>
      <c r="I20" s="179"/>
      <c r="J20" s="141"/>
      <c r="K20" s="149"/>
      <c r="M20" s="267"/>
      <c r="N20" s="150"/>
      <c r="O20" s="150"/>
      <c r="P20"/>
      <c r="Q20" s="155"/>
      <c r="S20"/>
      <c r="T20"/>
    </row>
    <row r="21" spans="1:24" ht="15.75">
      <c r="A21" s="158"/>
      <c r="B21" s="158"/>
      <c r="C21" s="158"/>
      <c r="D21" s="158"/>
      <c r="E21" s="158"/>
      <c r="F21" s="158"/>
      <c r="G21" s="158"/>
      <c r="H21" s="158"/>
      <c r="I21" s="179"/>
      <c r="J21" s="141"/>
      <c r="K21" s="158"/>
      <c r="L21" s="153"/>
      <c r="M21" s="140"/>
      <c r="N21" s="269"/>
      <c r="O21" s="269"/>
      <c r="P21" s="27"/>
      <c r="Q21" s="159"/>
      <c r="S21"/>
      <c r="T21"/>
    </row>
    <row r="22" spans="1:24">
      <c r="I22" s="179"/>
      <c r="J22" s="141"/>
      <c r="L22" s="153"/>
      <c r="M22" s="140"/>
      <c r="N22" s="140"/>
      <c r="P22" s="267"/>
      <c r="Q22" s="146"/>
      <c r="R22" s="36"/>
      <c r="S22"/>
      <c r="T22"/>
    </row>
    <row r="23" spans="1:24">
      <c r="F23" s="36"/>
      <c r="G23" s="36"/>
      <c r="I23" s="179"/>
      <c r="J23" s="141"/>
      <c r="K23" s="36"/>
      <c r="L23" s="153"/>
      <c r="M23" s="140"/>
      <c r="N23" s="140"/>
      <c r="P23" s="267"/>
      <c r="Q23" s="146"/>
      <c r="S23"/>
      <c r="T23"/>
    </row>
    <row r="24" spans="1:24">
      <c r="D24" s="160"/>
      <c r="E24" s="160"/>
      <c r="F24" s="160"/>
      <c r="G24" s="160"/>
      <c r="H24" s="160"/>
      <c r="I24" s="179"/>
      <c r="J24" s="141"/>
      <c r="K24" s="160"/>
      <c r="N24" s="160"/>
      <c r="P24" s="267"/>
      <c r="Q24" s="146"/>
      <c r="S24"/>
      <c r="T24"/>
    </row>
    <row r="25" spans="1:24" s="5" customFormat="1">
      <c r="D25" s="20"/>
      <c r="E25" s="20"/>
      <c r="F25" s="20"/>
      <c r="G25" s="20"/>
      <c r="H25" s="20"/>
      <c r="I25" s="179"/>
      <c r="J25" s="141"/>
      <c r="K25" s="20"/>
      <c r="L25"/>
      <c r="M25" s="140"/>
      <c r="N25" s="160"/>
      <c r="O25" s="140"/>
      <c r="P25" s="36"/>
      <c r="Q25" s="146"/>
      <c r="R25"/>
      <c r="W25" s="44"/>
    </row>
    <row r="26" spans="1:24" s="5" customFormat="1">
      <c r="D26" s="20"/>
      <c r="E26" s="20"/>
      <c r="F26" s="20"/>
      <c r="G26" s="20"/>
      <c r="H26" s="20"/>
      <c r="I26" s="179"/>
      <c r="J26" s="141"/>
      <c r="K26" s="20"/>
      <c r="L26"/>
      <c r="M26" s="36"/>
      <c r="N26" s="160"/>
      <c r="O26" s="140"/>
      <c r="P26" s="36"/>
      <c r="Q26" s="146"/>
      <c r="R26" s="36"/>
      <c r="W26" s="44"/>
    </row>
    <row r="27" spans="1:24" s="5" customFormat="1">
      <c r="D27" s="20"/>
      <c r="E27" s="20"/>
      <c r="F27" s="20"/>
      <c r="G27" s="20"/>
      <c r="H27" s="20"/>
      <c r="I27" s="141"/>
      <c r="J27" s="20"/>
      <c r="K27" s="20"/>
      <c r="L27"/>
      <c r="M27" s="267"/>
      <c r="N27" s="160"/>
      <c r="O27" s="160"/>
      <c r="P27" s="267"/>
      <c r="Q27" s="267"/>
      <c r="R27"/>
      <c r="W27" s="44"/>
    </row>
    <row r="28" spans="1:24" s="5" customFormat="1">
      <c r="D28" s="20"/>
      <c r="E28" s="20"/>
      <c r="F28" s="20"/>
      <c r="G28" s="20"/>
      <c r="H28" s="20"/>
      <c r="I28" s="178"/>
      <c r="J28" s="20"/>
      <c r="K28" s="20"/>
      <c r="L28"/>
      <c r="M28" s="270"/>
      <c r="N28" s="160"/>
      <c r="O28" s="160"/>
      <c r="P28" s="267"/>
      <c r="Q28" s="267"/>
      <c r="R28"/>
      <c r="W28" s="44"/>
    </row>
    <row r="29" spans="1:24" s="5" customFormat="1">
      <c r="D29" s="20"/>
      <c r="E29" s="20"/>
      <c r="F29" s="20"/>
      <c r="G29" s="20"/>
      <c r="H29" s="20"/>
      <c r="I29" s="177"/>
      <c r="J29" s="20"/>
      <c r="K29" s="20"/>
      <c r="L29"/>
      <c r="M29" s="270"/>
      <c r="N29" s="160"/>
      <c r="O29" s="160"/>
      <c r="P29" s="267"/>
      <c r="Q29" s="267"/>
      <c r="R29"/>
      <c r="W29" s="44"/>
    </row>
    <row r="30" spans="1:24" s="5" customFormat="1">
      <c r="D30" s="20"/>
      <c r="E30" s="20"/>
      <c r="F30" s="20"/>
      <c r="G30" s="20"/>
      <c r="H30" s="20"/>
      <c r="I30" s="177"/>
      <c r="J30" s="20"/>
      <c r="K30" s="20"/>
      <c r="L30" s="160"/>
      <c r="M30" s="271"/>
      <c r="N30" s="160"/>
      <c r="O30" s="160"/>
      <c r="P30" s="267"/>
      <c r="Q30" s="267"/>
      <c r="R30"/>
      <c r="W30" s="44"/>
    </row>
    <row r="31" spans="1:24" s="5" customFormat="1">
      <c r="D31" s="20"/>
      <c r="E31" s="20"/>
      <c r="F31" s="20"/>
      <c r="G31" s="20"/>
      <c r="H31" s="20"/>
      <c r="I31" s="177"/>
      <c r="J31" s="20"/>
      <c r="K31" s="20"/>
      <c r="L31" s="160"/>
      <c r="M31" s="160"/>
      <c r="N31" s="160"/>
      <c r="O31" s="160"/>
      <c r="P31" s="267"/>
      <c r="Q31" s="267"/>
      <c r="R31"/>
      <c r="W31" s="44"/>
    </row>
    <row r="32" spans="1:24" s="5" customFormat="1">
      <c r="D32" s="20"/>
      <c r="E32" s="20"/>
      <c r="F32" s="20"/>
      <c r="G32" s="20"/>
      <c r="H32" s="20"/>
      <c r="I32" s="20"/>
      <c r="J32" s="20"/>
      <c r="K32" s="20"/>
      <c r="L32" s="160"/>
      <c r="M32" s="160"/>
      <c r="N32" s="160"/>
      <c r="O32" s="160"/>
      <c r="P32" s="267"/>
      <c r="Q32" s="267"/>
      <c r="R32"/>
      <c r="W32" s="44"/>
    </row>
    <row r="33" spans="4:23" s="5" customFormat="1">
      <c r="D33" s="20"/>
      <c r="E33" s="20"/>
      <c r="F33" s="20"/>
      <c r="G33" s="20"/>
      <c r="H33" s="20"/>
      <c r="I33" s="20"/>
      <c r="J33" s="20"/>
      <c r="K33" s="20"/>
      <c r="L33" s="160"/>
      <c r="M33" s="160"/>
      <c r="N33" s="160"/>
      <c r="O33" s="160"/>
      <c r="P33" s="267"/>
      <c r="Q33" s="267"/>
      <c r="R33"/>
      <c r="W33" s="44"/>
    </row>
    <row r="34" spans="4:23" s="5" customFormat="1">
      <c r="D34" s="20"/>
      <c r="E34" s="20"/>
      <c r="F34" s="20"/>
      <c r="G34" s="20"/>
      <c r="H34" s="20"/>
      <c r="I34" s="20"/>
      <c r="J34" s="20"/>
      <c r="K34" s="20"/>
      <c r="L34" s="160"/>
      <c r="M34" s="160"/>
      <c r="N34" s="160"/>
      <c r="O34" s="160"/>
      <c r="P34" s="267"/>
      <c r="Q34" s="267"/>
      <c r="R34"/>
      <c r="W34" s="44"/>
    </row>
    <row r="35" spans="4:23" s="5" customFormat="1">
      <c r="D35" s="20"/>
      <c r="E35" s="20"/>
      <c r="F35" s="20"/>
      <c r="G35" s="20"/>
      <c r="H35" s="20"/>
      <c r="I35" s="20"/>
      <c r="J35" s="20"/>
      <c r="K35" s="20"/>
      <c r="L35" s="160"/>
      <c r="M35" s="160"/>
      <c r="N35" s="160"/>
      <c r="O35" s="160"/>
      <c r="P35" s="267"/>
      <c r="Q35" s="267"/>
      <c r="R35"/>
      <c r="W35" s="44"/>
    </row>
    <row r="36" spans="4:23" s="5" customFormat="1">
      <c r="D36" s="20"/>
      <c r="E36" s="20"/>
      <c r="F36" s="20"/>
      <c r="G36" s="20"/>
      <c r="H36" s="20"/>
      <c r="I36" s="20"/>
      <c r="J36" s="20"/>
      <c r="K36" s="20"/>
      <c r="L36" s="160"/>
      <c r="M36" s="160"/>
      <c r="N36" s="160"/>
      <c r="O36" s="160"/>
      <c r="P36" s="267"/>
      <c r="Q36" s="267"/>
      <c r="R36"/>
      <c r="W36" s="44"/>
    </row>
    <row r="37" spans="4:23" s="5" customFormat="1">
      <c r="D37" s="20"/>
      <c r="E37" s="20"/>
      <c r="F37" s="20"/>
      <c r="G37" s="20"/>
      <c r="H37" s="20"/>
      <c r="I37" s="20"/>
      <c r="J37" s="20"/>
      <c r="K37" s="20"/>
      <c r="L37" s="160"/>
      <c r="M37" s="160"/>
      <c r="N37" s="160"/>
      <c r="O37" s="160"/>
      <c r="P37" s="267"/>
      <c r="Q37" s="267"/>
      <c r="R37"/>
      <c r="W37" s="44"/>
    </row>
    <row r="38" spans="4:23" s="5" customFormat="1">
      <c r="D38" s="20"/>
      <c r="E38" s="20"/>
      <c r="F38" s="20"/>
      <c r="G38" s="20"/>
      <c r="H38" s="20"/>
      <c r="I38" s="20"/>
      <c r="J38" s="20"/>
      <c r="K38" s="20"/>
      <c r="L38" s="160"/>
      <c r="M38" s="160"/>
      <c r="N38" s="160"/>
      <c r="O38" s="160"/>
      <c r="P38" s="267"/>
      <c r="Q38" s="267"/>
      <c r="R38"/>
      <c r="W38" s="44"/>
    </row>
    <row r="39" spans="4:23" s="5" customFormat="1">
      <c r="D39" s="20"/>
      <c r="E39" s="20"/>
      <c r="F39" s="20"/>
      <c r="G39" s="20"/>
      <c r="H39" s="20"/>
      <c r="I39" s="20"/>
      <c r="J39" s="20"/>
      <c r="K39" s="20"/>
      <c r="L39" s="160"/>
      <c r="M39" s="160"/>
      <c r="N39" s="160"/>
      <c r="O39" s="160"/>
      <c r="P39" s="267"/>
      <c r="Q39" s="267"/>
      <c r="R39"/>
      <c r="W39" s="44"/>
    </row>
    <row r="40" spans="4:23" s="5" customFormat="1">
      <c r="D40" s="20"/>
      <c r="E40" s="20"/>
      <c r="F40" s="20"/>
      <c r="G40" s="20"/>
      <c r="H40" s="20"/>
      <c r="I40" s="21"/>
      <c r="J40" s="21"/>
      <c r="K40" s="21"/>
      <c r="L40" s="272"/>
      <c r="M40" s="273"/>
      <c r="N40" s="273"/>
      <c r="O40" s="273"/>
      <c r="P40" s="274"/>
      <c r="Q40" s="274"/>
      <c r="R40" s="275"/>
      <c r="W40" s="44"/>
    </row>
    <row r="41" spans="4:23" s="5" customFormat="1">
      <c r="D41" s="20"/>
      <c r="E41" s="20"/>
      <c r="F41" s="20"/>
      <c r="G41" s="20"/>
      <c r="H41" s="20"/>
      <c r="I41" s="21"/>
      <c r="J41" s="21"/>
      <c r="K41" s="21"/>
      <c r="L41" s="272"/>
      <c r="M41" s="273"/>
      <c r="N41" s="273"/>
      <c r="O41" s="273"/>
      <c r="P41" s="274"/>
      <c r="Q41" s="274"/>
      <c r="R41" s="275"/>
      <c r="W41" s="44"/>
    </row>
    <row r="42" spans="4:23">
      <c r="P42" s="267"/>
      <c r="Q42" s="267"/>
      <c r="S42"/>
      <c r="T42"/>
    </row>
    <row r="43" spans="4:23">
      <c r="S43"/>
      <c r="T43"/>
    </row>
    <row r="44" spans="4:23">
      <c r="S44"/>
      <c r="T44"/>
    </row>
    <row r="45" spans="4:23">
      <c r="S45"/>
      <c r="T45"/>
    </row>
    <row r="46" spans="4:23">
      <c r="S46"/>
      <c r="T46"/>
    </row>
    <row r="47" spans="4:23">
      <c r="S47"/>
      <c r="T47"/>
    </row>
    <row r="48" spans="4:23">
      <c r="S48"/>
      <c r="T48"/>
    </row>
    <row r="49" spans="19:20">
      <c r="S49"/>
      <c r="T49"/>
    </row>
    <row r="50" spans="19:20">
      <c r="S50"/>
      <c r="T50"/>
    </row>
    <row r="51" spans="19:20">
      <c r="S51"/>
      <c r="T51"/>
    </row>
    <row r="52" spans="19:20">
      <c r="S52"/>
      <c r="T52"/>
    </row>
    <row r="53" spans="19:20">
      <c r="S53"/>
      <c r="T53"/>
    </row>
    <row r="54" spans="19:20">
      <c r="S54"/>
      <c r="T54"/>
    </row>
    <row r="55" spans="19:20">
      <c r="S55"/>
      <c r="T55"/>
    </row>
    <row r="56" spans="19:20">
      <c r="S56"/>
      <c r="T56"/>
    </row>
    <row r="57" spans="19:20">
      <c r="S57"/>
      <c r="T57"/>
    </row>
    <row r="58" spans="19:20">
      <c r="S58"/>
      <c r="T58"/>
    </row>
    <row r="59" spans="19:20">
      <c r="S59"/>
      <c r="T59"/>
    </row>
    <row r="60" spans="19:20">
      <c r="S60"/>
      <c r="T60"/>
    </row>
    <row r="61" spans="19:20">
      <c r="S61"/>
      <c r="T61"/>
    </row>
    <row r="62" spans="19:20">
      <c r="S62"/>
      <c r="T62"/>
    </row>
    <row r="63" spans="19:20">
      <c r="S63"/>
      <c r="T63"/>
    </row>
    <row r="64" spans="19:20">
      <c r="S64"/>
      <c r="T64"/>
    </row>
    <row r="65" spans="1:20">
      <c r="S65"/>
      <c r="T65"/>
    </row>
    <row r="66" spans="1:20">
      <c r="S66"/>
      <c r="T66"/>
    </row>
    <row r="67" spans="1:20">
      <c r="S67"/>
      <c r="T67"/>
    </row>
    <row r="68" spans="1:20">
      <c r="S68"/>
      <c r="T68"/>
    </row>
    <row r="69" spans="1:20">
      <c r="A69" s="5"/>
      <c r="B69" s="5"/>
      <c r="C69" s="5"/>
      <c r="D69" s="5"/>
      <c r="E69" s="5"/>
      <c r="F69" s="5"/>
      <c r="G69" s="5"/>
      <c r="H69" s="5"/>
      <c r="I69" s="5"/>
      <c r="J69" s="5"/>
      <c r="K69" s="5"/>
      <c r="L69" s="5"/>
      <c r="M69" s="5"/>
      <c r="N69" s="5"/>
      <c r="O69" s="5"/>
      <c r="P69" s="2"/>
      <c r="Q69" s="2"/>
      <c r="R69" s="5"/>
    </row>
    <row r="70" spans="1:20">
      <c r="A70" s="5"/>
      <c r="B70" s="5"/>
      <c r="C70" s="5"/>
      <c r="D70" s="5"/>
      <c r="E70" s="5"/>
      <c r="F70" s="5"/>
      <c r="G70" s="5"/>
      <c r="H70" s="5"/>
      <c r="I70" s="5"/>
      <c r="J70" s="5"/>
      <c r="K70" s="5"/>
      <c r="L70" s="5"/>
      <c r="M70" s="5"/>
      <c r="N70" s="5"/>
      <c r="O70" s="5"/>
      <c r="P70" s="2"/>
      <c r="Q70" s="2"/>
      <c r="R70" s="5"/>
    </row>
    <row r="71" spans="1:20">
      <c r="A71" s="5"/>
      <c r="B71" s="5"/>
      <c r="C71" s="5"/>
      <c r="D71" s="5"/>
      <c r="E71" s="5"/>
      <c r="F71" s="5"/>
      <c r="G71" s="5"/>
      <c r="H71" s="5"/>
      <c r="I71" s="5"/>
      <c r="J71" s="5"/>
      <c r="K71" s="5"/>
      <c r="L71" s="5"/>
      <c r="M71" s="5"/>
      <c r="N71" s="5"/>
      <c r="O71" s="5"/>
      <c r="P71" s="2"/>
      <c r="Q71" s="2"/>
      <c r="R71" s="5"/>
    </row>
    <row r="72" spans="1:20">
      <c r="A72" s="5"/>
      <c r="B72" s="5"/>
      <c r="C72" s="5"/>
      <c r="D72" s="5"/>
      <c r="E72" s="5"/>
      <c r="F72" s="5"/>
      <c r="G72" s="5"/>
      <c r="H72" s="5"/>
      <c r="I72" s="5"/>
      <c r="J72" s="5"/>
      <c r="K72" s="5"/>
      <c r="L72" s="5"/>
      <c r="M72" s="5"/>
      <c r="N72" s="5"/>
      <c r="O72" s="5"/>
      <c r="P72" s="2"/>
      <c r="Q72" s="2"/>
      <c r="R72" s="5"/>
    </row>
    <row r="73" spans="1:20">
      <c r="A73" s="5"/>
      <c r="B73" s="5"/>
      <c r="C73" s="5"/>
      <c r="D73" s="5"/>
      <c r="E73" s="5"/>
      <c r="F73" s="5"/>
      <c r="G73" s="5"/>
      <c r="H73" s="5"/>
      <c r="I73" s="5"/>
      <c r="J73" s="5"/>
      <c r="K73" s="5"/>
      <c r="L73" s="5"/>
      <c r="M73" s="5"/>
      <c r="N73" s="5"/>
      <c r="O73" s="5"/>
      <c r="P73" s="2"/>
      <c r="Q73" s="2"/>
      <c r="R73" s="5"/>
    </row>
    <row r="74" spans="1:20">
      <c r="A74" s="5"/>
      <c r="B74" s="5"/>
      <c r="C74" s="5"/>
      <c r="D74" s="5"/>
      <c r="E74" s="5"/>
      <c r="F74" s="5"/>
      <c r="G74" s="5"/>
      <c r="H74" s="5"/>
      <c r="I74" s="5"/>
      <c r="J74" s="5"/>
      <c r="K74" s="5"/>
      <c r="L74" s="5"/>
      <c r="M74" s="5"/>
      <c r="N74" s="5"/>
      <c r="O74" s="5"/>
      <c r="P74" s="2"/>
      <c r="Q74" s="2"/>
      <c r="R74" s="5"/>
    </row>
    <row r="75" spans="1:20">
      <c r="A75" s="5"/>
      <c r="B75" s="5"/>
      <c r="C75" s="5"/>
      <c r="D75" s="5"/>
      <c r="E75" s="5"/>
      <c r="F75" s="5"/>
      <c r="G75" s="5"/>
      <c r="H75" s="5"/>
      <c r="I75" s="5"/>
      <c r="J75" s="5"/>
      <c r="K75" s="5"/>
      <c r="L75" s="5"/>
      <c r="M75" s="5"/>
      <c r="N75" s="5"/>
      <c r="O75" s="5"/>
      <c r="P75" s="2"/>
      <c r="Q75" s="2"/>
      <c r="R75" s="5"/>
    </row>
    <row r="76" spans="1:20">
      <c r="A76" s="5"/>
      <c r="B76" s="5"/>
      <c r="C76" s="5"/>
      <c r="D76" s="5"/>
      <c r="E76" s="5"/>
      <c r="F76" s="5"/>
      <c r="G76" s="5"/>
      <c r="H76" s="5"/>
      <c r="I76" s="5"/>
      <c r="J76" s="5"/>
      <c r="K76" s="5"/>
      <c r="L76" s="5"/>
      <c r="M76" s="5"/>
      <c r="N76" s="5"/>
      <c r="O76" s="5"/>
      <c r="P76" s="2"/>
      <c r="Q76" s="2"/>
      <c r="R76" s="5"/>
    </row>
    <row r="77" spans="1:20">
      <c r="A77" s="5"/>
      <c r="B77" s="5"/>
      <c r="C77" s="5"/>
      <c r="D77" s="5"/>
      <c r="E77" s="5"/>
      <c r="F77" s="5"/>
      <c r="G77" s="5"/>
      <c r="H77" s="5"/>
      <c r="I77" s="5"/>
      <c r="J77" s="5"/>
      <c r="K77" s="5"/>
      <c r="L77" s="5"/>
      <c r="M77" s="5"/>
      <c r="N77" s="5"/>
      <c r="O77" s="5"/>
      <c r="P77" s="2"/>
      <c r="Q77" s="2"/>
      <c r="R77" s="5"/>
    </row>
    <row r="78" spans="1:20">
      <c r="A78" s="5"/>
      <c r="B78" s="5"/>
      <c r="C78" s="5"/>
      <c r="D78" s="5"/>
      <c r="E78" s="5"/>
      <c r="F78" s="5"/>
      <c r="G78" s="5"/>
      <c r="H78" s="5"/>
      <c r="I78" s="5"/>
      <c r="J78" s="5"/>
      <c r="K78" s="5"/>
      <c r="L78" s="5"/>
      <c r="M78" s="5"/>
      <c r="N78" s="5"/>
      <c r="O78" s="5"/>
      <c r="P78" s="2"/>
      <c r="Q78" s="2"/>
      <c r="R78" s="5"/>
    </row>
    <row r="79" spans="1:20">
      <c r="A79" s="5"/>
      <c r="B79" s="5"/>
      <c r="C79" s="5"/>
      <c r="D79" s="5"/>
      <c r="E79" s="5"/>
      <c r="F79" s="5"/>
      <c r="G79" s="5"/>
      <c r="H79" s="5"/>
      <c r="I79" s="5"/>
      <c r="J79" s="5"/>
      <c r="K79" s="5"/>
      <c r="L79" s="5"/>
      <c r="M79" s="5"/>
      <c r="N79" s="5"/>
      <c r="O79" s="5"/>
      <c r="P79" s="2"/>
      <c r="Q79" s="2"/>
      <c r="R79" s="5"/>
    </row>
    <row r="80" spans="1:20">
      <c r="A80" s="5"/>
      <c r="B80" s="5"/>
      <c r="C80" s="5"/>
      <c r="D80" s="5"/>
      <c r="E80" s="5"/>
      <c r="F80" s="5"/>
      <c r="G80" s="5"/>
      <c r="H80" s="5"/>
      <c r="I80" s="5"/>
      <c r="J80" s="5"/>
      <c r="K80" s="5"/>
      <c r="L80" s="5"/>
      <c r="M80" s="5"/>
      <c r="N80" s="5"/>
      <c r="O80" s="5"/>
      <c r="P80" s="2"/>
      <c r="Q80" s="2"/>
      <c r="R80" s="5"/>
    </row>
    <row r="81" spans="1:18">
      <c r="A81" s="5"/>
      <c r="B81" s="5"/>
      <c r="C81" s="5"/>
      <c r="D81" s="5"/>
      <c r="E81" s="5"/>
      <c r="F81" s="5"/>
      <c r="G81" s="5"/>
      <c r="H81" s="5"/>
      <c r="I81" s="5"/>
      <c r="J81" s="5"/>
      <c r="K81" s="5"/>
      <c r="L81" s="5"/>
      <c r="M81" s="5"/>
      <c r="N81" s="5"/>
      <c r="O81" s="5"/>
      <c r="P81" s="2"/>
      <c r="Q81" s="2"/>
      <c r="R81" s="5"/>
    </row>
    <row r="82" spans="1:18">
      <c r="A82" s="5"/>
      <c r="B82" s="5"/>
      <c r="C82" s="5"/>
      <c r="D82" s="5"/>
      <c r="E82" s="5"/>
      <c r="F82" s="5"/>
      <c r="G82" s="5"/>
      <c r="H82" s="5"/>
      <c r="I82" s="5"/>
      <c r="J82" s="5"/>
      <c r="K82" s="5"/>
      <c r="L82" s="5"/>
      <c r="M82" s="5"/>
      <c r="N82" s="5"/>
      <c r="O82" s="5"/>
      <c r="P82" s="2"/>
      <c r="Q82" s="2"/>
      <c r="R82" s="5"/>
    </row>
    <row r="83" spans="1:18">
      <c r="A83" s="5"/>
      <c r="B83" s="5"/>
      <c r="C83" s="5"/>
      <c r="D83" s="5"/>
      <c r="E83" s="5"/>
      <c r="F83" s="5"/>
      <c r="G83" s="5"/>
      <c r="H83" s="5"/>
      <c r="I83" s="5"/>
      <c r="J83" s="5"/>
      <c r="K83" s="5"/>
      <c r="L83" s="5"/>
      <c r="M83" s="5"/>
      <c r="N83" s="5"/>
      <c r="O83" s="5"/>
      <c r="P83" s="2"/>
      <c r="Q83" s="2"/>
      <c r="R83" s="5"/>
    </row>
    <row r="84" spans="1:18">
      <c r="A84" s="5"/>
      <c r="B84" s="5"/>
      <c r="C84" s="5"/>
      <c r="D84" s="5"/>
      <c r="E84" s="5"/>
      <c r="F84" s="5"/>
      <c r="G84" s="5"/>
      <c r="H84" s="5"/>
      <c r="I84" s="5"/>
      <c r="J84" s="5"/>
      <c r="K84" s="5"/>
      <c r="L84" s="5"/>
      <c r="M84" s="5"/>
      <c r="N84" s="5"/>
      <c r="O84" s="5"/>
      <c r="P84" s="2"/>
      <c r="Q84" s="2"/>
      <c r="R84" s="5"/>
    </row>
    <row r="85" spans="1:18">
      <c r="A85" s="5"/>
      <c r="B85" s="5"/>
      <c r="C85" s="5"/>
      <c r="D85" s="5"/>
      <c r="E85" s="5"/>
      <c r="F85" s="5"/>
      <c r="G85" s="5"/>
      <c r="H85" s="5"/>
      <c r="I85" s="5"/>
      <c r="J85" s="5"/>
      <c r="K85" s="5"/>
      <c r="L85" s="5"/>
      <c r="M85" s="5"/>
      <c r="N85" s="5"/>
      <c r="O85" s="5"/>
      <c r="P85" s="2"/>
      <c r="Q85" s="2"/>
      <c r="R85" s="5"/>
    </row>
    <row r="86" spans="1:18">
      <c r="A86" s="5"/>
      <c r="B86" s="5"/>
      <c r="C86" s="5"/>
      <c r="D86" s="5"/>
      <c r="E86" s="5"/>
      <c r="F86" s="5"/>
      <c r="G86" s="5"/>
      <c r="H86" s="5"/>
      <c r="I86" s="5"/>
      <c r="J86" s="5"/>
      <c r="K86" s="5"/>
      <c r="L86" s="5"/>
      <c r="M86" s="5"/>
      <c r="N86" s="5"/>
      <c r="O86" s="5"/>
      <c r="P86" s="2"/>
      <c r="Q86" s="2"/>
      <c r="R86" s="5"/>
    </row>
    <row r="87" spans="1:18">
      <c r="A87" s="5"/>
      <c r="B87" s="5"/>
      <c r="C87" s="5"/>
      <c r="D87" s="5"/>
      <c r="E87" s="5"/>
      <c r="F87" s="5"/>
      <c r="G87" s="5"/>
      <c r="H87" s="5"/>
      <c r="I87" s="5"/>
      <c r="J87" s="5"/>
      <c r="K87" s="5"/>
      <c r="L87" s="5"/>
      <c r="M87" s="5"/>
      <c r="N87" s="5"/>
      <c r="O87" s="5"/>
      <c r="P87" s="2"/>
      <c r="Q87" s="2"/>
      <c r="R87" s="5"/>
    </row>
    <row r="88" spans="1:18">
      <c r="A88" s="5"/>
      <c r="B88" s="5"/>
      <c r="C88" s="5"/>
      <c r="D88" s="5"/>
      <c r="E88" s="5"/>
      <c r="F88" s="5"/>
      <c r="G88" s="5"/>
      <c r="H88" s="5"/>
      <c r="I88" s="5"/>
      <c r="J88" s="5"/>
      <c r="K88" s="5"/>
      <c r="L88" s="5"/>
      <c r="M88" s="5"/>
      <c r="N88" s="5"/>
      <c r="O88" s="5"/>
      <c r="P88" s="2"/>
      <c r="Q88" s="2"/>
      <c r="R88" s="5"/>
    </row>
    <row r="89" spans="1:18">
      <c r="A89" s="5"/>
      <c r="B89" s="5"/>
      <c r="C89" s="5"/>
      <c r="D89" s="5"/>
      <c r="E89" s="5"/>
      <c r="F89" s="5"/>
      <c r="G89" s="5"/>
      <c r="H89" s="5"/>
      <c r="I89" s="5"/>
      <c r="J89" s="5"/>
      <c r="K89" s="5"/>
      <c r="L89" s="5"/>
      <c r="M89" s="5"/>
      <c r="N89" s="5"/>
      <c r="O89" s="5"/>
      <c r="P89" s="2"/>
      <c r="Q89" s="2"/>
      <c r="R89" s="5"/>
    </row>
    <row r="90" spans="1:18">
      <c r="A90" s="5"/>
      <c r="B90" s="5"/>
      <c r="C90" s="5"/>
      <c r="D90" s="5"/>
      <c r="E90" s="5"/>
      <c r="F90" s="5"/>
      <c r="G90" s="5"/>
      <c r="H90" s="5"/>
      <c r="I90" s="5"/>
      <c r="J90" s="5"/>
      <c r="K90" s="5"/>
      <c r="L90" s="5"/>
      <c r="M90" s="5"/>
      <c r="N90" s="5"/>
      <c r="O90" s="5"/>
      <c r="P90" s="2"/>
      <c r="Q90" s="2"/>
      <c r="R90" s="5"/>
    </row>
    <row r="91" spans="1:18">
      <c r="A91" s="5"/>
      <c r="B91" s="5"/>
      <c r="C91" s="5"/>
      <c r="D91" s="5"/>
      <c r="E91" s="5"/>
      <c r="F91" s="5"/>
      <c r="G91" s="5"/>
      <c r="H91" s="5"/>
      <c r="I91" s="5"/>
      <c r="J91" s="5"/>
      <c r="K91" s="5"/>
      <c r="L91" s="5"/>
      <c r="M91" s="5"/>
      <c r="N91" s="5"/>
      <c r="O91" s="5"/>
      <c r="P91" s="2"/>
      <c r="Q91" s="2"/>
      <c r="R91" s="5"/>
    </row>
    <row r="92" spans="1:18">
      <c r="A92" s="5"/>
      <c r="B92" s="5"/>
      <c r="C92" s="5"/>
      <c r="D92" s="5"/>
      <c r="E92" s="5"/>
      <c r="F92" s="5"/>
      <c r="G92" s="5"/>
      <c r="H92" s="5"/>
      <c r="I92" s="5"/>
      <c r="J92" s="5"/>
      <c r="K92" s="5"/>
      <c r="L92" s="5"/>
      <c r="M92" s="5"/>
      <c r="N92" s="5"/>
      <c r="O92" s="5"/>
      <c r="P92" s="2"/>
      <c r="Q92" s="2"/>
      <c r="R92" s="5"/>
    </row>
    <row r="93" spans="1:18">
      <c r="A93" s="5"/>
      <c r="B93" s="5"/>
      <c r="C93" s="5"/>
      <c r="D93" s="5"/>
      <c r="E93" s="5"/>
      <c r="F93" s="5"/>
      <c r="G93" s="5"/>
      <c r="H93" s="5"/>
      <c r="I93" s="5"/>
      <c r="J93" s="5"/>
      <c r="K93" s="5"/>
      <c r="L93" s="5"/>
      <c r="M93" s="5"/>
      <c r="N93" s="5"/>
      <c r="O93" s="5"/>
      <c r="P93" s="2"/>
      <c r="Q93" s="2"/>
      <c r="R93" s="5"/>
    </row>
    <row r="94" spans="1:18">
      <c r="A94" s="5"/>
      <c r="B94" s="5"/>
      <c r="C94" s="5"/>
      <c r="D94" s="5"/>
      <c r="E94" s="5"/>
      <c r="F94" s="5"/>
      <c r="G94" s="5"/>
      <c r="H94" s="5"/>
      <c r="I94" s="5"/>
      <c r="J94" s="5"/>
      <c r="K94" s="5"/>
      <c r="L94" s="5"/>
      <c r="M94" s="5"/>
      <c r="N94" s="5"/>
      <c r="O94" s="5"/>
      <c r="P94" s="2"/>
      <c r="Q94" s="2"/>
      <c r="R94" s="5"/>
    </row>
  </sheetData>
  <mergeCells count="6">
    <mergeCell ref="A6:S6"/>
    <mergeCell ref="A4:S4"/>
    <mergeCell ref="A5:S5"/>
    <mergeCell ref="A7:S7"/>
    <mergeCell ref="B11:L11"/>
    <mergeCell ref="M11:S11"/>
  </mergeCells>
  <dataValidations disablePrompts="1" count="1">
    <dataValidation type="list" allowBlank="1" showInputMessage="1" showErrorMessage="1" sqref="P65405:Q65406 P458621:Q458622 P524157:Q524158 P130941:Q130942 P655229:Q655230 P851837:Q851838 P786301:Q786302 P917373:Q917374 P720765:Q720766 P262013:Q262014 P393085:Q393086 P196477:Q196478 P589693:Q589694 P982909:Q982910 P327549:Q327550" xr:uid="{00000000-0002-0000-0100-000000000000}">
      <formula1>$P$40:$P$41</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M260"/>
  <sheetViews>
    <sheetView showGridLines="0" zoomScaleNormal="100" workbookViewId="0">
      <selection activeCell="J13" sqref="J13"/>
    </sheetView>
  </sheetViews>
  <sheetFormatPr baseColWidth="10" defaultColWidth="11.42578125" defaultRowHeight="15"/>
  <cols>
    <col min="1" max="1" width="24" customWidth="1"/>
    <col min="2" max="2" width="16.7109375" customWidth="1"/>
    <col min="3" max="4" width="17.85546875" style="31" bestFit="1" customWidth="1"/>
    <col min="5" max="5" width="21.7109375" customWidth="1"/>
    <col min="6" max="6" width="15.28515625" bestFit="1" customWidth="1"/>
    <col min="7" max="7" width="17.85546875" bestFit="1" customWidth="1"/>
    <col min="8" max="8" width="15.28515625" bestFit="1" customWidth="1"/>
    <col min="9" max="9" width="20.5703125" customWidth="1"/>
    <col min="10" max="10" width="18" bestFit="1" customWidth="1"/>
    <col min="11" max="11" width="21.85546875" customWidth="1"/>
    <col min="12" max="12" width="13.5703125" customWidth="1"/>
    <col min="13" max="13" width="18" bestFit="1" customWidth="1"/>
    <col min="14" max="91" width="11.42578125" style="5"/>
  </cols>
  <sheetData>
    <row r="1" spans="1:91" s="5" customFormat="1">
      <c r="C1" s="30"/>
      <c r="D1" s="30"/>
    </row>
    <row r="2" spans="1:91" s="5" customFormat="1">
      <c r="C2" s="30"/>
      <c r="D2" s="30"/>
    </row>
    <row r="3" spans="1:91" s="5" customFormat="1">
      <c r="A3" s="1"/>
      <c r="B3" s="1"/>
      <c r="C3" s="58"/>
      <c r="D3" s="58"/>
      <c r="E3" s="410"/>
      <c r="F3" s="410"/>
      <c r="G3" s="1"/>
      <c r="I3" s="1"/>
      <c r="J3" s="1"/>
      <c r="K3" s="1"/>
      <c r="L3" s="1"/>
    </row>
    <row r="4" spans="1:91" s="5" customFormat="1">
      <c r="D4" s="1"/>
      <c r="E4" s="410" t="s">
        <v>156</v>
      </c>
      <c r="F4" s="410"/>
      <c r="G4" s="410"/>
      <c r="H4" s="410"/>
      <c r="I4" s="1"/>
      <c r="J4" s="1"/>
      <c r="K4" s="1"/>
      <c r="L4" s="1"/>
    </row>
    <row r="5" spans="1:91" s="5" customFormat="1">
      <c r="A5" s="1"/>
      <c r="B5" s="1"/>
      <c r="D5" s="1"/>
      <c r="E5" s="410" t="s">
        <v>19</v>
      </c>
      <c r="F5" s="410"/>
      <c r="G5" s="410"/>
      <c r="H5" s="410"/>
      <c r="I5" s="1"/>
      <c r="J5" s="1"/>
      <c r="K5" s="1"/>
      <c r="L5" s="1"/>
    </row>
    <row r="6" spans="1:91" s="5" customFormat="1" ht="14.45" customHeight="1">
      <c r="D6" s="126"/>
      <c r="E6" s="419" t="s">
        <v>60</v>
      </c>
      <c r="F6" s="419"/>
      <c r="G6" s="419"/>
      <c r="H6" s="419"/>
      <c r="I6" s="1"/>
      <c r="J6" s="1"/>
      <c r="K6" s="1"/>
      <c r="L6" s="1"/>
    </row>
    <row r="7" spans="1:91" s="5" customFormat="1">
      <c r="D7" s="46"/>
      <c r="E7" s="420">
        <v>45016</v>
      </c>
      <c r="F7" s="420"/>
      <c r="G7" s="420"/>
      <c r="H7" s="420"/>
      <c r="I7" s="1"/>
      <c r="J7" s="1"/>
      <c r="K7" s="1"/>
      <c r="L7" s="1"/>
    </row>
    <row r="8" spans="1:91" s="5" customFormat="1">
      <c r="A8" s="1"/>
      <c r="B8" s="1"/>
      <c r="C8" s="58"/>
      <c r="D8" s="58"/>
      <c r="E8" s="3"/>
      <c r="F8" s="3"/>
      <c r="G8" s="4"/>
      <c r="I8" s="1"/>
      <c r="J8" s="1"/>
      <c r="K8" s="1"/>
      <c r="L8" s="1"/>
      <c r="M8" s="1"/>
    </row>
    <row r="9" spans="1:91" s="5" customFormat="1">
      <c r="A9" s="1"/>
      <c r="B9" s="1"/>
      <c r="C9" s="58"/>
      <c r="D9" s="58"/>
      <c r="E9" s="1"/>
      <c r="F9" s="3"/>
      <c r="G9" s="3"/>
      <c r="H9" s="3"/>
      <c r="I9" s="1"/>
      <c r="J9" s="1"/>
      <c r="K9" s="1"/>
      <c r="L9" s="1"/>
      <c r="M9" s="1"/>
    </row>
    <row r="10" spans="1:91" s="5" customFormat="1">
      <c r="A10" s="1"/>
      <c r="B10" s="1"/>
      <c r="C10" s="58"/>
      <c r="D10" s="58"/>
      <c r="E10" s="1"/>
      <c r="I10" s="1"/>
      <c r="J10" s="1"/>
      <c r="K10" s="1"/>
      <c r="L10" s="1"/>
      <c r="M10" s="1"/>
    </row>
    <row r="11" spans="1:91" s="5" customFormat="1" ht="15.75" thickBot="1">
      <c r="A11" s="1"/>
      <c r="B11" s="1"/>
      <c r="C11" s="58"/>
      <c r="D11" s="58"/>
      <c r="E11" s="1"/>
      <c r="I11" s="1"/>
      <c r="J11" s="1"/>
      <c r="K11" s="1"/>
      <c r="L11" s="1"/>
      <c r="M11" s="1"/>
    </row>
    <row r="12" spans="1:91" ht="36" customHeight="1" thickBot="1">
      <c r="A12" s="50" t="s">
        <v>29</v>
      </c>
      <c r="B12" s="51" t="s">
        <v>31</v>
      </c>
      <c r="C12" s="51" t="s">
        <v>102</v>
      </c>
      <c r="D12" s="51" t="s">
        <v>103</v>
      </c>
      <c r="E12" s="50" t="s">
        <v>61</v>
      </c>
      <c r="F12" s="50" t="s">
        <v>62</v>
      </c>
      <c r="G12" s="50" t="s">
        <v>63</v>
      </c>
      <c r="H12" s="50" t="s">
        <v>62</v>
      </c>
      <c r="I12" s="50" t="s">
        <v>64</v>
      </c>
      <c r="J12" s="51" t="s">
        <v>106</v>
      </c>
      <c r="K12" s="5"/>
      <c r="L12" s="5"/>
      <c r="M12" s="5"/>
      <c r="CL12"/>
      <c r="CM12"/>
    </row>
    <row r="13" spans="1:91" s="29" customFormat="1" ht="33" customHeight="1" thickBot="1">
      <c r="A13" s="480">
        <f>+'SALDOS X CDP'!B13</f>
        <v>803</v>
      </c>
      <c r="B13" s="479">
        <v>2022</v>
      </c>
      <c r="C13" s="466">
        <f>+'SALDOS X CDP'!D13</f>
        <v>22000000000</v>
      </c>
      <c r="D13" s="467">
        <f>+'SALDOS X CDP'!E13</f>
        <v>21411634465</v>
      </c>
      <c r="E13" s="468">
        <v>21176106486</v>
      </c>
      <c r="F13" s="127">
        <v>45012</v>
      </c>
      <c r="G13" s="468"/>
      <c r="H13" s="469"/>
      <c r="I13" s="470">
        <f>+E13</f>
        <v>21176106486</v>
      </c>
      <c r="J13" s="471">
        <f>+D13-I13</f>
        <v>235527979</v>
      </c>
    </row>
    <row r="14" spans="1:91" ht="15.75" thickBot="1">
      <c r="A14" s="472" t="s">
        <v>65</v>
      </c>
      <c r="B14" s="473"/>
      <c r="C14" s="474"/>
      <c r="D14" s="475">
        <f>SUM(D13:D13)</f>
        <v>21411634465</v>
      </c>
      <c r="E14" s="476">
        <f>SUM(E13:E13)</f>
        <v>21176106486</v>
      </c>
      <c r="F14" s="477"/>
      <c r="G14" s="476">
        <f>SUM(G13:G13)</f>
        <v>0</v>
      </c>
      <c r="H14" s="476"/>
      <c r="I14" s="476">
        <f>SUM(I13:I13)</f>
        <v>21176106486</v>
      </c>
      <c r="J14" s="478"/>
      <c r="M14" s="5"/>
    </row>
    <row r="15" spans="1:91" s="5" customFormat="1">
      <c r="C15" s="30"/>
      <c r="D15" s="30"/>
      <c r="E15" s="17"/>
      <c r="G15" s="32"/>
      <c r="I15" s="23"/>
      <c r="J15"/>
      <c r="K15"/>
      <c r="L15"/>
    </row>
    <row r="16" spans="1:91" s="5" customFormat="1">
      <c r="C16" s="30"/>
      <c r="D16" s="30"/>
      <c r="E16" s="17"/>
      <c r="G16" s="33"/>
      <c r="I16" s="18"/>
    </row>
    <row r="17" spans="3:10" s="5" customFormat="1">
      <c r="C17" s="30"/>
      <c r="D17" s="30"/>
      <c r="E17" s="17"/>
      <c r="J17" s="2"/>
    </row>
    <row r="18" spans="3:10" s="5" customFormat="1">
      <c r="C18" s="161"/>
      <c r="D18" s="30"/>
      <c r="E18" s="2"/>
    </row>
    <row r="19" spans="3:10" s="5" customFormat="1">
      <c r="C19" s="161"/>
      <c r="D19" s="30"/>
      <c r="E19" s="2"/>
    </row>
    <row r="20" spans="3:10" s="5" customFormat="1">
      <c r="C20" s="30"/>
      <c r="D20" s="30"/>
    </row>
    <row r="21" spans="3:10" s="5" customFormat="1">
      <c r="C21" s="162"/>
      <c r="D21" s="30"/>
    </row>
    <row r="22" spans="3:10" s="5" customFormat="1">
      <c r="C22" s="30"/>
      <c r="D22" s="30"/>
    </row>
    <row r="23" spans="3:10" s="5" customFormat="1">
      <c r="C23" s="30"/>
      <c r="D23" s="30"/>
    </row>
    <row r="24" spans="3:10" s="5" customFormat="1">
      <c r="C24" s="30"/>
      <c r="D24" s="30"/>
    </row>
    <row r="25" spans="3:10" s="5" customFormat="1">
      <c r="C25" s="30"/>
      <c r="D25" s="30"/>
    </row>
    <row r="26" spans="3:10" s="5" customFormat="1">
      <c r="C26" s="30"/>
      <c r="D26" s="30"/>
    </row>
    <row r="27" spans="3:10" s="5" customFormat="1">
      <c r="C27" s="30"/>
      <c r="D27" s="30"/>
    </row>
    <row r="28" spans="3:10" s="5" customFormat="1">
      <c r="C28" s="30"/>
      <c r="D28" s="30"/>
    </row>
    <row r="29" spans="3:10" s="5" customFormat="1">
      <c r="C29" s="30"/>
      <c r="D29" s="30"/>
    </row>
    <row r="30" spans="3:10" s="5" customFormat="1">
      <c r="C30" s="30"/>
      <c r="D30" s="30"/>
    </row>
    <row r="31" spans="3:10" s="5" customFormat="1">
      <c r="C31" s="30"/>
      <c r="D31" s="30"/>
    </row>
    <row r="32" spans="3:10" s="5" customFormat="1">
      <c r="C32" s="30"/>
      <c r="D32" s="30"/>
    </row>
    <row r="33" spans="3:4" s="5" customFormat="1">
      <c r="C33" s="30"/>
      <c r="D33" s="30"/>
    </row>
    <row r="34" spans="3:4" s="5" customFormat="1">
      <c r="C34" s="30"/>
      <c r="D34" s="30"/>
    </row>
    <row r="35" spans="3:4" s="5" customFormat="1">
      <c r="C35" s="30"/>
      <c r="D35" s="30"/>
    </row>
    <row r="36" spans="3:4" s="5" customFormat="1">
      <c r="C36" s="30"/>
      <c r="D36" s="30"/>
    </row>
    <row r="37" spans="3:4" s="5" customFormat="1">
      <c r="C37" s="30"/>
      <c r="D37" s="30"/>
    </row>
    <row r="38" spans="3:4" s="5" customFormat="1">
      <c r="C38" s="30"/>
      <c r="D38" s="30"/>
    </row>
    <row r="39" spans="3:4" s="5" customFormat="1">
      <c r="C39" s="30"/>
      <c r="D39" s="30"/>
    </row>
    <row r="40" spans="3:4" s="5" customFormat="1">
      <c r="C40" s="30"/>
      <c r="D40" s="30"/>
    </row>
    <row r="41" spans="3:4" s="5" customFormat="1">
      <c r="C41" s="30"/>
      <c r="D41" s="30"/>
    </row>
    <row r="42" spans="3:4" s="5" customFormat="1">
      <c r="C42" s="30"/>
      <c r="D42" s="30"/>
    </row>
    <row r="43" spans="3:4" s="5" customFormat="1">
      <c r="C43" s="30"/>
      <c r="D43" s="30"/>
    </row>
    <row r="44" spans="3:4" s="5" customFormat="1">
      <c r="C44" s="30"/>
      <c r="D44" s="30"/>
    </row>
    <row r="45" spans="3:4" s="5" customFormat="1">
      <c r="C45" s="30"/>
      <c r="D45" s="30"/>
    </row>
    <row r="46" spans="3:4" s="5" customFormat="1">
      <c r="C46" s="30"/>
      <c r="D46" s="30"/>
    </row>
    <row r="47" spans="3:4" s="5" customFormat="1">
      <c r="C47" s="30"/>
      <c r="D47" s="30"/>
    </row>
    <row r="48" spans="3:4" s="5" customFormat="1">
      <c r="C48" s="30"/>
      <c r="D48" s="30"/>
    </row>
    <row r="49" spans="3:4" s="5" customFormat="1">
      <c r="C49" s="30"/>
      <c r="D49" s="30"/>
    </row>
    <row r="50" spans="3:4" s="5" customFormat="1">
      <c r="C50" s="30"/>
      <c r="D50" s="30"/>
    </row>
    <row r="51" spans="3:4" s="5" customFormat="1">
      <c r="C51" s="30"/>
      <c r="D51" s="30"/>
    </row>
    <row r="52" spans="3:4" s="5" customFormat="1">
      <c r="C52" s="30"/>
      <c r="D52" s="30"/>
    </row>
    <row r="53" spans="3:4" s="5" customFormat="1">
      <c r="C53" s="30"/>
      <c r="D53" s="30"/>
    </row>
    <row r="54" spans="3:4" s="5" customFormat="1">
      <c r="C54" s="30"/>
      <c r="D54" s="30"/>
    </row>
    <row r="55" spans="3:4" s="5" customFormat="1">
      <c r="C55" s="30"/>
      <c r="D55" s="30"/>
    </row>
    <row r="56" spans="3:4" s="5" customFormat="1">
      <c r="C56" s="30"/>
      <c r="D56" s="30"/>
    </row>
    <row r="57" spans="3:4" s="5" customFormat="1">
      <c r="C57" s="30"/>
      <c r="D57" s="30"/>
    </row>
    <row r="58" spans="3:4" s="5" customFormat="1">
      <c r="C58" s="30"/>
      <c r="D58" s="30"/>
    </row>
    <row r="59" spans="3:4" s="5" customFormat="1">
      <c r="C59" s="30"/>
      <c r="D59" s="30"/>
    </row>
    <row r="60" spans="3:4" s="5" customFormat="1">
      <c r="C60" s="30"/>
      <c r="D60" s="30"/>
    </row>
    <row r="61" spans="3:4" s="5" customFormat="1">
      <c r="C61" s="30"/>
      <c r="D61" s="30"/>
    </row>
    <row r="62" spans="3:4" s="5" customFormat="1">
      <c r="C62" s="30"/>
      <c r="D62" s="30"/>
    </row>
    <row r="63" spans="3:4" s="5" customFormat="1">
      <c r="C63" s="30"/>
      <c r="D63" s="30"/>
    </row>
    <row r="64" spans="3:4" s="5" customFormat="1">
      <c r="C64" s="30"/>
      <c r="D64" s="30"/>
    </row>
    <row r="65" spans="3:4" s="5" customFormat="1">
      <c r="C65" s="30"/>
      <c r="D65" s="30"/>
    </row>
    <row r="66" spans="3:4" s="5" customFormat="1">
      <c r="C66" s="30"/>
      <c r="D66" s="30"/>
    </row>
    <row r="67" spans="3:4" s="5" customFormat="1">
      <c r="C67" s="30"/>
      <c r="D67" s="30"/>
    </row>
    <row r="68" spans="3:4" s="5" customFormat="1">
      <c r="C68" s="30"/>
      <c r="D68" s="30"/>
    </row>
    <row r="69" spans="3:4" s="5" customFormat="1">
      <c r="C69" s="30"/>
      <c r="D69" s="30"/>
    </row>
    <row r="70" spans="3:4" s="5" customFormat="1">
      <c r="C70" s="30"/>
      <c r="D70" s="30"/>
    </row>
    <row r="71" spans="3:4" s="5" customFormat="1">
      <c r="C71" s="30"/>
      <c r="D71" s="30"/>
    </row>
    <row r="72" spans="3:4" s="5" customFormat="1">
      <c r="C72" s="30"/>
      <c r="D72" s="30"/>
    </row>
    <row r="73" spans="3:4" s="5" customFormat="1">
      <c r="C73" s="30"/>
      <c r="D73" s="30"/>
    </row>
    <row r="74" spans="3:4" s="5" customFormat="1">
      <c r="C74" s="30"/>
      <c r="D74" s="30"/>
    </row>
    <row r="75" spans="3:4" s="5" customFormat="1">
      <c r="C75" s="30"/>
      <c r="D75" s="30"/>
    </row>
    <row r="76" spans="3:4" s="5" customFormat="1">
      <c r="C76" s="30"/>
      <c r="D76" s="30"/>
    </row>
    <row r="77" spans="3:4" s="5" customFormat="1">
      <c r="C77" s="30"/>
      <c r="D77" s="30"/>
    </row>
    <row r="78" spans="3:4" s="5" customFormat="1">
      <c r="C78" s="30"/>
      <c r="D78" s="30"/>
    </row>
    <row r="79" spans="3:4" s="5" customFormat="1">
      <c r="C79" s="30"/>
      <c r="D79" s="30"/>
    </row>
    <row r="80" spans="3:4" s="5" customFormat="1">
      <c r="C80" s="30"/>
      <c r="D80" s="30"/>
    </row>
    <row r="81" spans="3:4" s="5" customFormat="1">
      <c r="C81" s="30"/>
      <c r="D81" s="30"/>
    </row>
    <row r="82" spans="3:4" s="5" customFormat="1">
      <c r="C82" s="30"/>
      <c r="D82" s="30"/>
    </row>
    <row r="83" spans="3:4" s="5" customFormat="1">
      <c r="C83" s="30"/>
      <c r="D83" s="30"/>
    </row>
    <row r="84" spans="3:4" s="5" customFormat="1">
      <c r="C84" s="30"/>
      <c r="D84" s="30"/>
    </row>
    <row r="85" spans="3:4" s="5" customFormat="1">
      <c r="C85" s="30"/>
      <c r="D85" s="30"/>
    </row>
    <row r="86" spans="3:4" s="5" customFormat="1">
      <c r="C86" s="30"/>
      <c r="D86" s="30"/>
    </row>
    <row r="87" spans="3:4" s="5" customFormat="1">
      <c r="C87" s="30"/>
      <c r="D87" s="30"/>
    </row>
    <row r="88" spans="3:4" s="5" customFormat="1">
      <c r="C88" s="30"/>
      <c r="D88" s="30"/>
    </row>
    <row r="89" spans="3:4" s="5" customFormat="1">
      <c r="C89" s="30"/>
      <c r="D89" s="30"/>
    </row>
    <row r="90" spans="3:4" s="5" customFormat="1">
      <c r="C90" s="30"/>
      <c r="D90" s="30"/>
    </row>
    <row r="91" spans="3:4" s="5" customFormat="1">
      <c r="C91" s="30"/>
      <c r="D91" s="30"/>
    </row>
    <row r="92" spans="3:4" s="5" customFormat="1">
      <c r="C92" s="30"/>
      <c r="D92" s="30"/>
    </row>
    <row r="93" spans="3:4" s="5" customFormat="1">
      <c r="C93" s="30"/>
      <c r="D93" s="30"/>
    </row>
    <row r="94" spans="3:4" s="5" customFormat="1">
      <c r="C94" s="30"/>
      <c r="D94" s="30"/>
    </row>
    <row r="95" spans="3:4" s="5" customFormat="1">
      <c r="C95" s="30"/>
      <c r="D95" s="30"/>
    </row>
    <row r="96" spans="3:4" s="5" customFormat="1">
      <c r="C96" s="30"/>
      <c r="D96" s="30"/>
    </row>
    <row r="97" spans="3:4" s="5" customFormat="1">
      <c r="C97" s="30"/>
      <c r="D97" s="30"/>
    </row>
    <row r="98" spans="3:4" s="5" customFormat="1">
      <c r="C98" s="30"/>
      <c r="D98" s="30"/>
    </row>
    <row r="99" spans="3:4" s="5" customFormat="1">
      <c r="C99" s="30"/>
      <c r="D99" s="30"/>
    </row>
    <row r="100" spans="3:4" s="5" customFormat="1">
      <c r="C100" s="30"/>
      <c r="D100" s="30"/>
    </row>
    <row r="101" spans="3:4" s="5" customFormat="1">
      <c r="C101" s="30"/>
      <c r="D101" s="30"/>
    </row>
    <row r="102" spans="3:4" s="5" customFormat="1">
      <c r="C102" s="30"/>
      <c r="D102" s="30"/>
    </row>
    <row r="103" spans="3:4" s="5" customFormat="1">
      <c r="C103" s="30"/>
      <c r="D103" s="30"/>
    </row>
    <row r="104" spans="3:4" s="5" customFormat="1">
      <c r="C104" s="30"/>
      <c r="D104" s="30"/>
    </row>
    <row r="105" spans="3:4" s="5" customFormat="1">
      <c r="C105" s="30"/>
      <c r="D105" s="30"/>
    </row>
    <row r="106" spans="3:4" s="5" customFormat="1">
      <c r="C106" s="30"/>
      <c r="D106" s="30"/>
    </row>
    <row r="107" spans="3:4" s="5" customFormat="1">
      <c r="C107" s="30"/>
      <c r="D107" s="30"/>
    </row>
    <row r="108" spans="3:4" s="5" customFormat="1">
      <c r="C108" s="30"/>
      <c r="D108" s="30"/>
    </row>
    <row r="109" spans="3:4" s="5" customFormat="1">
      <c r="C109" s="30"/>
      <c r="D109" s="30"/>
    </row>
    <row r="110" spans="3:4" s="5" customFormat="1">
      <c r="C110" s="30"/>
      <c r="D110" s="30"/>
    </row>
    <row r="111" spans="3:4" s="5" customFormat="1">
      <c r="C111" s="30"/>
      <c r="D111" s="30"/>
    </row>
    <row r="112" spans="3:4" s="5" customFormat="1">
      <c r="C112" s="30"/>
      <c r="D112" s="30"/>
    </row>
    <row r="113" spans="3:4" s="5" customFormat="1">
      <c r="C113" s="30"/>
      <c r="D113" s="30"/>
    </row>
    <row r="114" spans="3:4" s="5" customFormat="1">
      <c r="C114" s="30"/>
      <c r="D114" s="30"/>
    </row>
    <row r="115" spans="3:4" s="5" customFormat="1">
      <c r="C115" s="30"/>
      <c r="D115" s="30"/>
    </row>
    <row r="116" spans="3:4" s="5" customFormat="1">
      <c r="C116" s="30"/>
      <c r="D116" s="30"/>
    </row>
    <row r="117" spans="3:4" s="5" customFormat="1">
      <c r="C117" s="30"/>
      <c r="D117" s="30"/>
    </row>
    <row r="118" spans="3:4" s="5" customFormat="1">
      <c r="C118" s="30"/>
      <c r="D118" s="30"/>
    </row>
    <row r="119" spans="3:4" s="5" customFormat="1">
      <c r="C119" s="30"/>
      <c r="D119" s="30"/>
    </row>
    <row r="120" spans="3:4" s="5" customFormat="1">
      <c r="C120" s="30"/>
      <c r="D120" s="30"/>
    </row>
    <row r="121" spans="3:4" s="5" customFormat="1">
      <c r="C121" s="30"/>
      <c r="D121" s="30"/>
    </row>
    <row r="122" spans="3:4" s="5" customFormat="1">
      <c r="C122" s="30"/>
      <c r="D122" s="30"/>
    </row>
    <row r="123" spans="3:4" s="5" customFormat="1">
      <c r="C123" s="30"/>
      <c r="D123" s="30"/>
    </row>
    <row r="124" spans="3:4" s="5" customFormat="1">
      <c r="C124" s="30"/>
      <c r="D124" s="30"/>
    </row>
    <row r="125" spans="3:4" s="5" customFormat="1">
      <c r="C125" s="30"/>
      <c r="D125" s="30"/>
    </row>
    <row r="126" spans="3:4" s="5" customFormat="1">
      <c r="C126" s="30"/>
      <c r="D126" s="30"/>
    </row>
    <row r="127" spans="3:4" s="5" customFormat="1">
      <c r="C127" s="30"/>
      <c r="D127" s="30"/>
    </row>
    <row r="128" spans="3:4" s="5" customFormat="1">
      <c r="C128" s="30"/>
      <c r="D128" s="30"/>
    </row>
    <row r="129" spans="3:4" s="5" customFormat="1">
      <c r="C129" s="30"/>
      <c r="D129" s="30"/>
    </row>
    <row r="130" spans="3:4" s="5" customFormat="1">
      <c r="C130" s="30"/>
      <c r="D130" s="30"/>
    </row>
    <row r="131" spans="3:4" s="5" customFormat="1">
      <c r="C131" s="30"/>
      <c r="D131" s="30"/>
    </row>
    <row r="132" spans="3:4" s="5" customFormat="1">
      <c r="C132" s="30"/>
      <c r="D132" s="30"/>
    </row>
    <row r="133" spans="3:4" s="5" customFormat="1">
      <c r="C133" s="30"/>
      <c r="D133" s="30"/>
    </row>
    <row r="134" spans="3:4" s="5" customFormat="1">
      <c r="C134" s="30"/>
      <c r="D134" s="30"/>
    </row>
    <row r="135" spans="3:4" s="5" customFormat="1">
      <c r="C135" s="30"/>
      <c r="D135" s="30"/>
    </row>
    <row r="136" spans="3:4" s="5" customFormat="1">
      <c r="C136" s="30"/>
      <c r="D136" s="30"/>
    </row>
    <row r="137" spans="3:4" s="5" customFormat="1">
      <c r="C137" s="30"/>
      <c r="D137" s="30"/>
    </row>
    <row r="138" spans="3:4" s="5" customFormat="1">
      <c r="C138" s="30"/>
      <c r="D138" s="30"/>
    </row>
    <row r="139" spans="3:4" s="5" customFormat="1">
      <c r="C139" s="30"/>
      <c r="D139" s="30"/>
    </row>
    <row r="140" spans="3:4" s="5" customFormat="1">
      <c r="C140" s="30"/>
      <c r="D140" s="30"/>
    </row>
    <row r="141" spans="3:4" s="5" customFormat="1">
      <c r="C141" s="30"/>
      <c r="D141" s="30"/>
    </row>
    <row r="142" spans="3:4" s="5" customFormat="1">
      <c r="C142" s="30"/>
      <c r="D142" s="30"/>
    </row>
    <row r="143" spans="3:4" s="5" customFormat="1">
      <c r="C143" s="30"/>
      <c r="D143" s="30"/>
    </row>
    <row r="144" spans="3:4" s="5" customFormat="1">
      <c r="C144" s="30"/>
      <c r="D144" s="30"/>
    </row>
    <row r="145" spans="3:4" s="5" customFormat="1">
      <c r="C145" s="30"/>
      <c r="D145" s="30"/>
    </row>
    <row r="146" spans="3:4" s="5" customFormat="1">
      <c r="C146" s="30"/>
      <c r="D146" s="30"/>
    </row>
    <row r="147" spans="3:4" s="5" customFormat="1">
      <c r="C147" s="30"/>
      <c r="D147" s="30"/>
    </row>
    <row r="148" spans="3:4" s="5" customFormat="1">
      <c r="C148" s="30"/>
      <c r="D148" s="30"/>
    </row>
    <row r="149" spans="3:4" s="5" customFormat="1">
      <c r="C149" s="30"/>
      <c r="D149" s="30"/>
    </row>
    <row r="150" spans="3:4" s="5" customFormat="1">
      <c r="C150" s="30"/>
      <c r="D150" s="30"/>
    </row>
    <row r="151" spans="3:4" s="5" customFormat="1">
      <c r="C151" s="30"/>
      <c r="D151" s="30"/>
    </row>
    <row r="152" spans="3:4" s="5" customFormat="1">
      <c r="C152" s="30"/>
      <c r="D152" s="30"/>
    </row>
    <row r="153" spans="3:4" s="5" customFormat="1">
      <c r="C153" s="30"/>
      <c r="D153" s="30"/>
    </row>
    <row r="154" spans="3:4" s="5" customFormat="1">
      <c r="C154" s="30"/>
      <c r="D154" s="30"/>
    </row>
    <row r="155" spans="3:4" s="5" customFormat="1">
      <c r="C155" s="30"/>
      <c r="D155" s="30"/>
    </row>
    <row r="156" spans="3:4" s="5" customFormat="1">
      <c r="C156" s="30"/>
      <c r="D156" s="30"/>
    </row>
    <row r="157" spans="3:4" s="5" customFormat="1">
      <c r="C157" s="30"/>
      <c r="D157" s="30"/>
    </row>
    <row r="158" spans="3:4" s="5" customFormat="1">
      <c r="C158" s="30"/>
      <c r="D158" s="30"/>
    </row>
    <row r="159" spans="3:4" s="5" customFormat="1">
      <c r="C159" s="30"/>
      <c r="D159" s="30"/>
    </row>
    <row r="160" spans="3:4" s="5" customFormat="1">
      <c r="C160" s="30"/>
      <c r="D160" s="30"/>
    </row>
    <row r="161" spans="3:4" s="5" customFormat="1">
      <c r="C161" s="30"/>
      <c r="D161" s="30"/>
    </row>
    <row r="162" spans="3:4" s="5" customFormat="1">
      <c r="C162" s="30"/>
      <c r="D162" s="30"/>
    </row>
    <row r="163" spans="3:4" s="5" customFormat="1">
      <c r="C163" s="30"/>
      <c r="D163" s="30"/>
    </row>
    <row r="164" spans="3:4" s="5" customFormat="1">
      <c r="C164" s="30"/>
      <c r="D164" s="30"/>
    </row>
    <row r="165" spans="3:4" s="5" customFormat="1">
      <c r="C165" s="30"/>
      <c r="D165" s="30"/>
    </row>
    <row r="166" spans="3:4" s="5" customFormat="1">
      <c r="C166" s="30"/>
      <c r="D166" s="30"/>
    </row>
    <row r="167" spans="3:4" s="5" customFormat="1">
      <c r="C167" s="30"/>
      <c r="D167" s="30"/>
    </row>
    <row r="168" spans="3:4" s="5" customFormat="1">
      <c r="C168" s="30"/>
      <c r="D168" s="30"/>
    </row>
    <row r="169" spans="3:4" s="5" customFormat="1">
      <c r="C169" s="30"/>
      <c r="D169" s="30"/>
    </row>
    <row r="170" spans="3:4" s="5" customFormat="1">
      <c r="C170" s="30"/>
      <c r="D170" s="30"/>
    </row>
    <row r="171" spans="3:4" s="5" customFormat="1">
      <c r="C171" s="30"/>
      <c r="D171" s="30"/>
    </row>
    <row r="172" spans="3:4" s="5" customFormat="1">
      <c r="C172" s="30"/>
      <c r="D172" s="30"/>
    </row>
    <row r="173" spans="3:4" s="5" customFormat="1">
      <c r="C173" s="30"/>
      <c r="D173" s="30"/>
    </row>
    <row r="174" spans="3:4" s="5" customFormat="1">
      <c r="C174" s="30"/>
      <c r="D174" s="30"/>
    </row>
    <row r="175" spans="3:4" s="5" customFormat="1">
      <c r="C175" s="30"/>
      <c r="D175" s="30"/>
    </row>
    <row r="176" spans="3:4" s="5" customFormat="1">
      <c r="C176" s="30"/>
      <c r="D176" s="30"/>
    </row>
    <row r="177" spans="3:4" s="5" customFormat="1">
      <c r="C177" s="30"/>
      <c r="D177" s="30"/>
    </row>
    <row r="178" spans="3:4" s="5" customFormat="1">
      <c r="C178" s="30"/>
      <c r="D178" s="30"/>
    </row>
    <row r="179" spans="3:4" s="5" customFormat="1">
      <c r="C179" s="30"/>
      <c r="D179" s="30"/>
    </row>
    <row r="180" spans="3:4" s="5" customFormat="1">
      <c r="C180" s="30"/>
      <c r="D180" s="30"/>
    </row>
    <row r="181" spans="3:4" s="5" customFormat="1">
      <c r="C181" s="30"/>
      <c r="D181" s="30"/>
    </row>
    <row r="182" spans="3:4" s="5" customFormat="1">
      <c r="C182" s="30"/>
      <c r="D182" s="30"/>
    </row>
    <row r="183" spans="3:4" s="5" customFormat="1">
      <c r="C183" s="30"/>
      <c r="D183" s="30"/>
    </row>
    <row r="184" spans="3:4" s="5" customFormat="1">
      <c r="C184" s="30"/>
      <c r="D184" s="30"/>
    </row>
    <row r="185" spans="3:4" s="5" customFormat="1">
      <c r="C185" s="30"/>
      <c r="D185" s="30"/>
    </row>
    <row r="186" spans="3:4" s="5" customFormat="1">
      <c r="C186" s="30"/>
      <c r="D186" s="30"/>
    </row>
    <row r="187" spans="3:4" s="5" customFormat="1">
      <c r="C187" s="30"/>
      <c r="D187" s="30"/>
    </row>
    <row r="188" spans="3:4" s="5" customFormat="1">
      <c r="C188" s="30"/>
      <c r="D188" s="30"/>
    </row>
    <row r="189" spans="3:4" s="5" customFormat="1">
      <c r="C189" s="30"/>
      <c r="D189" s="30"/>
    </row>
    <row r="190" spans="3:4" s="5" customFormat="1">
      <c r="C190" s="30"/>
      <c r="D190" s="30"/>
    </row>
    <row r="191" spans="3:4" s="5" customFormat="1">
      <c r="C191" s="30"/>
      <c r="D191" s="30"/>
    </row>
    <row r="192" spans="3:4" s="5" customFormat="1">
      <c r="C192" s="30"/>
      <c r="D192" s="30"/>
    </row>
    <row r="193" spans="3:4" s="5" customFormat="1">
      <c r="C193" s="30"/>
      <c r="D193" s="30"/>
    </row>
    <row r="194" spans="3:4" s="5" customFormat="1">
      <c r="C194" s="30"/>
      <c r="D194" s="30"/>
    </row>
    <row r="195" spans="3:4" s="5" customFormat="1">
      <c r="C195" s="30"/>
      <c r="D195" s="30"/>
    </row>
    <row r="196" spans="3:4" s="5" customFormat="1">
      <c r="C196" s="30"/>
      <c r="D196" s="30"/>
    </row>
    <row r="197" spans="3:4" s="5" customFormat="1">
      <c r="C197" s="30"/>
      <c r="D197" s="30"/>
    </row>
    <row r="198" spans="3:4" s="5" customFormat="1">
      <c r="C198" s="30"/>
      <c r="D198" s="30"/>
    </row>
    <row r="199" spans="3:4" s="5" customFormat="1">
      <c r="C199" s="30"/>
      <c r="D199" s="30"/>
    </row>
    <row r="200" spans="3:4" s="5" customFormat="1">
      <c r="C200" s="30"/>
      <c r="D200" s="30"/>
    </row>
    <row r="201" spans="3:4" s="5" customFormat="1">
      <c r="C201" s="30"/>
      <c r="D201" s="30"/>
    </row>
    <row r="202" spans="3:4" s="5" customFormat="1">
      <c r="C202" s="30"/>
      <c r="D202" s="30"/>
    </row>
    <row r="203" spans="3:4" s="5" customFormat="1">
      <c r="C203" s="30"/>
      <c r="D203" s="30"/>
    </row>
    <row r="204" spans="3:4" s="5" customFormat="1">
      <c r="C204" s="30"/>
      <c r="D204" s="30"/>
    </row>
    <row r="205" spans="3:4" s="5" customFormat="1">
      <c r="C205" s="30"/>
      <c r="D205" s="30"/>
    </row>
    <row r="206" spans="3:4" s="5" customFormat="1">
      <c r="C206" s="30"/>
      <c r="D206" s="30"/>
    </row>
    <row r="207" spans="3:4" s="5" customFormat="1">
      <c r="C207" s="30"/>
      <c r="D207" s="30"/>
    </row>
    <row r="208" spans="3:4" s="5" customFormat="1">
      <c r="C208" s="30"/>
      <c r="D208" s="30"/>
    </row>
    <row r="209" spans="3:4" s="5" customFormat="1">
      <c r="C209" s="30"/>
      <c r="D209" s="30"/>
    </row>
    <row r="210" spans="3:4" s="5" customFormat="1">
      <c r="C210" s="30"/>
      <c r="D210" s="30"/>
    </row>
    <row r="211" spans="3:4" s="5" customFormat="1">
      <c r="C211" s="30"/>
      <c r="D211" s="30"/>
    </row>
    <row r="212" spans="3:4" s="5" customFormat="1">
      <c r="C212" s="30"/>
      <c r="D212" s="30"/>
    </row>
    <row r="213" spans="3:4" s="5" customFormat="1">
      <c r="C213" s="30"/>
      <c r="D213" s="30"/>
    </row>
    <row r="214" spans="3:4" s="5" customFormat="1">
      <c r="C214" s="30"/>
      <c r="D214" s="30"/>
    </row>
    <row r="215" spans="3:4" s="5" customFormat="1">
      <c r="C215" s="30"/>
      <c r="D215" s="30"/>
    </row>
    <row r="216" spans="3:4" s="5" customFormat="1">
      <c r="C216" s="30"/>
      <c r="D216" s="30"/>
    </row>
    <row r="217" spans="3:4" s="5" customFormat="1">
      <c r="C217" s="30"/>
      <c r="D217" s="30"/>
    </row>
    <row r="218" spans="3:4" s="5" customFormat="1">
      <c r="C218" s="30"/>
      <c r="D218" s="30"/>
    </row>
    <row r="219" spans="3:4" s="5" customFormat="1">
      <c r="C219" s="30"/>
      <c r="D219" s="30"/>
    </row>
    <row r="220" spans="3:4" s="5" customFormat="1">
      <c r="C220" s="30"/>
      <c r="D220" s="30"/>
    </row>
    <row r="221" spans="3:4" s="5" customFormat="1">
      <c r="C221" s="30"/>
      <c r="D221" s="30"/>
    </row>
    <row r="222" spans="3:4" s="5" customFormat="1">
      <c r="C222" s="30"/>
      <c r="D222" s="30"/>
    </row>
    <row r="223" spans="3:4" s="5" customFormat="1">
      <c r="C223" s="30"/>
      <c r="D223" s="30"/>
    </row>
    <row r="224" spans="3:4" s="5" customFormat="1">
      <c r="C224" s="30"/>
      <c r="D224" s="30"/>
    </row>
    <row r="225" spans="3:4" s="5" customFormat="1">
      <c r="C225" s="30"/>
      <c r="D225" s="30"/>
    </row>
    <row r="226" spans="3:4" s="5" customFormat="1">
      <c r="C226" s="30"/>
      <c r="D226" s="30"/>
    </row>
    <row r="227" spans="3:4" s="5" customFormat="1">
      <c r="C227" s="30"/>
      <c r="D227" s="30"/>
    </row>
    <row r="228" spans="3:4" s="5" customFormat="1">
      <c r="C228" s="30"/>
      <c r="D228" s="30"/>
    </row>
    <row r="229" spans="3:4" s="5" customFormat="1">
      <c r="C229" s="30"/>
      <c r="D229" s="30"/>
    </row>
    <row r="230" spans="3:4" s="5" customFormat="1">
      <c r="C230" s="30"/>
      <c r="D230" s="30"/>
    </row>
    <row r="231" spans="3:4" s="5" customFormat="1">
      <c r="C231" s="30"/>
      <c r="D231" s="30"/>
    </row>
    <row r="232" spans="3:4" s="5" customFormat="1">
      <c r="C232" s="30"/>
      <c r="D232" s="30"/>
    </row>
    <row r="233" spans="3:4" s="5" customFormat="1">
      <c r="C233" s="30"/>
      <c r="D233" s="30"/>
    </row>
    <row r="234" spans="3:4" s="5" customFormat="1">
      <c r="C234" s="30"/>
      <c r="D234" s="30"/>
    </row>
    <row r="235" spans="3:4" s="5" customFormat="1">
      <c r="C235" s="30"/>
      <c r="D235" s="30"/>
    </row>
    <row r="236" spans="3:4" s="5" customFormat="1">
      <c r="C236" s="30"/>
      <c r="D236" s="30"/>
    </row>
    <row r="237" spans="3:4" s="5" customFormat="1">
      <c r="C237" s="30"/>
      <c r="D237" s="30"/>
    </row>
    <row r="238" spans="3:4" s="5" customFormat="1">
      <c r="C238" s="30"/>
      <c r="D238" s="30"/>
    </row>
    <row r="239" spans="3:4" s="5" customFormat="1">
      <c r="C239" s="30"/>
      <c r="D239" s="30"/>
    </row>
    <row r="240" spans="3:4" s="5" customFormat="1">
      <c r="C240" s="30"/>
      <c r="D240" s="30"/>
    </row>
    <row r="241" spans="3:13" s="5" customFormat="1">
      <c r="C241" s="30"/>
      <c r="D241" s="30"/>
    </row>
    <row r="242" spans="3:13" s="5" customFormat="1">
      <c r="C242" s="30"/>
      <c r="D242" s="30"/>
    </row>
    <row r="243" spans="3:13" s="5" customFormat="1">
      <c r="C243" s="30"/>
      <c r="D243" s="30"/>
    </row>
    <row r="244" spans="3:13" s="5" customFormat="1">
      <c r="C244" s="30"/>
      <c r="D244" s="30"/>
    </row>
    <row r="245" spans="3:13" s="5" customFormat="1">
      <c r="C245" s="30"/>
      <c r="D245" s="30"/>
    </row>
    <row r="246" spans="3:13" s="5" customFormat="1">
      <c r="C246" s="30"/>
      <c r="D246" s="30"/>
    </row>
    <row r="247" spans="3:13" s="5" customFormat="1">
      <c r="C247" s="30"/>
      <c r="D247" s="30"/>
    </row>
    <row r="248" spans="3:13" s="5" customFormat="1">
      <c r="C248" s="30"/>
      <c r="D248" s="30"/>
    </row>
    <row r="249" spans="3:13" s="5" customFormat="1">
      <c r="C249" s="30"/>
      <c r="D249" s="30"/>
      <c r="H249"/>
      <c r="I249"/>
      <c r="J249"/>
      <c r="K249"/>
      <c r="L249"/>
      <c r="M249"/>
    </row>
    <row r="250" spans="3:13" s="5" customFormat="1">
      <c r="C250" s="30"/>
      <c r="D250" s="30"/>
      <c r="H250"/>
      <c r="I250"/>
      <c r="J250"/>
      <c r="K250"/>
      <c r="L250"/>
      <c r="M250"/>
    </row>
    <row r="251" spans="3:13" s="5" customFormat="1">
      <c r="C251" s="30"/>
      <c r="D251" s="30"/>
      <c r="H251"/>
      <c r="I251"/>
      <c r="J251"/>
      <c r="K251"/>
      <c r="L251"/>
      <c r="M251"/>
    </row>
    <row r="252" spans="3:13" s="5" customFormat="1">
      <c r="C252" s="30"/>
      <c r="D252" s="30"/>
      <c r="H252"/>
      <c r="I252"/>
      <c r="J252"/>
      <c r="K252"/>
      <c r="L252"/>
      <c r="M252"/>
    </row>
    <row r="253" spans="3:13" s="5" customFormat="1">
      <c r="C253" s="30"/>
      <c r="D253" s="30"/>
      <c r="H253"/>
      <c r="I253"/>
      <c r="J253"/>
      <c r="K253"/>
      <c r="L253"/>
      <c r="M253"/>
    </row>
    <row r="254" spans="3:13" s="5" customFormat="1">
      <c r="C254" s="30"/>
      <c r="D254" s="30"/>
      <c r="H254"/>
      <c r="I254"/>
      <c r="J254"/>
      <c r="K254"/>
      <c r="L254"/>
      <c r="M254"/>
    </row>
    <row r="255" spans="3:13" s="5" customFormat="1">
      <c r="C255" s="30"/>
      <c r="D255" s="30"/>
      <c r="H255"/>
      <c r="I255"/>
      <c r="J255"/>
      <c r="K255"/>
      <c r="L255"/>
      <c r="M255"/>
    </row>
    <row r="256" spans="3:13" s="5" customFormat="1">
      <c r="C256" s="30"/>
      <c r="D256" s="30"/>
      <c r="H256"/>
      <c r="I256"/>
      <c r="J256"/>
      <c r="K256"/>
      <c r="L256"/>
      <c r="M256"/>
    </row>
    <row r="257" spans="3:13" s="5" customFormat="1">
      <c r="C257" s="30"/>
      <c r="D257" s="30"/>
      <c r="H257"/>
      <c r="I257"/>
      <c r="J257"/>
      <c r="K257"/>
      <c r="L257"/>
      <c r="M257"/>
    </row>
    <row r="258" spans="3:13" s="5" customFormat="1">
      <c r="C258" s="30"/>
      <c r="D258" s="30"/>
      <c r="H258"/>
      <c r="I258"/>
      <c r="J258"/>
      <c r="K258"/>
      <c r="L258"/>
      <c r="M258"/>
    </row>
    <row r="259" spans="3:13" s="5" customFormat="1">
      <c r="C259" s="30"/>
      <c r="D259" s="30"/>
      <c r="H259"/>
      <c r="I259"/>
      <c r="J259"/>
      <c r="K259"/>
      <c r="L259"/>
      <c r="M259"/>
    </row>
    <row r="260" spans="3:13" s="5" customFormat="1">
      <c r="C260" s="30"/>
      <c r="D260" s="30"/>
      <c r="H260"/>
      <c r="I260"/>
      <c r="J260"/>
      <c r="K260"/>
      <c r="L260"/>
      <c r="M260"/>
    </row>
  </sheetData>
  <sortState xmlns:xlrd2="http://schemas.microsoft.com/office/spreadsheetml/2017/richdata2" ref="A13:H13">
    <sortCondition ref="A13"/>
  </sortState>
  <mergeCells count="6">
    <mergeCell ref="A14:C14"/>
    <mergeCell ref="E3:F3"/>
    <mergeCell ref="E4:H4"/>
    <mergeCell ref="E5:H5"/>
    <mergeCell ref="E6:H6"/>
    <mergeCell ref="E7:H7"/>
  </mergeCells>
  <pageMargins left="0.7" right="0.7" top="0.75" bottom="0.75" header="0.3" footer="0.3"/>
  <pageSetup scale="10" fitToHeight="0" orientation="landscape"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B210C-B3F5-4964-8222-E0CF7A370CA4}">
  <sheetPr>
    <tabColor theme="3" tint="0.59999389629810485"/>
  </sheetPr>
  <dimension ref="A3:R24"/>
  <sheetViews>
    <sheetView tabSelected="1" zoomScale="70" zoomScaleNormal="70" workbookViewId="0">
      <selection activeCell="J16" sqref="J16"/>
    </sheetView>
  </sheetViews>
  <sheetFormatPr baseColWidth="10" defaultColWidth="14.5703125" defaultRowHeight="15"/>
  <cols>
    <col min="1" max="1" width="30.140625" bestFit="1" customWidth="1"/>
    <col min="2" max="2" width="25.85546875" bestFit="1" customWidth="1"/>
    <col min="3" max="3" width="19.28515625" bestFit="1" customWidth="1"/>
    <col min="4" max="4" width="23.5703125" bestFit="1" customWidth="1"/>
    <col min="5" max="5" width="25.140625" bestFit="1" customWidth="1"/>
    <col min="6" max="6" width="28.28515625" bestFit="1" customWidth="1"/>
    <col min="7" max="7" width="27.140625" customWidth="1"/>
    <col min="8" max="8" width="23.5703125" bestFit="1" customWidth="1"/>
    <col min="9" max="9" width="24.5703125" bestFit="1" customWidth="1"/>
    <col min="10" max="10" width="25.7109375" customWidth="1"/>
    <col min="11" max="11" width="24.7109375" customWidth="1"/>
    <col min="12" max="12" width="26.5703125" customWidth="1"/>
    <col min="13" max="13" width="31.7109375" customWidth="1"/>
    <col min="14" max="14" width="27.140625" customWidth="1"/>
    <col min="15" max="15" width="22.140625" customWidth="1"/>
    <col min="16" max="16" width="25.42578125" bestFit="1" customWidth="1"/>
    <col min="17" max="17" width="25" customWidth="1"/>
    <col min="18" max="18" width="33" customWidth="1"/>
    <col min="19" max="244" width="11" customWidth="1"/>
    <col min="245" max="245" width="1.140625" customWidth="1"/>
    <col min="246" max="246" width="25.42578125" customWidth="1"/>
  </cols>
  <sheetData>
    <row r="3" spans="1:18" ht="21">
      <c r="F3" s="421"/>
      <c r="G3" s="421"/>
      <c r="H3" s="421"/>
      <c r="I3" s="421"/>
    </row>
    <row r="4" spans="1:18" ht="21">
      <c r="E4" s="421" t="s">
        <v>156</v>
      </c>
      <c r="F4" s="421"/>
      <c r="G4" s="421"/>
      <c r="H4" s="421"/>
      <c r="I4" s="421"/>
      <c r="J4" s="421"/>
      <c r="K4" s="74"/>
    </row>
    <row r="5" spans="1:18" ht="21">
      <c r="F5" s="422" t="s">
        <v>66</v>
      </c>
      <c r="G5" s="422"/>
      <c r="H5" s="422"/>
      <c r="I5" s="422"/>
      <c r="K5" s="74"/>
    </row>
    <row r="6" spans="1:18" ht="21">
      <c r="E6" s="426" t="s">
        <v>67</v>
      </c>
      <c r="F6" s="426"/>
      <c r="G6" s="426"/>
      <c r="H6" s="426"/>
      <c r="I6" s="426"/>
      <c r="J6" s="426"/>
      <c r="K6" s="74"/>
    </row>
    <row r="7" spans="1:18" ht="21">
      <c r="F7" s="423">
        <v>45016</v>
      </c>
      <c r="G7" s="424"/>
      <c r="H7" s="424"/>
      <c r="I7" s="424"/>
    </row>
    <row r="8" spans="1:18" s="81" customFormat="1" ht="35.25" customHeight="1">
      <c r="A8" s="75" t="s">
        <v>68</v>
      </c>
      <c r="B8" s="425" t="s">
        <v>157</v>
      </c>
      <c r="C8" s="425"/>
      <c r="D8" s="425"/>
      <c r="E8" s="425"/>
      <c r="F8" s="76"/>
      <c r="G8" s="76"/>
      <c r="H8" s="77"/>
      <c r="I8" s="77"/>
      <c r="J8" s="76"/>
      <c r="K8" s="79"/>
      <c r="L8" s="79"/>
      <c r="M8" s="79"/>
      <c r="N8" s="80"/>
    </row>
    <row r="9" spans="1:18" s="81" customFormat="1" ht="26.25" customHeight="1">
      <c r="A9" s="82"/>
      <c r="B9" s="83"/>
      <c r="C9" s="83"/>
      <c r="D9" s="83"/>
      <c r="E9" s="83"/>
      <c r="F9" s="84"/>
      <c r="G9" s="84"/>
      <c r="H9" s="84"/>
      <c r="I9" s="84"/>
      <c r="J9" s="85"/>
      <c r="K9" s="85"/>
      <c r="L9" s="85"/>
      <c r="M9" s="85"/>
      <c r="N9" s="86"/>
    </row>
    <row r="10" spans="1:18" s="81" customFormat="1" ht="24" customHeight="1">
      <c r="A10" s="436" t="s">
        <v>69</v>
      </c>
      <c r="B10" s="437"/>
      <c r="C10" s="398">
        <v>45016</v>
      </c>
      <c r="D10" s="429"/>
      <c r="E10" s="429"/>
      <c r="F10" s="429"/>
      <c r="G10" s="78"/>
      <c r="I10" s="429"/>
      <c r="J10" s="429"/>
      <c r="K10" s="76"/>
      <c r="L10" s="429"/>
      <c r="M10" s="429"/>
      <c r="N10" s="430"/>
    </row>
    <row r="11" spans="1:18" s="81" customFormat="1" ht="26.25" customHeight="1">
      <c r="A11" s="82"/>
      <c r="B11" s="78"/>
      <c r="C11" s="87"/>
      <c r="D11" s="87"/>
      <c r="E11" s="87"/>
      <c r="F11" s="88"/>
      <c r="G11" s="88"/>
      <c r="H11" s="88"/>
      <c r="I11" s="88"/>
      <c r="J11" s="85"/>
      <c r="K11" s="85"/>
      <c r="L11" s="85"/>
      <c r="M11" s="85"/>
      <c r="N11" s="86"/>
    </row>
    <row r="12" spans="1:18" s="81" customFormat="1" ht="16.5" customHeight="1" thickBot="1">
      <c r="A12" s="89"/>
      <c r="B12" s="90"/>
      <c r="C12" s="90"/>
      <c r="D12" s="90"/>
      <c r="E12" s="90"/>
      <c r="F12" s="90"/>
      <c r="G12" s="90"/>
      <c r="H12" s="90"/>
      <c r="I12" s="90"/>
      <c r="J12" s="90"/>
      <c r="K12" s="90"/>
      <c r="L12" s="90"/>
      <c r="M12" s="90"/>
      <c r="N12" s="91"/>
    </row>
    <row r="13" spans="1:18" s="81" customFormat="1" ht="94.5" customHeight="1" thickBot="1">
      <c r="A13" s="431" t="s">
        <v>70</v>
      </c>
      <c r="B13" s="432"/>
      <c r="C13" s="432"/>
      <c r="D13" s="433"/>
      <c r="E13" s="431" t="s">
        <v>71</v>
      </c>
      <c r="F13" s="432"/>
      <c r="G13" s="432"/>
      <c r="H13" s="433"/>
      <c r="I13" s="431" t="s">
        <v>72</v>
      </c>
      <c r="J13" s="432"/>
      <c r="K13" s="432"/>
      <c r="L13" s="433"/>
      <c r="M13" s="49" t="s">
        <v>73</v>
      </c>
      <c r="N13" s="434" t="s">
        <v>140</v>
      </c>
      <c r="Q13" s="92"/>
      <c r="R13" s="92"/>
    </row>
    <row r="14" spans="1:18" s="81" customFormat="1" ht="130.5" customHeight="1" thickBot="1">
      <c r="A14" s="93" t="s">
        <v>74</v>
      </c>
      <c r="B14" s="94" t="s">
        <v>75</v>
      </c>
      <c r="C14" s="93" t="s">
        <v>76</v>
      </c>
      <c r="D14" s="94" t="s">
        <v>77</v>
      </c>
      <c r="E14" s="93" t="s">
        <v>78</v>
      </c>
      <c r="F14" s="94" t="s">
        <v>135</v>
      </c>
      <c r="G14" s="93" t="s">
        <v>79</v>
      </c>
      <c r="H14" s="94" t="s">
        <v>80</v>
      </c>
      <c r="I14" s="93" t="s">
        <v>81</v>
      </c>
      <c r="J14" s="95" t="s">
        <v>82</v>
      </c>
      <c r="K14" s="96" t="s">
        <v>83</v>
      </c>
      <c r="L14" s="97" t="s">
        <v>84</v>
      </c>
      <c r="M14" s="98" t="s">
        <v>85</v>
      </c>
      <c r="N14" s="435"/>
      <c r="P14" s="79"/>
      <c r="Q14" s="79"/>
      <c r="R14" s="79"/>
    </row>
    <row r="15" spans="1:18" s="101" customFormat="1" ht="27.75" customHeight="1" thickBot="1">
      <c r="A15" s="99">
        <v>0</v>
      </c>
      <c r="B15" s="99">
        <f>+DESEMBOLSOS!E13</f>
        <v>21176106486</v>
      </c>
      <c r="C15" s="99"/>
      <c r="D15" s="99">
        <f>+A15+B15-C15</f>
        <v>21176106486</v>
      </c>
      <c r="E15" s="99"/>
      <c r="F15" s="99"/>
      <c r="G15" s="99"/>
      <c r="H15" s="99">
        <f>+E15+F15+G15</f>
        <v>0</v>
      </c>
      <c r="I15" s="99">
        <v>0</v>
      </c>
      <c r="J15" s="99">
        <f>+'RENDIMIENTOS FINANCIEROS'!J11</f>
        <v>35996832.670000002</v>
      </c>
      <c r="K15" s="99"/>
      <c r="L15" s="99">
        <f>+I15+J15-K15</f>
        <v>35996832.670000002</v>
      </c>
      <c r="M15" s="99"/>
      <c r="N15" s="100">
        <f>+D15-H15+L15-M15</f>
        <v>21212103318.669998</v>
      </c>
      <c r="P15" s="102"/>
    </row>
    <row r="16" spans="1:18" s="81" customFormat="1" ht="26.25" customHeight="1">
      <c r="A16" s="103"/>
      <c r="B16" s="104"/>
      <c r="C16" s="104"/>
      <c r="D16" s="105"/>
      <c r="E16" s="106"/>
      <c r="F16" s="107"/>
      <c r="G16" s="107"/>
      <c r="H16" s="106"/>
      <c r="I16" s="106" t="s">
        <v>86</v>
      </c>
      <c r="L16" s="108"/>
      <c r="M16" s="108"/>
      <c r="N16" s="109"/>
      <c r="P16" s="92"/>
      <c r="Q16" s="92"/>
      <c r="R16" s="92"/>
    </row>
    <row r="17" spans="1:18" s="81" customFormat="1" ht="16.5" thickBot="1">
      <c r="A17" s="110"/>
      <c r="B17" s="104"/>
      <c r="C17" s="111"/>
      <c r="D17" s="105" t="s">
        <v>86</v>
      </c>
      <c r="E17" s="112"/>
      <c r="F17" s="107"/>
      <c r="G17" s="107"/>
      <c r="H17" s="106"/>
      <c r="I17" s="113"/>
      <c r="J17" s="81" t="s">
        <v>86</v>
      </c>
      <c r="K17" s="106"/>
      <c r="L17" s="114"/>
      <c r="M17" s="114"/>
      <c r="N17" s="115"/>
      <c r="P17" s="92"/>
      <c r="Q17" s="92"/>
      <c r="R17" s="92"/>
    </row>
    <row r="18" spans="1:18" s="81" customFormat="1" ht="65.25" customHeight="1" thickBot="1">
      <c r="A18" s="82"/>
      <c r="B18" s="104"/>
      <c r="C18" s="104"/>
      <c r="D18" s="276"/>
      <c r="E18" s="276"/>
      <c r="F18" s="107"/>
      <c r="G18" s="107"/>
      <c r="H18" s="106"/>
      <c r="I18" s="116"/>
      <c r="J18" s="117" t="s">
        <v>86</v>
      </c>
      <c r="L18" s="427" t="s">
        <v>87</v>
      </c>
      <c r="M18" s="428"/>
      <c r="N18" s="118">
        <f>+'SALDO CTA DE AHO'!F15</f>
        <v>21212103318.669998</v>
      </c>
      <c r="O18" s="195"/>
      <c r="P18" s="92"/>
      <c r="Q18" s="92"/>
      <c r="R18" s="92"/>
    </row>
    <row r="19" spans="1:18" s="81" customFormat="1" ht="16.5" thickBot="1">
      <c r="A19" s="82"/>
      <c r="B19" s="104"/>
      <c r="C19" s="104"/>
      <c r="D19" s="105"/>
      <c r="E19" s="104"/>
      <c r="F19" s="107"/>
      <c r="G19" s="107"/>
      <c r="H19" s="119"/>
      <c r="I19" s="116"/>
      <c r="L19" s="108"/>
      <c r="M19" s="108"/>
      <c r="N19" s="109"/>
      <c r="P19" s="92"/>
      <c r="Q19" s="92"/>
      <c r="R19" s="92"/>
    </row>
    <row r="20" spans="1:18" s="81" customFormat="1" ht="46.5" customHeight="1" thickBot="1">
      <c r="A20" s="82"/>
      <c r="B20" s="104"/>
      <c r="C20" s="104"/>
      <c r="I20" s="116"/>
      <c r="J20" s="120"/>
      <c r="K20" s="120"/>
      <c r="L20" s="427" t="s">
        <v>88</v>
      </c>
      <c r="M20" s="428"/>
      <c r="N20" s="121">
        <f>+N15-N18</f>
        <v>0</v>
      </c>
      <c r="O20" s="307"/>
      <c r="R20" s="122"/>
    </row>
    <row r="21" spans="1:18" s="81" customFormat="1" ht="15.75">
      <c r="A21" s="82"/>
      <c r="B21" s="104"/>
      <c r="C21" s="104"/>
      <c r="D21" s="104"/>
      <c r="E21" s="104"/>
      <c r="F21" s="104"/>
      <c r="G21" s="104"/>
      <c r="H21" s="104"/>
      <c r="I21" s="116"/>
      <c r="J21" s="120"/>
      <c r="K21" s="120"/>
      <c r="L21" s="108"/>
      <c r="M21" s="108"/>
      <c r="N21" s="86"/>
    </row>
    <row r="22" spans="1:18">
      <c r="E22" s="308"/>
      <c r="F22" s="308"/>
      <c r="G22" s="308"/>
      <c r="H22" s="308"/>
      <c r="I22" s="308"/>
      <c r="J22" s="308"/>
      <c r="K22" s="308"/>
      <c r="L22" s="308"/>
      <c r="M22" s="308"/>
      <c r="N22" s="308"/>
    </row>
    <row r="23" spans="1:18">
      <c r="F23" s="181"/>
      <c r="M23" s="308"/>
    </row>
    <row r="24" spans="1:18">
      <c r="M24" s="36"/>
    </row>
  </sheetData>
  <mergeCells count="16">
    <mergeCell ref="L20:M20"/>
    <mergeCell ref="L10:N10"/>
    <mergeCell ref="A13:D13"/>
    <mergeCell ref="E13:H13"/>
    <mergeCell ref="I13:L13"/>
    <mergeCell ref="N13:N14"/>
    <mergeCell ref="L18:M18"/>
    <mergeCell ref="A10:B10"/>
    <mergeCell ref="D10:F10"/>
    <mergeCell ref="I10:J10"/>
    <mergeCell ref="F3:I3"/>
    <mergeCell ref="E4:J4"/>
    <mergeCell ref="F5:I5"/>
    <mergeCell ref="F7:I7"/>
    <mergeCell ref="B8:E8"/>
    <mergeCell ref="E6:J6"/>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B4731-F617-4B24-B7CE-732C7620E200}">
  <sheetPr>
    <tabColor theme="3" tint="0.39997558519241921"/>
  </sheetPr>
  <dimension ref="B1:J17"/>
  <sheetViews>
    <sheetView zoomScale="80" zoomScaleNormal="80" workbookViewId="0">
      <selection activeCell="D20" sqref="D20"/>
    </sheetView>
  </sheetViews>
  <sheetFormatPr baseColWidth="10" defaultColWidth="11.42578125" defaultRowHeight="15"/>
  <cols>
    <col min="1" max="1" width="11.42578125" style="225"/>
    <col min="2" max="2" width="32.140625" style="253" bestFit="1" customWidth="1"/>
    <col min="3" max="3" width="77" style="227" bestFit="1" customWidth="1"/>
    <col min="4" max="4" width="32.5703125" style="225" customWidth="1"/>
    <col min="5" max="6" width="24" style="225" bestFit="1" customWidth="1"/>
    <col min="7" max="7" width="11.42578125" style="225"/>
    <col min="8" max="8" width="23.42578125" style="225" bestFit="1" customWidth="1"/>
    <col min="9" max="10" width="11.42578125" style="225"/>
    <col min="11" max="11" width="23.42578125" style="225" bestFit="1" customWidth="1"/>
    <col min="12" max="16384" width="11.42578125" style="225"/>
  </cols>
  <sheetData>
    <row r="1" spans="2:10" ht="15.75" thickBot="1"/>
    <row r="2" spans="2:10" s="228" customFormat="1" ht="30.75" customHeight="1">
      <c r="B2" s="438" t="s">
        <v>158</v>
      </c>
      <c r="C2" s="439"/>
      <c r="D2" s="439"/>
      <c r="E2" s="439"/>
      <c r="F2" s="440"/>
    </row>
    <row r="3" spans="2:10" s="228" customFormat="1" ht="30.75" customHeight="1">
      <c r="B3" s="441"/>
      <c r="C3" s="442"/>
      <c r="D3" s="442"/>
      <c r="E3" s="442"/>
      <c r="F3" s="443"/>
    </row>
    <row r="4" spans="2:10" s="228" customFormat="1" ht="30.75" customHeight="1" thickBot="1">
      <c r="B4" s="441"/>
      <c r="C4" s="442"/>
      <c r="D4" s="442"/>
      <c r="E4" s="442"/>
      <c r="F4" s="443"/>
    </row>
    <row r="5" spans="2:10">
      <c r="B5" s="254"/>
      <c r="C5" s="229"/>
      <c r="D5" s="230"/>
      <c r="E5" s="230"/>
      <c r="F5" s="231"/>
    </row>
    <row r="6" spans="2:10" s="232" customFormat="1" ht="15" customHeight="1" thickBot="1">
      <c r="B6" s="255"/>
      <c r="D6" s="233"/>
      <c r="E6" s="233"/>
      <c r="F6" s="234"/>
      <c r="G6" s="233"/>
      <c r="H6" s="233"/>
    </row>
    <row r="7" spans="2:10" s="232" customFormat="1" ht="24" customHeight="1" thickBot="1">
      <c r="B7" s="256"/>
      <c r="C7" s="444" t="s">
        <v>159</v>
      </c>
      <c r="D7" s="445"/>
      <c r="E7" s="233"/>
      <c r="F7" s="234"/>
      <c r="G7" s="233"/>
      <c r="H7" s="233"/>
    </row>
    <row r="8" spans="2:10" s="232" customFormat="1" ht="15.75" thickBot="1">
      <c r="B8" s="255"/>
      <c r="F8" s="235"/>
      <c r="G8" s="236"/>
      <c r="H8" s="236"/>
    </row>
    <row r="9" spans="2:10" s="232" customFormat="1" ht="28.5" customHeight="1" thickBot="1">
      <c r="B9" s="255"/>
      <c r="C9" s="444" t="s">
        <v>147</v>
      </c>
      <c r="D9" s="445"/>
      <c r="F9" s="237"/>
    </row>
    <row r="10" spans="2:10" s="232" customFormat="1">
      <c r="B10" s="255"/>
      <c r="F10" s="237"/>
      <c r="I10" s="238"/>
      <c r="J10" s="238"/>
    </row>
    <row r="11" spans="2:10" s="232" customFormat="1" ht="22.5" customHeight="1" thickBot="1">
      <c r="B11" s="257"/>
      <c r="C11" s="239"/>
      <c r="D11" s="239"/>
      <c r="E11" s="240"/>
      <c r="F11" s="241"/>
      <c r="I11" s="238"/>
      <c r="J11" s="238"/>
    </row>
    <row r="12" spans="2:10" s="244" customFormat="1" ht="19.5" customHeight="1" thickBot="1">
      <c r="B12" s="258" t="s">
        <v>124</v>
      </c>
      <c r="C12" s="242" t="s">
        <v>89</v>
      </c>
      <c r="D12" s="242" t="s">
        <v>122</v>
      </c>
      <c r="E12" s="243" t="s">
        <v>123</v>
      </c>
      <c r="F12" s="242" t="s">
        <v>90</v>
      </c>
    </row>
    <row r="13" spans="2:10">
      <c r="B13" s="259">
        <v>45012</v>
      </c>
      <c r="C13" s="245" t="s">
        <v>160</v>
      </c>
      <c r="D13" s="246"/>
      <c r="E13" s="247">
        <v>21176106486</v>
      </c>
      <c r="F13" s="248">
        <f>+E13</f>
        <v>21176106486</v>
      </c>
    </row>
    <row r="14" spans="2:10" ht="15.75" thickBot="1">
      <c r="B14" s="260">
        <v>45016</v>
      </c>
      <c r="C14" s="249" t="s">
        <v>161</v>
      </c>
      <c r="D14" s="250"/>
      <c r="E14" s="226">
        <v>35996832.670000002</v>
      </c>
      <c r="F14" s="481">
        <f>+F13-D14+E14</f>
        <v>21212103318.669998</v>
      </c>
    </row>
    <row r="15" spans="2:10" ht="16.5" thickBot="1">
      <c r="B15" s="446" t="s">
        <v>146</v>
      </c>
      <c r="C15" s="447"/>
      <c r="D15" s="447"/>
      <c r="E15" s="448"/>
      <c r="F15" s="252">
        <f>+F14</f>
        <v>21212103318.669998</v>
      </c>
    </row>
    <row r="16" spans="2:10">
      <c r="B16" s="277"/>
      <c r="C16" s="278"/>
      <c r="D16" s="251"/>
      <c r="E16" s="278"/>
    </row>
    <row r="17" spans="2:5">
      <c r="B17" s="279"/>
      <c r="C17" s="278"/>
      <c r="D17" s="278"/>
      <c r="E17" s="278"/>
    </row>
  </sheetData>
  <mergeCells count="4">
    <mergeCell ref="B2:F4"/>
    <mergeCell ref="C7:D7"/>
    <mergeCell ref="C9:D9"/>
    <mergeCell ref="B15:E15"/>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FE0B7-9DC8-4D36-8B97-D31E256168E9}">
  <dimension ref="B1:F14"/>
  <sheetViews>
    <sheetView zoomScale="85" zoomScaleNormal="85" workbookViewId="0">
      <selection activeCell="D24" sqref="D24"/>
    </sheetView>
  </sheetViews>
  <sheetFormatPr baseColWidth="10" defaultRowHeight="15"/>
  <cols>
    <col min="1" max="1" width="6" style="123" customWidth="1"/>
    <col min="2" max="2" width="17.42578125" style="261" customWidth="1"/>
    <col min="3" max="3" width="57.85546875" style="123" bestFit="1" customWidth="1"/>
    <col min="4" max="4" width="19.85546875" style="123" bestFit="1" customWidth="1"/>
    <col min="5" max="5" width="22" style="123" bestFit="1" customWidth="1"/>
    <col min="6" max="6" width="34.7109375" style="123" customWidth="1"/>
    <col min="7" max="7" width="18.42578125" style="123" bestFit="1" customWidth="1"/>
    <col min="8" max="8" width="17.140625" style="123" bestFit="1" customWidth="1"/>
    <col min="9" max="16384" width="11.42578125" style="123"/>
  </cols>
  <sheetData>
    <row r="1" spans="2:6" ht="15.75" thickBot="1"/>
    <row r="2" spans="2:6" ht="82.5" customHeight="1" thickBot="1">
      <c r="B2" s="449" t="s">
        <v>162</v>
      </c>
      <c r="C2" s="450"/>
      <c r="D2" s="450"/>
      <c r="E2" s="450"/>
      <c r="F2" s="451"/>
    </row>
    <row r="3" spans="2:6" ht="15.75">
      <c r="B3" s="196"/>
      <c r="C3" s="197"/>
      <c r="D3" s="197"/>
      <c r="E3" s="197"/>
      <c r="F3" s="198"/>
    </row>
    <row r="4" spans="2:6" ht="16.5" thickBot="1">
      <c r="B4" s="196"/>
      <c r="C4" s="197"/>
      <c r="D4" s="197"/>
      <c r="E4" s="197"/>
      <c r="F4" s="198"/>
    </row>
    <row r="5" spans="2:6" ht="16.5" customHeight="1" thickBot="1">
      <c r="B5" s="196"/>
      <c r="C5" s="452"/>
      <c r="D5" s="453"/>
      <c r="E5" s="454"/>
      <c r="F5" s="198"/>
    </row>
    <row r="6" spans="2:6" ht="15.75">
      <c r="B6" s="196"/>
      <c r="C6" s="197"/>
      <c r="D6" s="197"/>
      <c r="E6" s="197"/>
      <c r="F6" s="198"/>
    </row>
    <row r="7" spans="2:6" ht="16.5" thickBot="1">
      <c r="B7" s="196"/>
      <c r="C7" s="197"/>
      <c r="D7" s="197"/>
      <c r="E7" s="197"/>
      <c r="F7" s="198"/>
    </row>
    <row r="8" spans="2:6" ht="16.5" thickBot="1">
      <c r="B8" s="196"/>
      <c r="C8" s="452" t="s">
        <v>147</v>
      </c>
      <c r="D8" s="453"/>
      <c r="E8" s="454"/>
      <c r="F8" s="198"/>
    </row>
    <row r="9" spans="2:6" ht="15.75">
      <c r="B9" s="196"/>
      <c r="C9" s="197"/>
      <c r="D9" s="197"/>
      <c r="E9" s="197"/>
      <c r="F9" s="198"/>
    </row>
    <row r="10" spans="2:6" ht="16.5" thickBot="1">
      <c r="B10" s="196"/>
      <c r="C10" s="197"/>
      <c r="D10" s="197"/>
      <c r="E10" s="197"/>
      <c r="F10" s="198"/>
    </row>
    <row r="11" spans="2:6" ht="16.5" thickBot="1">
      <c r="B11" s="191" t="s">
        <v>124</v>
      </c>
      <c r="C11" s="191" t="s">
        <v>89</v>
      </c>
      <c r="D11" s="191" t="s">
        <v>122</v>
      </c>
      <c r="E11" s="191" t="s">
        <v>123</v>
      </c>
      <c r="F11" s="191" t="s">
        <v>90</v>
      </c>
    </row>
    <row r="12" spans="2:6">
      <c r="B12" s="262"/>
      <c r="C12" s="206"/>
      <c r="D12" s="206"/>
      <c r="E12" s="207"/>
      <c r="F12" s="208"/>
    </row>
    <row r="13" spans="2:6" ht="15.75" thickBot="1">
      <c r="B13" s="263"/>
      <c r="C13" s="211"/>
      <c r="D13" s="211"/>
      <c r="E13" s="212"/>
      <c r="F13" s="213"/>
    </row>
    <row r="14" spans="2:6" ht="16.5" thickBot="1">
      <c r="B14" s="455"/>
      <c r="C14" s="456"/>
      <c r="D14" s="456"/>
      <c r="E14" s="457"/>
      <c r="F14" s="214">
        <f>+F13-D14+E14</f>
        <v>0</v>
      </c>
    </row>
  </sheetData>
  <mergeCells count="4">
    <mergeCell ref="B2:F2"/>
    <mergeCell ref="C5:E5"/>
    <mergeCell ref="C8:E8"/>
    <mergeCell ref="B14:E14"/>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P16"/>
  <sheetViews>
    <sheetView showGridLines="0" workbookViewId="0">
      <selection activeCell="K11" sqref="K11"/>
    </sheetView>
  </sheetViews>
  <sheetFormatPr baseColWidth="10" defaultColWidth="11.42578125" defaultRowHeight="15"/>
  <cols>
    <col min="1" max="1" width="18.140625" customWidth="1"/>
    <col min="2" max="3" width="13.5703125" customWidth="1"/>
    <col min="4" max="4" width="16.5703125" customWidth="1"/>
    <col min="5" max="6" width="16.7109375" customWidth="1"/>
    <col min="7" max="7" width="15.28515625" customWidth="1"/>
    <col min="8" max="8" width="17" customWidth="1"/>
    <col min="9" max="9" width="15.28515625" customWidth="1"/>
    <col min="10" max="10" width="15.5703125" customWidth="1"/>
    <col min="11" max="11" width="16.28515625" customWidth="1"/>
    <col min="12" max="12" width="17.7109375" customWidth="1"/>
    <col min="13" max="13" width="15.140625" bestFit="1" customWidth="1"/>
    <col min="14" max="14" width="13.28515625" customWidth="1"/>
    <col min="16" max="16" width="15.42578125" customWidth="1"/>
    <col min="17" max="17" width="15.140625" bestFit="1" customWidth="1"/>
    <col min="18" max="19" width="13.140625" customWidth="1"/>
    <col min="20" max="20" width="15.85546875" bestFit="1" customWidth="1"/>
    <col min="21" max="21" width="13.140625" customWidth="1"/>
    <col min="22" max="30" width="16.140625" customWidth="1"/>
    <col min="31" max="31" width="14.140625" customWidth="1"/>
    <col min="32" max="33" width="12.5703125" bestFit="1" customWidth="1"/>
    <col min="34" max="36" width="12.5703125" customWidth="1"/>
    <col min="37" max="37" width="13.85546875" bestFit="1" customWidth="1"/>
    <col min="38" max="39" width="12.5703125" bestFit="1" customWidth="1"/>
  </cols>
  <sheetData>
    <row r="2" spans="1:16">
      <c r="A2" s="410" t="s">
        <v>156</v>
      </c>
      <c r="B2" s="410"/>
      <c r="C2" s="410"/>
      <c r="D2" s="410"/>
      <c r="E2" s="410"/>
      <c r="F2" s="410"/>
      <c r="G2" s="410"/>
      <c r="H2" s="410"/>
      <c r="I2" s="410"/>
      <c r="J2" s="1"/>
      <c r="K2" s="1"/>
      <c r="L2" s="1"/>
      <c r="M2" s="1"/>
      <c r="N2" s="1"/>
      <c r="O2" s="1"/>
      <c r="P2" s="1"/>
    </row>
    <row r="3" spans="1:16">
      <c r="A3" s="410" t="s">
        <v>19</v>
      </c>
      <c r="B3" s="410"/>
      <c r="C3" s="410"/>
      <c r="D3" s="410"/>
      <c r="E3" s="410"/>
      <c r="F3" s="410"/>
      <c r="G3" s="410"/>
      <c r="H3" s="410"/>
      <c r="I3" s="410"/>
      <c r="J3" s="1"/>
      <c r="K3" s="1"/>
      <c r="L3" s="1"/>
      <c r="M3" s="1"/>
      <c r="N3" s="1"/>
      <c r="O3" s="1"/>
      <c r="P3" s="1"/>
    </row>
    <row r="4" spans="1:16" ht="15" customHeight="1">
      <c r="A4" s="458" t="s">
        <v>92</v>
      </c>
      <c r="B4" s="458"/>
      <c r="C4" s="458"/>
      <c r="D4" s="458"/>
      <c r="E4" s="458"/>
      <c r="F4" s="458"/>
      <c r="G4" s="458"/>
      <c r="H4" s="458"/>
      <c r="I4" s="458"/>
    </row>
    <row r="5" spans="1:16">
      <c r="A5" s="459">
        <v>45016</v>
      </c>
      <c r="B5" s="458"/>
      <c r="C5" s="458"/>
      <c r="D5" s="458"/>
      <c r="E5" s="458"/>
      <c r="F5" s="458"/>
      <c r="G5" s="458"/>
      <c r="H5" s="458"/>
      <c r="I5" s="458"/>
      <c r="J5" s="46"/>
      <c r="K5" s="46"/>
      <c r="L5" s="46"/>
      <c r="M5" s="46"/>
      <c r="N5" s="46"/>
      <c r="O5" s="46"/>
      <c r="P5" s="46"/>
    </row>
    <row r="9" spans="1:16" ht="15.75" thickBot="1"/>
    <row r="10" spans="1:16" ht="60.75" thickBot="1">
      <c r="A10" s="52" t="s">
        <v>28</v>
      </c>
      <c r="B10" s="52" t="s">
        <v>93</v>
      </c>
      <c r="C10" s="54" t="s">
        <v>94</v>
      </c>
      <c r="D10" s="53" t="s">
        <v>164</v>
      </c>
      <c r="E10" s="53" t="s">
        <v>95</v>
      </c>
      <c r="F10" s="54" t="s">
        <v>96</v>
      </c>
      <c r="G10" s="54" t="s">
        <v>97</v>
      </c>
      <c r="H10" s="54" t="s">
        <v>98</v>
      </c>
      <c r="I10" s="221" t="s">
        <v>97</v>
      </c>
      <c r="J10" s="223" t="s">
        <v>116</v>
      </c>
      <c r="K10" s="55" t="s">
        <v>99</v>
      </c>
      <c r="L10" s="224" t="s">
        <v>100</v>
      </c>
    </row>
    <row r="11" spans="1:16">
      <c r="A11" s="216" t="s">
        <v>149</v>
      </c>
      <c r="B11" s="217">
        <v>2022</v>
      </c>
      <c r="C11" s="375" t="s">
        <v>163</v>
      </c>
      <c r="D11" s="376"/>
      <c r="E11" s="397">
        <v>35996832.670000002</v>
      </c>
      <c r="F11" s="376">
        <v>0</v>
      </c>
      <c r="G11" s="218"/>
      <c r="H11" s="218">
        <v>0</v>
      </c>
      <c r="I11" s="222"/>
      <c r="J11" s="342">
        <f>+D11+E11</f>
        <v>35996832.670000002</v>
      </c>
      <c r="K11" s="343">
        <f t="shared" ref="K11" si="0">+F11+H11</f>
        <v>0</v>
      </c>
      <c r="L11" s="344">
        <f>+J11-K11</f>
        <v>35996832.670000002</v>
      </c>
      <c r="M11" s="34"/>
    </row>
    <row r="12" spans="1:16" ht="19.5" thickBot="1">
      <c r="A12" s="460" t="s">
        <v>91</v>
      </c>
      <c r="B12" s="461"/>
      <c r="C12" s="461"/>
      <c r="D12" s="461"/>
      <c r="E12" s="461"/>
      <c r="F12" s="461"/>
      <c r="G12" s="461"/>
      <c r="H12" s="461"/>
      <c r="I12" s="462"/>
      <c r="J12" s="377">
        <f>SUM(J11:J11)</f>
        <v>35996832.670000002</v>
      </c>
      <c r="K12" s="378">
        <f>SUM(K11:K11)</f>
        <v>0</v>
      </c>
      <c r="L12" s="377">
        <f>+J12-K12</f>
        <v>35996832.670000002</v>
      </c>
      <c r="M12" s="180"/>
    </row>
    <row r="14" spans="1:16">
      <c r="E14" s="181"/>
      <c r="J14" s="36"/>
      <c r="L14" s="36"/>
      <c r="M14" s="347"/>
    </row>
    <row r="15" spans="1:16">
      <c r="G15" s="36"/>
      <c r="H15" s="36"/>
    </row>
    <row r="16" spans="1:16">
      <c r="E16" s="181"/>
    </row>
  </sheetData>
  <mergeCells count="5">
    <mergeCell ref="A2:I2"/>
    <mergeCell ref="A3:I3"/>
    <mergeCell ref="A4:I4"/>
    <mergeCell ref="A5:I5"/>
    <mergeCell ref="A12:I12"/>
  </mergeCells>
  <phoneticPr fontId="27"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14958-2729-46E8-A435-66E686CC7F21}">
  <dimension ref="B1:L9"/>
  <sheetViews>
    <sheetView zoomScale="80" zoomScaleNormal="80" workbookViewId="0">
      <selection activeCell="C5" sqref="C5:K5"/>
    </sheetView>
  </sheetViews>
  <sheetFormatPr baseColWidth="10" defaultRowHeight="15"/>
  <cols>
    <col min="1" max="1" width="6.7109375" customWidth="1"/>
    <col min="2" max="2" width="11.42578125" style="16"/>
    <col min="3" max="3" width="39.5703125" bestFit="1" customWidth="1"/>
    <col min="4" max="4" width="15.5703125" customWidth="1"/>
    <col min="5" max="5" width="27.5703125" bestFit="1" customWidth="1"/>
    <col min="6" max="6" width="15.140625" bestFit="1" customWidth="1"/>
    <col min="7" max="7" width="18.42578125" customWidth="1"/>
    <col min="8" max="8" width="15.140625" bestFit="1" customWidth="1"/>
    <col min="9" max="9" width="17" customWidth="1"/>
    <col min="10" max="10" width="18.5703125" bestFit="1" customWidth="1"/>
    <col min="11" max="11" width="23.42578125" customWidth="1"/>
    <col min="12" max="12" width="31" bestFit="1" customWidth="1"/>
  </cols>
  <sheetData>
    <row r="1" spans="2:12" ht="15.75" thickBot="1"/>
    <row r="2" spans="2:12" ht="16.5" thickBot="1">
      <c r="B2" s="449" t="s">
        <v>165</v>
      </c>
      <c r="C2" s="450"/>
      <c r="D2" s="450"/>
      <c r="E2" s="450"/>
      <c r="F2" s="450"/>
      <c r="G2" s="450"/>
      <c r="H2" s="450"/>
      <c r="I2" s="450"/>
      <c r="J2" s="450"/>
      <c r="K2" s="450"/>
      <c r="L2" s="451"/>
    </row>
    <row r="3" spans="2:12" ht="15.75">
      <c r="B3" s="305"/>
      <c r="C3" s="124"/>
      <c r="D3" s="124"/>
      <c r="E3" s="190"/>
      <c r="F3" s="190"/>
      <c r="G3" s="190"/>
      <c r="H3" s="192"/>
      <c r="I3" s="192"/>
      <c r="J3" s="192"/>
      <c r="K3" s="192"/>
      <c r="L3" s="193"/>
    </row>
    <row r="4" spans="2:12" ht="15.75">
      <c r="B4" s="306"/>
      <c r="C4" s="429" t="s">
        <v>159</v>
      </c>
      <c r="D4" s="429"/>
      <c r="E4" s="429"/>
      <c r="F4" s="429"/>
      <c r="G4" s="429"/>
      <c r="H4" s="429"/>
      <c r="I4" s="429"/>
      <c r="J4" s="429"/>
      <c r="K4" s="429"/>
      <c r="L4" s="194"/>
    </row>
    <row r="5" spans="2:12" ht="15.75">
      <c r="B5" s="306"/>
      <c r="C5" s="429" t="s">
        <v>147</v>
      </c>
      <c r="D5" s="429"/>
      <c r="E5" s="429"/>
      <c r="F5" s="429"/>
      <c r="G5" s="429"/>
      <c r="H5" s="429"/>
      <c r="I5" s="429"/>
      <c r="J5" s="429"/>
      <c r="K5" s="429"/>
      <c r="L5" s="194"/>
    </row>
    <row r="6" spans="2:12" ht="16.5" thickBot="1">
      <c r="B6" s="306"/>
      <c r="C6" s="78"/>
      <c r="D6" s="78"/>
      <c r="E6" s="78"/>
      <c r="F6" s="78"/>
      <c r="G6" s="78"/>
      <c r="H6" s="78"/>
      <c r="I6" s="78"/>
      <c r="J6" s="78"/>
      <c r="K6" s="78"/>
      <c r="L6" s="194"/>
    </row>
    <row r="7" spans="2:12" s="145" customFormat="1" ht="45.75" thickBot="1">
      <c r="B7" s="379" t="s">
        <v>131</v>
      </c>
      <c r="C7" s="219" t="s">
        <v>37</v>
      </c>
      <c r="D7" s="219" t="s">
        <v>3</v>
      </c>
      <c r="E7" s="219" t="s">
        <v>128</v>
      </c>
      <c r="F7" s="379" t="s">
        <v>129</v>
      </c>
      <c r="G7" s="219" t="s">
        <v>130</v>
      </c>
      <c r="H7" s="219" t="s">
        <v>126</v>
      </c>
      <c r="I7" s="219" t="s">
        <v>127</v>
      </c>
      <c r="J7" s="219" t="s">
        <v>113</v>
      </c>
      <c r="K7" s="219" t="s">
        <v>45</v>
      </c>
      <c r="L7" s="219" t="s">
        <v>136</v>
      </c>
    </row>
    <row r="9" spans="2:12">
      <c r="H9" s="347"/>
      <c r="I9" s="347"/>
    </row>
  </sheetData>
  <mergeCells count="3">
    <mergeCell ref="B2:L2"/>
    <mergeCell ref="C4:K4"/>
    <mergeCell ref="C5:K5"/>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03ac7a9-cb03-4bf5-8dbc-9fd8f3978264" xsi:nil="true"/>
    <lcf76f155ced4ddcb4097134ff3c332f xmlns="c5cc6fe4-7bae-4ad8-983a-e5236bfbe65e">
      <Terms xmlns="http://schemas.microsoft.com/office/infopath/2007/PartnerControls"/>
    </lcf76f155ced4ddcb4097134ff3c332f>
    <Fechayhora0 xmlns="c5cc6fe4-7bae-4ad8-983a-e5236bfbe65e" xsi:nil="true"/>
    <FechayHora xmlns="c5cc6fe4-7bae-4ad8-983a-e5236bfbe65e" xsi:nil="true"/>
    <_Flow_SignoffStatus xmlns="c5cc6fe4-7bae-4ad8-983a-e5236bfbe65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0" ma:contentTypeDescription="Crear nuevo documento." ma:contentTypeScope="" ma:versionID="1d18ed6583e8dc213eaa1420c22cf77a">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6d9385cd2852e496128fa842f657c82d" ns2:_="" ns3:_="">
    <xsd:import namespace="c5cc6fe4-7bae-4ad8-983a-e5236bfbe65e"/>
    <xsd:import namespace="703ac7a9-cb03-4bf5-8dbc-9fd8f397826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FechayHora" minOccurs="0"/>
                <xsd:element ref="ns2:_Flow_SignoffStatus" minOccurs="0"/>
                <xsd:element ref="ns2:Fechayhora0"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FechayHora" ma:index="24" nillable="true" ma:displayName="Fecha y Hora" ma:format="DateTime" ma:internalName="FechayHora">
      <xsd:simpleType>
        <xsd:restriction base="dms:DateTime"/>
      </xsd:simpleType>
    </xsd:element>
    <xsd:element name="_Flow_SignoffStatus" ma:index="25" nillable="true" ma:displayName="Estado de aprobación" ma:internalName="Estado_x0020_de_x0020_aprobaci_x00f3_n">
      <xsd:simpleType>
        <xsd:restriction base="dms:Text"/>
      </xsd:simpleType>
    </xsd:element>
    <xsd:element name="Fechayhora0" ma:index="26" nillable="true" ma:displayName="Fecha y hora" ma:format="DateOnly" ma:internalName="Fechayhora0">
      <xsd:simpleType>
        <xsd:restriction base="dms:DateTim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063b0d94-22a5-4c9a-a97e-d2f11d303701}" ma:internalName="TaxCatchAll"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4E9BEA-24E9-49EE-9A39-765D2F7C6C63}">
  <ds:schemaRefs>
    <ds:schemaRef ds:uri="http://schemas.microsoft.com/office/2006/documentManagement/types"/>
    <ds:schemaRef ds:uri="http://www.w3.org/XML/1998/namespace"/>
    <ds:schemaRef ds:uri="6d3c9c2f-5e9a-4393-a1fe-83f1dbadb663"/>
    <ds:schemaRef ds:uri="http://schemas.microsoft.com/office/2006/metadata/properties"/>
    <ds:schemaRef ds:uri="http://purl.org/dc/terms/"/>
    <ds:schemaRef ds:uri="http://purl.org/dc/elements/1.1/"/>
    <ds:schemaRef ds:uri="http://purl.org/dc/dcmitype/"/>
    <ds:schemaRef ds:uri="http://schemas.microsoft.com/office/infopath/2007/PartnerControls"/>
    <ds:schemaRef ds:uri="http://schemas.openxmlformats.org/package/2006/metadata/core-properties"/>
    <ds:schemaRef ds:uri="822469bc-35ca-4ded-89e3-9b8d582fc2a7"/>
  </ds:schemaRefs>
</ds:datastoreItem>
</file>

<file path=customXml/itemProps2.xml><?xml version="1.0" encoding="utf-8"?>
<ds:datastoreItem xmlns:ds="http://schemas.openxmlformats.org/officeDocument/2006/customXml" ds:itemID="{331F9649-2FEE-40DC-9E33-46E6B467A29E}"/>
</file>

<file path=customXml/itemProps3.xml><?xml version="1.0" encoding="utf-8"?>
<ds:datastoreItem xmlns:ds="http://schemas.openxmlformats.org/officeDocument/2006/customXml" ds:itemID="{E724F610-F93B-40DA-91AA-189ADD2B3E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FICHA TÉCNICA</vt:lpstr>
      <vt:lpstr>CONTROL DE PAGOS</vt:lpstr>
      <vt:lpstr>SALDOS X CDP</vt:lpstr>
      <vt:lpstr>DESEMBOLSOS</vt:lpstr>
      <vt:lpstr>RESUMEN INFORME FINDETER</vt:lpstr>
      <vt:lpstr>SALDO CTA DE AHO</vt:lpstr>
      <vt:lpstr>SALDO FIC</vt:lpstr>
      <vt:lpstr>RENDIMIENTOS FINANCIEROS</vt:lpstr>
      <vt:lpstr>RETENCIONES</vt:lpstr>
      <vt:lpstr>ASISTENCIA TECNICA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ANGELICA DIAZ DIAZ</dc:creator>
  <cp:lastModifiedBy>MARIA ANGELICA DIAZ DIAZ</cp:lastModifiedBy>
  <dcterms:created xsi:type="dcterms:W3CDTF">2022-10-26T16:13:28Z</dcterms:created>
  <dcterms:modified xsi:type="dcterms:W3CDTF">2023-04-26T21:38:48Z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0x010100CB21272976436A40A75201E057D5F287</vt:lpwstr>
  </property>
  <property fmtid="{D5CDD505-2E9C-101B-9397-08002B2CF9AE}" pid="3" name="MediaServiceImageTags">
    <vt:lpwstr/>
  </property>
</Properties>
</file>