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954" documentId="8_{2C54E00C-5726-499E-BEFB-482E9646F63D}" xr6:coauthVersionLast="47" xr6:coauthVersionMax="47" xr10:uidLastSave="{7D3DA261-B227-4401-91E4-E884EFDEBDD0}"/>
  <bookViews>
    <workbookView xWindow="-120" yWindow="-120" windowWidth="20730" windowHeight="11160" xr2:uid="{00000000-000D-0000-FFFF-FFFF00000000}"/>
  </bookViews>
  <sheets>
    <sheet name="SEMANAL" sheetId="2" r:id="rId1"/>
  </sheets>
  <definedNames>
    <definedName name="_xlnm.Print_Area" localSheetId="0">SEMANAL!$A$1:$AH$123</definedName>
    <definedName name="_xlnm.Print_Titles" localSheetId="0">SEMANAL!$1:$3</definedName>
    <definedName name="Z_EC7D1C3D_EF87_4C2F_AF0F_74582594229A_.wvu.PrintArea" localSheetId="0" hidden="1">SEMANAL!$B$1:$AG$82</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61" i="2" l="1"/>
  <c r="U62" i="2"/>
  <c r="AA62" i="2" s="1"/>
  <c r="Q62" i="2"/>
  <c r="X62" i="2" s="1"/>
  <c r="X61" i="2"/>
  <c r="J62" i="2"/>
  <c r="E62" i="2"/>
  <c r="AA59" i="2" l="1"/>
  <c r="AA60" i="2"/>
  <c r="X60" i="2"/>
  <c r="X59" i="2" l="1"/>
  <c r="W79" i="2" l="1"/>
  <c r="W37" i="2" l="1"/>
  <c r="G37" i="2"/>
  <c r="G39" i="2"/>
  <c r="AA58" i="2" l="1"/>
  <c r="AA57" i="2"/>
  <c r="X58" i="2"/>
  <c r="X57" i="2"/>
  <c r="G57" i="2"/>
  <c r="G58" i="2" s="1"/>
  <c r="G59" i="2" s="1"/>
  <c r="G60" i="2" s="1"/>
  <c r="G61" i="2" s="1"/>
  <c r="G62" i="2" s="1"/>
  <c r="G22" i="2" l="1"/>
  <c r="W42" i="2"/>
  <c r="AD73" i="2" l="1"/>
  <c r="AD71" i="2"/>
  <c r="G14" i="2" l="1"/>
  <c r="AD70" i="2" l="1"/>
  <c r="AD69" i="2"/>
  <c r="AD68" i="2"/>
  <c r="AF68" i="2"/>
  <c r="AF69" i="2"/>
  <c r="AF70" i="2"/>
  <c r="G40" i="2"/>
  <c r="G42" i="2" s="1"/>
  <c r="G33" i="2" l="1"/>
  <c r="Y47" i="2" l="1"/>
  <c r="Z79" i="2" l="1"/>
  <c r="AF78" i="2"/>
  <c r="AD78" i="2"/>
  <c r="AF77" i="2"/>
  <c r="AD77" i="2"/>
  <c r="AF76" i="2"/>
  <c r="AD76" i="2"/>
  <c r="AF75" i="2"/>
  <c r="AD75" i="2"/>
  <c r="AF74" i="2"/>
  <c r="AD74" i="2"/>
  <c r="AF73" i="2"/>
  <c r="AF72" i="2"/>
  <c r="AD72" i="2"/>
  <c r="AF71" i="2"/>
  <c r="AF67" i="2"/>
  <c r="AD67" i="2"/>
  <c r="W33" i="2"/>
  <c r="AD3" i="2" l="1"/>
  <c r="G34" i="2" l="1"/>
  <c r="P34" i="2" s="1"/>
  <c r="W34" i="2"/>
  <c r="AE34" i="2" s="1"/>
  <c r="G15" i="2"/>
  <c r="V19" i="2"/>
  <c r="P15" i="2" l="1"/>
</calcChain>
</file>

<file path=xl/sharedStrings.xml><?xml version="1.0" encoding="utf-8"?>
<sst xmlns="http://schemas.openxmlformats.org/spreadsheetml/2006/main" count="153" uniqueCount="122">
  <si>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</si>
  <si>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</si>
  <si>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</si>
  <si>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</si>
  <si>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</si>
  <si>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</si>
  <si>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</si>
  <si>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</si>
  <si>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</si>
  <si>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</si>
  <si>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</si>
  <si>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</si>
  <si>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</si>
  <si>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</si>
  <si>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</si>
  <si>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</si>
  <si>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</si>
  <si>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</si>
  <si>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</si>
  <si>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</si>
  <si>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</si>
  <si>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</si>
  <si>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</si>
  <si>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</si>
  <si>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</si>
  <si>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</si>
  <si>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</si>
  <si>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</si>
  <si>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</si>
  <si>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</si>
  <si>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</si>
  <si>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</si>
  <si>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</si>
  <si>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</si>
  <si>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</si>
  <si>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</si>
  <si>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</si>
  <si>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</si>
  <si>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</si>
  <si>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</si>
  <si>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</si>
  <si>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</si>
  <si>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</si>
  <si>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</si>
  <si>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</si>
  <si>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</si>
  <si>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</si>
  <si>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</si>
  <si>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</si>
  <si>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</si>
  <si>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</si>
  <si>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</si>
  <si>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</si>
  <si>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</si>
  <si>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</si>
  <si>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</si>
  <si>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</si>
  <si>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</si>
  <si>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</si>
  <si>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</si>
  <si>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</si>
  <si>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</si>
  <si>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</si>
  <si>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</si>
  <si>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</si>
  <si>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</si>
  <si>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</si>
  <si>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</si>
  <si>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</si>
  <si>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</si>
  <si>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</si>
  <si>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</si>
  <si>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</si>
  <si>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</si>
  <si>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</si>
  <si>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</si>
  <si>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</si>
  <si>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</si>
  <si>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</si>
  <si>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</si>
  <si>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</si>
  <si>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</si>
  <si>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</si>
  <si>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</si>
  <si>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</si>
  <si>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</si>
  <si>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</si>
  <si>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</si>
  <si>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</si>
  <si>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</si>
  <si>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</si>
  <si>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</si>
  <si>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</si>
  <si>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</si>
  <si>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t>PRORROGA No. 1:</t>
  </si>
  <si>
    <t>5 meses y 25 días</t>
  </si>
  <si>
    <t>Fecha</t>
  </si>
  <si>
    <t>Total</t>
  </si>
  <si>
    <t>% Avance Prog</t>
  </si>
  <si>
    <t>% Avance Acum</t>
  </si>
  <si>
    <t>Valor Prog Facturación</t>
  </si>
  <si>
    <t>% Avance Ejec</t>
  </si>
  <si>
    <t>Valor Ejec Facturación</t>
  </si>
  <si>
    <t>Cuadro Seguimiento % Ejecutado conforme a la Prórroga No. 1</t>
  </si>
  <si>
    <t>% Diferencia</t>
  </si>
  <si>
    <t>Diferencia Valor</t>
  </si>
  <si>
    <t>VALOR TOTAL:</t>
  </si>
  <si>
    <r>
      <t xml:space="preserve">Durante la semana del </t>
    </r>
    <r>
      <rPr>
        <b/>
        <sz val="11"/>
        <rFont val="Times New Roman"/>
        <family val="1"/>
      </rPr>
      <t>21/04/2025 al 27/04/2025</t>
    </r>
    <r>
      <rPr>
        <sz val="11"/>
        <rFont val="Times New Roman"/>
        <family val="1"/>
      </rPr>
      <t xml:space="preserve"> se realizaron las siguientes actividades:
El 21/04/2025 la SDSCJ remite el correo RE: Solicitud informacion CTO 2162-2022: Cronograma de Ejecución Proyecto
El 21/04/2025 Findeter remite a la SDSCJ el correo RE: Solicitud informacion CTO 2162-2022: Cronograma de Ejecución Proyecto
El 22/04/2025 Findeter remite a la SDSCJ el oficio No. 2202552018587, Respuesta oficio 2-2024-90594 - Solicitud Ajustes y Faltantes en Informes 21 Y 22 DEL CTO 2162-2022 RTA A RADICADOS 1-2024-70497 Y 1-2024- 81315 – Alcance al radicado FINDETER 2202452012346, REMISION INFORME MENSUAL N°21.
El 22/04/2025 Findeter remite a la SDSCJ el oficio No. 2202552018589, Respuesta oficio 2-2024-90594 - Solicitud Ajustes y Faltantes en Informes 21 Y 22 DEL CTO 2162-2022 RTA A RADICADOS 1-2024-70497 Y 1-2024- 81315 – Alcance al radicado FINDETER 2202452013601, REMISION INFORME MENSUAL N°22.
El 22/04/2025 Findeter remite el correo RV: 2202552018518, REMISION INFORME MENSUAL N°26.
El 22/04/2025 la SDSCJ remite el correo RE: Solicitud informacion CTO 2162-2022: Cronograma de Ejecución Proyecto.
El 24/04/2025 Findeter remite a la SDSCJ el correo Radicacion Informes semanales No. 116 y 117 URI Tunjuelito
El 25/04/2025 Findeter remite a la SDSCJ el oficio 2202563018778, INFORME DE EJECUCIÓN FINANCIERA DEL CONVENIO INTERADMINISTRATIVO No SCJ-2162-2022CON CORTE AL MES DE MARZO DE 2025.
El 25/04/2025 Findeter remite a la SDSCJ el correo Reunión revisión Propuesta Adicional URI Tunjuelito</t>
    </r>
  </si>
  <si>
    <t>En la semana del 21 al 27 de abril de 2025 se continuó con la recepción de hojas de vida del AID</t>
  </si>
  <si>
    <t xml:space="preserve">El día 25 de abril de 2025 se realizó por parte del contratista la pintura del cierre de ventanas del segundo piso del predio Carrera 8a # 51-41 sur. Se contó con el acompañamiento y verificación de la Interventoría. </t>
  </si>
  <si>
    <t>El día 24 de abril de 2025 se llevó a cabo el comité de obra No. 38 donde el componente de gestión social participó dando el reporte de cumplimiento de las actividades ejecutadas en la semana.</t>
  </si>
  <si>
    <t xml:space="preserve">El día 24 de abril de 2025 se llevó a cabo el comité de sostenibilidad No. 8 en las instalaciones del salón comunal del barrio Abraham Lincoln, donde se contó con la participación de 4 personas de la comunidad de manera presencial, 3 personas de manera virtual. </t>
  </si>
  <si>
    <t xml:space="preserve">Para la semana del 28 de abril al 04 de mayo de 2025, se tiene previsto mantener la atención en el Punto de Atención Ciudadana. </t>
  </si>
  <si>
    <t xml:space="preserve">En la semana del 21 al 27 de abril de 2025, se realizó la verificación del funcionamiento del punto de atención a la comunidad a cargo del contratista, identificando que el día 21 de abril el PAC no estaba en funcionamiento, ya que las oficinas se encuentran dentro de la obra. El día 23 de abril se verifico nuevamente y el PAC ya se encontraba nuevamente en las antiguas instalaciones y en funcionamiento con normalidad al igual que el día 25 de abril. </t>
  </si>
  <si>
    <t>PARA LA SEMANA COMPRENDIDA ENTRE EL 21 Y EL 27 DE ABRIL DE 2025 EN EL COMPONENTE TÉCNICO SE REALIZARON LAS SIGUIENTES ACTIVIDADES DE OBRA.</t>
  </si>
  <si>
    <t xml:space="preserve">1.	SE CONTINUA CON EL ARMADO DE ACERO PARA PLACA DE ENTREPISO CUARTO PISO </t>
  </si>
  <si>
    <t xml:space="preserve">2.	SE CONTINÚA ARMANDO ACERO PARA FUNDIR ESCALERAS </t>
  </si>
  <si>
    <t xml:space="preserve">3.	SE CONTINUA CON FUNDIDA DE ESCALERAS </t>
  </si>
  <si>
    <t xml:space="preserve">4.	SE CONTINUA CON LA MAMPOSTERÍA EN PRIMER PISO </t>
  </si>
  <si>
    <t xml:space="preserve">5.	SE CONTINUA CON EL PAÑETE EN PRIMER PISO Y SÓTANO </t>
  </si>
  <si>
    <t xml:space="preserve">6.	SE FUNDE MURO DE CONTENCIÓN COSTADO CARRERA 9 </t>
  </si>
  <si>
    <t>7.	SE SOLICITA QUE EL DIRECTOR DE OBRA CUMPLA CON EL PORCENTAJE MINIMO DE DEDICACION EN OBRA.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</si>
</sst>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7"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
      <b/>
      <sz val="11"/>
      <name val="Arial"/>
      <family val="2"/>
    </font>
    <font>
      <b/>
      <sz val="10"/>
      <name val="Arial"/>
      <family val="2"/>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319">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10" fontId="5" fillId="0" borderId="1" xfId="6" applyNumberFormat="1" applyFont="1" applyFill="1" applyBorder="1" applyAlignment="1">
      <alignment horizontal="center" vertical="center"/>
    </xf>
    <xf numFmtId="165" fontId="11" fillId="0" borderId="1" xfId="3" applyFont="1" applyFill="1" applyBorder="1" applyAlignment="1">
      <alignment horizontal="center" vertical="center"/>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14" fontId="11" fillId="0" borderId="24" xfId="0" applyNumberFormat="1" applyFont="1" applyBorder="1" applyAlignment="1">
      <alignment horizontal="center"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10" fontId="11" fillId="0" borderId="24" xfId="6" applyNumberFormat="1" applyFont="1" applyBorder="1" applyAlignment="1">
      <alignment horizontal="center" vertical="center" wrapText="1"/>
    </xf>
    <xf numFmtId="10" fontId="11" fillId="0" borderId="26" xfId="6" applyNumberFormat="1" applyFont="1" applyBorder="1" applyAlignment="1">
      <alignment horizontal="center" vertical="center" wrapText="1"/>
    </xf>
    <xf numFmtId="10" fontId="11" fillId="0" borderId="25" xfId="6" applyNumberFormat="1" applyFont="1" applyBorder="1" applyAlignment="1">
      <alignment horizontal="center" vertical="center" wrapText="1"/>
    </xf>
    <xf numFmtId="165" fontId="11" fillId="0" borderId="24" xfId="3" applyFont="1" applyBorder="1" applyAlignment="1">
      <alignment horizontal="center" vertical="center" wrapText="1"/>
    </xf>
    <xf numFmtId="165" fontId="11" fillId="0" borderId="25" xfId="3" applyFont="1" applyBorder="1" applyAlignment="1">
      <alignment horizontal="center" vertical="center" wrapText="1"/>
    </xf>
    <xf numFmtId="165" fontId="11" fillId="0" borderId="26" xfId="3" applyFont="1" applyBorder="1" applyAlignment="1">
      <alignment horizontal="center" vertical="center" wrapText="1"/>
    </xf>
    <xf numFmtId="10"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165" fontId="11" fillId="0" borderId="1" xfId="3" applyFont="1" applyBorder="1" applyAlignment="1">
      <alignment horizontal="center" vertical="center" wrapText="1"/>
    </xf>
    <xf numFmtId="10" fontId="16" fillId="0" borderId="24" xfId="6" applyNumberFormat="1" applyFont="1" applyBorder="1" applyAlignment="1">
      <alignment horizontal="center" vertical="center" wrapText="1"/>
    </xf>
    <xf numFmtId="10" fontId="16" fillId="0" borderId="25" xfId="6" applyNumberFormat="1" applyFont="1" applyBorder="1" applyAlignment="1">
      <alignment horizontal="center" vertical="center" wrapText="1"/>
    </xf>
    <xf numFmtId="10" fontId="16" fillId="0" borderId="26" xfId="6" applyNumberFormat="1" applyFont="1" applyBorder="1" applyAlignment="1">
      <alignment horizontal="center" vertical="center" wrapText="1"/>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167" fontId="6" fillId="0" borderId="6" xfId="8" applyNumberFormat="1"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10" fontId="5" fillId="5" borderId="1" xfId="6" applyNumberFormat="1" applyFont="1" applyFill="1" applyBorder="1" applyAlignment="1">
      <alignment horizontal="center" vertical="center"/>
    </xf>
    <xf numFmtId="10" fontId="14" fillId="0" borderId="1" xfId="6" applyNumberFormat="1" applyFont="1" applyFill="1" applyBorder="1" applyAlignment="1">
      <alignment horizontal="center" vertical="center"/>
    </xf>
    <xf numFmtId="10" fontId="11" fillId="5" borderId="1" xfId="6" applyNumberFormat="1" applyFont="1" applyFill="1" applyBorder="1" applyAlignment="1">
      <alignment horizontal="center" vertical="center"/>
    </xf>
    <xf numFmtId="165" fontId="15" fillId="0" borderId="1" xfId="3" applyFont="1" applyFill="1" applyBorder="1" applyAlignment="1">
      <alignment horizontal="center" vertical="center"/>
    </xf>
    <xf numFmtId="0" fontId="11" fillId="5" borderId="24" xfId="0" applyFont="1" applyFill="1" applyBorder="1" applyAlignment="1">
      <alignment horizontal="center" vertical="center"/>
    </xf>
    <xf numFmtId="0" fontId="11" fillId="5" borderId="25" xfId="0" applyFont="1" applyFill="1" applyBorder="1" applyAlignment="1">
      <alignment horizontal="center" vertical="center"/>
    </xf>
    <xf numFmtId="0" fontId="15" fillId="0" borderId="24" xfId="0" applyFont="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10" fontId="15" fillId="0" borderId="24" xfId="0" applyNumberFormat="1" applyFont="1" applyBorder="1" applyAlignment="1">
      <alignment horizontal="center" vertical="center" wrapText="1"/>
    </xf>
    <xf numFmtId="0" fontId="15" fillId="0" borderId="26" xfId="0" applyFont="1" applyBorder="1" applyAlignment="1">
      <alignment horizontal="center" vertical="center" wrapText="1"/>
    </xf>
    <xf numFmtId="0" fontId="11" fillId="5" borderId="24"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11" fillId="5" borderId="26" xfId="0" applyFont="1" applyFill="1" applyBorder="1" applyAlignment="1">
      <alignment horizontal="center" vertical="center" wrapText="1"/>
    </xf>
    <xf numFmtId="0" fontId="11" fillId="5" borderId="1" xfId="0" applyFont="1" applyFill="1" applyBorder="1" applyAlignment="1">
      <alignment horizontal="center" vertical="center" wrapText="1"/>
    </xf>
    <xf numFmtId="10" fontId="11" fillId="0" borderId="1" xfId="6" applyNumberFormat="1" applyFont="1" applyBorder="1" applyAlignment="1">
      <alignment horizontal="center" vertical="center"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2" borderId="17"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0" borderId="18" xfId="0" applyFont="1" applyBorder="1" applyAlignment="1">
      <alignment horizontal="center" vertical="center"/>
    </xf>
    <xf numFmtId="165" fontId="15" fillId="0" borderId="24" xfId="3" applyFont="1" applyBorder="1" applyAlignment="1">
      <alignment horizontal="center" vertical="center" wrapText="1"/>
    </xf>
    <xf numFmtId="165" fontId="15" fillId="0" borderId="25" xfId="3" applyFont="1" applyBorder="1" applyAlignment="1">
      <alignment horizontal="center" vertical="center" wrapText="1"/>
    </xf>
    <xf numFmtId="165" fontId="15" fillId="0" borderId="26" xfId="3" applyFont="1" applyBorder="1" applyAlignment="1">
      <alignment horizontal="center" vertical="center" wrapText="1"/>
    </xf>
    <xf numFmtId="10"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65" fontId="15" fillId="0" borderId="1" xfId="3" applyFont="1" applyBorder="1" applyAlignment="1">
      <alignment horizontal="center" vertical="center" wrapText="1"/>
    </xf>
    <xf numFmtId="0" fontId="11" fillId="5" borderId="26" xfId="0" applyFont="1" applyFill="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1" fontId="6" fillId="0" borderId="31" xfId="0" applyNumberFormat="1" applyFont="1" applyBorder="1" applyAlignment="1">
      <alignment horizontal="center" vertical="center"/>
    </xf>
    <xf numFmtId="1" fontId="6" fillId="0" borderId="4" xfId="0" applyNumberFormat="1" applyFont="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0" fontId="6" fillId="0" borderId="4" xfId="0" applyFont="1" applyBorder="1" applyAlignment="1">
      <alignment horizontal="left"/>
    </xf>
    <xf numFmtId="0" fontId="6" fillId="0" borderId="18" xfId="0" applyFont="1" applyBorder="1" applyAlignment="1">
      <alignment horizontal="left"/>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169" fontId="6" fillId="0" borderId="31" xfId="0" applyNumberFormat="1" applyFont="1" applyBorder="1" applyAlignment="1">
      <alignment horizontal="center" vertical="center"/>
    </xf>
    <xf numFmtId="169" fontId="6" fillId="0" borderId="4" xfId="0" applyNumberFormat="1" applyFont="1" applyBorder="1" applyAlignment="1">
      <alignment horizontal="center" vertical="center"/>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0" fontId="6" fillId="0" borderId="31" xfId="0" applyFont="1" applyBorder="1" applyAlignment="1">
      <alignment horizontal="center" vertical="center"/>
    </xf>
    <xf numFmtId="0" fontId="6" fillId="0" borderId="19" xfId="0" applyFont="1" applyBorder="1" applyAlignment="1">
      <alignment horizontal="center" vertical="center"/>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0" fontId="6" fillId="0" borderId="18" xfId="9" applyNumberFormat="1" applyFont="1" applyFill="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69" fontId="6" fillId="0" borderId="46" xfId="0" applyNumberFormat="1" applyFont="1" applyBorder="1" applyAlignment="1">
      <alignment horizontal="center" vertical="center"/>
    </xf>
    <xf numFmtId="0" fontId="6" fillId="0" borderId="46" xfId="0"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167" fontId="6" fillId="0" borderId="4" xfId="0" applyNumberFormat="1" applyFont="1" applyBorder="1" applyAlignment="1">
      <alignment horizontal="center" vertic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11" fillId="0" borderId="33" xfId="0" applyFont="1" applyBorder="1" applyAlignment="1">
      <alignment horizontal="left" vertical="center" wrapText="1"/>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1" fillId="0" borderId="33" xfId="0" applyFont="1" applyBorder="1" applyAlignment="1">
      <alignment horizontal="center" vertical="center"/>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40" xfId="0" applyFont="1" applyBorder="1" applyAlignment="1">
      <alignment horizontal="center" vertical="top"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xf numFmtId="0" fontId="13" fillId="0" borderId="13" xfId="0" applyFont="1" applyBorder="1" applyAlignment="1">
      <alignment horizontal="center" vertical="top" wrapText="1"/>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10" fontId="11" fillId="0" borderId="1" xfId="6" applyNumberFormat="1" applyFont="1" applyFill="1" applyBorder="1" applyAlignment="1">
      <alignment horizontal="center" vertical="center"/>
    </xf>
    <xf numFmtId="2" fontId="11" fillId="0" borderId="1" xfId="6" applyNumberFormat="1" applyFont="1" applyFill="1" applyBorder="1" applyAlignment="1">
      <alignment horizontal="center" vertical="center"/>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5" fillId="0" borderId="0" xfId="0" applyNumberFormat="1" applyFont="1"/>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47625</xdr:colOff>
      <xdr:row>101</xdr:row>
      <xdr:rowOff>11907</xdr:rowOff>
    </xdr:from>
    <xdr:to>
      <xdr:col>10</xdr:col>
      <xdr:colOff>131237</xdr:colOff>
      <xdr:row>115</xdr:row>
      <xdr:rowOff>319363</xdr:rowOff>
    </xdr:to>
    <xdr:pic>
      <xdr:nvPicPr>
        <xdr:cNvPr id="2" name="Imagen 1">
          <a:extLst>
            <a:ext uri="{FF2B5EF4-FFF2-40B4-BE49-F238E27FC236}">
              <a16:creationId xmlns:a16="http://schemas.microsoft.com/office/drawing/2014/main" id="{C7E0FA87-C656-4AE2-8AA9-3CFA3F7914BC}"/>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66688" y="28265438"/>
          <a:ext cx="3834080" cy="3057800"/>
        </a:xfrm>
        <a:prstGeom prst="rect">
          <a:avLst/>
        </a:prstGeom>
      </xdr:spPr>
    </xdr:pic>
    <xdr:clientData/>
  </xdr:twoCellAnchor>
  <xdr:twoCellAnchor editAs="oneCell">
    <xdr:from>
      <xdr:col>10</xdr:col>
      <xdr:colOff>191772</xdr:colOff>
      <xdr:row>101</xdr:row>
      <xdr:rowOff>11906</xdr:rowOff>
    </xdr:from>
    <xdr:to>
      <xdr:col>22</xdr:col>
      <xdr:colOff>10019</xdr:colOff>
      <xdr:row>115</xdr:row>
      <xdr:rowOff>319362</xdr:rowOff>
    </xdr:to>
    <xdr:pic>
      <xdr:nvPicPr>
        <xdr:cNvPr id="3" name="Imagen 2">
          <a:extLst>
            <a:ext uri="{FF2B5EF4-FFF2-40B4-BE49-F238E27FC236}">
              <a16:creationId xmlns:a16="http://schemas.microsoft.com/office/drawing/2014/main" id="{9E79F1A6-6E0E-4918-AB61-854AF85F9C0E}"/>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4061303" y="28265437"/>
          <a:ext cx="3723497" cy="3057800"/>
        </a:xfrm>
        <a:prstGeom prst="rect">
          <a:avLst/>
        </a:prstGeom>
      </xdr:spPr>
    </xdr:pic>
    <xdr:clientData/>
  </xdr:twoCellAnchor>
  <xdr:twoCellAnchor editAs="oneCell">
    <xdr:from>
      <xdr:col>22</xdr:col>
      <xdr:colOff>11906</xdr:colOff>
      <xdr:row>101</xdr:row>
      <xdr:rowOff>23813</xdr:rowOff>
    </xdr:from>
    <xdr:to>
      <xdr:col>32</xdr:col>
      <xdr:colOff>381281</xdr:colOff>
      <xdr:row>115</xdr:row>
      <xdr:rowOff>331269</xdr:rowOff>
    </xdr:to>
    <xdr:pic>
      <xdr:nvPicPr>
        <xdr:cNvPr id="4" name="Imagen 3">
          <a:extLst>
            <a:ext uri="{FF2B5EF4-FFF2-40B4-BE49-F238E27FC236}">
              <a16:creationId xmlns:a16="http://schemas.microsoft.com/office/drawing/2014/main" id="{0BC64FCB-CB55-44B0-B7C9-A705184B6A0A}"/>
            </a:ext>
          </a:extLst>
        </xdr:cNvPr>
        <xdr:cNvPicPr>
          <a:picLocks noChangeAspect="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a:stretch/>
      </xdr:blipFill>
      <xdr:spPr>
        <a:xfrm>
          <a:off x="7786687" y="28277344"/>
          <a:ext cx="3560250" cy="3057800"/>
        </a:xfrm>
        <a:prstGeom prst="rect">
          <a:avLst/>
        </a:prstGeom>
      </xdr:spPr>
    </xdr:pic>
    <xdr:clientData/>
  </xdr:twoCellAnchor>
  <xdr:twoCellAnchor editAs="oneCell">
    <xdr:from>
      <xdr:col>10</xdr:col>
      <xdr:colOff>38419</xdr:colOff>
      <xdr:row>119</xdr:row>
      <xdr:rowOff>1792922</xdr:rowOff>
    </xdr:from>
    <xdr:to>
      <xdr:col>21</xdr:col>
      <xdr:colOff>811210</xdr:colOff>
      <xdr:row>120</xdr:row>
      <xdr:rowOff>2706009</xdr:rowOff>
    </xdr:to>
    <xdr:pic>
      <xdr:nvPicPr>
        <xdr:cNvPr id="6" name="Imagen 5">
          <a:extLst>
            <a:ext uri="{FF2B5EF4-FFF2-40B4-BE49-F238E27FC236}">
              <a16:creationId xmlns:a16="http://schemas.microsoft.com/office/drawing/2014/main" id="{5106D9D0-4E02-4036-927B-16999DF92998}"/>
            </a:ext>
          </a:extLst>
        </xdr:cNvPr>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3907950" y="36130547"/>
          <a:ext cx="3761260" cy="2841900"/>
        </a:xfrm>
        <a:prstGeom prst="rect">
          <a:avLst/>
        </a:prstGeom>
      </xdr:spPr>
    </xdr:pic>
    <xdr:clientData/>
  </xdr:twoCellAnchor>
  <xdr:twoCellAnchor editAs="oneCell">
    <xdr:from>
      <xdr:col>1</xdr:col>
      <xdr:colOff>30163</xdr:colOff>
      <xdr:row>119</xdr:row>
      <xdr:rowOff>1792923</xdr:rowOff>
    </xdr:from>
    <xdr:to>
      <xdr:col>10</xdr:col>
      <xdr:colOff>43495</xdr:colOff>
      <xdr:row>120</xdr:row>
      <xdr:rowOff>2706010</xdr:rowOff>
    </xdr:to>
    <xdr:pic>
      <xdr:nvPicPr>
        <xdr:cNvPr id="7" name="Imagen 6">
          <a:extLst>
            <a:ext uri="{FF2B5EF4-FFF2-40B4-BE49-F238E27FC236}">
              <a16:creationId xmlns:a16="http://schemas.microsoft.com/office/drawing/2014/main" id="{9AFEA2DE-5F31-482F-980F-9C3DBC45AFFC}"/>
            </a:ext>
          </a:extLst>
        </xdr:cNvPr>
        <xdr:cNvPicPr>
          <a:picLocks noChangeAspect="1"/>
        </xdr:cNvPicPr>
      </xdr:nvPicPr>
      <xdr:blipFill>
        <a:blip xmlns:r="http://schemas.openxmlformats.org/officeDocument/2006/relationships" r:embed="rId6" cstate="screen">
          <a:extLst>
            <a:ext uri="{28A0092B-C50C-407E-A947-70E740481C1C}">
              <a14:useLocalDpi xmlns:a14="http://schemas.microsoft.com/office/drawing/2010/main"/>
            </a:ext>
          </a:extLst>
        </a:blip>
        <a:stretch>
          <a:fillRect/>
        </a:stretch>
      </xdr:blipFill>
      <xdr:spPr>
        <a:xfrm>
          <a:off x="149226" y="36130548"/>
          <a:ext cx="3763800" cy="2841900"/>
        </a:xfrm>
        <a:prstGeom prst="rect">
          <a:avLst/>
        </a:prstGeom>
      </xdr:spPr>
    </xdr:pic>
    <xdr:clientData/>
  </xdr:twoCellAnchor>
  <xdr:twoCellAnchor editAs="oneCell">
    <xdr:from>
      <xdr:col>21</xdr:col>
      <xdr:colOff>772638</xdr:colOff>
      <xdr:row>119</xdr:row>
      <xdr:rowOff>1798162</xdr:rowOff>
    </xdr:from>
    <xdr:to>
      <xdr:col>32</xdr:col>
      <xdr:colOff>388142</xdr:colOff>
      <xdr:row>120</xdr:row>
      <xdr:rowOff>2711249</xdr:rowOff>
    </xdr:to>
    <xdr:pic>
      <xdr:nvPicPr>
        <xdr:cNvPr id="8" name="Imagen 7">
          <a:extLst>
            <a:ext uri="{FF2B5EF4-FFF2-40B4-BE49-F238E27FC236}">
              <a16:creationId xmlns:a16="http://schemas.microsoft.com/office/drawing/2014/main" id="{3768E818-7C44-4EF3-90A7-39427094BACB}"/>
            </a:ext>
          </a:extLst>
        </xdr:cNvPr>
        <xdr:cNvPicPr>
          <a:picLocks noChangeAspect="1"/>
        </xdr:cNvPicPr>
      </xdr:nvPicPr>
      <xdr:blipFill>
        <a:blip xmlns:r="http://schemas.openxmlformats.org/officeDocument/2006/relationships" r:embed="rId7" cstate="screen">
          <a:extLst>
            <a:ext uri="{28A0092B-C50C-407E-A947-70E740481C1C}">
              <a14:useLocalDpi xmlns:a14="http://schemas.microsoft.com/office/drawing/2010/main"/>
            </a:ext>
          </a:extLst>
        </a:blip>
        <a:stretch>
          <a:fillRect/>
        </a:stretch>
      </xdr:blipFill>
      <xdr:spPr>
        <a:xfrm>
          <a:off x="7630638" y="36135787"/>
          <a:ext cx="3723160" cy="2841900"/>
        </a:xfrm>
        <a:prstGeom prst="rect">
          <a:avLst/>
        </a:prstGeom>
      </xdr:spPr>
    </xdr:pic>
    <xdr:clientData/>
  </xdr:twoCellAnchor>
  <xdr:twoCellAnchor editAs="oneCell">
    <xdr:from>
      <xdr:col>1</xdr:col>
      <xdr:colOff>35718</xdr:colOff>
      <xdr:row>121</xdr:row>
      <xdr:rowOff>50005</xdr:rowOff>
    </xdr:from>
    <xdr:to>
      <xdr:col>9</xdr:col>
      <xdr:colOff>349565</xdr:colOff>
      <xdr:row>121</xdr:row>
      <xdr:rowOff>2891905</xdr:rowOff>
    </xdr:to>
    <xdr:pic>
      <xdr:nvPicPr>
        <xdr:cNvPr id="9" name="Imagen 8">
          <a:extLst>
            <a:ext uri="{FF2B5EF4-FFF2-40B4-BE49-F238E27FC236}">
              <a16:creationId xmlns:a16="http://schemas.microsoft.com/office/drawing/2014/main" id="{07596A41-00CC-4B6F-8B77-D97D4A6A9A53}"/>
            </a:ext>
          </a:extLst>
        </xdr:cNvPr>
        <xdr:cNvPicPr>
          <a:picLocks noChangeAspect="1"/>
        </xdr:cNvPicPr>
      </xdr:nvPicPr>
      <xdr:blipFill rotWithShape="1">
        <a:blip xmlns:r="http://schemas.openxmlformats.org/officeDocument/2006/relationships" r:embed="rId8" cstate="screen">
          <a:extLst>
            <a:ext uri="{28A0092B-C50C-407E-A947-70E740481C1C}">
              <a14:useLocalDpi xmlns:a14="http://schemas.microsoft.com/office/drawing/2010/main"/>
            </a:ext>
          </a:extLst>
        </a:blip>
        <a:srcRect/>
        <a:stretch/>
      </xdr:blipFill>
      <xdr:spPr>
        <a:xfrm>
          <a:off x="154781" y="39459693"/>
          <a:ext cx="3623784" cy="2841900"/>
        </a:xfrm>
        <a:prstGeom prst="rect">
          <a:avLst/>
        </a:prstGeom>
      </xdr:spPr>
    </xdr:pic>
    <xdr:clientData/>
  </xdr:twoCellAnchor>
  <xdr:twoCellAnchor editAs="oneCell">
    <xdr:from>
      <xdr:col>9</xdr:col>
      <xdr:colOff>373540</xdr:colOff>
      <xdr:row>121</xdr:row>
      <xdr:rowOff>60165</xdr:rowOff>
    </xdr:from>
    <xdr:to>
      <xdr:col>21</xdr:col>
      <xdr:colOff>705800</xdr:colOff>
      <xdr:row>121</xdr:row>
      <xdr:rowOff>2902065</xdr:rowOff>
    </xdr:to>
    <xdr:pic>
      <xdr:nvPicPr>
        <xdr:cNvPr id="10" name="Imagen 9">
          <a:extLst>
            <a:ext uri="{FF2B5EF4-FFF2-40B4-BE49-F238E27FC236}">
              <a16:creationId xmlns:a16="http://schemas.microsoft.com/office/drawing/2014/main" id="{A1B87D08-B002-4B71-A16F-0E8830C979E0}"/>
            </a:ext>
          </a:extLst>
        </xdr:cNvPr>
        <xdr:cNvPicPr>
          <a:picLocks noChangeAspect="1"/>
        </xdr:cNvPicPr>
      </xdr:nvPicPr>
      <xdr:blipFill>
        <a:blip xmlns:r="http://schemas.openxmlformats.org/officeDocument/2006/relationships" r:embed="rId9" cstate="screen">
          <a:extLst>
            <a:ext uri="{28A0092B-C50C-407E-A947-70E740481C1C}">
              <a14:useLocalDpi xmlns:a14="http://schemas.microsoft.com/office/drawing/2010/main"/>
            </a:ext>
          </a:extLst>
        </a:blip>
        <a:stretch>
          <a:fillRect/>
        </a:stretch>
      </xdr:blipFill>
      <xdr:spPr>
        <a:xfrm>
          <a:off x="3802540" y="39469853"/>
          <a:ext cx="3761260" cy="2841900"/>
        </a:xfrm>
        <a:prstGeom prst="rect">
          <a:avLst/>
        </a:prstGeom>
      </xdr:spPr>
    </xdr:pic>
    <xdr:clientData/>
  </xdr:twoCellAnchor>
  <xdr:twoCellAnchor editAs="oneCell">
    <xdr:from>
      <xdr:col>21</xdr:col>
      <xdr:colOff>764224</xdr:colOff>
      <xdr:row>121</xdr:row>
      <xdr:rowOff>58420</xdr:rowOff>
    </xdr:from>
    <xdr:to>
      <xdr:col>32</xdr:col>
      <xdr:colOff>379728</xdr:colOff>
      <xdr:row>121</xdr:row>
      <xdr:rowOff>2900320</xdr:rowOff>
    </xdr:to>
    <xdr:pic>
      <xdr:nvPicPr>
        <xdr:cNvPr id="11" name="Imagen 10">
          <a:extLst>
            <a:ext uri="{FF2B5EF4-FFF2-40B4-BE49-F238E27FC236}">
              <a16:creationId xmlns:a16="http://schemas.microsoft.com/office/drawing/2014/main" id="{AEFC15A1-1FF8-48AC-A9EA-9C7B27DF78E7}"/>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7622224" y="39468108"/>
          <a:ext cx="3723160" cy="2841900"/>
        </a:xfrm>
        <a:prstGeom prst="rect">
          <a:avLst/>
        </a:prstGeom>
      </xdr:spPr>
    </xdr:pic>
    <xdr:clientData/>
  </xdr:twoCellAnchor>
  <xdr:twoCellAnchor editAs="oneCell">
    <xdr:from>
      <xdr:col>1</xdr:col>
      <xdr:colOff>45562</xdr:colOff>
      <xdr:row>121</xdr:row>
      <xdr:rowOff>3265805</xdr:rowOff>
    </xdr:from>
    <xdr:to>
      <xdr:col>14</xdr:col>
      <xdr:colOff>121004</xdr:colOff>
      <xdr:row>122</xdr:row>
      <xdr:rowOff>2051235</xdr:rowOff>
    </xdr:to>
    <xdr:pic>
      <xdr:nvPicPr>
        <xdr:cNvPr id="12" name="Imagen 11">
          <a:extLst>
            <a:ext uri="{FF2B5EF4-FFF2-40B4-BE49-F238E27FC236}">
              <a16:creationId xmlns:a16="http://schemas.microsoft.com/office/drawing/2014/main" id="{8D84C6EF-A02A-4066-A2AA-49BADA392A7D}"/>
            </a:ext>
          </a:extLst>
        </xdr:cNvPr>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164625" y="42675493"/>
          <a:ext cx="4683160" cy="3643180"/>
        </a:xfrm>
        <a:prstGeom prst="rect">
          <a:avLst/>
        </a:prstGeom>
      </xdr:spPr>
    </xdr:pic>
    <xdr:clientData/>
  </xdr:twoCellAnchor>
  <xdr:twoCellAnchor editAs="oneCell">
    <xdr:from>
      <xdr:col>1</xdr:col>
      <xdr:colOff>23812</xdr:colOff>
      <xdr:row>118</xdr:row>
      <xdr:rowOff>417989</xdr:rowOff>
    </xdr:from>
    <xdr:to>
      <xdr:col>9</xdr:col>
      <xdr:colOff>425942</xdr:colOff>
      <xdr:row>119</xdr:row>
      <xdr:rowOff>804820</xdr:rowOff>
    </xdr:to>
    <xdr:pic>
      <xdr:nvPicPr>
        <xdr:cNvPr id="13" name="Imagen 12">
          <a:extLst>
            <a:ext uri="{FF2B5EF4-FFF2-40B4-BE49-F238E27FC236}">
              <a16:creationId xmlns:a16="http://schemas.microsoft.com/office/drawing/2014/main" id="{F353F76B-6038-4ABE-9DFD-E45BAD351362}"/>
            </a:ext>
          </a:extLst>
        </xdr:cNvPr>
        <xdr:cNvPicPr>
          <a:picLocks noChangeAspect="1" noChangeArrowheads="1"/>
        </xdr:cNvPicPr>
      </xdr:nvPicPr>
      <xdr:blipFill rotWithShape="1">
        <a:blip xmlns:r="http://schemas.openxmlformats.org/officeDocument/2006/relationships" r:embed="rId12" cstate="screen">
          <a:extLst>
            <a:ext uri="{28A0092B-C50C-407E-A947-70E740481C1C}">
              <a14:useLocalDpi xmlns:a14="http://schemas.microsoft.com/office/drawing/2010/main"/>
            </a:ext>
          </a:extLst>
        </a:blip>
        <a:srcRect/>
        <a:stretch/>
      </xdr:blipFill>
      <xdr:spPr bwMode="auto">
        <a:xfrm>
          <a:off x="142875" y="32148145"/>
          <a:ext cx="3712067" cy="299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162720</xdr:colOff>
      <xdr:row>118</xdr:row>
      <xdr:rowOff>411798</xdr:rowOff>
    </xdr:from>
    <xdr:to>
      <xdr:col>19</xdr:col>
      <xdr:colOff>115142</xdr:colOff>
      <xdr:row>119</xdr:row>
      <xdr:rowOff>785929</xdr:rowOff>
    </xdr:to>
    <xdr:pic>
      <xdr:nvPicPr>
        <xdr:cNvPr id="14" name="Imagen 13">
          <a:extLst>
            <a:ext uri="{FF2B5EF4-FFF2-40B4-BE49-F238E27FC236}">
              <a16:creationId xmlns:a16="http://schemas.microsoft.com/office/drawing/2014/main" id="{135B9CE2-9383-45AC-97CA-A30BA8C3E0A7}"/>
            </a:ext>
          </a:extLst>
        </xdr:cNvPr>
        <xdr:cNvPicPr>
          <a:picLocks noChangeAspect="1" noChangeArrowheads="1"/>
        </xdr:cNvPicPr>
      </xdr:nvPicPr>
      <xdr:blipFill>
        <a:blip xmlns:r="http://schemas.openxmlformats.org/officeDocument/2006/relationships" r:embed="rId13" cstate="screen">
          <a:extLst>
            <a:ext uri="{28A0092B-C50C-407E-A947-70E740481C1C}">
              <a14:useLocalDpi xmlns:a14="http://schemas.microsoft.com/office/drawing/2010/main"/>
            </a:ext>
          </a:extLst>
        </a:blip>
        <a:srcRect/>
        <a:stretch>
          <a:fillRect/>
        </a:stretch>
      </xdr:blipFill>
      <xdr:spPr bwMode="auto">
        <a:xfrm>
          <a:off x="4032251" y="32141954"/>
          <a:ext cx="2119360" cy="298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237809</xdr:colOff>
      <xdr:row>118</xdr:row>
      <xdr:rowOff>390684</xdr:rowOff>
    </xdr:from>
    <xdr:to>
      <xdr:col>32</xdr:col>
      <xdr:colOff>269882</xdr:colOff>
      <xdr:row>119</xdr:row>
      <xdr:rowOff>777515</xdr:rowOff>
    </xdr:to>
    <xdr:pic>
      <xdr:nvPicPr>
        <xdr:cNvPr id="15" name="Imagen 14">
          <a:extLst>
            <a:ext uri="{FF2B5EF4-FFF2-40B4-BE49-F238E27FC236}">
              <a16:creationId xmlns:a16="http://schemas.microsoft.com/office/drawing/2014/main" id="{90485B40-7014-4FC9-8EF9-C924560B841E}"/>
            </a:ext>
          </a:extLst>
        </xdr:cNvPr>
        <xdr:cNvPicPr>
          <a:picLocks noChangeAspect="1" noChangeArrowheads="1"/>
        </xdr:cNvPicPr>
      </xdr:nvPicPr>
      <xdr:blipFill>
        <a:blip xmlns:r="http://schemas.openxmlformats.org/officeDocument/2006/relationships" r:embed="rId14" cstate="screen">
          <a:extLst>
            <a:ext uri="{28A0092B-C50C-407E-A947-70E740481C1C}">
              <a14:useLocalDpi xmlns:a14="http://schemas.microsoft.com/office/drawing/2010/main"/>
            </a:ext>
          </a:extLst>
        </a:blip>
        <a:srcRect/>
        <a:stretch>
          <a:fillRect/>
        </a:stretch>
      </xdr:blipFill>
      <xdr:spPr bwMode="auto">
        <a:xfrm>
          <a:off x="6274278" y="32120840"/>
          <a:ext cx="4961260" cy="299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23"/>
  <sheetViews>
    <sheetView showGridLines="0" tabSelected="1" view="pageBreakPreview" zoomScale="80" zoomScaleNormal="100" zoomScaleSheetLayoutView="80" workbookViewId="0">
      <selection activeCell="AI122" sqref="AI122"/>
    </sheetView>
  </sheetViews>
  <sheetFormatPr baseColWidth="10" defaultColWidth="11.42578125" defaultRowHeight="12.75" x14ac:dyDescent="0.2"/>
  <cols>
    <col min="1" max="1" width="1.85546875" style="3" customWidth="1"/>
    <col min="2" max="2" width="6" style="3" customWidth="1"/>
    <col min="3" max="3" width="4.85546875" style="3" customWidth="1"/>
    <col min="4" max="4" width="7.140625" style="3" customWidth="1"/>
    <col min="5" max="5" width="6" style="3" customWidth="1"/>
    <col min="6" max="6" width="6.42578125" style="3" customWidth="1"/>
    <col min="7" max="7" width="7.7109375" style="3" customWidth="1"/>
    <col min="8" max="8" width="6.5703125" style="3" customWidth="1"/>
    <col min="9" max="9" width="4.85546875" style="3" customWidth="1"/>
    <col min="10" max="10" width="6.5703125" style="3" customWidth="1"/>
    <col min="11" max="11" width="3.5703125" style="3" customWidth="1"/>
    <col min="12" max="12" width="3.42578125" style="3" customWidth="1"/>
    <col min="13" max="13" width="2" style="3" customWidth="1"/>
    <col min="14" max="14" width="3.85546875" style="3" customWidth="1"/>
    <col min="15" max="15" width="2.7109375" style="3" customWidth="1"/>
    <col min="16" max="16" width="3.5703125" style="3" customWidth="1"/>
    <col min="17" max="17" width="4.42578125" style="3" customWidth="1"/>
    <col min="18" max="18" width="4.140625" style="3" customWidth="1"/>
    <col min="19" max="19" width="4.85546875" style="3" customWidth="1"/>
    <col min="20" max="20" width="5.5703125" style="3" customWidth="1"/>
    <col min="21" max="21" width="6.85546875" style="3" customWidth="1"/>
    <col min="22" max="22" width="13.7109375" style="3" customWidth="1"/>
    <col min="23" max="23" width="6.85546875" style="3" customWidth="1"/>
    <col min="24" max="24" width="6" style="3" customWidth="1"/>
    <col min="25" max="25" width="3.7109375" style="3" customWidth="1"/>
    <col min="26" max="26" width="3.42578125" style="3" customWidth="1"/>
    <col min="27" max="27" width="4.85546875" style="3" customWidth="1"/>
    <col min="28" max="28" width="3.42578125" style="3" customWidth="1"/>
    <col min="29" max="29" width="6" style="3" customWidth="1"/>
    <col min="30" max="30" width="4.85546875" style="3" customWidth="1"/>
    <col min="31" max="31" width="4" style="3" customWidth="1"/>
    <col min="32" max="32" width="4.85546875" style="3" customWidth="1"/>
    <col min="33" max="33" width="6" style="3" customWidth="1"/>
    <col min="34" max="34" width="1.85546875" style="3" customWidth="1"/>
    <col min="35" max="35" width="23.7109375" style="3" customWidth="1"/>
    <col min="36" max="36" width="11.42578125" style="3" customWidth="1"/>
    <col min="37" max="16384" width="11.42578125" style="3"/>
  </cols>
  <sheetData>
    <row r="1" spans="2:33" s="1" customFormat="1" ht="57.95" customHeight="1" x14ac:dyDescent="0.2">
      <c r="B1" s="188"/>
      <c r="C1" s="189"/>
      <c r="D1" s="189"/>
      <c r="E1" s="189"/>
      <c r="F1" s="190"/>
      <c r="G1" s="194" t="s">
        <v>19</v>
      </c>
      <c r="H1" s="195"/>
      <c r="I1" s="195"/>
      <c r="J1" s="195"/>
      <c r="K1" s="195"/>
      <c r="L1" s="195"/>
      <c r="M1" s="195"/>
      <c r="N1" s="195"/>
      <c r="O1" s="195"/>
      <c r="P1" s="195"/>
      <c r="Q1" s="195"/>
      <c r="R1" s="195"/>
      <c r="S1" s="195"/>
      <c r="T1" s="195"/>
      <c r="U1" s="195"/>
      <c r="V1" s="195"/>
      <c r="W1" s="195"/>
      <c r="X1" s="195"/>
      <c r="Y1" s="195"/>
      <c r="Z1" s="196"/>
      <c r="AA1" s="191" t="s">
        <v>18</v>
      </c>
      <c r="AB1" s="192"/>
      <c r="AC1" s="192"/>
      <c r="AD1" s="192"/>
      <c r="AE1" s="192"/>
      <c r="AF1" s="192"/>
      <c r="AG1" s="193"/>
    </row>
    <row r="2" spans="2:33" s="1" customFormat="1" ht="8.25" customHeight="1" x14ac:dyDescent="0.2">
      <c r="B2" s="212"/>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4"/>
    </row>
    <row r="3" spans="2:33" ht="15.75" customHeight="1" x14ac:dyDescent="0.2">
      <c r="B3" s="208" t="s">
        <v>6</v>
      </c>
      <c r="C3" s="208"/>
      <c r="D3" s="208"/>
      <c r="E3" s="209">
        <v>45775</v>
      </c>
      <c r="F3" s="208"/>
      <c r="G3" s="208"/>
      <c r="H3" s="208"/>
      <c r="I3" s="208"/>
      <c r="J3" s="208"/>
      <c r="K3" s="208"/>
      <c r="L3" s="208"/>
      <c r="M3" s="208"/>
      <c r="N3" s="208"/>
      <c r="O3" s="208"/>
      <c r="P3" s="208"/>
      <c r="Q3" s="208"/>
      <c r="R3" s="208"/>
      <c r="S3" s="208"/>
      <c r="T3" s="208"/>
      <c r="U3" s="210" t="s">
        <v>7</v>
      </c>
      <c r="V3" s="210"/>
      <c r="W3" s="2">
        <v>118</v>
      </c>
      <c r="X3" s="2" t="s">
        <v>1</v>
      </c>
      <c r="Y3" s="211">
        <v>45768</v>
      </c>
      <c r="Z3" s="210"/>
      <c r="AA3" s="210"/>
      <c r="AB3" s="210"/>
      <c r="AC3" s="2" t="s">
        <v>2</v>
      </c>
      <c r="AD3" s="211">
        <f>+Y3+6</f>
        <v>45774</v>
      </c>
      <c r="AE3" s="210"/>
      <c r="AF3" s="210"/>
      <c r="AG3" s="210"/>
    </row>
    <row r="4" spans="2:33" ht="15.75" customHeight="1" x14ac:dyDescent="0.2">
      <c r="B4" s="158" t="s">
        <v>88</v>
      </c>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60"/>
    </row>
    <row r="5" spans="2:33" ht="32.450000000000003" customHeight="1" x14ac:dyDescent="0.2">
      <c r="B5" s="197" t="s">
        <v>10</v>
      </c>
      <c r="C5" s="198"/>
      <c r="D5" s="198"/>
      <c r="E5" s="198"/>
      <c r="F5" s="198"/>
      <c r="G5" s="202" t="s">
        <v>86</v>
      </c>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4"/>
    </row>
    <row r="6" spans="2:33" ht="26.45" customHeight="1" x14ac:dyDescent="0.2">
      <c r="B6" s="199" t="s">
        <v>11</v>
      </c>
      <c r="C6" s="200"/>
      <c r="D6" s="200"/>
      <c r="E6" s="200"/>
      <c r="F6" s="201"/>
      <c r="G6" s="205" t="s">
        <v>20</v>
      </c>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7"/>
    </row>
    <row r="7" spans="2:33" ht="31.5" customHeight="1" x14ac:dyDescent="0.25">
      <c r="B7" s="126" t="s">
        <v>21</v>
      </c>
      <c r="C7" s="127"/>
      <c r="D7" s="127"/>
      <c r="E7" s="127"/>
      <c r="F7" s="128"/>
      <c r="G7" s="215" t="s">
        <v>22</v>
      </c>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7"/>
    </row>
    <row r="8" spans="2:33" ht="15" x14ac:dyDescent="0.25">
      <c r="B8" s="123" t="s">
        <v>4</v>
      </c>
      <c r="C8" s="124"/>
      <c r="D8" s="124"/>
      <c r="E8" s="124"/>
      <c r="F8" s="125"/>
      <c r="G8" s="132" t="s">
        <v>23</v>
      </c>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33"/>
    </row>
    <row r="9" spans="2:33" ht="15" x14ac:dyDescent="0.25">
      <c r="B9" s="123" t="s">
        <v>5</v>
      </c>
      <c r="C9" s="124"/>
      <c r="D9" s="124"/>
      <c r="E9" s="124"/>
      <c r="F9" s="125"/>
      <c r="G9" s="134">
        <v>44953</v>
      </c>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6"/>
    </row>
    <row r="10" spans="2:33" ht="27.75" customHeight="1" x14ac:dyDescent="0.25">
      <c r="B10" s="126" t="s">
        <v>31</v>
      </c>
      <c r="C10" s="127"/>
      <c r="D10" s="127"/>
      <c r="E10" s="127"/>
      <c r="F10" s="128"/>
      <c r="G10" s="134">
        <v>45473</v>
      </c>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6"/>
    </row>
    <row r="11" spans="2:33" ht="15" x14ac:dyDescent="0.25">
      <c r="B11" s="99" t="s">
        <v>32</v>
      </c>
      <c r="C11" s="100"/>
      <c r="D11" s="100"/>
      <c r="E11" s="100"/>
      <c r="F11" s="101"/>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5" x14ac:dyDescent="0.25">
      <c r="B12" s="99" t="s">
        <v>92</v>
      </c>
      <c r="C12" s="100"/>
      <c r="D12" s="100"/>
      <c r="E12" s="100"/>
      <c r="F12" s="101"/>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25">
      <c r="B13" s="153" t="s">
        <v>34</v>
      </c>
      <c r="C13" s="154"/>
      <c r="D13" s="154"/>
      <c r="E13" s="154"/>
      <c r="F13" s="155"/>
      <c r="G13" s="134">
        <v>45899</v>
      </c>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6"/>
    </row>
    <row r="14" spans="2:33" ht="15" x14ac:dyDescent="0.25">
      <c r="B14" s="123" t="s">
        <v>38</v>
      </c>
      <c r="C14" s="124"/>
      <c r="D14" s="124"/>
      <c r="E14" s="124"/>
      <c r="F14" s="125"/>
      <c r="G14" s="132">
        <f>G13-G9+1</f>
        <v>947</v>
      </c>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33"/>
    </row>
    <row r="15" spans="2:33" ht="15" x14ac:dyDescent="0.25">
      <c r="B15" s="123" t="s">
        <v>8</v>
      </c>
      <c r="C15" s="124"/>
      <c r="D15" s="124"/>
      <c r="E15" s="124"/>
      <c r="F15" s="125"/>
      <c r="G15" s="146">
        <f>AD3-G9</f>
        <v>821</v>
      </c>
      <c r="H15" s="147"/>
      <c r="I15" s="147"/>
      <c r="J15" s="147"/>
      <c r="K15" s="124" t="s">
        <v>9</v>
      </c>
      <c r="L15" s="124"/>
      <c r="M15" s="124"/>
      <c r="N15" s="124"/>
      <c r="O15" s="125"/>
      <c r="P15" s="143">
        <f>+G15/G14</f>
        <v>0.86694825765575501</v>
      </c>
      <c r="Q15" s="144"/>
      <c r="R15" s="145"/>
      <c r="S15" s="137" t="s">
        <v>25</v>
      </c>
      <c r="T15" s="138"/>
      <c r="U15" s="138"/>
      <c r="V15" s="138"/>
      <c r="W15" s="138"/>
      <c r="X15" s="138"/>
      <c r="Y15" s="138"/>
      <c r="Z15" s="138"/>
      <c r="AA15" s="138"/>
      <c r="AB15" s="138"/>
      <c r="AC15" s="138"/>
      <c r="AD15" s="138"/>
      <c r="AE15" s="138"/>
      <c r="AF15" s="138"/>
      <c r="AG15" s="139"/>
    </row>
    <row r="16" spans="2:33" ht="29.25" customHeight="1" x14ac:dyDescent="0.25">
      <c r="B16" s="126" t="s">
        <v>28</v>
      </c>
      <c r="C16" s="127"/>
      <c r="D16" s="127"/>
      <c r="E16" s="127"/>
      <c r="F16" s="128"/>
      <c r="G16" s="305">
        <v>0.43819999999999998</v>
      </c>
      <c r="H16" s="306"/>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25">
      <c r="B17" s="126" t="s">
        <v>29</v>
      </c>
      <c r="C17" s="127"/>
      <c r="D17" s="127"/>
      <c r="E17" s="127"/>
      <c r="F17" s="128"/>
      <c r="G17" s="305">
        <v>0.42770000000000002</v>
      </c>
      <c r="H17" s="306"/>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25">
      <c r="B18" s="126" t="s">
        <v>26</v>
      </c>
      <c r="C18" s="127"/>
      <c r="D18" s="127"/>
      <c r="E18" s="127"/>
      <c r="F18" s="128"/>
      <c r="G18" s="234">
        <v>1</v>
      </c>
      <c r="H18" s="235"/>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45" customHeight="1" x14ac:dyDescent="0.25">
      <c r="B19" s="126" t="s">
        <v>35</v>
      </c>
      <c r="C19" s="127"/>
      <c r="D19" s="127"/>
      <c r="E19" s="127"/>
      <c r="F19" s="128"/>
      <c r="G19" s="234">
        <v>1</v>
      </c>
      <c r="H19" s="235"/>
      <c r="I19" s="248" t="s">
        <v>36</v>
      </c>
      <c r="J19" s="100"/>
      <c r="K19" s="100"/>
      <c r="L19" s="100"/>
      <c r="M19" s="101"/>
      <c r="N19" s="234">
        <v>1</v>
      </c>
      <c r="O19" s="235"/>
      <c r="P19" s="235"/>
      <c r="Q19" s="242"/>
      <c r="R19" s="243" t="s">
        <v>30</v>
      </c>
      <c r="S19" s="244"/>
      <c r="T19" s="244"/>
      <c r="U19" s="245"/>
      <c r="V19" s="14">
        <f>N19-G19</f>
        <v>0</v>
      </c>
      <c r="W19" s="8"/>
      <c r="X19" s="8"/>
      <c r="Y19" s="8"/>
      <c r="Z19" s="8"/>
      <c r="AA19" s="8"/>
      <c r="AB19" s="8"/>
      <c r="AC19" s="8"/>
      <c r="AD19" s="8"/>
      <c r="AE19" s="8"/>
      <c r="AF19" s="8"/>
      <c r="AG19" s="9"/>
    </row>
    <row r="20" spans="2:36" ht="15" x14ac:dyDescent="0.25">
      <c r="B20" s="123" t="s">
        <v>3</v>
      </c>
      <c r="C20" s="124"/>
      <c r="D20" s="124"/>
      <c r="E20" s="124"/>
      <c r="F20" s="125"/>
      <c r="G20" s="140">
        <v>21411634465</v>
      </c>
      <c r="H20" s="141"/>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2"/>
    </row>
    <row r="21" spans="2:36" ht="15" x14ac:dyDescent="0.25">
      <c r="B21" s="123" t="s">
        <v>12</v>
      </c>
      <c r="C21" s="124"/>
      <c r="D21" s="124"/>
      <c r="E21" s="124"/>
      <c r="F21" s="125"/>
      <c r="G21" s="140">
        <v>5814062780.7983904</v>
      </c>
      <c r="H21" s="141"/>
      <c r="I21" s="141"/>
      <c r="J21" s="141"/>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2"/>
    </row>
    <row r="22" spans="2:36" ht="15" x14ac:dyDescent="0.25">
      <c r="B22" s="123" t="s">
        <v>13</v>
      </c>
      <c r="C22" s="124"/>
      <c r="D22" s="124"/>
      <c r="E22" s="124"/>
      <c r="F22" s="125"/>
      <c r="G22" s="140">
        <f>+G20-G21</f>
        <v>15597571684.201611</v>
      </c>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2"/>
      <c r="AJ22" s="4"/>
    </row>
    <row r="23" spans="2:36" ht="9" customHeight="1" x14ac:dyDescent="0.2">
      <c r="B23" s="148"/>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50"/>
    </row>
    <row r="24" spans="2:36" ht="19.5" customHeight="1" x14ac:dyDescent="0.2">
      <c r="B24" s="158" t="s">
        <v>87</v>
      </c>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c r="AG24" s="160"/>
    </row>
    <row r="25" spans="2:36" ht="24.75" customHeight="1" x14ac:dyDescent="0.2">
      <c r="B25" s="246" t="s">
        <v>49</v>
      </c>
      <c r="C25" s="246"/>
      <c r="D25" s="246"/>
      <c r="E25" s="246"/>
      <c r="F25" s="246"/>
      <c r="G25" s="246"/>
      <c r="H25" s="246"/>
      <c r="I25" s="246"/>
      <c r="J25" s="246"/>
      <c r="K25" s="246"/>
      <c r="L25" s="246"/>
      <c r="M25" s="246"/>
      <c r="N25" s="246"/>
      <c r="O25" s="246"/>
      <c r="P25" s="246"/>
      <c r="Q25" s="246"/>
      <c r="R25" s="247"/>
      <c r="S25" s="239" t="s">
        <v>69</v>
      </c>
      <c r="T25" s="240"/>
      <c r="U25" s="240"/>
      <c r="V25" s="240"/>
      <c r="W25" s="240"/>
      <c r="X25" s="240"/>
      <c r="Y25" s="240"/>
      <c r="Z25" s="240"/>
      <c r="AA25" s="240"/>
      <c r="AB25" s="240"/>
      <c r="AC25" s="240"/>
      <c r="AD25" s="240"/>
      <c r="AE25" s="240"/>
      <c r="AF25" s="240"/>
      <c r="AG25" s="241"/>
    </row>
    <row r="26" spans="2:36" ht="17.25" customHeight="1" x14ac:dyDescent="0.2">
      <c r="B26" s="151" t="s">
        <v>50</v>
      </c>
      <c r="C26" s="152"/>
      <c r="D26" s="152"/>
      <c r="E26" s="152"/>
      <c r="F26" s="152"/>
      <c r="G26" s="96" t="s">
        <v>54</v>
      </c>
      <c r="H26" s="97"/>
      <c r="I26" s="97"/>
      <c r="J26" s="97"/>
      <c r="K26" s="97"/>
      <c r="L26" s="97"/>
      <c r="M26" s="97"/>
      <c r="N26" s="97"/>
      <c r="O26" s="97"/>
      <c r="P26" s="97"/>
      <c r="Q26" s="97"/>
      <c r="R26" s="98"/>
      <c r="S26" s="151" t="s">
        <v>50</v>
      </c>
      <c r="T26" s="152"/>
      <c r="U26" s="152"/>
      <c r="V26" s="152"/>
      <c r="W26" s="152" t="s">
        <v>91</v>
      </c>
      <c r="X26" s="152"/>
      <c r="Y26" s="152"/>
      <c r="Z26" s="152"/>
      <c r="AA26" s="152"/>
      <c r="AB26" s="152"/>
      <c r="AC26" s="152"/>
      <c r="AD26" s="152"/>
      <c r="AE26" s="152"/>
      <c r="AF26" s="152"/>
      <c r="AG26" s="237"/>
    </row>
    <row r="27" spans="2:36" ht="19.5" customHeight="1" x14ac:dyDescent="0.2">
      <c r="B27" s="72" t="s">
        <v>4</v>
      </c>
      <c r="C27" s="73"/>
      <c r="D27" s="73"/>
      <c r="E27" s="73"/>
      <c r="F27" s="73"/>
      <c r="G27" s="236" t="s">
        <v>55</v>
      </c>
      <c r="H27" s="78"/>
      <c r="I27" s="78"/>
      <c r="J27" s="78"/>
      <c r="K27" s="78"/>
      <c r="L27" s="78"/>
      <c r="M27" s="78"/>
      <c r="N27" s="78"/>
      <c r="O27" s="78"/>
      <c r="P27" s="78"/>
      <c r="Q27" s="78"/>
      <c r="R27" s="78"/>
      <c r="S27" s="219" t="s">
        <v>4</v>
      </c>
      <c r="T27" s="218"/>
      <c r="U27" s="218"/>
      <c r="V27" s="218"/>
      <c r="W27" s="238" t="s">
        <v>56</v>
      </c>
      <c r="X27" s="218"/>
      <c r="Y27" s="218"/>
      <c r="Z27" s="218"/>
      <c r="AA27" s="218"/>
      <c r="AB27" s="218"/>
      <c r="AC27" s="218"/>
      <c r="AD27" s="218"/>
      <c r="AE27" s="218"/>
      <c r="AF27" s="218"/>
      <c r="AG27" s="231"/>
    </row>
    <row r="28" spans="2:36" ht="19.5" customHeight="1" x14ac:dyDescent="0.2">
      <c r="B28" s="72" t="s">
        <v>57</v>
      </c>
      <c r="C28" s="73"/>
      <c r="D28" s="73"/>
      <c r="E28" s="73" t="s">
        <v>51</v>
      </c>
      <c r="F28" s="73"/>
      <c r="G28" s="156">
        <v>45509</v>
      </c>
      <c r="H28" s="156"/>
      <c r="I28" s="156"/>
      <c r="J28" s="156"/>
      <c r="K28" s="156"/>
      <c r="L28" s="156"/>
      <c r="M28" s="156"/>
      <c r="N28" s="156"/>
      <c r="O28" s="156"/>
      <c r="P28" s="156"/>
      <c r="Q28" s="156"/>
      <c r="R28" s="157"/>
      <c r="S28" s="219" t="s">
        <v>57</v>
      </c>
      <c r="T28" s="218"/>
      <c r="U28" s="218"/>
      <c r="V28" s="218"/>
      <c r="W28" s="156">
        <v>45509</v>
      </c>
      <c r="X28" s="156"/>
      <c r="Y28" s="156"/>
      <c r="Z28" s="156"/>
      <c r="AA28" s="156"/>
      <c r="AB28" s="156"/>
      <c r="AC28" s="156"/>
      <c r="AD28" s="156"/>
      <c r="AE28" s="156"/>
      <c r="AF28" s="156"/>
      <c r="AG28" s="230"/>
    </row>
    <row r="29" spans="2:36" ht="18.600000000000001" customHeight="1" x14ac:dyDescent="0.2">
      <c r="B29" s="72" t="s">
        <v>58</v>
      </c>
      <c r="C29" s="73"/>
      <c r="D29" s="73"/>
      <c r="E29" s="73"/>
      <c r="F29" s="73"/>
      <c r="G29" s="218" t="s">
        <v>59</v>
      </c>
      <c r="H29" s="218"/>
      <c r="I29" s="218"/>
      <c r="J29" s="218"/>
      <c r="K29" s="218"/>
      <c r="L29" s="218"/>
      <c r="M29" s="218"/>
      <c r="N29" s="218"/>
      <c r="O29" s="218"/>
      <c r="P29" s="218"/>
      <c r="Q29" s="218"/>
      <c r="R29" s="77"/>
      <c r="S29" s="72" t="s">
        <v>58</v>
      </c>
      <c r="T29" s="73"/>
      <c r="U29" s="73"/>
      <c r="V29" s="73"/>
      <c r="W29" s="218" t="s">
        <v>59</v>
      </c>
      <c r="X29" s="218"/>
      <c r="Y29" s="218"/>
      <c r="Z29" s="218"/>
      <c r="AA29" s="218"/>
      <c r="AB29" s="218"/>
      <c r="AC29" s="218"/>
      <c r="AD29" s="218"/>
      <c r="AE29" s="218"/>
      <c r="AF29" s="218"/>
      <c r="AG29" s="231"/>
    </row>
    <row r="30" spans="2:36" ht="19.5" customHeight="1" x14ac:dyDescent="0.2">
      <c r="B30" s="72" t="s">
        <v>60</v>
      </c>
      <c r="C30" s="73"/>
      <c r="D30" s="73"/>
      <c r="E30" s="73"/>
      <c r="F30" s="73"/>
      <c r="G30" s="218" t="s">
        <v>59</v>
      </c>
      <c r="H30" s="218"/>
      <c r="I30" s="218"/>
      <c r="J30" s="218"/>
      <c r="K30" s="218"/>
      <c r="L30" s="218"/>
      <c r="M30" s="218"/>
      <c r="N30" s="218"/>
      <c r="O30" s="218"/>
      <c r="P30" s="218"/>
      <c r="Q30" s="218"/>
      <c r="R30" s="77"/>
      <c r="S30" s="72" t="s">
        <v>60</v>
      </c>
      <c r="T30" s="73"/>
      <c r="U30" s="73"/>
      <c r="V30" s="73"/>
      <c r="W30" s="218" t="s">
        <v>59</v>
      </c>
      <c r="X30" s="218"/>
      <c r="Y30" s="218"/>
      <c r="Z30" s="218"/>
      <c r="AA30" s="218"/>
      <c r="AB30" s="218"/>
      <c r="AC30" s="218"/>
      <c r="AD30" s="218"/>
      <c r="AE30" s="218"/>
      <c r="AF30" s="218"/>
      <c r="AG30" s="231"/>
    </row>
    <row r="31" spans="2:36" ht="19.5" customHeight="1" x14ac:dyDescent="0.2">
      <c r="B31" s="102" t="s">
        <v>94</v>
      </c>
      <c r="C31" s="103"/>
      <c r="D31" s="103"/>
      <c r="E31" s="103"/>
      <c r="F31" s="104"/>
      <c r="G31" s="77" t="s">
        <v>95</v>
      </c>
      <c r="H31" s="78"/>
      <c r="I31" s="78"/>
      <c r="J31" s="78"/>
      <c r="K31" s="78"/>
      <c r="L31" s="78"/>
      <c r="M31" s="78"/>
      <c r="N31" s="78"/>
      <c r="O31" s="78"/>
      <c r="P31" s="78"/>
      <c r="Q31" s="78"/>
      <c r="R31" s="105"/>
      <c r="S31" s="102" t="s">
        <v>94</v>
      </c>
      <c r="T31" s="103"/>
      <c r="U31" s="103"/>
      <c r="V31" s="104"/>
      <c r="W31" s="77" t="s">
        <v>95</v>
      </c>
      <c r="X31" s="78"/>
      <c r="Y31" s="78"/>
      <c r="Z31" s="78"/>
      <c r="AA31" s="78"/>
      <c r="AB31" s="78"/>
      <c r="AC31" s="78"/>
      <c r="AD31" s="78"/>
      <c r="AE31" s="78"/>
      <c r="AF31" s="78"/>
      <c r="AG31" s="105"/>
    </row>
    <row r="32" spans="2:36" ht="19.5" customHeight="1" x14ac:dyDescent="0.2">
      <c r="B32" s="72" t="s">
        <v>61</v>
      </c>
      <c r="C32" s="73"/>
      <c r="D32" s="73"/>
      <c r="E32" s="73"/>
      <c r="F32" s="73"/>
      <c r="G32" s="157">
        <v>45991</v>
      </c>
      <c r="H32" s="228"/>
      <c r="I32" s="228"/>
      <c r="J32" s="228"/>
      <c r="K32" s="228"/>
      <c r="L32" s="228"/>
      <c r="M32" s="228"/>
      <c r="N32" s="228"/>
      <c r="O32" s="228"/>
      <c r="P32" s="228"/>
      <c r="Q32" s="228"/>
      <c r="R32" s="229"/>
      <c r="S32" s="219" t="s">
        <v>61</v>
      </c>
      <c r="T32" s="218"/>
      <c r="U32" s="218"/>
      <c r="V32" s="218"/>
      <c r="W32" s="156">
        <v>45930</v>
      </c>
      <c r="X32" s="156"/>
      <c r="Y32" s="156"/>
      <c r="Z32" s="156"/>
      <c r="AA32" s="156"/>
      <c r="AB32" s="156"/>
      <c r="AC32" s="156"/>
      <c r="AD32" s="156"/>
      <c r="AE32" s="156"/>
      <c r="AF32" s="156"/>
      <c r="AG32" s="230"/>
    </row>
    <row r="33" spans="2:35" ht="14.45" customHeight="1" x14ac:dyDescent="0.2">
      <c r="B33" s="72" t="s">
        <v>62</v>
      </c>
      <c r="C33" s="73"/>
      <c r="D33" s="73"/>
      <c r="E33" s="73"/>
      <c r="F33" s="73"/>
      <c r="G33" s="116">
        <f>G32-G28+1</f>
        <v>483</v>
      </c>
      <c r="H33" s="116"/>
      <c r="I33" s="116"/>
      <c r="J33" s="116"/>
      <c r="K33" s="116"/>
      <c r="L33" s="116"/>
      <c r="M33" s="116"/>
      <c r="N33" s="116"/>
      <c r="O33" s="116"/>
      <c r="P33" s="116"/>
      <c r="Q33" s="116"/>
      <c r="R33" s="117"/>
      <c r="S33" s="72" t="s">
        <v>62</v>
      </c>
      <c r="T33" s="73"/>
      <c r="U33" s="73"/>
      <c r="V33" s="73"/>
      <c r="W33" s="117">
        <f>W32-W28+1</f>
        <v>422</v>
      </c>
      <c r="X33" s="232"/>
      <c r="Y33" s="232"/>
      <c r="Z33" s="232"/>
      <c r="AA33" s="232"/>
      <c r="AB33" s="232"/>
      <c r="AC33" s="232"/>
      <c r="AD33" s="232"/>
      <c r="AE33" s="232"/>
      <c r="AF33" s="232"/>
      <c r="AG33" s="233"/>
    </row>
    <row r="34" spans="2:35" ht="18.600000000000001" customHeight="1" x14ac:dyDescent="0.2">
      <c r="B34" s="72" t="s">
        <v>8</v>
      </c>
      <c r="C34" s="73"/>
      <c r="D34" s="73"/>
      <c r="E34" s="73"/>
      <c r="F34" s="73"/>
      <c r="G34" s="74">
        <f>+AD3-G28+1</f>
        <v>266</v>
      </c>
      <c r="H34" s="75"/>
      <c r="I34" s="75"/>
      <c r="J34" s="75"/>
      <c r="K34" s="78" t="s">
        <v>9</v>
      </c>
      <c r="L34" s="78"/>
      <c r="M34" s="78"/>
      <c r="N34" s="78"/>
      <c r="O34" s="79"/>
      <c r="P34" s="118">
        <f>+G34/G33</f>
        <v>0.55072463768115942</v>
      </c>
      <c r="Q34" s="119"/>
      <c r="R34" s="119"/>
      <c r="S34" s="72" t="s">
        <v>8</v>
      </c>
      <c r="T34" s="73"/>
      <c r="U34" s="73"/>
      <c r="V34" s="73"/>
      <c r="W34" s="74">
        <f>AD3-W28+1</f>
        <v>266</v>
      </c>
      <c r="X34" s="75"/>
      <c r="Y34" s="75"/>
      <c r="Z34" s="75"/>
      <c r="AA34" s="76"/>
      <c r="AB34" s="77" t="s">
        <v>9</v>
      </c>
      <c r="AC34" s="78"/>
      <c r="AD34" s="79"/>
      <c r="AE34" s="118">
        <f>+W34/W33</f>
        <v>0.63033175355450233</v>
      </c>
      <c r="AF34" s="119"/>
      <c r="AG34" s="227"/>
    </row>
    <row r="35" spans="2:35" ht="16.5" customHeight="1" x14ac:dyDescent="0.2">
      <c r="B35" s="72" t="s">
        <v>3</v>
      </c>
      <c r="C35" s="73"/>
      <c r="D35" s="73"/>
      <c r="E35" s="73"/>
      <c r="F35" s="73"/>
      <c r="G35" s="113">
        <v>1013921237</v>
      </c>
      <c r="H35" s="113"/>
      <c r="I35" s="113"/>
      <c r="J35" s="113"/>
      <c r="K35" s="113"/>
      <c r="L35" s="113"/>
      <c r="M35" s="113"/>
      <c r="N35" s="113"/>
      <c r="O35" s="113"/>
      <c r="P35" s="113"/>
      <c r="Q35" s="113"/>
      <c r="R35" s="115"/>
      <c r="S35" s="219" t="s">
        <v>3</v>
      </c>
      <c r="T35" s="218"/>
      <c r="U35" s="218"/>
      <c r="V35" s="218"/>
      <c r="W35" s="113">
        <v>17273655800</v>
      </c>
      <c r="X35" s="113"/>
      <c r="Y35" s="113"/>
      <c r="Z35" s="113"/>
      <c r="AA35" s="113"/>
      <c r="AB35" s="113"/>
      <c r="AC35" s="113"/>
      <c r="AD35" s="113"/>
      <c r="AE35" s="113"/>
      <c r="AF35" s="113"/>
      <c r="AG35" s="114"/>
      <c r="AI35" s="4"/>
    </row>
    <row r="36" spans="2:35" ht="18.600000000000001" customHeight="1" x14ac:dyDescent="0.2">
      <c r="B36" s="72" t="s">
        <v>63</v>
      </c>
      <c r="C36" s="73"/>
      <c r="D36" s="73"/>
      <c r="E36" s="73"/>
      <c r="F36" s="73"/>
      <c r="G36" s="113">
        <v>513183652.69999999</v>
      </c>
      <c r="H36" s="113"/>
      <c r="I36" s="113"/>
      <c r="J36" s="113"/>
      <c r="K36" s="113"/>
      <c r="L36" s="113"/>
      <c r="M36" s="113"/>
      <c r="N36" s="113"/>
      <c r="O36" s="113"/>
      <c r="P36" s="113"/>
      <c r="Q36" s="113"/>
      <c r="R36" s="115"/>
      <c r="S36" s="219" t="s">
        <v>63</v>
      </c>
      <c r="T36" s="218"/>
      <c r="U36" s="218"/>
      <c r="V36" s="218"/>
      <c r="W36" s="113">
        <v>0</v>
      </c>
      <c r="X36" s="113"/>
      <c r="Y36" s="113"/>
      <c r="Z36" s="113"/>
      <c r="AA36" s="113"/>
      <c r="AB36" s="113"/>
      <c r="AC36" s="113"/>
      <c r="AD36" s="113"/>
      <c r="AE36" s="113"/>
      <c r="AF36" s="113"/>
      <c r="AG36" s="114"/>
    </row>
    <row r="37" spans="2:35" ht="18.600000000000001" customHeight="1" x14ac:dyDescent="0.2">
      <c r="B37" s="72" t="s">
        <v>106</v>
      </c>
      <c r="C37" s="73"/>
      <c r="D37" s="73"/>
      <c r="E37" s="73"/>
      <c r="F37" s="73"/>
      <c r="G37" s="113">
        <f>G35+G36</f>
        <v>1527104889.7</v>
      </c>
      <c r="H37" s="113"/>
      <c r="I37" s="113"/>
      <c r="J37" s="113"/>
      <c r="K37" s="113"/>
      <c r="L37" s="113"/>
      <c r="M37" s="113"/>
      <c r="N37" s="113"/>
      <c r="O37" s="113"/>
      <c r="P37" s="113"/>
      <c r="Q37" s="113"/>
      <c r="R37" s="115"/>
      <c r="S37" s="219" t="s">
        <v>106</v>
      </c>
      <c r="T37" s="218"/>
      <c r="U37" s="218"/>
      <c r="V37" s="218"/>
      <c r="W37" s="113">
        <f>W35+W36</f>
        <v>17273655800</v>
      </c>
      <c r="X37" s="113"/>
      <c r="Y37" s="113"/>
      <c r="Z37" s="113"/>
      <c r="AA37" s="113"/>
      <c r="AB37" s="113"/>
      <c r="AC37" s="113"/>
      <c r="AD37" s="113"/>
      <c r="AE37" s="113"/>
      <c r="AF37" s="113"/>
      <c r="AG37" s="114"/>
    </row>
    <row r="38" spans="2:35" ht="15.6" customHeight="1" x14ac:dyDescent="0.2">
      <c r="B38" s="72" t="s">
        <v>64</v>
      </c>
      <c r="C38" s="73"/>
      <c r="D38" s="73"/>
      <c r="E38" s="73"/>
      <c r="F38" s="73"/>
      <c r="G38" s="113">
        <v>204155456</v>
      </c>
      <c r="H38" s="113"/>
      <c r="I38" s="113"/>
      <c r="J38" s="113"/>
      <c r="K38" s="113"/>
      <c r="L38" s="113"/>
      <c r="M38" s="113"/>
      <c r="N38" s="113"/>
      <c r="O38" s="113"/>
      <c r="P38" s="113"/>
      <c r="Q38" s="113"/>
      <c r="R38" s="115"/>
      <c r="S38" s="219" t="s">
        <v>64</v>
      </c>
      <c r="T38" s="218"/>
      <c r="U38" s="218"/>
      <c r="V38" s="218"/>
      <c r="W38" s="113">
        <v>625940000</v>
      </c>
      <c r="X38" s="113"/>
      <c r="Y38" s="113"/>
      <c r="Z38" s="113"/>
      <c r="AA38" s="113"/>
      <c r="AB38" s="113"/>
      <c r="AC38" s="113"/>
      <c r="AD38" s="113"/>
      <c r="AE38" s="113"/>
      <c r="AF38" s="113"/>
      <c r="AG38" s="114"/>
    </row>
    <row r="39" spans="2:35" ht="20.45" customHeight="1" x14ac:dyDescent="0.2">
      <c r="B39" s="72" t="s">
        <v>65</v>
      </c>
      <c r="C39" s="73"/>
      <c r="D39" s="73"/>
      <c r="E39" s="73"/>
      <c r="F39" s="73"/>
      <c r="G39" s="113">
        <f>809765781+G36</f>
        <v>1322949433.7</v>
      </c>
      <c r="H39" s="113"/>
      <c r="I39" s="113"/>
      <c r="J39" s="113"/>
      <c r="K39" s="113"/>
      <c r="L39" s="113"/>
      <c r="M39" s="113"/>
      <c r="N39" s="113"/>
      <c r="O39" s="113"/>
      <c r="P39" s="113"/>
      <c r="Q39" s="113"/>
      <c r="R39" s="115"/>
      <c r="S39" s="219" t="s">
        <v>65</v>
      </c>
      <c r="T39" s="218"/>
      <c r="U39" s="218"/>
      <c r="V39" s="218"/>
      <c r="W39" s="113">
        <v>16647715800</v>
      </c>
      <c r="X39" s="113"/>
      <c r="Y39" s="113"/>
      <c r="Z39" s="113"/>
      <c r="AA39" s="113"/>
      <c r="AB39" s="113"/>
      <c r="AC39" s="113"/>
      <c r="AD39" s="113"/>
      <c r="AE39" s="113"/>
      <c r="AF39" s="113"/>
      <c r="AG39" s="114"/>
    </row>
    <row r="40" spans="2:35" ht="17.45" customHeight="1" x14ac:dyDescent="0.2">
      <c r="B40" s="219" t="s">
        <v>66</v>
      </c>
      <c r="C40" s="218"/>
      <c r="D40" s="218"/>
      <c r="E40" s="218"/>
      <c r="F40" s="218"/>
      <c r="G40" s="113">
        <f>G38</f>
        <v>204155456</v>
      </c>
      <c r="H40" s="113"/>
      <c r="I40" s="113"/>
      <c r="J40" s="113"/>
      <c r="K40" s="113"/>
      <c r="L40" s="113"/>
      <c r="M40" s="113"/>
      <c r="N40" s="113"/>
      <c r="O40" s="113"/>
      <c r="P40" s="113"/>
      <c r="Q40" s="113"/>
      <c r="R40" s="115"/>
      <c r="S40" s="219" t="s">
        <v>66</v>
      </c>
      <c r="T40" s="218"/>
      <c r="U40" s="218"/>
      <c r="V40" s="218"/>
      <c r="W40" s="113">
        <v>625940000</v>
      </c>
      <c r="X40" s="113"/>
      <c r="Y40" s="113"/>
      <c r="Z40" s="113"/>
      <c r="AA40" s="113"/>
      <c r="AB40" s="113"/>
      <c r="AC40" s="113"/>
      <c r="AD40" s="113"/>
      <c r="AE40" s="113"/>
      <c r="AF40" s="113"/>
      <c r="AG40" s="114"/>
      <c r="AI40" s="38"/>
    </row>
    <row r="41" spans="2:35" ht="21.6" customHeight="1" x14ac:dyDescent="0.2">
      <c r="B41" s="219" t="s">
        <v>67</v>
      </c>
      <c r="C41" s="218"/>
      <c r="D41" s="218"/>
      <c r="E41" s="218"/>
      <c r="F41" s="218"/>
      <c r="G41" s="113">
        <v>361236241.998393</v>
      </c>
      <c r="H41" s="113"/>
      <c r="I41" s="113"/>
      <c r="J41" s="113"/>
      <c r="K41" s="113"/>
      <c r="L41" s="113"/>
      <c r="M41" s="113"/>
      <c r="N41" s="113"/>
      <c r="O41" s="113"/>
      <c r="P41" s="113"/>
      <c r="Q41" s="113"/>
      <c r="R41" s="115"/>
      <c r="S41" s="219" t="s">
        <v>67</v>
      </c>
      <c r="T41" s="218"/>
      <c r="U41" s="218"/>
      <c r="V41" s="218"/>
      <c r="W41" s="113">
        <v>4347064255</v>
      </c>
      <c r="X41" s="113"/>
      <c r="Y41" s="113"/>
      <c r="Z41" s="113"/>
      <c r="AA41" s="113"/>
      <c r="AB41" s="113"/>
      <c r="AC41" s="113"/>
      <c r="AD41" s="113"/>
      <c r="AE41" s="113"/>
      <c r="AF41" s="113"/>
      <c r="AG41" s="114"/>
      <c r="AI41" s="4"/>
    </row>
    <row r="42" spans="2:35" ht="24" customHeight="1" x14ac:dyDescent="0.2">
      <c r="B42" s="72" t="s">
        <v>13</v>
      </c>
      <c r="C42" s="73"/>
      <c r="D42" s="73"/>
      <c r="E42" s="73"/>
      <c r="F42" s="73"/>
      <c r="G42" s="113">
        <f>G37-G40-G41</f>
        <v>961713191.70160699</v>
      </c>
      <c r="H42" s="113"/>
      <c r="I42" s="113"/>
      <c r="J42" s="113"/>
      <c r="K42" s="113"/>
      <c r="L42" s="113"/>
      <c r="M42" s="113"/>
      <c r="N42" s="113"/>
      <c r="O42" s="113"/>
      <c r="P42" s="113"/>
      <c r="Q42" s="113"/>
      <c r="R42" s="115"/>
      <c r="S42" s="72" t="s">
        <v>13</v>
      </c>
      <c r="T42" s="73"/>
      <c r="U42" s="73"/>
      <c r="V42" s="73"/>
      <c r="W42" s="113">
        <f>W35-W40-W41</f>
        <v>12300651545</v>
      </c>
      <c r="X42" s="113"/>
      <c r="Y42" s="113"/>
      <c r="Z42" s="113"/>
      <c r="AA42" s="113"/>
      <c r="AB42" s="113"/>
      <c r="AC42" s="113"/>
      <c r="AD42" s="113"/>
      <c r="AE42" s="113"/>
      <c r="AF42" s="113"/>
      <c r="AG42" s="114"/>
      <c r="AI42" s="4"/>
    </row>
    <row r="43" spans="2:35" ht="23.25" customHeight="1" x14ac:dyDescent="0.2">
      <c r="B43" s="258" t="s">
        <v>53</v>
      </c>
      <c r="C43" s="259"/>
      <c r="D43" s="259"/>
      <c r="E43" s="259"/>
      <c r="F43" s="259"/>
      <c r="G43" s="220" t="s">
        <v>90</v>
      </c>
      <c r="H43" s="221"/>
      <c r="I43" s="221"/>
      <c r="J43" s="221"/>
      <c r="K43" s="221"/>
      <c r="L43" s="221"/>
      <c r="M43" s="221"/>
      <c r="N43" s="221"/>
      <c r="O43" s="221"/>
      <c r="P43" s="221"/>
      <c r="Q43" s="221"/>
      <c r="R43" s="222"/>
      <c r="S43" s="249" t="s">
        <v>52</v>
      </c>
      <c r="T43" s="250"/>
      <c r="U43" s="250"/>
      <c r="V43" s="250"/>
      <c r="W43" s="251" t="s">
        <v>68</v>
      </c>
      <c r="X43" s="252"/>
      <c r="Y43" s="252"/>
      <c r="Z43" s="252"/>
      <c r="AA43" s="252"/>
      <c r="AB43" s="252"/>
      <c r="AC43" s="252"/>
      <c r="AD43" s="252"/>
      <c r="AE43" s="252"/>
      <c r="AF43" s="252"/>
      <c r="AG43" s="253"/>
      <c r="AI43" s="39"/>
    </row>
    <row r="44" spans="2:35" ht="12" customHeight="1" thickBot="1" x14ac:dyDescent="0.25">
      <c r="B44" s="287"/>
      <c r="C44" s="288"/>
      <c r="D44" s="288"/>
      <c r="E44" s="288"/>
      <c r="F44" s="288"/>
      <c r="G44" s="289"/>
      <c r="H44" s="289"/>
      <c r="I44" s="289"/>
      <c r="J44" s="289"/>
      <c r="K44" s="289"/>
      <c r="L44" s="289"/>
      <c r="M44" s="289"/>
      <c r="N44" s="289"/>
      <c r="O44" s="289"/>
      <c r="P44" s="289"/>
      <c r="Q44" s="289"/>
      <c r="R44" s="289"/>
      <c r="S44" s="272"/>
      <c r="T44" s="272"/>
      <c r="U44" s="272"/>
      <c r="V44" s="272"/>
      <c r="W44" s="273"/>
      <c r="X44" s="273"/>
      <c r="Y44" s="273"/>
      <c r="Z44" s="273"/>
      <c r="AA44" s="273"/>
      <c r="AB44" s="273"/>
      <c r="AC44" s="273"/>
      <c r="AD44" s="273"/>
      <c r="AE44" s="273"/>
      <c r="AF44" s="273"/>
      <c r="AG44" s="274"/>
    </row>
    <row r="45" spans="2:35" ht="31.5" customHeight="1" thickBot="1" x14ac:dyDescent="0.25">
      <c r="B45" s="292" t="s">
        <v>89</v>
      </c>
      <c r="C45" s="293"/>
      <c r="D45" s="293"/>
      <c r="E45" s="293"/>
      <c r="F45" s="293"/>
      <c r="G45" s="293"/>
      <c r="H45" s="293"/>
      <c r="I45" s="293"/>
      <c r="J45" s="293"/>
      <c r="K45" s="293"/>
      <c r="L45" s="293"/>
      <c r="M45" s="293"/>
      <c r="N45" s="293"/>
      <c r="O45" s="293"/>
      <c r="P45" s="293"/>
      <c r="Q45" s="293"/>
      <c r="R45" s="293"/>
      <c r="S45" s="293"/>
      <c r="T45" s="293"/>
      <c r="U45" s="293"/>
      <c r="V45" s="293"/>
      <c r="W45" s="293"/>
      <c r="X45" s="293"/>
      <c r="Y45" s="293"/>
      <c r="Z45" s="293"/>
      <c r="AA45" s="293"/>
      <c r="AB45" s="293"/>
      <c r="AC45" s="293"/>
      <c r="AD45" s="293"/>
      <c r="AE45" s="293"/>
      <c r="AF45" s="293"/>
      <c r="AG45" s="294"/>
      <c r="AI45" s="39"/>
    </row>
    <row r="46" spans="2:35" ht="47.45" customHeight="1" x14ac:dyDescent="0.2">
      <c r="B46" s="223" t="s">
        <v>0</v>
      </c>
      <c r="C46" s="224"/>
      <c r="D46" s="223" t="s">
        <v>39</v>
      </c>
      <c r="E46" s="223"/>
      <c r="F46" s="223"/>
      <c r="G46" s="223"/>
      <c r="H46" s="223"/>
      <c r="I46" s="223"/>
      <c r="J46" s="223"/>
      <c r="K46" s="223"/>
      <c r="L46" s="223"/>
      <c r="M46" s="223"/>
      <c r="N46" s="223"/>
      <c r="O46" s="223"/>
      <c r="P46" s="223"/>
      <c r="Q46" s="223"/>
      <c r="R46" s="223"/>
      <c r="S46" s="223"/>
      <c r="T46" s="223"/>
      <c r="U46" s="223"/>
      <c r="V46" s="254" t="s">
        <v>40</v>
      </c>
      <c r="W46" s="255"/>
      <c r="X46" s="256"/>
      <c r="Y46" s="257" t="s">
        <v>41</v>
      </c>
      <c r="Z46" s="257"/>
      <c r="AA46" s="257"/>
      <c r="AB46" s="257"/>
      <c r="AC46" s="257"/>
      <c r="AD46" s="257" t="s">
        <v>42</v>
      </c>
      <c r="AE46" s="257"/>
      <c r="AF46" s="257"/>
      <c r="AG46" s="257"/>
      <c r="AI46" s="4"/>
    </row>
    <row r="47" spans="2:35" ht="34.5" customHeight="1" x14ac:dyDescent="0.2">
      <c r="B47" s="264">
        <v>1</v>
      </c>
      <c r="C47" s="264"/>
      <c r="D47" s="265" t="s">
        <v>43</v>
      </c>
      <c r="E47" s="265"/>
      <c r="F47" s="265"/>
      <c r="G47" s="265"/>
      <c r="H47" s="265"/>
      <c r="I47" s="265"/>
      <c r="J47" s="265"/>
      <c r="K47" s="265"/>
      <c r="L47" s="265"/>
      <c r="M47" s="265"/>
      <c r="N47" s="265"/>
      <c r="O47" s="265"/>
      <c r="P47" s="265"/>
      <c r="Q47" s="265"/>
      <c r="R47" s="265"/>
      <c r="S47" s="265"/>
      <c r="T47" s="265"/>
      <c r="U47" s="265"/>
      <c r="V47" s="307">
        <v>0.37980000000000003</v>
      </c>
      <c r="W47" s="308"/>
      <c r="X47" s="309"/>
      <c r="Y47" s="310">
        <f>-V47+V48</f>
        <v>-1.1900000000000022E-2</v>
      </c>
      <c r="Z47" s="310"/>
      <c r="AA47" s="310"/>
      <c r="AB47" s="310"/>
      <c r="AC47" s="310"/>
      <c r="AD47" s="311">
        <v>-5</v>
      </c>
      <c r="AE47" s="311"/>
      <c r="AF47" s="311"/>
      <c r="AG47" s="311"/>
    </row>
    <row r="48" spans="2:35" ht="36" customHeight="1" x14ac:dyDescent="0.2">
      <c r="B48" s="264">
        <v>2</v>
      </c>
      <c r="C48" s="264"/>
      <c r="D48" s="265" t="s">
        <v>44</v>
      </c>
      <c r="E48" s="265"/>
      <c r="F48" s="265"/>
      <c r="G48" s="265"/>
      <c r="H48" s="265"/>
      <c r="I48" s="265"/>
      <c r="J48" s="265"/>
      <c r="K48" s="265"/>
      <c r="L48" s="265"/>
      <c r="M48" s="265"/>
      <c r="N48" s="265"/>
      <c r="O48" s="265"/>
      <c r="P48" s="265"/>
      <c r="Q48" s="265"/>
      <c r="R48" s="265"/>
      <c r="S48" s="265"/>
      <c r="T48" s="265"/>
      <c r="U48" s="265"/>
      <c r="V48" s="307">
        <v>0.3679</v>
      </c>
      <c r="W48" s="308"/>
      <c r="X48" s="309"/>
      <c r="Y48" s="310"/>
      <c r="Z48" s="310"/>
      <c r="AA48" s="310"/>
      <c r="AB48" s="310"/>
      <c r="AC48" s="310"/>
      <c r="AD48" s="311"/>
      <c r="AE48" s="311"/>
      <c r="AF48" s="311"/>
      <c r="AG48" s="311"/>
    </row>
    <row r="49" spans="2:36" ht="9" customHeight="1" x14ac:dyDescent="0.2">
      <c r="B49" s="28"/>
      <c r="C49" s="29"/>
      <c r="D49" s="30"/>
      <c r="E49" s="30"/>
      <c r="F49" s="30"/>
      <c r="G49" s="30"/>
      <c r="H49" s="30"/>
      <c r="I49" s="30"/>
      <c r="J49" s="30"/>
      <c r="K49" s="30"/>
      <c r="L49" s="30"/>
      <c r="M49" s="30"/>
      <c r="N49" s="30"/>
      <c r="O49" s="30"/>
      <c r="P49" s="30"/>
      <c r="Q49" s="30"/>
      <c r="R49" s="30"/>
      <c r="S49" s="30"/>
      <c r="T49" s="30"/>
      <c r="U49" s="30"/>
      <c r="V49" s="31"/>
      <c r="W49" s="31"/>
      <c r="X49" s="31"/>
      <c r="Y49" s="32"/>
      <c r="Z49" s="32"/>
      <c r="AA49" s="32"/>
      <c r="AB49" s="32"/>
      <c r="AC49" s="32"/>
      <c r="AD49" s="33"/>
      <c r="AE49" s="33"/>
      <c r="AF49" s="33"/>
      <c r="AG49" s="34"/>
    </row>
    <row r="50" spans="2:36" ht="27" customHeight="1" x14ac:dyDescent="0.2">
      <c r="B50" s="223" t="s">
        <v>0</v>
      </c>
      <c r="C50" s="223"/>
      <c r="D50" s="223" t="s">
        <v>45</v>
      </c>
      <c r="E50" s="223"/>
      <c r="F50" s="223"/>
      <c r="G50" s="223"/>
      <c r="H50" s="223"/>
      <c r="I50" s="223"/>
      <c r="J50" s="223"/>
      <c r="K50" s="223"/>
      <c r="L50" s="223"/>
      <c r="M50" s="223"/>
      <c r="N50" s="223"/>
      <c r="O50" s="223"/>
      <c r="P50" s="223"/>
      <c r="Q50" s="223"/>
      <c r="R50" s="223"/>
      <c r="S50" s="223"/>
      <c r="T50" s="223"/>
      <c r="U50" s="223"/>
      <c r="V50" s="254" t="s">
        <v>46</v>
      </c>
      <c r="W50" s="255"/>
      <c r="X50" s="255"/>
      <c r="Y50" s="255"/>
      <c r="Z50" s="255"/>
      <c r="AA50" s="255"/>
      <c r="AB50" s="255"/>
      <c r="AC50" s="255"/>
      <c r="AD50" s="255"/>
      <c r="AE50" s="255"/>
      <c r="AF50" s="255"/>
      <c r="AG50" s="256"/>
    </row>
    <row r="51" spans="2:36" ht="28.5" customHeight="1" x14ac:dyDescent="0.2">
      <c r="B51" s="290">
        <v>1</v>
      </c>
      <c r="C51" s="290"/>
      <c r="D51" s="291" t="s">
        <v>47</v>
      </c>
      <c r="E51" s="291"/>
      <c r="F51" s="291"/>
      <c r="G51" s="291"/>
      <c r="H51" s="291"/>
      <c r="I51" s="291"/>
      <c r="J51" s="291"/>
      <c r="K51" s="291"/>
      <c r="L51" s="291"/>
      <c r="M51" s="291"/>
      <c r="N51" s="291"/>
      <c r="O51" s="291"/>
      <c r="P51" s="291"/>
      <c r="Q51" s="291"/>
      <c r="R51" s="291"/>
      <c r="S51" s="291"/>
      <c r="T51" s="291"/>
      <c r="U51" s="291"/>
      <c r="V51" s="312">
        <v>6322802460.8400002</v>
      </c>
      <c r="W51" s="313"/>
      <c r="X51" s="313"/>
      <c r="Y51" s="313"/>
      <c r="Z51" s="313"/>
      <c r="AA51" s="313"/>
      <c r="AB51" s="313"/>
      <c r="AC51" s="313"/>
      <c r="AD51" s="313"/>
      <c r="AE51" s="313"/>
      <c r="AF51" s="313"/>
      <c r="AG51" s="314"/>
    </row>
    <row r="52" spans="2:36" ht="34.5" customHeight="1" thickBot="1" x14ac:dyDescent="0.25">
      <c r="B52" s="298">
        <v>2</v>
      </c>
      <c r="C52" s="298"/>
      <c r="D52" s="260" t="s">
        <v>48</v>
      </c>
      <c r="E52" s="260"/>
      <c r="F52" s="260"/>
      <c r="G52" s="260"/>
      <c r="H52" s="260"/>
      <c r="I52" s="260"/>
      <c r="J52" s="260"/>
      <c r="K52" s="260"/>
      <c r="L52" s="260"/>
      <c r="M52" s="260"/>
      <c r="N52" s="260"/>
      <c r="O52" s="260"/>
      <c r="P52" s="260"/>
      <c r="Q52" s="260"/>
      <c r="R52" s="260"/>
      <c r="S52" s="260"/>
      <c r="T52" s="260"/>
      <c r="U52" s="260"/>
      <c r="V52" s="315">
        <v>6124592342.2517405</v>
      </c>
      <c r="W52" s="316"/>
      <c r="X52" s="316"/>
      <c r="Y52" s="316"/>
      <c r="Z52" s="316"/>
      <c r="AA52" s="316"/>
      <c r="AB52" s="316"/>
      <c r="AC52" s="316"/>
      <c r="AD52" s="316"/>
      <c r="AE52" s="316"/>
      <c r="AF52" s="316"/>
      <c r="AG52" s="317"/>
    </row>
    <row r="53" spans="2:36" ht="9.6" customHeight="1" x14ac:dyDescent="0.2">
      <c r="B53" s="25"/>
      <c r="C53" s="17"/>
      <c r="D53" s="18"/>
      <c r="E53" s="18"/>
      <c r="F53" s="18"/>
      <c r="G53" s="18"/>
      <c r="H53" s="18"/>
      <c r="I53" s="18"/>
      <c r="J53" s="18"/>
      <c r="K53" s="18"/>
      <c r="L53" s="18"/>
      <c r="M53" s="18"/>
      <c r="N53" s="18"/>
      <c r="O53" s="18"/>
      <c r="P53" s="18"/>
      <c r="Q53" s="18"/>
      <c r="R53" s="18"/>
      <c r="S53" s="18"/>
      <c r="T53" s="18"/>
      <c r="U53" s="18"/>
      <c r="V53" s="19"/>
      <c r="W53" s="19"/>
      <c r="X53" s="19"/>
      <c r="Y53" s="20"/>
      <c r="Z53" s="20"/>
      <c r="AA53" s="20"/>
      <c r="AB53" s="20"/>
      <c r="AC53" s="20"/>
      <c r="AD53" s="21"/>
      <c r="AE53" s="21"/>
      <c r="AF53" s="21"/>
      <c r="AG53" s="26"/>
    </row>
    <row r="54" spans="2:36" ht="18.75" customHeight="1" x14ac:dyDescent="0.2">
      <c r="B54" s="84" t="s">
        <v>103</v>
      </c>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21"/>
      <c r="AG54" s="26"/>
    </row>
    <row r="55" spans="2:36" ht="9.6" customHeight="1" x14ac:dyDescent="0.2">
      <c r="B55" s="25"/>
      <c r="C55" s="17"/>
      <c r="D55" s="18"/>
      <c r="E55" s="18"/>
      <c r="F55" s="18"/>
      <c r="G55" s="18"/>
      <c r="H55" s="18"/>
      <c r="I55" s="18"/>
      <c r="J55" s="18"/>
      <c r="K55" s="18"/>
      <c r="L55" s="18"/>
      <c r="M55" s="18"/>
      <c r="N55" s="18"/>
      <c r="O55" s="18"/>
      <c r="P55" s="18"/>
      <c r="Q55" s="18"/>
      <c r="R55" s="18"/>
      <c r="S55" s="18"/>
      <c r="T55" s="18"/>
      <c r="U55" s="18"/>
      <c r="V55" s="19"/>
      <c r="W55" s="19"/>
      <c r="X55" s="19"/>
      <c r="Y55" s="20"/>
      <c r="Z55" s="20"/>
      <c r="AA55" s="20"/>
      <c r="AB55" s="20"/>
      <c r="AC55" s="20"/>
      <c r="AD55" s="21"/>
      <c r="AE55" s="21"/>
      <c r="AF55" s="21"/>
      <c r="AG55" s="26"/>
    </row>
    <row r="56" spans="2:36" ht="15" customHeight="1" x14ac:dyDescent="0.2">
      <c r="B56" s="84" t="s">
        <v>96</v>
      </c>
      <c r="C56" s="85"/>
      <c r="D56" s="112"/>
      <c r="E56" s="91" t="s">
        <v>98</v>
      </c>
      <c r="F56" s="93"/>
      <c r="G56" s="91" t="s">
        <v>99</v>
      </c>
      <c r="H56" s="92"/>
      <c r="I56" s="93"/>
      <c r="J56" s="91" t="s">
        <v>100</v>
      </c>
      <c r="K56" s="92"/>
      <c r="L56" s="92"/>
      <c r="M56" s="92"/>
      <c r="N56" s="92"/>
      <c r="O56" s="92"/>
      <c r="P56" s="93"/>
      <c r="Q56" s="94" t="s">
        <v>101</v>
      </c>
      <c r="R56" s="94"/>
      <c r="S56" s="94"/>
      <c r="T56" s="94"/>
      <c r="U56" s="94" t="s">
        <v>102</v>
      </c>
      <c r="V56" s="94"/>
      <c r="W56" s="94"/>
      <c r="X56" s="80" t="s">
        <v>104</v>
      </c>
      <c r="Y56" s="80"/>
      <c r="Z56" s="80"/>
      <c r="AA56" s="82" t="s">
        <v>105</v>
      </c>
      <c r="AB56" s="82"/>
      <c r="AC56" s="82"/>
      <c r="AD56" s="82"/>
      <c r="AE56" s="82"/>
      <c r="AF56" s="21"/>
      <c r="AG56" s="26"/>
    </row>
    <row r="57" spans="2:36" ht="16.5" customHeight="1" x14ac:dyDescent="0.2">
      <c r="B57" s="57">
        <v>45746</v>
      </c>
      <c r="C57" s="58"/>
      <c r="D57" s="59"/>
      <c r="E57" s="60">
        <v>7.6700000000000004E-2</v>
      </c>
      <c r="F57" s="61"/>
      <c r="G57" s="60">
        <f>E57</f>
        <v>7.6700000000000004E-2</v>
      </c>
      <c r="H57" s="62"/>
      <c r="I57" s="61"/>
      <c r="J57" s="63">
        <v>943256932</v>
      </c>
      <c r="K57" s="64"/>
      <c r="L57" s="64"/>
      <c r="M57" s="64"/>
      <c r="N57" s="64"/>
      <c r="O57" s="64"/>
      <c r="P57" s="65"/>
      <c r="Q57" s="95">
        <v>5.7356107334556601E-2</v>
      </c>
      <c r="R57" s="95"/>
      <c r="S57" s="95"/>
      <c r="T57" s="95"/>
      <c r="U57" s="68">
        <v>705914674.06004</v>
      </c>
      <c r="V57" s="68"/>
      <c r="W57" s="68"/>
      <c r="X57" s="44">
        <f>Q57-E57</f>
        <v>-1.9343892665443403E-2</v>
      </c>
      <c r="Y57" s="44"/>
      <c r="Z57" s="44"/>
      <c r="AA57" s="45">
        <f>U57-J57</f>
        <v>-237342257.93996</v>
      </c>
      <c r="AB57" s="45"/>
      <c r="AC57" s="45"/>
      <c r="AD57" s="45"/>
      <c r="AE57" s="45"/>
      <c r="AF57" s="21"/>
      <c r="AG57" s="26"/>
    </row>
    <row r="58" spans="2:36" ht="20.25" customHeight="1" x14ac:dyDescent="0.2">
      <c r="B58" s="57">
        <v>45753</v>
      </c>
      <c r="C58" s="58"/>
      <c r="D58" s="59"/>
      <c r="E58" s="60">
        <v>3.2000000000000001E-2</v>
      </c>
      <c r="F58" s="61"/>
      <c r="G58" s="60">
        <f>G57+E58</f>
        <v>0.1087</v>
      </c>
      <c r="H58" s="62"/>
      <c r="I58" s="61"/>
      <c r="J58" s="63">
        <v>393620849.44</v>
      </c>
      <c r="K58" s="64"/>
      <c r="L58" s="64"/>
      <c r="M58" s="64"/>
      <c r="N58" s="64"/>
      <c r="O58" s="64"/>
      <c r="P58" s="65"/>
      <c r="Q58" s="66">
        <v>4.87E-2</v>
      </c>
      <c r="R58" s="67"/>
      <c r="S58" s="67"/>
      <c r="T58" s="67"/>
      <c r="U58" s="68">
        <v>598882226.80971599</v>
      </c>
      <c r="V58" s="68"/>
      <c r="W58" s="68"/>
      <c r="X58" s="44">
        <f t="shared" ref="X58" si="0">Q58-E58</f>
        <v>1.67E-2</v>
      </c>
      <c r="Y58" s="44"/>
      <c r="Z58" s="44"/>
      <c r="AA58" s="45">
        <f>U58-J58</f>
        <v>205261377.36971599</v>
      </c>
      <c r="AB58" s="45"/>
      <c r="AC58" s="45"/>
      <c r="AD58" s="45"/>
      <c r="AE58" s="45"/>
      <c r="AF58" s="21"/>
      <c r="AG58" s="26"/>
      <c r="AI58" s="39"/>
    </row>
    <row r="59" spans="2:36" ht="20.25" customHeight="1" x14ac:dyDescent="0.2">
      <c r="B59" s="57">
        <v>45760</v>
      </c>
      <c r="C59" s="58"/>
      <c r="D59" s="59"/>
      <c r="E59" s="60">
        <v>2.2200000000000001E-2</v>
      </c>
      <c r="F59" s="61"/>
      <c r="G59" s="60">
        <f t="shared" ref="G59" si="1">G58+E59</f>
        <v>0.13090000000000002</v>
      </c>
      <c r="H59" s="62"/>
      <c r="I59" s="61"/>
      <c r="J59" s="63">
        <v>273660215.68099999</v>
      </c>
      <c r="K59" s="64"/>
      <c r="L59" s="64"/>
      <c r="M59" s="64"/>
      <c r="N59" s="64"/>
      <c r="O59" s="64"/>
      <c r="P59" s="65"/>
      <c r="Q59" s="66">
        <v>1.66682771950659E-2</v>
      </c>
      <c r="R59" s="67"/>
      <c r="S59" s="67"/>
      <c r="T59" s="67"/>
      <c r="U59" s="68">
        <v>205030669.63197601</v>
      </c>
      <c r="V59" s="68"/>
      <c r="W59" s="68"/>
      <c r="X59" s="44">
        <f t="shared" ref="X59" si="2">Q59-E59</f>
        <v>-5.5317228049341013E-3</v>
      </c>
      <c r="Y59" s="44"/>
      <c r="Z59" s="44"/>
      <c r="AA59" s="45">
        <f t="shared" ref="AA59:AA60" si="3">U59-J59</f>
        <v>-68629546.049023986</v>
      </c>
      <c r="AB59" s="45"/>
      <c r="AC59" s="45"/>
      <c r="AD59" s="45"/>
      <c r="AE59" s="45"/>
      <c r="AF59" s="21"/>
      <c r="AG59" s="26"/>
      <c r="AI59" s="39"/>
    </row>
    <row r="60" spans="2:36" ht="20.25" customHeight="1" x14ac:dyDescent="0.2">
      <c r="B60" s="57">
        <v>45767</v>
      </c>
      <c r="C60" s="58"/>
      <c r="D60" s="59"/>
      <c r="E60" s="60">
        <v>2.7199999999999998E-2</v>
      </c>
      <c r="F60" s="61"/>
      <c r="G60" s="60">
        <f>G59+E60</f>
        <v>0.15810000000000002</v>
      </c>
      <c r="H60" s="62"/>
      <c r="I60" s="61"/>
      <c r="J60" s="63">
        <v>333730366.75</v>
      </c>
      <c r="K60" s="64"/>
      <c r="L60" s="64"/>
      <c r="M60" s="64"/>
      <c r="N60" s="64"/>
      <c r="O60" s="64"/>
      <c r="P60" s="65"/>
      <c r="Q60" s="66">
        <v>1.27991272301209E-2</v>
      </c>
      <c r="R60" s="67"/>
      <c r="S60" s="67"/>
      <c r="T60" s="67"/>
      <c r="U60" s="68">
        <v>157437604.13783801</v>
      </c>
      <c r="V60" s="68"/>
      <c r="W60" s="68"/>
      <c r="X60" s="44">
        <f t="shared" ref="X60" si="4">Q60-E60</f>
        <v>-1.4400872769879098E-2</v>
      </c>
      <c r="Y60" s="44"/>
      <c r="Z60" s="44"/>
      <c r="AA60" s="45">
        <f t="shared" si="3"/>
        <v>-176292762.61216199</v>
      </c>
      <c r="AB60" s="45"/>
      <c r="AC60" s="45"/>
      <c r="AD60" s="45"/>
      <c r="AE60" s="45"/>
      <c r="AF60" s="21"/>
      <c r="AG60" s="26"/>
      <c r="AI60" s="39"/>
    </row>
    <row r="61" spans="2:36" ht="20.25" customHeight="1" x14ac:dyDescent="0.2">
      <c r="B61" s="57">
        <v>45774</v>
      </c>
      <c r="C61" s="58"/>
      <c r="D61" s="59"/>
      <c r="E61" s="60">
        <v>2.7093338929023401E-2</v>
      </c>
      <c r="F61" s="61"/>
      <c r="G61" s="60">
        <f>G60+E61</f>
        <v>0.18519333892902343</v>
      </c>
      <c r="H61" s="62"/>
      <c r="I61" s="61"/>
      <c r="J61" s="63">
        <v>333730366.75</v>
      </c>
      <c r="K61" s="64"/>
      <c r="L61" s="64"/>
      <c r="M61" s="64"/>
      <c r="N61" s="64"/>
      <c r="O61" s="64"/>
      <c r="P61" s="65"/>
      <c r="Q61" s="66">
        <v>8.9801937975466095E-3</v>
      </c>
      <c r="R61" s="67"/>
      <c r="S61" s="67"/>
      <c r="T61" s="67"/>
      <c r="U61" s="68">
        <v>110224554.381928</v>
      </c>
      <c r="V61" s="68"/>
      <c r="W61" s="68"/>
      <c r="X61" s="44">
        <f t="shared" ref="X61" si="5">Q61-E61</f>
        <v>-1.8113145131476792E-2</v>
      </c>
      <c r="Y61" s="44"/>
      <c r="Z61" s="44"/>
      <c r="AA61" s="45">
        <f>U61-J61</f>
        <v>-223505812.368072</v>
      </c>
      <c r="AB61" s="45"/>
      <c r="AC61" s="45"/>
      <c r="AD61" s="45"/>
      <c r="AE61" s="45"/>
      <c r="AF61" s="21"/>
      <c r="AG61" s="26"/>
      <c r="AI61" s="318"/>
    </row>
    <row r="62" spans="2:36" ht="18.75" customHeight="1" x14ac:dyDescent="0.2">
      <c r="B62" s="86" t="s">
        <v>97</v>
      </c>
      <c r="C62" s="87"/>
      <c r="D62" s="88"/>
      <c r="E62" s="89">
        <f>SUM(E57:F61)</f>
        <v>0.18519333892902343</v>
      </c>
      <c r="F62" s="90"/>
      <c r="G62" s="69">
        <f>G61</f>
        <v>0.18519333892902343</v>
      </c>
      <c r="H62" s="70"/>
      <c r="I62" s="71"/>
      <c r="J62" s="106">
        <f>SUM(J57:P61)</f>
        <v>2277998730.6210003</v>
      </c>
      <c r="K62" s="107"/>
      <c r="L62" s="107"/>
      <c r="M62" s="107"/>
      <c r="N62" s="107"/>
      <c r="O62" s="107"/>
      <c r="P62" s="108"/>
      <c r="Q62" s="109">
        <f>SUM(Q57:T61)</f>
        <v>0.14450370555729</v>
      </c>
      <c r="R62" s="110"/>
      <c r="S62" s="110"/>
      <c r="T62" s="110"/>
      <c r="U62" s="111">
        <f>SUM(U57:W61)</f>
        <v>1777489729.0214977</v>
      </c>
      <c r="V62" s="111"/>
      <c r="W62" s="111"/>
      <c r="X62" s="81">
        <f>Q62-E62</f>
        <v>-4.0689633371733425E-2</v>
      </c>
      <c r="Y62" s="81"/>
      <c r="Z62" s="81"/>
      <c r="AA62" s="83">
        <f>U62-J62</f>
        <v>-500509001.59950256</v>
      </c>
      <c r="AB62" s="83"/>
      <c r="AC62" s="83"/>
      <c r="AD62" s="83"/>
      <c r="AE62" s="83"/>
      <c r="AF62" s="21"/>
      <c r="AG62" s="26"/>
      <c r="AJ62" s="318"/>
    </row>
    <row r="63" spans="2:36" ht="9.6" customHeight="1" x14ac:dyDescent="0.2">
      <c r="B63" s="25"/>
      <c r="C63" s="17"/>
      <c r="D63" s="18"/>
      <c r="E63" s="18"/>
      <c r="F63" s="18"/>
      <c r="G63" s="18"/>
      <c r="H63" s="18"/>
      <c r="I63" s="18"/>
      <c r="J63" s="18"/>
      <c r="K63" s="18"/>
      <c r="L63" s="18"/>
      <c r="M63" s="18"/>
      <c r="N63" s="18"/>
      <c r="O63" s="18"/>
      <c r="P63" s="18"/>
      <c r="Q63" s="18"/>
      <c r="R63" s="18"/>
      <c r="S63" s="18"/>
      <c r="T63" s="18"/>
      <c r="U63" s="18"/>
      <c r="V63" s="19"/>
      <c r="W63" s="19"/>
      <c r="X63" s="19"/>
      <c r="Y63" s="20"/>
      <c r="Z63" s="20"/>
      <c r="AA63" s="20"/>
      <c r="AB63" s="20"/>
      <c r="AC63" s="20"/>
      <c r="AD63" s="21"/>
      <c r="AE63" s="21"/>
      <c r="AF63" s="21"/>
      <c r="AG63" s="26"/>
    </row>
    <row r="64" spans="2:36" ht="29.1" customHeight="1" x14ac:dyDescent="0.2">
      <c r="B64" s="158" t="s">
        <v>17</v>
      </c>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60"/>
      <c r="AI64" s="39"/>
    </row>
    <row r="65" spans="1:33" ht="9" customHeight="1" x14ac:dyDescent="0.2">
      <c r="B65" s="161" t="s">
        <v>0</v>
      </c>
      <c r="C65" s="162"/>
      <c r="D65" s="182" t="s">
        <v>70</v>
      </c>
      <c r="E65" s="183"/>
      <c r="F65" s="183"/>
      <c r="G65" s="183"/>
      <c r="H65" s="183"/>
      <c r="I65" s="183"/>
      <c r="J65" s="183"/>
      <c r="K65" s="183"/>
      <c r="L65" s="183"/>
      <c r="M65" s="183"/>
      <c r="N65" s="183"/>
      <c r="O65" s="183"/>
      <c r="P65" s="183"/>
      <c r="Q65" s="183"/>
      <c r="R65" s="183"/>
      <c r="S65" s="183"/>
      <c r="T65" s="183"/>
      <c r="U65" s="183"/>
      <c r="V65" s="184"/>
      <c r="W65" s="170" t="s">
        <v>15</v>
      </c>
      <c r="X65" s="171"/>
      <c r="Y65" s="172"/>
      <c r="Z65" s="176" t="s">
        <v>16</v>
      </c>
      <c r="AA65" s="177"/>
      <c r="AB65" s="177"/>
      <c r="AC65" s="178"/>
      <c r="AD65" s="165" t="s">
        <v>14</v>
      </c>
      <c r="AE65" s="166"/>
      <c r="AF65" s="166"/>
      <c r="AG65" s="167"/>
    </row>
    <row r="66" spans="1:33" ht="23.25" customHeight="1" x14ac:dyDescent="0.2">
      <c r="B66" s="163"/>
      <c r="C66" s="164"/>
      <c r="D66" s="185"/>
      <c r="E66" s="186"/>
      <c r="F66" s="186"/>
      <c r="G66" s="186"/>
      <c r="H66" s="186"/>
      <c r="I66" s="186"/>
      <c r="J66" s="186"/>
      <c r="K66" s="186"/>
      <c r="L66" s="186"/>
      <c r="M66" s="186"/>
      <c r="N66" s="186"/>
      <c r="O66" s="186"/>
      <c r="P66" s="186"/>
      <c r="Q66" s="186"/>
      <c r="R66" s="186"/>
      <c r="S66" s="186"/>
      <c r="T66" s="186"/>
      <c r="U66" s="186"/>
      <c r="V66" s="187"/>
      <c r="W66" s="173"/>
      <c r="X66" s="174"/>
      <c r="Y66" s="175"/>
      <c r="Z66" s="179"/>
      <c r="AA66" s="180"/>
      <c r="AB66" s="180"/>
      <c r="AC66" s="181"/>
      <c r="AD66" s="162"/>
      <c r="AE66" s="168"/>
      <c r="AF66" s="168"/>
      <c r="AG66" s="169"/>
    </row>
    <row r="67" spans="1:33" ht="24.95" customHeight="1" x14ac:dyDescent="0.2">
      <c r="B67" s="49"/>
      <c r="C67" s="50"/>
      <c r="D67" s="261" t="s">
        <v>71</v>
      </c>
      <c r="E67" s="262"/>
      <c r="F67" s="262"/>
      <c r="G67" s="262"/>
      <c r="H67" s="262"/>
      <c r="I67" s="262"/>
      <c r="J67" s="262"/>
      <c r="K67" s="262"/>
      <c r="L67" s="262"/>
      <c r="M67" s="262"/>
      <c r="N67" s="262"/>
      <c r="O67" s="262"/>
      <c r="P67" s="262"/>
      <c r="Q67" s="262"/>
      <c r="R67" s="262"/>
      <c r="S67" s="262"/>
      <c r="T67" s="262"/>
      <c r="U67" s="262"/>
      <c r="V67" s="263"/>
      <c r="W67" s="54">
        <v>45509</v>
      </c>
      <c r="X67" s="55"/>
      <c r="Y67" s="56"/>
      <c r="Z67" s="54">
        <v>45509</v>
      </c>
      <c r="AA67" s="55"/>
      <c r="AB67" s="55"/>
      <c r="AC67" s="56"/>
      <c r="AD67" s="129">
        <f t="shared" ref="AD67:AD78" si="6">+IF(Z67&lt;&gt;0,IF(Z67=0,(W67-Z67),IF(Z67&lt;&gt;W67,(W67-Z67),0)),"no iniciado")</f>
        <v>0</v>
      </c>
      <c r="AE67" s="130"/>
      <c r="AF67" s="130">
        <f t="shared" ref="AF67:AF78" si="7">+IF(Z67&lt;&gt;0,IF(AB67=0,(T67-Z67),IF(Z67&lt;&gt;T67,(T67-Z67),0)),"no iniciado")</f>
        <v>-45509</v>
      </c>
      <c r="AG67" s="131"/>
    </row>
    <row r="68" spans="1:33" ht="17.25" customHeight="1" x14ac:dyDescent="0.2">
      <c r="B68" s="49"/>
      <c r="C68" s="50"/>
      <c r="D68" s="51" t="s">
        <v>72</v>
      </c>
      <c r="E68" s="52"/>
      <c r="F68" s="52"/>
      <c r="G68" s="52"/>
      <c r="H68" s="52"/>
      <c r="I68" s="52"/>
      <c r="J68" s="52"/>
      <c r="K68" s="52"/>
      <c r="L68" s="52"/>
      <c r="M68" s="52"/>
      <c r="N68" s="52"/>
      <c r="O68" s="52"/>
      <c r="P68" s="52"/>
      <c r="Q68" s="52"/>
      <c r="R68" s="52"/>
      <c r="S68" s="52"/>
      <c r="T68" s="52"/>
      <c r="U68" s="52"/>
      <c r="V68" s="53"/>
      <c r="W68" s="54">
        <v>45549</v>
      </c>
      <c r="X68" s="55"/>
      <c r="Y68" s="56"/>
      <c r="Z68" s="54">
        <v>45549</v>
      </c>
      <c r="AA68" s="55"/>
      <c r="AB68" s="55"/>
      <c r="AC68" s="56"/>
      <c r="AD68" s="129">
        <f>+IF(Z68&lt;&gt;0,IF(Z68=0,(W68-Z68),IF(Z68&lt;&gt;W68,(W68-Z68),0)),"En ejecución")</f>
        <v>0</v>
      </c>
      <c r="AE68" s="130"/>
      <c r="AF68" s="130">
        <f t="shared" ref="AF68:AF70" si="8">+IF(Z68&lt;&gt;0,IF(AB68=0,(T68-Z68),IF(Z68&lt;&gt;T68,(T68-Z68),0)),"no iniciado")</f>
        <v>-45549</v>
      </c>
      <c r="AG68" s="131"/>
    </row>
    <row r="69" spans="1:33" ht="16.5" customHeight="1" x14ac:dyDescent="0.2">
      <c r="B69" s="225"/>
      <c r="C69" s="226"/>
      <c r="D69" s="51" t="s">
        <v>83</v>
      </c>
      <c r="E69" s="52"/>
      <c r="F69" s="52"/>
      <c r="G69" s="52"/>
      <c r="H69" s="52"/>
      <c r="I69" s="52"/>
      <c r="J69" s="52"/>
      <c r="K69" s="52"/>
      <c r="L69" s="52"/>
      <c r="M69" s="52"/>
      <c r="N69" s="52"/>
      <c r="O69" s="52"/>
      <c r="P69" s="52"/>
      <c r="Q69" s="52"/>
      <c r="R69" s="52"/>
      <c r="S69" s="52"/>
      <c r="T69" s="52"/>
      <c r="U69" s="52"/>
      <c r="V69" s="53"/>
      <c r="W69" s="54">
        <v>45578</v>
      </c>
      <c r="X69" s="55"/>
      <c r="Y69" s="56"/>
      <c r="Z69" s="54">
        <v>45578</v>
      </c>
      <c r="AA69" s="55"/>
      <c r="AB69" s="55"/>
      <c r="AC69" s="56"/>
      <c r="AD69" s="129">
        <f>+IF(Z69&lt;&gt;0,IF(Z69=0,(W69-Z69),IF(Z69&lt;&gt;W69,(W69-Z69),0)),"En ejecución")</f>
        <v>0</v>
      </c>
      <c r="AE69" s="130"/>
      <c r="AF69" s="130">
        <f t="shared" si="8"/>
        <v>-45578</v>
      </c>
      <c r="AG69" s="131"/>
    </row>
    <row r="70" spans="1:33" ht="16.5" customHeight="1" x14ac:dyDescent="0.2">
      <c r="B70" s="49"/>
      <c r="C70" s="50"/>
      <c r="D70" s="51" t="s">
        <v>73</v>
      </c>
      <c r="E70" s="52"/>
      <c r="F70" s="52"/>
      <c r="G70" s="52"/>
      <c r="H70" s="52"/>
      <c r="I70" s="52"/>
      <c r="J70" s="52"/>
      <c r="K70" s="52"/>
      <c r="L70" s="52"/>
      <c r="M70" s="52"/>
      <c r="N70" s="52"/>
      <c r="O70" s="52"/>
      <c r="P70" s="52"/>
      <c r="Q70" s="52"/>
      <c r="R70" s="52"/>
      <c r="S70" s="52"/>
      <c r="T70" s="52"/>
      <c r="U70" s="52"/>
      <c r="V70" s="53"/>
      <c r="W70" s="54">
        <v>45640</v>
      </c>
      <c r="X70" s="55"/>
      <c r="Y70" s="56"/>
      <c r="Z70" s="54">
        <v>45640</v>
      </c>
      <c r="AA70" s="55"/>
      <c r="AB70" s="55"/>
      <c r="AC70" s="56"/>
      <c r="AD70" s="129">
        <f>+IF(Z70&lt;&gt;0,IF(Z70=0,(W70-Z70),IF(Z70&lt;&gt;W70,(W70-Z70),0)),"En ejecución")</f>
        <v>0</v>
      </c>
      <c r="AE70" s="130"/>
      <c r="AF70" s="130">
        <f t="shared" si="8"/>
        <v>-45640</v>
      </c>
      <c r="AG70" s="131"/>
    </row>
    <row r="71" spans="1:33" ht="18.600000000000001" customHeight="1" x14ac:dyDescent="0.2">
      <c r="B71" s="49"/>
      <c r="C71" s="50"/>
      <c r="D71" s="51" t="s">
        <v>74</v>
      </c>
      <c r="E71" s="52"/>
      <c r="F71" s="52"/>
      <c r="G71" s="52"/>
      <c r="H71" s="52"/>
      <c r="I71" s="52"/>
      <c r="J71" s="52"/>
      <c r="K71" s="52"/>
      <c r="L71" s="52"/>
      <c r="M71" s="52"/>
      <c r="N71" s="52"/>
      <c r="O71" s="52"/>
      <c r="P71" s="52"/>
      <c r="Q71" s="52"/>
      <c r="R71" s="52"/>
      <c r="S71" s="52"/>
      <c r="T71" s="52"/>
      <c r="U71" s="52"/>
      <c r="V71" s="53"/>
      <c r="W71" s="54">
        <v>45838</v>
      </c>
      <c r="X71" s="55"/>
      <c r="Y71" s="56"/>
      <c r="Z71" s="54"/>
      <c r="AA71" s="55"/>
      <c r="AB71" s="55"/>
      <c r="AC71" s="56"/>
      <c r="AD71" s="129" t="str">
        <f>+IF(Z71&lt;&gt;0,IF(Z71=0,(W71-Z71),IF(Z71&lt;&gt;W71,(W71-Z71),0)),"En ejecución")</f>
        <v>En ejecución</v>
      </c>
      <c r="AE71" s="130"/>
      <c r="AF71" s="130" t="str">
        <f t="shared" si="7"/>
        <v>no iniciado</v>
      </c>
      <c r="AG71" s="131"/>
    </row>
    <row r="72" spans="1:33" ht="18.600000000000001" customHeight="1" x14ac:dyDescent="0.2">
      <c r="B72" s="49"/>
      <c r="C72" s="50"/>
      <c r="D72" s="51" t="s">
        <v>75</v>
      </c>
      <c r="E72" s="52"/>
      <c r="F72" s="52"/>
      <c r="G72" s="52"/>
      <c r="H72" s="52"/>
      <c r="I72" s="52"/>
      <c r="J72" s="52"/>
      <c r="K72" s="52"/>
      <c r="L72" s="52"/>
      <c r="M72" s="52"/>
      <c r="N72" s="52"/>
      <c r="O72" s="52"/>
      <c r="P72" s="52"/>
      <c r="Q72" s="52"/>
      <c r="R72" s="52"/>
      <c r="S72" s="52"/>
      <c r="T72" s="52"/>
      <c r="U72" s="52"/>
      <c r="V72" s="53"/>
      <c r="W72" s="54">
        <v>45917</v>
      </c>
      <c r="X72" s="55"/>
      <c r="Y72" s="56"/>
      <c r="Z72" s="54"/>
      <c r="AA72" s="55"/>
      <c r="AB72" s="55"/>
      <c r="AC72" s="56"/>
      <c r="AD72" s="129" t="str">
        <f t="shared" si="6"/>
        <v>no iniciado</v>
      </c>
      <c r="AE72" s="130"/>
      <c r="AF72" s="130" t="str">
        <f t="shared" si="7"/>
        <v>no iniciado</v>
      </c>
      <c r="AG72" s="131"/>
    </row>
    <row r="73" spans="1:33" ht="18" customHeight="1" x14ac:dyDescent="0.2">
      <c r="B73" s="49"/>
      <c r="C73" s="50"/>
      <c r="D73" s="51" t="s">
        <v>76</v>
      </c>
      <c r="E73" s="52"/>
      <c r="F73" s="52"/>
      <c r="G73" s="52"/>
      <c r="H73" s="52"/>
      <c r="I73" s="52"/>
      <c r="J73" s="52"/>
      <c r="K73" s="52"/>
      <c r="L73" s="52"/>
      <c r="M73" s="52"/>
      <c r="N73" s="52"/>
      <c r="O73" s="52"/>
      <c r="P73" s="52"/>
      <c r="Q73" s="52"/>
      <c r="R73" s="52"/>
      <c r="S73" s="52"/>
      <c r="T73" s="52"/>
      <c r="U73" s="52"/>
      <c r="V73" s="53"/>
      <c r="W73" s="54">
        <v>45923</v>
      </c>
      <c r="X73" s="55"/>
      <c r="Y73" s="56"/>
      <c r="Z73" s="54"/>
      <c r="AA73" s="55"/>
      <c r="AB73" s="55"/>
      <c r="AC73" s="56"/>
      <c r="AD73" s="129" t="str">
        <f>+IF(Z73&lt;&gt;0,IF(Z73=0,(W73-Z73),IF(Z73&lt;&gt;W73,(W73-Z73),0)),"En ejecución")</f>
        <v>En ejecución</v>
      </c>
      <c r="AE73" s="130"/>
      <c r="AF73" s="130" t="str">
        <f t="shared" si="7"/>
        <v>no iniciado</v>
      </c>
      <c r="AG73" s="131"/>
    </row>
    <row r="74" spans="1:33" ht="21" customHeight="1" x14ac:dyDescent="0.2">
      <c r="B74" s="49"/>
      <c r="C74" s="50"/>
      <c r="D74" s="51" t="s">
        <v>77</v>
      </c>
      <c r="E74" s="52"/>
      <c r="F74" s="52"/>
      <c r="G74" s="52"/>
      <c r="H74" s="52"/>
      <c r="I74" s="52"/>
      <c r="J74" s="52"/>
      <c r="K74" s="52"/>
      <c r="L74" s="52"/>
      <c r="M74" s="52"/>
      <c r="N74" s="52"/>
      <c r="O74" s="52"/>
      <c r="P74" s="52"/>
      <c r="Q74" s="52"/>
      <c r="R74" s="52"/>
      <c r="S74" s="52"/>
      <c r="T74" s="52"/>
      <c r="U74" s="52"/>
      <c r="V74" s="53"/>
      <c r="W74" s="54">
        <v>45929</v>
      </c>
      <c r="X74" s="55"/>
      <c r="Y74" s="56"/>
      <c r="Z74" s="54"/>
      <c r="AA74" s="55"/>
      <c r="AB74" s="55"/>
      <c r="AC74" s="56"/>
      <c r="AD74" s="129" t="str">
        <f t="shared" si="6"/>
        <v>no iniciado</v>
      </c>
      <c r="AE74" s="130"/>
      <c r="AF74" s="130" t="str">
        <f t="shared" si="7"/>
        <v>no iniciado</v>
      </c>
      <c r="AG74" s="131"/>
    </row>
    <row r="75" spans="1:33" ht="15.75" x14ac:dyDescent="0.2">
      <c r="B75" s="49"/>
      <c r="C75" s="50"/>
      <c r="D75" s="51" t="s">
        <v>78</v>
      </c>
      <c r="E75" s="52"/>
      <c r="F75" s="52"/>
      <c r="G75" s="52"/>
      <c r="H75" s="52"/>
      <c r="I75" s="52"/>
      <c r="J75" s="52"/>
      <c r="K75" s="52"/>
      <c r="L75" s="52"/>
      <c r="M75" s="52"/>
      <c r="N75" s="52"/>
      <c r="O75" s="52"/>
      <c r="P75" s="52"/>
      <c r="Q75" s="52"/>
      <c r="R75" s="52"/>
      <c r="S75" s="52"/>
      <c r="T75" s="52"/>
      <c r="U75" s="52"/>
      <c r="V75" s="53"/>
      <c r="W75" s="54">
        <v>45926</v>
      </c>
      <c r="X75" s="55"/>
      <c r="Y75" s="56"/>
      <c r="Z75" s="54"/>
      <c r="AA75" s="55"/>
      <c r="AB75" s="55"/>
      <c r="AC75" s="56"/>
      <c r="AD75" s="129" t="str">
        <f t="shared" si="6"/>
        <v>no iniciado</v>
      </c>
      <c r="AE75" s="130"/>
      <c r="AF75" s="130" t="str">
        <f t="shared" si="7"/>
        <v>no iniciado</v>
      </c>
      <c r="AG75" s="131"/>
    </row>
    <row r="76" spans="1:33" ht="18" customHeight="1" x14ac:dyDescent="0.2">
      <c r="B76" s="49"/>
      <c r="C76" s="50"/>
      <c r="D76" s="51" t="s">
        <v>79</v>
      </c>
      <c r="E76" s="52"/>
      <c r="F76" s="52"/>
      <c r="G76" s="52"/>
      <c r="H76" s="52"/>
      <c r="I76" s="52"/>
      <c r="J76" s="52"/>
      <c r="K76" s="52"/>
      <c r="L76" s="52"/>
      <c r="M76" s="52"/>
      <c r="N76" s="52"/>
      <c r="O76" s="52"/>
      <c r="P76" s="52"/>
      <c r="Q76" s="52"/>
      <c r="R76" s="52"/>
      <c r="S76" s="52"/>
      <c r="T76" s="52"/>
      <c r="U76" s="52"/>
      <c r="V76" s="53"/>
      <c r="W76" s="54">
        <v>45870</v>
      </c>
      <c r="X76" s="55"/>
      <c r="Y76" s="56"/>
      <c r="Z76" s="54"/>
      <c r="AA76" s="55"/>
      <c r="AB76" s="55"/>
      <c r="AC76" s="56"/>
      <c r="AD76" s="129" t="str">
        <f t="shared" si="6"/>
        <v>no iniciado</v>
      </c>
      <c r="AE76" s="130"/>
      <c r="AF76" s="130" t="str">
        <f t="shared" si="7"/>
        <v>no iniciado</v>
      </c>
      <c r="AG76" s="131"/>
    </row>
    <row r="77" spans="1:33" ht="17.25" customHeight="1" x14ac:dyDescent="0.2">
      <c r="A77" s="1"/>
      <c r="B77" s="49"/>
      <c r="C77" s="50"/>
      <c r="D77" s="51" t="s">
        <v>80</v>
      </c>
      <c r="E77" s="52"/>
      <c r="F77" s="52"/>
      <c r="G77" s="52"/>
      <c r="H77" s="52"/>
      <c r="I77" s="52"/>
      <c r="J77" s="52"/>
      <c r="K77" s="52"/>
      <c r="L77" s="52"/>
      <c r="M77" s="52"/>
      <c r="N77" s="52"/>
      <c r="O77" s="52"/>
      <c r="P77" s="52"/>
      <c r="Q77" s="52"/>
      <c r="R77" s="52"/>
      <c r="S77" s="52"/>
      <c r="T77" s="52"/>
      <c r="U77" s="52"/>
      <c r="V77" s="53"/>
      <c r="W77" s="54">
        <v>45930</v>
      </c>
      <c r="X77" s="55"/>
      <c r="Y77" s="56"/>
      <c r="Z77" s="54"/>
      <c r="AA77" s="55"/>
      <c r="AB77" s="55"/>
      <c r="AC77" s="56"/>
      <c r="AD77" s="129" t="str">
        <f t="shared" si="6"/>
        <v>no iniciado</v>
      </c>
      <c r="AE77" s="130"/>
      <c r="AF77" s="130" t="str">
        <f t="shared" si="7"/>
        <v>no iniciado</v>
      </c>
      <c r="AG77" s="131"/>
    </row>
    <row r="78" spans="1:33" ht="35.450000000000003" customHeight="1" x14ac:dyDescent="0.2">
      <c r="B78" s="49"/>
      <c r="C78" s="50"/>
      <c r="D78" s="261" t="s">
        <v>81</v>
      </c>
      <c r="E78" s="262"/>
      <c r="F78" s="262"/>
      <c r="G78" s="262"/>
      <c r="H78" s="262"/>
      <c r="I78" s="262"/>
      <c r="J78" s="262"/>
      <c r="K78" s="262"/>
      <c r="L78" s="262"/>
      <c r="M78" s="262"/>
      <c r="N78" s="262"/>
      <c r="O78" s="262"/>
      <c r="P78" s="262"/>
      <c r="Q78" s="262"/>
      <c r="R78" s="262"/>
      <c r="S78" s="262"/>
      <c r="T78" s="262"/>
      <c r="U78" s="262"/>
      <c r="V78" s="263"/>
      <c r="W78" s="54">
        <v>45930</v>
      </c>
      <c r="X78" s="55"/>
      <c r="Y78" s="56"/>
      <c r="Z78" s="54"/>
      <c r="AA78" s="55"/>
      <c r="AB78" s="55"/>
      <c r="AC78" s="56"/>
      <c r="AD78" s="129" t="str">
        <f t="shared" si="6"/>
        <v>no iniciado</v>
      </c>
      <c r="AE78" s="130"/>
      <c r="AF78" s="130" t="str">
        <f t="shared" si="7"/>
        <v>no iniciado</v>
      </c>
      <c r="AG78" s="131"/>
    </row>
    <row r="79" spans="1:33" s="1" customFormat="1" ht="15" customHeight="1" x14ac:dyDescent="0.25">
      <c r="A79" s="3"/>
      <c r="B79" s="275" t="s">
        <v>82</v>
      </c>
      <c r="C79" s="276"/>
      <c r="D79" s="276"/>
      <c r="E79" s="276"/>
      <c r="F79" s="276"/>
      <c r="G79" s="276"/>
      <c r="H79" s="276"/>
      <c r="I79" s="276"/>
      <c r="J79" s="276"/>
      <c r="K79" s="276"/>
      <c r="L79" s="276"/>
      <c r="M79" s="276"/>
      <c r="N79" s="276"/>
      <c r="O79" s="276"/>
      <c r="P79" s="276"/>
      <c r="Q79" s="276"/>
      <c r="R79" s="276"/>
      <c r="S79" s="277"/>
      <c r="T79" s="278"/>
      <c r="U79" s="279"/>
      <c r="V79" s="280"/>
      <c r="W79" s="302">
        <f>+W78-W67+1</f>
        <v>422</v>
      </c>
      <c r="X79" s="303"/>
      <c r="Y79" s="303"/>
      <c r="Z79" s="299" t="str">
        <f>IF(Z78&lt;&gt;0,(Z78-W67+1),"")</f>
        <v/>
      </c>
      <c r="AA79" s="300"/>
      <c r="AB79" s="300"/>
      <c r="AC79" s="304"/>
      <c r="AD79" s="299"/>
      <c r="AE79" s="300"/>
      <c r="AF79" s="300"/>
      <c r="AG79" s="301"/>
    </row>
    <row r="80" spans="1:33" ht="6.75" customHeight="1" x14ac:dyDescent="0.2">
      <c r="B80" s="22"/>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4"/>
    </row>
    <row r="81" spans="2:33" ht="15.75" x14ac:dyDescent="0.2">
      <c r="B81" s="158" t="s">
        <v>24</v>
      </c>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60"/>
    </row>
    <row r="82" spans="2:33" ht="202.5" customHeight="1" x14ac:dyDescent="0.2">
      <c r="B82" s="295" t="s">
        <v>107</v>
      </c>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7"/>
    </row>
    <row r="83" spans="2:33" ht="18.75" customHeight="1" x14ac:dyDescent="0.2">
      <c r="B83" s="281" t="s">
        <v>85</v>
      </c>
      <c r="C83" s="282"/>
      <c r="D83" s="282"/>
      <c r="E83" s="282"/>
      <c r="F83" s="282"/>
      <c r="G83" s="282"/>
      <c r="H83" s="282"/>
      <c r="I83" s="282"/>
      <c r="J83" s="282"/>
      <c r="K83" s="282"/>
      <c r="L83" s="282"/>
      <c r="M83" s="282"/>
      <c r="N83" s="282"/>
      <c r="O83" s="282"/>
      <c r="P83" s="282"/>
      <c r="Q83" s="282"/>
      <c r="R83" s="282"/>
      <c r="S83" s="282"/>
      <c r="T83" s="282"/>
      <c r="U83" s="282"/>
      <c r="V83" s="282"/>
      <c r="W83" s="282"/>
      <c r="X83" s="282"/>
      <c r="Y83" s="282"/>
      <c r="Z83" s="282"/>
      <c r="AA83" s="282"/>
      <c r="AB83" s="282"/>
      <c r="AC83" s="282"/>
      <c r="AD83" s="282"/>
      <c r="AE83" s="282"/>
      <c r="AF83" s="282"/>
      <c r="AG83" s="283"/>
    </row>
    <row r="84" spans="2:33" ht="48" customHeight="1" x14ac:dyDescent="0.2">
      <c r="B84" s="46" t="s">
        <v>113</v>
      </c>
      <c r="C84" s="47"/>
      <c r="D84" s="47"/>
      <c r="E84" s="47"/>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8"/>
    </row>
    <row r="85" spans="2:33" ht="15.95" customHeight="1" x14ac:dyDescent="0.2">
      <c r="B85" s="46" t="s">
        <v>108</v>
      </c>
      <c r="C85" s="47"/>
      <c r="D85" s="47"/>
      <c r="E85" s="47"/>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8"/>
    </row>
    <row r="86" spans="2:33" ht="31.5" customHeight="1" x14ac:dyDescent="0.2">
      <c r="B86" s="46" t="s">
        <v>109</v>
      </c>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8"/>
    </row>
    <row r="87" spans="2:33" ht="17.45" customHeight="1" x14ac:dyDescent="0.2">
      <c r="B87" s="46" t="s">
        <v>110</v>
      </c>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8"/>
    </row>
    <row r="88" spans="2:33" ht="18.95" customHeight="1" x14ac:dyDescent="0.2">
      <c r="B88" s="46" t="s">
        <v>111</v>
      </c>
      <c r="C88" s="47"/>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8"/>
    </row>
    <row r="89" spans="2:33" ht="17.45" customHeight="1" x14ac:dyDescent="0.2">
      <c r="B89" s="46" t="s">
        <v>112</v>
      </c>
      <c r="C89" s="47"/>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8"/>
    </row>
    <row r="90" spans="2:33" ht="17.45" customHeight="1" x14ac:dyDescent="0.2">
      <c r="B90" s="284" t="s">
        <v>84</v>
      </c>
      <c r="C90" s="285"/>
      <c r="D90" s="285"/>
      <c r="E90" s="285"/>
      <c r="F90" s="285"/>
      <c r="G90" s="285"/>
      <c r="H90" s="285"/>
      <c r="I90" s="285"/>
      <c r="J90" s="285"/>
      <c r="K90" s="285"/>
      <c r="L90" s="285"/>
      <c r="M90" s="285"/>
      <c r="N90" s="285"/>
      <c r="O90" s="285"/>
      <c r="P90" s="285"/>
      <c r="Q90" s="285"/>
      <c r="R90" s="285"/>
      <c r="S90" s="285"/>
      <c r="T90" s="285"/>
      <c r="U90" s="285"/>
      <c r="V90" s="285"/>
      <c r="W90" s="285"/>
      <c r="X90" s="285"/>
      <c r="Y90" s="285"/>
      <c r="Z90" s="285"/>
      <c r="AA90" s="285"/>
      <c r="AB90" s="285"/>
      <c r="AC90" s="285"/>
      <c r="AD90" s="285"/>
      <c r="AE90" s="285"/>
      <c r="AF90" s="285"/>
      <c r="AG90" s="286"/>
    </row>
    <row r="91" spans="2:33" ht="18" customHeight="1" x14ac:dyDescent="0.2">
      <c r="B91" s="46" t="s">
        <v>114</v>
      </c>
      <c r="C91" s="47"/>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8"/>
    </row>
    <row r="92" spans="2:33" ht="18" customHeight="1" x14ac:dyDescent="0.2">
      <c r="B92" s="46" t="s">
        <v>115</v>
      </c>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8"/>
    </row>
    <row r="93" spans="2:33" ht="18" customHeight="1" x14ac:dyDescent="0.2">
      <c r="B93" s="46" t="s">
        <v>116</v>
      </c>
      <c r="C93" s="47"/>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8"/>
    </row>
    <row r="94" spans="2:33" ht="18" customHeight="1" x14ac:dyDescent="0.2">
      <c r="B94" s="46" t="s">
        <v>117</v>
      </c>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8"/>
    </row>
    <row r="95" spans="2:33" ht="18" customHeight="1" x14ac:dyDescent="0.2">
      <c r="B95" s="46" t="s">
        <v>118</v>
      </c>
      <c r="C95" s="47"/>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8"/>
    </row>
    <row r="96" spans="2:33" ht="18" customHeight="1" x14ac:dyDescent="0.2">
      <c r="B96" s="46" t="s">
        <v>119</v>
      </c>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8"/>
    </row>
    <row r="97" spans="2:33" ht="18" customHeight="1" x14ac:dyDescent="0.2">
      <c r="B97" s="46" t="s">
        <v>120</v>
      </c>
      <c r="C97" s="47"/>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8"/>
    </row>
    <row r="98" spans="2:33" ht="18" customHeight="1" x14ac:dyDescent="0.2">
      <c r="B98" s="46" t="s">
        <v>121</v>
      </c>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8"/>
    </row>
    <row r="99" spans="2:33" ht="15" customHeight="1" x14ac:dyDescent="0.2">
      <c r="B99" s="158" t="s">
        <v>37</v>
      </c>
      <c r="C99" s="159"/>
      <c r="D99" s="159"/>
      <c r="E99" s="159"/>
      <c r="F99" s="159"/>
      <c r="G99" s="159"/>
      <c r="H99" s="159"/>
      <c r="I99" s="159"/>
      <c r="J99" s="159"/>
      <c r="K99" s="159"/>
      <c r="L99" s="159"/>
      <c r="M99" s="159"/>
      <c r="N99" s="159"/>
      <c r="O99" s="159"/>
      <c r="P99" s="159"/>
      <c r="Q99" s="159"/>
      <c r="R99" s="159"/>
      <c r="S99" s="159"/>
      <c r="T99" s="159"/>
      <c r="U99" s="159"/>
      <c r="V99" s="159"/>
      <c r="W99" s="159"/>
      <c r="X99" s="159"/>
      <c r="Y99" s="159"/>
      <c r="Z99" s="159"/>
      <c r="AA99" s="159"/>
      <c r="AB99" s="159"/>
      <c r="AC99" s="159"/>
      <c r="AD99" s="159"/>
      <c r="AE99" s="159"/>
      <c r="AF99" s="159"/>
      <c r="AG99" s="160"/>
    </row>
    <row r="100" spans="2:33" ht="4.5" customHeight="1" x14ac:dyDescent="0.2">
      <c r="B100" s="35"/>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7"/>
    </row>
    <row r="101" spans="2:33" ht="5.25" customHeight="1" x14ac:dyDescent="0.2">
      <c r="B101" s="266"/>
      <c r="C101" s="267"/>
      <c r="D101" s="267"/>
      <c r="E101" s="267"/>
      <c r="F101" s="267"/>
      <c r="G101" s="267"/>
      <c r="H101" s="267"/>
      <c r="I101" s="267"/>
      <c r="J101" s="267"/>
      <c r="K101" s="267"/>
      <c r="L101" s="267"/>
      <c r="M101" s="267"/>
      <c r="N101" s="267"/>
      <c r="O101" s="267"/>
      <c r="P101" s="267"/>
      <c r="Q101" s="267"/>
      <c r="R101" s="267"/>
      <c r="S101" s="267"/>
      <c r="T101" s="267"/>
      <c r="U101" s="267"/>
      <c r="V101" s="267"/>
      <c r="W101" s="267"/>
      <c r="X101" s="267"/>
      <c r="Y101" s="267"/>
      <c r="Z101" s="267"/>
      <c r="AA101" s="267"/>
      <c r="AB101" s="267"/>
      <c r="AC101" s="267"/>
      <c r="AD101" s="267"/>
      <c r="AE101" s="267"/>
      <c r="AF101" s="267"/>
      <c r="AG101" s="268"/>
    </row>
    <row r="102" spans="2:33" x14ac:dyDescent="0.2">
      <c r="B102" s="269"/>
      <c r="C102" s="270"/>
      <c r="D102" s="270"/>
      <c r="E102" s="270"/>
      <c r="F102" s="270"/>
      <c r="G102" s="270"/>
      <c r="H102" s="270"/>
      <c r="I102" s="270"/>
      <c r="J102" s="270"/>
      <c r="K102" s="270"/>
      <c r="L102" s="270"/>
      <c r="M102" s="270"/>
      <c r="N102" s="270"/>
      <c r="O102" s="270"/>
      <c r="P102" s="270"/>
      <c r="Q102" s="270"/>
      <c r="R102" s="270"/>
      <c r="S102" s="270"/>
      <c r="T102" s="270"/>
      <c r="U102" s="270"/>
      <c r="V102" s="270"/>
      <c r="W102" s="270"/>
      <c r="X102" s="270"/>
      <c r="Y102" s="270"/>
      <c r="Z102" s="270"/>
      <c r="AA102" s="270"/>
      <c r="AB102" s="270"/>
      <c r="AC102" s="270"/>
      <c r="AD102" s="270"/>
      <c r="AE102" s="270"/>
      <c r="AF102" s="270"/>
      <c r="AG102" s="271"/>
    </row>
    <row r="103" spans="2:33" ht="12.95" customHeight="1" x14ac:dyDescent="0.2">
      <c r="B103" s="269"/>
      <c r="C103" s="270"/>
      <c r="D103" s="270"/>
      <c r="E103" s="270"/>
      <c r="F103" s="270"/>
      <c r="G103" s="270"/>
      <c r="H103" s="270"/>
      <c r="I103" s="270"/>
      <c r="J103" s="270"/>
      <c r="K103" s="270"/>
      <c r="L103" s="270"/>
      <c r="M103" s="270"/>
      <c r="N103" s="270"/>
      <c r="O103" s="270"/>
      <c r="P103" s="270"/>
      <c r="Q103" s="270"/>
      <c r="R103" s="270"/>
      <c r="S103" s="270"/>
      <c r="T103" s="270"/>
      <c r="U103" s="270"/>
      <c r="V103" s="270"/>
      <c r="W103" s="270"/>
      <c r="X103" s="270"/>
      <c r="Y103" s="270"/>
      <c r="Z103" s="270"/>
      <c r="AA103" s="270"/>
      <c r="AB103" s="270"/>
      <c r="AC103" s="270"/>
      <c r="AD103" s="270"/>
      <c r="AE103" s="270"/>
      <c r="AF103" s="270"/>
      <c r="AG103" s="271"/>
    </row>
    <row r="104" spans="2:33" ht="12.95" customHeight="1" x14ac:dyDescent="0.2">
      <c r="B104" s="269"/>
      <c r="C104" s="270"/>
      <c r="D104" s="270"/>
      <c r="E104" s="270"/>
      <c r="F104" s="270"/>
      <c r="G104" s="270"/>
      <c r="H104" s="270"/>
      <c r="I104" s="270"/>
      <c r="J104" s="270"/>
      <c r="K104" s="270"/>
      <c r="L104" s="270"/>
      <c r="M104" s="270"/>
      <c r="N104" s="270"/>
      <c r="O104" s="270"/>
      <c r="P104" s="270"/>
      <c r="Q104" s="270"/>
      <c r="R104" s="270"/>
      <c r="S104" s="270"/>
      <c r="T104" s="270"/>
      <c r="U104" s="270"/>
      <c r="V104" s="270"/>
      <c r="W104" s="270"/>
      <c r="X104" s="270"/>
      <c r="Y104" s="270"/>
      <c r="Z104" s="270"/>
      <c r="AA104" s="270"/>
      <c r="AB104" s="270"/>
      <c r="AC104" s="270"/>
      <c r="AD104" s="270"/>
      <c r="AE104" s="270"/>
      <c r="AF104" s="270"/>
      <c r="AG104" s="271"/>
    </row>
    <row r="105" spans="2:33" ht="12.95" customHeight="1" x14ac:dyDescent="0.2">
      <c r="B105" s="269"/>
      <c r="C105" s="270"/>
      <c r="D105" s="270"/>
      <c r="E105" s="270"/>
      <c r="F105" s="270"/>
      <c r="G105" s="270"/>
      <c r="H105" s="270"/>
      <c r="I105" s="270"/>
      <c r="J105" s="270"/>
      <c r="K105" s="270"/>
      <c r="L105" s="270"/>
      <c r="M105" s="270"/>
      <c r="N105" s="270"/>
      <c r="O105" s="270"/>
      <c r="P105" s="270"/>
      <c r="Q105" s="270"/>
      <c r="R105" s="270"/>
      <c r="S105" s="270"/>
      <c r="T105" s="270"/>
      <c r="U105" s="270"/>
      <c r="V105" s="270"/>
      <c r="W105" s="270"/>
      <c r="X105" s="270"/>
      <c r="Y105" s="270"/>
      <c r="Z105" s="270"/>
      <c r="AA105" s="270"/>
      <c r="AB105" s="270"/>
      <c r="AC105" s="270"/>
      <c r="AD105" s="270"/>
      <c r="AE105" s="270"/>
      <c r="AF105" s="270"/>
      <c r="AG105" s="271"/>
    </row>
    <row r="106" spans="2:33" ht="12.95" customHeight="1" x14ac:dyDescent="0.2">
      <c r="B106" s="269"/>
      <c r="C106" s="270"/>
      <c r="D106" s="270"/>
      <c r="E106" s="270"/>
      <c r="F106" s="270"/>
      <c r="G106" s="270"/>
      <c r="H106" s="270"/>
      <c r="I106" s="270"/>
      <c r="J106" s="270"/>
      <c r="K106" s="270"/>
      <c r="L106" s="270"/>
      <c r="M106" s="270"/>
      <c r="N106" s="270"/>
      <c r="O106" s="270"/>
      <c r="P106" s="270"/>
      <c r="Q106" s="270"/>
      <c r="R106" s="270"/>
      <c r="S106" s="270"/>
      <c r="T106" s="270"/>
      <c r="U106" s="270"/>
      <c r="V106" s="270"/>
      <c r="W106" s="270"/>
      <c r="X106" s="270"/>
      <c r="Y106" s="270"/>
      <c r="Z106" s="270"/>
      <c r="AA106" s="270"/>
      <c r="AB106" s="270"/>
      <c r="AC106" s="270"/>
      <c r="AD106" s="270"/>
      <c r="AE106" s="270"/>
      <c r="AF106" s="270"/>
      <c r="AG106" s="271"/>
    </row>
    <row r="107" spans="2:33" ht="12.95" customHeight="1" x14ac:dyDescent="0.2">
      <c r="B107" s="269"/>
      <c r="C107" s="270"/>
      <c r="D107" s="270"/>
      <c r="E107" s="270"/>
      <c r="F107" s="270"/>
      <c r="G107" s="270"/>
      <c r="H107" s="270"/>
      <c r="I107" s="270"/>
      <c r="J107" s="270"/>
      <c r="K107" s="270"/>
      <c r="L107" s="270"/>
      <c r="M107" s="270"/>
      <c r="N107" s="270"/>
      <c r="O107" s="270"/>
      <c r="P107" s="270"/>
      <c r="Q107" s="270"/>
      <c r="R107" s="270"/>
      <c r="S107" s="270"/>
      <c r="T107" s="270"/>
      <c r="U107" s="270"/>
      <c r="V107" s="270"/>
      <c r="W107" s="270"/>
      <c r="X107" s="270"/>
      <c r="Y107" s="270"/>
      <c r="Z107" s="270"/>
      <c r="AA107" s="270"/>
      <c r="AB107" s="270"/>
      <c r="AC107" s="270"/>
      <c r="AD107" s="270"/>
      <c r="AE107" s="270"/>
      <c r="AF107" s="270"/>
      <c r="AG107" s="271"/>
    </row>
    <row r="108" spans="2:33" ht="12.95" customHeight="1" x14ac:dyDescent="0.2">
      <c r="B108" s="269"/>
      <c r="C108" s="270"/>
      <c r="D108" s="270"/>
      <c r="E108" s="270"/>
      <c r="F108" s="270"/>
      <c r="G108" s="270"/>
      <c r="H108" s="270"/>
      <c r="I108" s="270"/>
      <c r="J108" s="270"/>
      <c r="K108" s="270"/>
      <c r="L108" s="270"/>
      <c r="M108" s="270"/>
      <c r="N108" s="270"/>
      <c r="O108" s="270"/>
      <c r="P108" s="270"/>
      <c r="Q108" s="270"/>
      <c r="R108" s="270"/>
      <c r="S108" s="270"/>
      <c r="T108" s="270"/>
      <c r="U108" s="270"/>
      <c r="V108" s="270"/>
      <c r="W108" s="270"/>
      <c r="X108" s="270"/>
      <c r="Y108" s="270"/>
      <c r="Z108" s="270"/>
      <c r="AA108" s="270"/>
      <c r="AB108" s="270"/>
      <c r="AC108" s="270"/>
      <c r="AD108" s="270"/>
      <c r="AE108" s="270"/>
      <c r="AF108" s="270"/>
      <c r="AG108" s="271"/>
    </row>
    <row r="109" spans="2:33" ht="12.95" customHeight="1" x14ac:dyDescent="0.2">
      <c r="B109" s="269"/>
      <c r="C109" s="270"/>
      <c r="D109" s="270"/>
      <c r="E109" s="270"/>
      <c r="F109" s="270"/>
      <c r="G109" s="270"/>
      <c r="H109" s="270"/>
      <c r="I109" s="270"/>
      <c r="J109" s="270"/>
      <c r="K109" s="270"/>
      <c r="L109" s="270"/>
      <c r="M109" s="270"/>
      <c r="N109" s="270"/>
      <c r="O109" s="270"/>
      <c r="P109" s="270"/>
      <c r="Q109" s="270"/>
      <c r="R109" s="270"/>
      <c r="S109" s="270"/>
      <c r="T109" s="270"/>
      <c r="U109" s="270"/>
      <c r="V109" s="270"/>
      <c r="W109" s="270"/>
      <c r="X109" s="270"/>
      <c r="Y109" s="270"/>
      <c r="Z109" s="270"/>
      <c r="AA109" s="270"/>
      <c r="AB109" s="270"/>
      <c r="AC109" s="270"/>
      <c r="AD109" s="270"/>
      <c r="AE109" s="270"/>
      <c r="AF109" s="270"/>
      <c r="AG109" s="271"/>
    </row>
    <row r="110" spans="2:33" ht="12.95" customHeight="1" x14ac:dyDescent="0.2">
      <c r="B110" s="269"/>
      <c r="C110" s="270"/>
      <c r="D110" s="270"/>
      <c r="E110" s="270"/>
      <c r="F110" s="270"/>
      <c r="G110" s="270"/>
      <c r="H110" s="270"/>
      <c r="I110" s="270"/>
      <c r="J110" s="270"/>
      <c r="K110" s="270"/>
      <c r="L110" s="270"/>
      <c r="M110" s="270"/>
      <c r="N110" s="270"/>
      <c r="O110" s="270"/>
      <c r="P110" s="270"/>
      <c r="Q110" s="270"/>
      <c r="R110" s="270"/>
      <c r="S110" s="270"/>
      <c r="T110" s="270"/>
      <c r="U110" s="270"/>
      <c r="V110" s="270"/>
      <c r="W110" s="270"/>
      <c r="X110" s="270"/>
      <c r="Y110" s="270"/>
      <c r="Z110" s="270"/>
      <c r="AA110" s="270"/>
      <c r="AB110" s="270"/>
      <c r="AC110" s="270"/>
      <c r="AD110" s="270"/>
      <c r="AE110" s="270"/>
      <c r="AF110" s="270"/>
      <c r="AG110" s="271"/>
    </row>
    <row r="111" spans="2:33" ht="12.95" customHeight="1" x14ac:dyDescent="0.2">
      <c r="B111" s="269"/>
      <c r="C111" s="270"/>
      <c r="D111" s="270"/>
      <c r="E111" s="270"/>
      <c r="F111" s="270"/>
      <c r="G111" s="270"/>
      <c r="H111" s="270"/>
      <c r="I111" s="270"/>
      <c r="J111" s="270"/>
      <c r="K111" s="270"/>
      <c r="L111" s="270"/>
      <c r="M111" s="270"/>
      <c r="N111" s="270"/>
      <c r="O111" s="270"/>
      <c r="P111" s="270"/>
      <c r="Q111" s="270"/>
      <c r="R111" s="270"/>
      <c r="S111" s="270"/>
      <c r="T111" s="270"/>
      <c r="U111" s="270"/>
      <c r="V111" s="270"/>
      <c r="W111" s="270"/>
      <c r="X111" s="270"/>
      <c r="Y111" s="270"/>
      <c r="Z111" s="270"/>
      <c r="AA111" s="270"/>
      <c r="AB111" s="270"/>
      <c r="AC111" s="270"/>
      <c r="AD111" s="270"/>
      <c r="AE111" s="270"/>
      <c r="AF111" s="270"/>
      <c r="AG111" s="271"/>
    </row>
    <row r="112" spans="2:33" ht="12.95" customHeight="1" x14ac:dyDescent="0.2">
      <c r="B112" s="269"/>
      <c r="C112" s="270"/>
      <c r="D112" s="270"/>
      <c r="E112" s="270"/>
      <c r="F112" s="270"/>
      <c r="G112" s="270"/>
      <c r="H112" s="270"/>
      <c r="I112" s="270"/>
      <c r="J112" s="270"/>
      <c r="K112" s="270"/>
      <c r="L112" s="270"/>
      <c r="M112" s="270"/>
      <c r="N112" s="270"/>
      <c r="O112" s="270"/>
      <c r="P112" s="270"/>
      <c r="Q112" s="270"/>
      <c r="R112" s="270"/>
      <c r="S112" s="270"/>
      <c r="T112" s="270"/>
      <c r="U112" s="270"/>
      <c r="V112" s="270"/>
      <c r="W112" s="270"/>
      <c r="X112" s="270"/>
      <c r="Y112" s="270"/>
      <c r="Z112" s="270"/>
      <c r="AA112" s="270"/>
      <c r="AB112" s="270"/>
      <c r="AC112" s="270"/>
      <c r="AD112" s="270"/>
      <c r="AE112" s="270"/>
      <c r="AF112" s="270"/>
      <c r="AG112" s="271"/>
    </row>
    <row r="113" spans="2:38" ht="12.95" customHeight="1" x14ac:dyDescent="0.2">
      <c r="B113" s="269"/>
      <c r="C113" s="270"/>
      <c r="D113" s="270"/>
      <c r="E113" s="270"/>
      <c r="F113" s="270"/>
      <c r="G113" s="270"/>
      <c r="H113" s="270"/>
      <c r="I113" s="270"/>
      <c r="J113" s="270"/>
      <c r="K113" s="270"/>
      <c r="L113" s="270"/>
      <c r="M113" s="270"/>
      <c r="N113" s="270"/>
      <c r="O113" s="270"/>
      <c r="P113" s="270"/>
      <c r="Q113" s="270"/>
      <c r="R113" s="270"/>
      <c r="S113" s="270"/>
      <c r="T113" s="270"/>
      <c r="U113" s="270"/>
      <c r="V113" s="270"/>
      <c r="W113" s="270"/>
      <c r="X113" s="270"/>
      <c r="Y113" s="270"/>
      <c r="Z113" s="270"/>
      <c r="AA113" s="270"/>
      <c r="AB113" s="270"/>
      <c r="AC113" s="270"/>
      <c r="AD113" s="270"/>
      <c r="AE113" s="270"/>
      <c r="AF113" s="270"/>
      <c r="AG113" s="271"/>
    </row>
    <row r="114" spans="2:38" ht="12.95" customHeight="1" x14ac:dyDescent="0.2">
      <c r="B114" s="269"/>
      <c r="C114" s="270"/>
      <c r="D114" s="270"/>
      <c r="E114" s="270"/>
      <c r="F114" s="270"/>
      <c r="G114" s="270"/>
      <c r="H114" s="270"/>
      <c r="I114" s="270"/>
      <c r="J114" s="270"/>
      <c r="K114" s="270"/>
      <c r="L114" s="270"/>
      <c r="M114" s="270"/>
      <c r="N114" s="270"/>
      <c r="O114" s="270"/>
      <c r="P114" s="270"/>
      <c r="Q114" s="270"/>
      <c r="R114" s="270"/>
      <c r="S114" s="270"/>
      <c r="T114" s="270"/>
      <c r="U114" s="270"/>
      <c r="V114" s="270"/>
      <c r="W114" s="270"/>
      <c r="X114" s="270"/>
      <c r="Y114" s="270"/>
      <c r="Z114" s="270"/>
      <c r="AA114" s="270"/>
      <c r="AB114" s="270"/>
      <c r="AC114" s="270"/>
      <c r="AD114" s="270"/>
      <c r="AE114" s="270"/>
      <c r="AF114" s="270"/>
      <c r="AG114" s="271"/>
    </row>
    <row r="115" spans="2:38" ht="45.95" customHeight="1" x14ac:dyDescent="0.2">
      <c r="B115" s="269"/>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c r="Y115" s="270"/>
      <c r="Z115" s="270"/>
      <c r="AA115" s="270"/>
      <c r="AB115" s="270"/>
      <c r="AC115" s="270"/>
      <c r="AD115" s="270"/>
      <c r="AE115" s="270"/>
      <c r="AF115" s="270"/>
      <c r="AG115" s="271"/>
    </row>
    <row r="116" spans="2:38" ht="30.75" customHeight="1" x14ac:dyDescent="0.2">
      <c r="B116" s="269"/>
      <c r="C116" s="270"/>
      <c r="D116" s="270"/>
      <c r="E116" s="270"/>
      <c r="F116" s="270"/>
      <c r="G116" s="270"/>
      <c r="H116" s="270"/>
      <c r="I116" s="270"/>
      <c r="J116" s="270"/>
      <c r="K116" s="270"/>
      <c r="L116" s="270"/>
      <c r="M116" s="270"/>
      <c r="N116" s="270"/>
      <c r="O116" s="270"/>
      <c r="P116" s="270"/>
      <c r="Q116" s="270"/>
      <c r="R116" s="270"/>
      <c r="S116" s="270"/>
      <c r="T116" s="270"/>
      <c r="U116" s="270"/>
      <c r="V116" s="270"/>
      <c r="W116" s="270"/>
      <c r="X116" s="270"/>
      <c r="Y116" s="270"/>
      <c r="Z116" s="270"/>
      <c r="AA116" s="270"/>
      <c r="AB116" s="270"/>
      <c r="AC116" s="270"/>
      <c r="AD116" s="270"/>
      <c r="AE116" s="270"/>
      <c r="AF116" s="270"/>
      <c r="AG116" s="271"/>
    </row>
    <row r="117" spans="2:38" ht="12.95" customHeight="1" x14ac:dyDescent="0.2">
      <c r="B117" s="269"/>
      <c r="C117" s="270"/>
      <c r="D117" s="270"/>
      <c r="E117" s="270"/>
      <c r="F117" s="270"/>
      <c r="G117" s="270"/>
      <c r="H117" s="270"/>
      <c r="I117" s="270"/>
      <c r="J117" s="270"/>
      <c r="K117" s="270"/>
      <c r="L117" s="270"/>
      <c r="M117" s="270"/>
      <c r="N117" s="270"/>
      <c r="O117" s="270"/>
      <c r="P117" s="270"/>
      <c r="Q117" s="270"/>
      <c r="R117" s="270"/>
      <c r="S117" s="270"/>
      <c r="T117" s="270"/>
      <c r="U117" s="270"/>
      <c r="V117" s="270"/>
      <c r="W117" s="270"/>
      <c r="X117" s="270"/>
      <c r="Y117" s="270"/>
      <c r="Z117" s="270"/>
      <c r="AA117" s="270"/>
      <c r="AB117" s="270"/>
      <c r="AC117" s="270"/>
      <c r="AD117" s="270"/>
      <c r="AE117" s="270"/>
      <c r="AF117" s="270"/>
      <c r="AG117" s="271"/>
    </row>
    <row r="118" spans="2:38" ht="12.95" customHeight="1" x14ac:dyDescent="0.2">
      <c r="B118" s="269"/>
      <c r="C118" s="270"/>
      <c r="D118" s="270"/>
      <c r="E118" s="270"/>
      <c r="F118" s="270"/>
      <c r="G118" s="270"/>
      <c r="H118" s="270"/>
      <c r="I118" s="270"/>
      <c r="J118" s="270"/>
      <c r="K118" s="270"/>
      <c r="L118" s="270"/>
      <c r="M118" s="270"/>
      <c r="N118" s="270"/>
      <c r="O118" s="270"/>
      <c r="P118" s="270"/>
      <c r="Q118" s="270"/>
      <c r="R118" s="270"/>
      <c r="S118" s="270"/>
      <c r="T118" s="270"/>
      <c r="U118" s="270"/>
      <c r="V118" s="270"/>
      <c r="W118" s="270"/>
      <c r="X118" s="270"/>
      <c r="Y118" s="270"/>
      <c r="Z118" s="270"/>
      <c r="AA118" s="270"/>
      <c r="AB118" s="270"/>
      <c r="AC118" s="270"/>
      <c r="AD118" s="270"/>
      <c r="AE118" s="270"/>
      <c r="AF118" s="270"/>
      <c r="AG118" s="271"/>
    </row>
    <row r="119" spans="2:38" ht="205.5" customHeight="1" x14ac:dyDescent="0.2">
      <c r="B119" s="269"/>
      <c r="C119" s="270"/>
      <c r="D119" s="270"/>
      <c r="E119" s="270"/>
      <c r="F119" s="270"/>
      <c r="G119" s="270"/>
      <c r="H119" s="270"/>
      <c r="I119" s="270"/>
      <c r="J119" s="270"/>
      <c r="K119" s="270"/>
      <c r="L119" s="270"/>
      <c r="M119" s="270"/>
      <c r="N119" s="270"/>
      <c r="O119" s="270"/>
      <c r="P119" s="270"/>
      <c r="Q119" s="270"/>
      <c r="R119" s="270"/>
      <c r="S119" s="270"/>
      <c r="T119" s="270"/>
      <c r="U119" s="270"/>
      <c r="V119" s="270"/>
      <c r="W119" s="270"/>
      <c r="X119" s="270"/>
      <c r="Y119" s="270"/>
      <c r="Z119" s="270"/>
      <c r="AA119" s="270"/>
      <c r="AB119" s="270"/>
      <c r="AC119" s="270"/>
      <c r="AD119" s="270"/>
      <c r="AE119" s="270"/>
      <c r="AF119" s="270"/>
      <c r="AG119" s="271"/>
    </row>
    <row r="120" spans="2:38" ht="151.5" customHeight="1" x14ac:dyDescent="0.2">
      <c r="B120" s="269"/>
      <c r="C120" s="270"/>
      <c r="D120" s="270"/>
      <c r="E120" s="270"/>
      <c r="F120" s="270"/>
      <c r="G120" s="270"/>
      <c r="H120" s="270"/>
      <c r="I120" s="270"/>
      <c r="J120" s="270"/>
      <c r="K120" s="270"/>
      <c r="L120" s="270"/>
      <c r="M120" s="270"/>
      <c r="N120" s="270"/>
      <c r="O120" s="270"/>
      <c r="P120" s="270"/>
      <c r="Q120" s="270"/>
      <c r="R120" s="270"/>
      <c r="S120" s="270"/>
      <c r="T120" s="270"/>
      <c r="U120" s="270"/>
      <c r="V120" s="270"/>
      <c r="W120" s="270"/>
      <c r="X120" s="270"/>
      <c r="Y120" s="270"/>
      <c r="Z120" s="270"/>
      <c r="AA120" s="270"/>
      <c r="AB120" s="270"/>
      <c r="AC120" s="270"/>
      <c r="AD120" s="270"/>
      <c r="AE120" s="270"/>
      <c r="AF120" s="270"/>
      <c r="AG120" s="271"/>
      <c r="AK120" s="15"/>
    </row>
    <row r="121" spans="2:38" ht="247.5" customHeight="1" x14ac:dyDescent="0.2">
      <c r="B121" s="120"/>
      <c r="C121" s="121"/>
      <c r="D121" s="121"/>
      <c r="E121" s="121"/>
      <c r="F121" s="121"/>
      <c r="G121" s="121"/>
      <c r="H121" s="121"/>
      <c r="I121" s="121"/>
      <c r="J121" s="121"/>
      <c r="K121" s="121"/>
      <c r="L121" s="121"/>
      <c r="M121" s="121"/>
      <c r="N121" s="121"/>
      <c r="O121" s="121"/>
      <c r="P121" s="121"/>
      <c r="Q121" s="121"/>
      <c r="R121" s="121"/>
      <c r="S121" s="121"/>
      <c r="T121" s="121"/>
      <c r="U121" s="121"/>
      <c r="V121" s="121"/>
      <c r="W121" s="121"/>
      <c r="X121" s="121"/>
      <c r="Y121" s="121"/>
      <c r="Z121" s="121"/>
      <c r="AA121" s="121"/>
      <c r="AB121" s="121"/>
      <c r="AC121" s="121"/>
      <c r="AD121" s="121"/>
      <c r="AE121" s="121"/>
      <c r="AF121" s="121"/>
      <c r="AG121" s="122"/>
      <c r="AL121" s="15"/>
    </row>
    <row r="122" spans="2:38" ht="382.5" customHeight="1" x14ac:dyDescent="0.2">
      <c r="B122" s="40"/>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c r="AC122" s="42"/>
      <c r="AD122" s="42"/>
      <c r="AE122" s="42"/>
      <c r="AF122" s="42"/>
      <c r="AG122" s="41"/>
      <c r="AL122" s="15"/>
    </row>
    <row r="123" spans="2:38" ht="162.75" customHeight="1" x14ac:dyDescent="0.2">
      <c r="B123" s="43"/>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27"/>
    </row>
  </sheetData>
  <mergeCells count="306">
    <mergeCell ref="B92:AG92"/>
    <mergeCell ref="B98:AG98"/>
    <mergeCell ref="B77:C77"/>
    <mergeCell ref="AD79:AG79"/>
    <mergeCell ref="Z75:AC75"/>
    <mergeCell ref="AD75:AG75"/>
    <mergeCell ref="B89:AG89"/>
    <mergeCell ref="B93:AG93"/>
    <mergeCell ref="Z77:AC77"/>
    <mergeCell ref="AD77:AG77"/>
    <mergeCell ref="W79:Y79"/>
    <mergeCell ref="D75:V75"/>
    <mergeCell ref="B91:AG91"/>
    <mergeCell ref="B97:AG97"/>
    <mergeCell ref="AD78:AG78"/>
    <mergeCell ref="Z79:AC79"/>
    <mergeCell ref="W76:Y76"/>
    <mergeCell ref="Z76:AC76"/>
    <mergeCell ref="AD76:AG76"/>
    <mergeCell ref="B94:AG94"/>
    <mergeCell ref="B95:AG95"/>
    <mergeCell ref="B96:AG96"/>
    <mergeCell ref="B88:AG88"/>
    <mergeCell ref="V47:X47"/>
    <mergeCell ref="AD71:AG71"/>
    <mergeCell ref="B12:F12"/>
    <mergeCell ref="B71:C71"/>
    <mergeCell ref="Z70:AC70"/>
    <mergeCell ref="B52:C52"/>
    <mergeCell ref="W73:Y73"/>
    <mergeCell ref="Z73:AC73"/>
    <mergeCell ref="D76:V76"/>
    <mergeCell ref="W75:Y75"/>
    <mergeCell ref="W70:Y70"/>
    <mergeCell ref="W71:Y71"/>
    <mergeCell ref="W74:Y74"/>
    <mergeCell ref="B38:F38"/>
    <mergeCell ref="G38:R38"/>
    <mergeCell ref="S40:V40"/>
    <mergeCell ref="G36:R36"/>
    <mergeCell ref="S30:V30"/>
    <mergeCell ref="W30:AG30"/>
    <mergeCell ref="B60:D60"/>
    <mergeCell ref="E60:F60"/>
    <mergeCell ref="G60:I60"/>
    <mergeCell ref="S41:V41"/>
    <mergeCell ref="B39:F39"/>
    <mergeCell ref="AD47:AG48"/>
    <mergeCell ref="V48:X48"/>
    <mergeCell ref="B101:AG120"/>
    <mergeCell ref="S44:V44"/>
    <mergeCell ref="W44:AG44"/>
    <mergeCell ref="B79:S79"/>
    <mergeCell ref="T79:V79"/>
    <mergeCell ref="B83:AG83"/>
    <mergeCell ref="B90:AG90"/>
    <mergeCell ref="B84:AG84"/>
    <mergeCell ref="B44:F44"/>
    <mergeCell ref="G44:R44"/>
    <mergeCell ref="B51:C51"/>
    <mergeCell ref="D51:U51"/>
    <mergeCell ref="AD70:AG70"/>
    <mergeCell ref="B45:AG45"/>
    <mergeCell ref="AD74:AG74"/>
    <mergeCell ref="B70:C70"/>
    <mergeCell ref="AD73:AG73"/>
    <mergeCell ref="Z74:AC74"/>
    <mergeCell ref="D78:V78"/>
    <mergeCell ref="B82:AG82"/>
    <mergeCell ref="B47:C47"/>
    <mergeCell ref="D47:U47"/>
    <mergeCell ref="S32:V32"/>
    <mergeCell ref="W32:AG32"/>
    <mergeCell ref="D52:U52"/>
    <mergeCell ref="V52:AG52"/>
    <mergeCell ref="Z69:AC69"/>
    <mergeCell ref="AD69:AG69"/>
    <mergeCell ref="W69:Y69"/>
    <mergeCell ref="Y47:AC48"/>
    <mergeCell ref="Z71:AC71"/>
    <mergeCell ref="B64:AG64"/>
    <mergeCell ref="W68:Y68"/>
    <mergeCell ref="Z68:AC68"/>
    <mergeCell ref="D67:V67"/>
    <mergeCell ref="B50:C50"/>
    <mergeCell ref="D50:U50"/>
    <mergeCell ref="V50:AG50"/>
    <mergeCell ref="D70:V70"/>
    <mergeCell ref="D71:V71"/>
    <mergeCell ref="J60:P60"/>
    <mergeCell ref="Q60:T60"/>
    <mergeCell ref="U60:W60"/>
    <mergeCell ref="X60:Z60"/>
    <mergeCell ref="B48:C48"/>
    <mergeCell ref="D48:U48"/>
    <mergeCell ref="W39:AG39"/>
    <mergeCell ref="W40:AG40"/>
    <mergeCell ref="W41:AG41"/>
    <mergeCell ref="G41:R41"/>
    <mergeCell ref="S39:V39"/>
    <mergeCell ref="S36:V36"/>
    <mergeCell ref="B37:F37"/>
    <mergeCell ref="G37:R37"/>
    <mergeCell ref="S37:V37"/>
    <mergeCell ref="W37:AG37"/>
    <mergeCell ref="G39:R39"/>
    <mergeCell ref="B36:F36"/>
    <mergeCell ref="W42:AG42"/>
    <mergeCell ref="S43:V43"/>
    <mergeCell ref="W43:AG43"/>
    <mergeCell ref="V46:X46"/>
    <mergeCell ref="Y46:AC46"/>
    <mergeCell ref="AD46:AG46"/>
    <mergeCell ref="G42:R42"/>
    <mergeCell ref="B43:F43"/>
    <mergeCell ref="B41:F41"/>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S28:V28"/>
    <mergeCell ref="S29:V29"/>
    <mergeCell ref="D69:V69"/>
    <mergeCell ref="S35:V35"/>
    <mergeCell ref="S33:V33"/>
    <mergeCell ref="D68:V68"/>
    <mergeCell ref="G43:R43"/>
    <mergeCell ref="S42:V42"/>
    <mergeCell ref="B42:F42"/>
    <mergeCell ref="B46:C46"/>
    <mergeCell ref="D46:U46"/>
    <mergeCell ref="B69:C69"/>
    <mergeCell ref="V51:AG51"/>
    <mergeCell ref="W36:AG36"/>
    <mergeCell ref="S38:V38"/>
    <mergeCell ref="W38:AG38"/>
    <mergeCell ref="B40:F40"/>
    <mergeCell ref="G40:R40"/>
    <mergeCell ref="AE34:AG34"/>
    <mergeCell ref="B32:F32"/>
    <mergeCell ref="G32:R32"/>
    <mergeCell ref="W28:AG28"/>
    <mergeCell ref="W29:AG29"/>
    <mergeCell ref="W33:AG33"/>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B29:F29"/>
    <mergeCell ref="B99:AG99"/>
    <mergeCell ref="D72:V72"/>
    <mergeCell ref="D73:V73"/>
    <mergeCell ref="W72:Y72"/>
    <mergeCell ref="Z72:AC72"/>
    <mergeCell ref="W77:Y77"/>
    <mergeCell ref="B81:AG81"/>
    <mergeCell ref="B65:C66"/>
    <mergeCell ref="B67:C67"/>
    <mergeCell ref="AD65:AG66"/>
    <mergeCell ref="W65:Y66"/>
    <mergeCell ref="Z65:AC66"/>
    <mergeCell ref="Z67:AC67"/>
    <mergeCell ref="D65:V66"/>
    <mergeCell ref="B68:C68"/>
    <mergeCell ref="B72:C72"/>
    <mergeCell ref="AD68:AG68"/>
    <mergeCell ref="AD72:AG72"/>
    <mergeCell ref="B86:AG86"/>
    <mergeCell ref="B87:AG87"/>
    <mergeCell ref="G30:R30"/>
    <mergeCell ref="G29:R29"/>
    <mergeCell ref="B30:F30"/>
    <mergeCell ref="B121:AG121"/>
    <mergeCell ref="B8:F8"/>
    <mergeCell ref="B9:F9"/>
    <mergeCell ref="B10:F10"/>
    <mergeCell ref="AD67:AG67"/>
    <mergeCell ref="B20:F20"/>
    <mergeCell ref="B14:F14"/>
    <mergeCell ref="B15:F15"/>
    <mergeCell ref="W67:Y67"/>
    <mergeCell ref="G8:AG8"/>
    <mergeCell ref="G9:AG9"/>
    <mergeCell ref="G10:AG10"/>
    <mergeCell ref="G14:AG14"/>
    <mergeCell ref="S15:AG15"/>
    <mergeCell ref="G20:AG20"/>
    <mergeCell ref="G21:AG21"/>
    <mergeCell ref="P15:R15"/>
    <mergeCell ref="G15:J15"/>
    <mergeCell ref="K15:O15"/>
    <mergeCell ref="B23:AG23"/>
    <mergeCell ref="B26:F26"/>
    <mergeCell ref="B13:F13"/>
    <mergeCell ref="B28:F28"/>
    <mergeCell ref="G28:R28"/>
    <mergeCell ref="G26:R26"/>
    <mergeCell ref="B34:F34"/>
    <mergeCell ref="B11:F11"/>
    <mergeCell ref="B31:F31"/>
    <mergeCell ref="G31:R31"/>
    <mergeCell ref="S31:V31"/>
    <mergeCell ref="W31:AG31"/>
    <mergeCell ref="J62:P62"/>
    <mergeCell ref="Q62:T62"/>
    <mergeCell ref="U62:W62"/>
    <mergeCell ref="E56:F56"/>
    <mergeCell ref="B56:D56"/>
    <mergeCell ref="B57:D57"/>
    <mergeCell ref="E57:F57"/>
    <mergeCell ref="B58:D58"/>
    <mergeCell ref="E58:F58"/>
    <mergeCell ref="W35:AG35"/>
    <mergeCell ref="B35:F35"/>
    <mergeCell ref="G35:R35"/>
    <mergeCell ref="B33:F33"/>
    <mergeCell ref="G33:R33"/>
    <mergeCell ref="G34:J34"/>
    <mergeCell ref="K34:O34"/>
    <mergeCell ref="P34:R34"/>
    <mergeCell ref="S34:V34"/>
    <mergeCell ref="W34:AA34"/>
    <mergeCell ref="AB34:AD34"/>
    <mergeCell ref="X56:Z56"/>
    <mergeCell ref="X57:Z57"/>
    <mergeCell ref="X58:Z58"/>
    <mergeCell ref="X62:Z62"/>
    <mergeCell ref="AA56:AE56"/>
    <mergeCell ref="AA57:AE57"/>
    <mergeCell ref="AA58:AE58"/>
    <mergeCell ref="AA62:AE62"/>
    <mergeCell ref="B54:AE54"/>
    <mergeCell ref="B62:D62"/>
    <mergeCell ref="E62:F62"/>
    <mergeCell ref="G56:I56"/>
    <mergeCell ref="J56:P56"/>
    <mergeCell ref="Q56:T56"/>
    <mergeCell ref="U56:W56"/>
    <mergeCell ref="G57:I57"/>
    <mergeCell ref="J57:P57"/>
    <mergeCell ref="Q57:T57"/>
    <mergeCell ref="U57:W57"/>
    <mergeCell ref="G58:I58"/>
    <mergeCell ref="J58:P58"/>
    <mergeCell ref="Q58:T58"/>
    <mergeCell ref="U58:W58"/>
    <mergeCell ref="G62:I62"/>
    <mergeCell ref="B59:D59"/>
    <mergeCell ref="E59:F59"/>
    <mergeCell ref="G59:I59"/>
    <mergeCell ref="J59:P59"/>
    <mergeCell ref="Q59:T59"/>
    <mergeCell ref="U59:W59"/>
    <mergeCell ref="X59:Z59"/>
    <mergeCell ref="AA59:AE59"/>
    <mergeCell ref="B85:AG85"/>
    <mergeCell ref="B76:C76"/>
    <mergeCell ref="D74:V74"/>
    <mergeCell ref="B78:C78"/>
    <mergeCell ref="D77:V77"/>
    <mergeCell ref="Z78:AC78"/>
    <mergeCell ref="W78:Y78"/>
    <mergeCell ref="AA60:AE60"/>
    <mergeCell ref="B61:D61"/>
    <mergeCell ref="E61:F61"/>
    <mergeCell ref="G61:I61"/>
    <mergeCell ref="J61:P61"/>
    <mergeCell ref="Q61:T61"/>
    <mergeCell ref="U61:W61"/>
    <mergeCell ref="X61:Z61"/>
    <mergeCell ref="AA61:AE61"/>
    <mergeCell ref="B73:C73"/>
    <mergeCell ref="B74:C74"/>
    <mergeCell ref="B75:C75"/>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96"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3" ma:contentTypeDescription="Crear nuevo documento." ma:contentTypeScope="" ma:versionID="4a5601c91669ca37c98259b2325a837b">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a3e3c253745810ecbec0b5eed7cc9f0c"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MediaServiceBillingMetadata" ma:index="2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74F138-FBE2-47E6-A48B-1E213A02A5C9}"/>
</file>

<file path=customXml/itemProps2.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2025-02-18T15:20:24Z</cp:lastPrinted>
  <dcterms:created xsi:type="dcterms:W3CDTF">2008-02-28T20:43:19Z</dcterms:created>
  <dcterms:modified xsi:type="dcterms:W3CDTF">2025-05-05T21:00:51Z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