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298" documentId="8_{2C54E00C-5726-499E-BEFB-482E9646F63D}" xr6:coauthVersionLast="47" xr6:coauthVersionMax="47" xr10:uidLastSave="{34CB6F32-194E-4E0B-BD96-075ADBC9DC94}"/>
  <bookViews>
    <workbookView xWindow="-120" yWindow="-120" windowWidth="20730" windowHeight="11160" xr2:uid="{00000000-000D-0000-FFFF-FFFF00000000}"/>
  </bookViews>
  <sheets>
    <sheet name="SEMANAL" sheetId="2" r:id="rId1"/>
  </sheets>
  <definedNames>
    <definedName name="_xlnm.Print_Area" localSheetId="0">SEMANAL!$A$1:$AH$111</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2" l="1"/>
  <c r="W40" i="2"/>
  <c r="G40" i="2"/>
  <c r="AD61" i="2" l="1"/>
  <c r="AD59" i="2"/>
  <c r="W67" i="2" l="1"/>
  <c r="G14" i="2"/>
  <c r="AD58" i="2" l="1"/>
  <c r="AD57" i="2"/>
  <c r="AD56" i="2"/>
  <c r="AF56" i="2"/>
  <c r="AF57" i="2"/>
  <c r="AF58" i="2"/>
  <c r="G38" i="2"/>
  <c r="G32" i="2" l="1"/>
  <c r="Y45" i="2" l="1"/>
  <c r="Z67" i="2" l="1"/>
  <c r="AF66" i="2"/>
  <c r="AD66" i="2"/>
  <c r="AF65" i="2"/>
  <c r="AD65" i="2"/>
  <c r="AF64" i="2"/>
  <c r="AD64" i="2"/>
  <c r="AF63" i="2"/>
  <c r="AD63" i="2"/>
  <c r="AF62" i="2"/>
  <c r="AD62" i="2"/>
  <c r="AF61" i="2"/>
  <c r="AF60" i="2"/>
  <c r="AD60" i="2"/>
  <c r="AF59" i="2"/>
  <c r="AF55" i="2"/>
  <c r="AD55" i="2"/>
  <c r="W32" i="2"/>
  <c r="AD3" i="2" l="1"/>
  <c r="G33" i="2" l="1"/>
  <c r="P33" i="2" s="1"/>
  <c r="W33" i="2"/>
  <c r="AE33" i="2" s="1"/>
  <c r="G15" i="2"/>
  <c r="V19" i="2"/>
  <c r="P15" i="2" l="1"/>
</calcChain>
</file>

<file path=xl/sharedStrings.xml><?xml version="1.0" encoding="utf-8"?>
<sst xmlns="http://schemas.openxmlformats.org/spreadsheetml/2006/main" count="137" uniqueCount="109">
  <si>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</si>
  <si>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</si>
  <si>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</si>
  <si>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</si>
  <si>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</si>
  <si>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</si>
  <si>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</si>
  <si>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</si>
  <si>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</si>
  <si>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</si>
  <si>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</si>
  <si>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</si>
  <si>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</si>
  <si>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</si>
  <si>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</si>
  <si>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</si>
  <si>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</si>
  <si>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</si>
  <si>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</si>
  <si>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</si>
  <si>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</si>
  <si>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</si>
  <si>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</si>
  <si>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</si>
  <si>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</si>
  <si>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</si>
  <si>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</si>
  <si>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</si>
  <si>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</si>
  <si>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</si>
  <si>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</si>
  <si>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</si>
  <si>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</si>
  <si>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</si>
  <si>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</si>
  <si>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</si>
  <si>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</si>
  <si>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</si>
  <si>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</si>
  <si>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</si>
  <si>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</si>
  <si>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</si>
  <si>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</si>
  <si>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</si>
  <si>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</si>
  <si>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</si>
  <si>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</si>
  <si>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</si>
  <si>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</si>
  <si>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</si>
  <si>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</si>
  <si>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</si>
  <si>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</si>
  <si>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</si>
  <si>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</si>
  <si>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</si>
  <si>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</si>
  <si>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</si>
  <si>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</si>
  <si>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</si>
  <si>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</si>
  <si>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</si>
  <si>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</si>
  <si>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</si>
  <si>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</si>
  <si>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</si>
  <si>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</si>
  <si>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</si>
  <si>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</si>
  <si>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</si>
  <si>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</si>
  <si>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</si>
  <si>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</si>
  <si>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</si>
  <si>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</si>
  <si>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</si>
  <si>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</si>
  <si>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</si>
  <si>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</si>
  <si>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</si>
  <si>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</si>
  <si>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</si>
  <si>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</si>
  <si>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</si>
  <si>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</si>
  <si>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</si>
  <si>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</si>
  <si>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</si>
  <si>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</si>
  <si>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</si>
  <si>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</si>
  <si>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</si>
  <si>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</si>
  <si>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</si>
  <si>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r>
      <t>Durante la semana del 24</t>
    </r>
    <r>
      <rPr>
        <b/>
        <sz val="11"/>
        <rFont val="Times New Roman"/>
        <family val="1"/>
      </rPr>
      <t>/03/2025 al 30/03/2025</t>
    </r>
    <r>
      <rPr>
        <sz val="11"/>
        <rFont val="Times New Roman"/>
        <family val="1"/>
      </rPr>
      <t xml:space="preserve"> se realizaron las siguientes actividades:
El 26/03/2025 La SDSCJ remite el oficio con el Rad 2-2025-21433 RESPUESTA A RAD SDSCJ 1-2025-14237: PROPUESTA SOLICITUD DE PRÓRROGA A CONTRATOS DERIVADOS DEL CTO INTERAD NO. 2162-2022 PROYECTO URI TUNJUELITO.
El 26/03/2025 Findeter remite a la SDSCJ el oficio No. 2202563017498, INFORME DE EJECUCIÓN FINANCIERA DEL CONVENIO INTERADMINISTRATIVO No SCJ-2162-2022 CON CORTE AL MES DE FEBRERO DE 2025.
El 26/03/2025 la SDSCJ remite el correo RE: INFORME DE EJECUCIÓN FINANCIERA CI_SCJ2162_2022_SDSCJ DE FEBRERO DE 2025.
El 27/03/2025 la SDSCJ remite el correo Informes semanales URI Tunjuelito.
El 28/03/2025 La SDSCJ remite el correo RV: Informes semanales URI Tunjuelito.</t>
    </r>
  </si>
  <si>
    <t>En la semana del 24 al 30 de marzo de 2025, se realizó verificación del funcionamiento del punto de atención a la comunidad a cargo del contratista de manera presencial y virtual</t>
  </si>
  <si>
    <t>En la semana del 24 al 30 de marzo de 2025 se continuó con la recepción de hojas de vida del AID</t>
  </si>
  <si>
    <t>El día 26 de marzo se llevó a cabo el comité de obra No. 34 donde el componente de gestión social participó dando el reporte de cumplimiento de las actividades ejecutadas en la semana.</t>
  </si>
  <si>
    <t xml:space="preserve">El día 25 de marzo se distribuye el volante No. 24 de reunión comité de sostenibilidad No. 7 a través del grupo de WhatsApp y el correo electrónico a los integrantes del comité. </t>
  </si>
  <si>
    <t xml:space="preserve">El día 25 de marzo se pública el volante No. 24 de reunión comité de sostenibilidad No. 7 a entidades del área de influencia como la manzana del cuidado y la personería local de Tunjuelito, así mismo se pública en el salón comunal del barrio Abraham Lincoln </t>
  </si>
  <si>
    <t>El 27 de marzo se llevó a cabo el Comité de Sostenibilidad No. 7 en el PAC a las 2:00 p.m. En esta sesión, no se registró participación de ninguno de los miembros del comité, tampoco de comunidad ni ninguna entidad. Se verifica esta situación por parte de Findeter con la conexión de la supervisora social.</t>
  </si>
  <si>
    <t>Para la semana del 31 de marzo al 4 de abril de 2025, se tiene previsto mantener la atención en el Punto de Atención Ciudadana.</t>
  </si>
  <si>
    <t>PARA LA SEMANA COMPRENDIDA ENTRE EL 24 Y EL 30 DE MARZO DE 2025 EN EL COMPONENTE TÉCNICO SE REALIZARON LAS SIGUIENTES ACTIVIDADES DE OBRA.</t>
  </si>
  <si>
    <t>1.	SE CONTINUA CON EL ARMADO DE ACERO PARA LA PLACA DE TERCER NIVEL</t>
  </si>
  <si>
    <t xml:space="preserve">2.	SE FUNDE POZO EYECTOR </t>
  </si>
  <si>
    <t xml:space="preserve">3.	SE FUNDE MUROS PERIMETRALES PARQUEADERO DETENIDOS </t>
  </si>
  <si>
    <t xml:space="preserve">4.	SE CONTINUA CON LA MAMPOSTERÍA EN SÓTANO </t>
  </si>
  <si>
    <t xml:space="preserve">5.	SE CONTINUA CON EL RELLENO PERIMETRAL </t>
  </si>
  <si>
    <t xml:space="preserve">6.	SE CONTINUA CON EL DESENCOFRADO DE CASETONES PLACA DOBLE ALTURA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</si>
</sst>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4">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40"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13" xfId="0" applyFont="1" applyBorder="1" applyAlignment="1">
      <alignment horizontal="center" vertical="top"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1" fillId="0" borderId="33"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0" fontId="6" fillId="0" borderId="19" xfId="0" applyFont="1" applyBorder="1" applyAlignment="1">
      <alignment horizontal="center" vertical="center"/>
    </xf>
    <xf numFmtId="0" fontId="6" fillId="0" borderId="31" xfId="0" applyFont="1" applyBorder="1" applyAlignment="1">
      <alignment horizontal="center" vertical="center"/>
    </xf>
    <xf numFmtId="0" fontId="6" fillId="0" borderId="46" xfId="0" applyFont="1" applyBorder="1" applyAlignment="1">
      <alignment horizontal="center" vertical="center"/>
    </xf>
    <xf numFmtId="168" fontId="6" fillId="0" borderId="46" xfId="10" applyNumberFormat="1" applyFont="1" applyFill="1" applyBorder="1" applyAlignment="1">
      <alignment horizontal="center" vertical="center"/>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2" fontId="11" fillId="0" borderId="1" xfId="6" applyNumberFormat="1" applyFont="1" applyFill="1" applyBorder="1" applyAlignment="1">
      <alignment horizontal="center" vertic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167" fontId="6" fillId="0" borderId="4" xfId="0" applyNumberFormat="1" applyFont="1" applyBorder="1" applyAlignment="1">
      <alignment horizontal="center" vertical="center"/>
    </xf>
    <xf numFmtId="0" fontId="6" fillId="0" borderId="5" xfId="0"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4" xfId="0" applyNumberFormat="1" applyFont="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0" fontId="6" fillId="0" borderId="4" xfId="0" applyFont="1" applyBorder="1" applyAlignment="1">
      <alignment horizontal="center" vertical="center"/>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24" xfId="0"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4" xfId="0" applyFont="1" applyBorder="1" applyAlignment="1">
      <alignment horizontal="left"/>
    </xf>
    <xf numFmtId="0" fontId="6" fillId="0" borderId="18" xfId="0"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23812</xdr:colOff>
      <xdr:row>88</xdr:row>
      <xdr:rowOff>59531</xdr:rowOff>
    </xdr:from>
    <xdr:to>
      <xdr:col>10</xdr:col>
      <xdr:colOff>52603</xdr:colOff>
      <xdr:row>103</xdr:row>
      <xdr:rowOff>295550</xdr:rowOff>
    </xdr:to>
    <xdr:pic>
      <xdr:nvPicPr>
        <xdr:cNvPr id="2" name="Imagen 1">
          <a:extLst>
            <a:ext uri="{FF2B5EF4-FFF2-40B4-BE49-F238E27FC236}">
              <a16:creationId xmlns:a16="http://schemas.microsoft.com/office/drawing/2014/main" id="{6748D07F-DFCF-4AAE-BA6C-E4BEC60A6701}"/>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24348281"/>
          <a:ext cx="3779259" cy="3057800"/>
        </a:xfrm>
        <a:prstGeom prst="rect">
          <a:avLst/>
        </a:prstGeom>
      </xdr:spPr>
    </xdr:pic>
    <xdr:clientData/>
  </xdr:twoCellAnchor>
  <xdr:twoCellAnchor editAs="oneCell">
    <xdr:from>
      <xdr:col>10</xdr:col>
      <xdr:colOff>120015</xdr:colOff>
      <xdr:row>88</xdr:row>
      <xdr:rowOff>66199</xdr:rowOff>
    </xdr:from>
    <xdr:to>
      <xdr:col>21</xdr:col>
      <xdr:colOff>878748</xdr:colOff>
      <xdr:row>103</xdr:row>
      <xdr:rowOff>302218</xdr:rowOff>
    </xdr:to>
    <xdr:pic>
      <xdr:nvPicPr>
        <xdr:cNvPr id="3" name="Imagen 2">
          <a:extLst>
            <a:ext uri="{FF2B5EF4-FFF2-40B4-BE49-F238E27FC236}">
              <a16:creationId xmlns:a16="http://schemas.microsoft.com/office/drawing/2014/main" id="{E6421C36-67B6-44C9-A5C8-96C74D728365}"/>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3989546" y="24354949"/>
          <a:ext cx="3747202" cy="3057800"/>
        </a:xfrm>
        <a:prstGeom prst="rect">
          <a:avLst/>
        </a:prstGeom>
      </xdr:spPr>
    </xdr:pic>
    <xdr:clientData/>
  </xdr:twoCellAnchor>
  <xdr:twoCellAnchor editAs="oneCell">
    <xdr:from>
      <xdr:col>22</xdr:col>
      <xdr:colOff>119062</xdr:colOff>
      <xdr:row>88</xdr:row>
      <xdr:rowOff>49054</xdr:rowOff>
    </xdr:from>
    <xdr:to>
      <xdr:col>32</xdr:col>
      <xdr:colOff>309289</xdr:colOff>
      <xdr:row>103</xdr:row>
      <xdr:rowOff>285073</xdr:rowOff>
    </xdr:to>
    <xdr:pic>
      <xdr:nvPicPr>
        <xdr:cNvPr id="4" name="Imagen 3">
          <a:extLst>
            <a:ext uri="{FF2B5EF4-FFF2-40B4-BE49-F238E27FC236}">
              <a16:creationId xmlns:a16="http://schemas.microsoft.com/office/drawing/2014/main" id="{58883D27-E736-457C-9C5A-90727C62CDD7}"/>
            </a:ext>
          </a:extLst>
        </xdr:cNvPr>
        <xdr:cNvPicPr>
          <a:picLocks noChangeAspect="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a:stretch/>
      </xdr:blipFill>
      <xdr:spPr>
        <a:xfrm>
          <a:off x="7893843" y="24337804"/>
          <a:ext cx="3381102" cy="3057800"/>
        </a:xfrm>
        <a:prstGeom prst="rect">
          <a:avLst/>
        </a:prstGeom>
      </xdr:spPr>
    </xdr:pic>
    <xdr:clientData/>
  </xdr:twoCellAnchor>
  <xdr:twoCellAnchor editAs="oneCell">
    <xdr:from>
      <xdr:col>1</xdr:col>
      <xdr:colOff>47625</xdr:colOff>
      <xdr:row>106</xdr:row>
      <xdr:rowOff>457676</xdr:rowOff>
    </xdr:from>
    <xdr:to>
      <xdr:col>11</xdr:col>
      <xdr:colOff>164667</xdr:colOff>
      <xdr:row>107</xdr:row>
      <xdr:rowOff>1009268</xdr:rowOff>
    </xdr:to>
    <xdr:pic>
      <xdr:nvPicPr>
        <xdr:cNvPr id="6" name="Imagen 5">
          <a:extLst>
            <a:ext uri="{FF2B5EF4-FFF2-40B4-BE49-F238E27FC236}">
              <a16:creationId xmlns:a16="http://schemas.microsoft.com/office/drawing/2014/main" id="{0A16708B-EAAC-4A7F-9444-7240A8D4496B}"/>
            </a:ext>
          </a:extLst>
        </xdr:cNvPr>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166688" y="28294489"/>
          <a:ext cx="4105635" cy="3159060"/>
        </a:xfrm>
        <a:prstGeom prst="rect">
          <a:avLst/>
        </a:prstGeom>
      </xdr:spPr>
    </xdr:pic>
    <xdr:clientData/>
  </xdr:twoCellAnchor>
  <xdr:twoCellAnchor editAs="oneCell">
    <xdr:from>
      <xdr:col>12</xdr:col>
      <xdr:colOff>55086</xdr:colOff>
      <xdr:row>106</xdr:row>
      <xdr:rowOff>452436</xdr:rowOff>
    </xdr:from>
    <xdr:to>
      <xdr:col>21</xdr:col>
      <xdr:colOff>742885</xdr:colOff>
      <xdr:row>107</xdr:row>
      <xdr:rowOff>1004028</xdr:rowOff>
    </xdr:to>
    <xdr:pic>
      <xdr:nvPicPr>
        <xdr:cNvPr id="7" name="Imagen 6">
          <a:extLst>
            <a:ext uri="{FF2B5EF4-FFF2-40B4-BE49-F238E27FC236}">
              <a16:creationId xmlns:a16="http://schemas.microsoft.com/office/drawing/2014/main" id="{2EDA1EB0-FEFF-41A3-91D7-12E5FDD5AACA}"/>
            </a:ext>
          </a:extLst>
        </xdr:cNvPr>
        <xdr:cNvPicPr>
          <a:picLocks noChangeAspect="1"/>
        </xdr:cNvPicPr>
      </xdr:nvPicPr>
      <xdr:blipFill>
        <a:blip xmlns:r="http://schemas.openxmlformats.org/officeDocument/2006/relationships" r:embed="rId6" cstate="screen">
          <a:extLst>
            <a:ext uri="{28A0092B-C50C-407E-A947-70E740481C1C}">
              <a14:useLocalDpi xmlns:a14="http://schemas.microsoft.com/office/drawing/2010/main"/>
            </a:ext>
          </a:extLst>
        </a:blip>
        <a:stretch>
          <a:fillRect/>
        </a:stretch>
      </xdr:blipFill>
      <xdr:spPr>
        <a:xfrm>
          <a:off x="4388961" y="28289249"/>
          <a:ext cx="3211924" cy="3159060"/>
        </a:xfrm>
        <a:prstGeom prst="rect">
          <a:avLst/>
        </a:prstGeom>
      </xdr:spPr>
    </xdr:pic>
    <xdr:clientData/>
  </xdr:twoCellAnchor>
  <xdr:twoCellAnchor editAs="oneCell">
    <xdr:from>
      <xdr:col>22</xdr:col>
      <xdr:colOff>11906</xdr:colOff>
      <xdr:row>106</xdr:row>
      <xdr:rowOff>460850</xdr:rowOff>
    </xdr:from>
    <xdr:to>
      <xdr:col>32</xdr:col>
      <xdr:colOff>320287</xdr:colOff>
      <xdr:row>107</xdr:row>
      <xdr:rowOff>1012442</xdr:rowOff>
    </xdr:to>
    <xdr:pic>
      <xdr:nvPicPr>
        <xdr:cNvPr id="8" name="Imagen 7">
          <a:extLst>
            <a:ext uri="{FF2B5EF4-FFF2-40B4-BE49-F238E27FC236}">
              <a16:creationId xmlns:a16="http://schemas.microsoft.com/office/drawing/2014/main" id="{00F66F2A-02A8-4F69-8617-C19D7AE2F6CD}"/>
            </a:ext>
          </a:extLst>
        </xdr:cNvPr>
        <xdr:cNvPicPr>
          <a:picLocks noChangeAspect="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a:xfrm>
          <a:off x="7786687" y="28297663"/>
          <a:ext cx="3499256" cy="3159060"/>
        </a:xfrm>
        <a:prstGeom prst="rect">
          <a:avLst/>
        </a:prstGeom>
      </xdr:spPr>
    </xdr:pic>
    <xdr:clientData/>
  </xdr:twoCellAnchor>
  <xdr:twoCellAnchor editAs="oneCell">
    <xdr:from>
      <xdr:col>1</xdr:col>
      <xdr:colOff>31908</xdr:colOff>
      <xdr:row>107</xdr:row>
      <xdr:rowOff>1815624</xdr:rowOff>
    </xdr:from>
    <xdr:to>
      <xdr:col>10</xdr:col>
      <xdr:colOff>48415</xdr:colOff>
      <xdr:row>108</xdr:row>
      <xdr:rowOff>2731251</xdr:rowOff>
    </xdr:to>
    <xdr:pic>
      <xdr:nvPicPr>
        <xdr:cNvPr id="9" name="Imagen 8">
          <a:extLst>
            <a:ext uri="{FF2B5EF4-FFF2-40B4-BE49-F238E27FC236}">
              <a16:creationId xmlns:a16="http://schemas.microsoft.com/office/drawing/2014/main" id="{6B6422E1-75DC-4D2E-93E5-D565A8CDFAD0}"/>
            </a:ext>
          </a:extLst>
        </xdr:cNvPr>
        <xdr:cNvPicPr>
          <a:picLocks noChangeAspect="1"/>
        </xdr:cNvPicPr>
      </xdr:nvPicPr>
      <xdr:blipFill>
        <a:blip xmlns:r="http://schemas.openxmlformats.org/officeDocument/2006/relationships" r:embed="rId8" cstate="screen">
          <a:extLst>
            <a:ext uri="{28A0092B-C50C-407E-A947-70E740481C1C}">
              <a14:useLocalDpi xmlns:a14="http://schemas.microsoft.com/office/drawing/2010/main"/>
            </a:ext>
          </a:extLst>
        </a:blip>
        <a:stretch>
          <a:fillRect/>
        </a:stretch>
      </xdr:blipFill>
      <xdr:spPr>
        <a:xfrm>
          <a:off x="150971" y="32259905"/>
          <a:ext cx="3766975" cy="2844440"/>
        </a:xfrm>
        <a:prstGeom prst="rect">
          <a:avLst/>
        </a:prstGeom>
      </xdr:spPr>
    </xdr:pic>
    <xdr:clientData/>
  </xdr:twoCellAnchor>
  <xdr:twoCellAnchor editAs="oneCell">
    <xdr:from>
      <xdr:col>10</xdr:col>
      <xdr:colOff>142876</xdr:colOff>
      <xdr:row>107</xdr:row>
      <xdr:rowOff>1812132</xdr:rowOff>
    </xdr:from>
    <xdr:to>
      <xdr:col>21</xdr:col>
      <xdr:colOff>677065</xdr:colOff>
      <xdr:row>108</xdr:row>
      <xdr:rowOff>2725219</xdr:rowOff>
    </xdr:to>
    <xdr:pic>
      <xdr:nvPicPr>
        <xdr:cNvPr id="10" name="Imagen 9">
          <a:extLst>
            <a:ext uri="{FF2B5EF4-FFF2-40B4-BE49-F238E27FC236}">
              <a16:creationId xmlns:a16="http://schemas.microsoft.com/office/drawing/2014/main" id="{EB32847D-D23C-4B3F-BCE2-7DAF47A8F614}"/>
            </a:ext>
          </a:extLst>
        </xdr:cNvPr>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4012407" y="32256413"/>
          <a:ext cx="3522658" cy="2841900"/>
        </a:xfrm>
        <a:prstGeom prst="rect">
          <a:avLst/>
        </a:prstGeom>
      </xdr:spPr>
    </xdr:pic>
    <xdr:clientData/>
  </xdr:twoCellAnchor>
  <xdr:twoCellAnchor editAs="oneCell">
    <xdr:from>
      <xdr:col>21</xdr:col>
      <xdr:colOff>723900</xdr:colOff>
      <xdr:row>107</xdr:row>
      <xdr:rowOff>1812132</xdr:rowOff>
    </xdr:from>
    <xdr:to>
      <xdr:col>32</xdr:col>
      <xdr:colOff>326704</xdr:colOff>
      <xdr:row>108</xdr:row>
      <xdr:rowOff>2725219</xdr:rowOff>
    </xdr:to>
    <xdr:pic>
      <xdr:nvPicPr>
        <xdr:cNvPr id="11" name="Imagen 10">
          <a:extLst>
            <a:ext uri="{FF2B5EF4-FFF2-40B4-BE49-F238E27FC236}">
              <a16:creationId xmlns:a16="http://schemas.microsoft.com/office/drawing/2014/main" id="{5BB62D18-FE6F-4399-9AD4-E9E843BA7969}"/>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581900" y="32256413"/>
          <a:ext cx="3710460" cy="2841900"/>
        </a:xfrm>
        <a:prstGeom prst="rect">
          <a:avLst/>
        </a:prstGeom>
      </xdr:spPr>
    </xdr:pic>
    <xdr:clientData/>
  </xdr:twoCellAnchor>
  <xdr:twoCellAnchor editAs="oneCell">
    <xdr:from>
      <xdr:col>1</xdr:col>
      <xdr:colOff>47625</xdr:colOff>
      <xdr:row>109</xdr:row>
      <xdr:rowOff>340678</xdr:rowOff>
    </xdr:from>
    <xdr:to>
      <xdr:col>9</xdr:col>
      <xdr:colOff>335910</xdr:colOff>
      <xdr:row>109</xdr:row>
      <xdr:rowOff>3182578</xdr:rowOff>
    </xdr:to>
    <xdr:pic>
      <xdr:nvPicPr>
        <xdr:cNvPr id="12" name="Imagen 11">
          <a:extLst>
            <a:ext uri="{FF2B5EF4-FFF2-40B4-BE49-F238E27FC236}">
              <a16:creationId xmlns:a16="http://schemas.microsoft.com/office/drawing/2014/main" id="{11F0FE2D-237D-4E40-BE4B-A3F00B0F40C8}"/>
            </a:ext>
          </a:extLst>
        </xdr:cNvPr>
        <xdr:cNvPicPr>
          <a:picLocks noChangeAspect="1"/>
        </xdr:cNvPicPr>
      </xdr:nvPicPr>
      <xdr:blipFill rotWithShape="1">
        <a:blip xmlns:r="http://schemas.openxmlformats.org/officeDocument/2006/relationships" r:embed="rId11" cstate="screen">
          <a:extLst>
            <a:ext uri="{28A0092B-C50C-407E-A947-70E740481C1C}">
              <a14:useLocalDpi xmlns:a14="http://schemas.microsoft.com/office/drawing/2010/main"/>
            </a:ext>
          </a:extLst>
        </a:blip>
        <a:srcRect/>
        <a:stretch/>
      </xdr:blipFill>
      <xdr:spPr>
        <a:xfrm>
          <a:off x="166688" y="35857022"/>
          <a:ext cx="3598222" cy="2841900"/>
        </a:xfrm>
        <a:prstGeom prst="rect">
          <a:avLst/>
        </a:prstGeom>
      </xdr:spPr>
    </xdr:pic>
    <xdr:clientData/>
  </xdr:twoCellAnchor>
  <xdr:twoCellAnchor editAs="oneCell">
    <xdr:from>
      <xdr:col>9</xdr:col>
      <xdr:colOff>368300</xdr:colOff>
      <xdr:row>109</xdr:row>
      <xdr:rowOff>340676</xdr:rowOff>
    </xdr:from>
    <xdr:to>
      <xdr:col>21</xdr:col>
      <xdr:colOff>690400</xdr:colOff>
      <xdr:row>109</xdr:row>
      <xdr:rowOff>3182576</xdr:rowOff>
    </xdr:to>
    <xdr:pic>
      <xdr:nvPicPr>
        <xdr:cNvPr id="13" name="Imagen 12">
          <a:extLst>
            <a:ext uri="{FF2B5EF4-FFF2-40B4-BE49-F238E27FC236}">
              <a16:creationId xmlns:a16="http://schemas.microsoft.com/office/drawing/2014/main" id="{69AB5D2F-345D-4C89-A19C-80187794EF4D}"/>
            </a:ext>
          </a:extLst>
        </xdr:cNvPr>
        <xdr:cNvPicPr>
          <a:picLocks noChangeAspect="1"/>
        </xdr:cNvPicPr>
      </xdr:nvPicPr>
      <xdr:blipFill>
        <a:blip xmlns:r="http://schemas.openxmlformats.org/officeDocument/2006/relationships" r:embed="rId12" cstate="screen">
          <a:extLst>
            <a:ext uri="{28A0092B-C50C-407E-A947-70E740481C1C}">
              <a14:useLocalDpi xmlns:a14="http://schemas.microsoft.com/office/drawing/2010/main"/>
            </a:ext>
          </a:extLst>
        </a:blip>
        <a:stretch>
          <a:fillRect/>
        </a:stretch>
      </xdr:blipFill>
      <xdr:spPr>
        <a:xfrm>
          <a:off x="3797300" y="35857020"/>
          <a:ext cx="3751100" cy="2841900"/>
        </a:xfrm>
        <a:prstGeom prst="rect">
          <a:avLst/>
        </a:prstGeom>
      </xdr:spPr>
    </xdr:pic>
    <xdr:clientData/>
  </xdr:twoCellAnchor>
  <xdr:twoCellAnchor editAs="oneCell">
    <xdr:from>
      <xdr:col>21</xdr:col>
      <xdr:colOff>739297</xdr:colOff>
      <xdr:row>109</xdr:row>
      <xdr:rowOff>349091</xdr:rowOff>
    </xdr:from>
    <xdr:to>
      <xdr:col>32</xdr:col>
      <xdr:colOff>342101</xdr:colOff>
      <xdr:row>109</xdr:row>
      <xdr:rowOff>3190991</xdr:rowOff>
    </xdr:to>
    <xdr:pic>
      <xdr:nvPicPr>
        <xdr:cNvPr id="14" name="Imagen 13">
          <a:extLst>
            <a:ext uri="{FF2B5EF4-FFF2-40B4-BE49-F238E27FC236}">
              <a16:creationId xmlns:a16="http://schemas.microsoft.com/office/drawing/2014/main" id="{18183649-9766-45AC-9372-6D6036AE9F93}"/>
            </a:ext>
          </a:extLst>
        </xdr:cNvPr>
        <xdr:cNvPicPr>
          <a:picLocks noChangeAspect="1"/>
        </xdr:cNvPicPr>
      </xdr:nvPicPr>
      <xdr:blipFill>
        <a:blip xmlns:r="http://schemas.openxmlformats.org/officeDocument/2006/relationships" r:embed="rId13" cstate="screen">
          <a:extLst>
            <a:ext uri="{28A0092B-C50C-407E-A947-70E740481C1C}">
              <a14:useLocalDpi xmlns:a14="http://schemas.microsoft.com/office/drawing/2010/main"/>
            </a:ext>
          </a:extLst>
        </a:blip>
        <a:stretch>
          <a:fillRect/>
        </a:stretch>
      </xdr:blipFill>
      <xdr:spPr>
        <a:xfrm>
          <a:off x="7597297" y="35865435"/>
          <a:ext cx="3710460" cy="2841900"/>
        </a:xfrm>
        <a:prstGeom prst="rect">
          <a:avLst/>
        </a:prstGeom>
      </xdr:spPr>
    </xdr:pic>
    <xdr:clientData/>
  </xdr:twoCellAnchor>
  <xdr:twoCellAnchor editAs="oneCell">
    <xdr:from>
      <xdr:col>1</xdr:col>
      <xdr:colOff>88264</xdr:colOff>
      <xdr:row>109</xdr:row>
      <xdr:rowOff>3816984</xdr:rowOff>
    </xdr:from>
    <xdr:to>
      <xdr:col>10</xdr:col>
      <xdr:colOff>88896</xdr:colOff>
      <xdr:row>110</xdr:row>
      <xdr:rowOff>1872254</xdr:rowOff>
    </xdr:to>
    <xdr:pic>
      <xdr:nvPicPr>
        <xdr:cNvPr id="15" name="Imagen 14">
          <a:extLst>
            <a:ext uri="{FF2B5EF4-FFF2-40B4-BE49-F238E27FC236}">
              <a16:creationId xmlns:a16="http://schemas.microsoft.com/office/drawing/2014/main" id="{22C1C11B-971A-4EE8-A949-6A6B376F8D4A}"/>
            </a:ext>
          </a:extLst>
        </xdr:cNvPr>
        <xdr:cNvPicPr>
          <a:picLocks noChangeAspect="1"/>
        </xdr:cNvPicPr>
      </xdr:nvPicPr>
      <xdr:blipFill>
        <a:blip xmlns:r="http://schemas.openxmlformats.org/officeDocument/2006/relationships" r:embed="rId14" cstate="screen">
          <a:extLst>
            <a:ext uri="{28A0092B-C50C-407E-A947-70E740481C1C}">
              <a14:useLocalDpi xmlns:a14="http://schemas.microsoft.com/office/drawing/2010/main"/>
            </a:ext>
          </a:extLst>
        </a:blip>
        <a:stretch>
          <a:fillRect/>
        </a:stretch>
      </xdr:blipFill>
      <xdr:spPr>
        <a:xfrm>
          <a:off x="207327" y="39333328"/>
          <a:ext cx="3751100" cy="2913020"/>
        </a:xfrm>
        <a:prstGeom prst="rect">
          <a:avLst/>
        </a:prstGeom>
      </xdr:spPr>
    </xdr:pic>
    <xdr:clientData/>
  </xdr:twoCellAnchor>
  <xdr:twoCellAnchor editAs="oneCell">
    <xdr:from>
      <xdr:col>10</xdr:col>
      <xdr:colOff>119538</xdr:colOff>
      <xdr:row>109</xdr:row>
      <xdr:rowOff>3827145</xdr:rowOff>
    </xdr:from>
    <xdr:to>
      <xdr:col>21</xdr:col>
      <xdr:colOff>877089</xdr:colOff>
      <xdr:row>110</xdr:row>
      <xdr:rowOff>1882415</xdr:rowOff>
    </xdr:to>
    <xdr:pic>
      <xdr:nvPicPr>
        <xdr:cNvPr id="16" name="Imagen 15">
          <a:extLst>
            <a:ext uri="{FF2B5EF4-FFF2-40B4-BE49-F238E27FC236}">
              <a16:creationId xmlns:a16="http://schemas.microsoft.com/office/drawing/2014/main" id="{23B89FDF-AA20-482A-91D0-68182119CC05}"/>
            </a:ext>
          </a:extLst>
        </xdr:cNvPr>
        <xdr:cNvPicPr>
          <a:picLocks noChangeAspect="1"/>
        </xdr:cNvPicPr>
      </xdr:nvPicPr>
      <xdr:blipFill>
        <a:blip xmlns:r="http://schemas.openxmlformats.org/officeDocument/2006/relationships" r:embed="rId15" cstate="screen">
          <a:extLst>
            <a:ext uri="{28A0092B-C50C-407E-A947-70E740481C1C}">
              <a14:useLocalDpi xmlns:a14="http://schemas.microsoft.com/office/drawing/2010/main"/>
            </a:ext>
          </a:extLst>
        </a:blip>
        <a:stretch>
          <a:fillRect/>
        </a:stretch>
      </xdr:blipFill>
      <xdr:spPr>
        <a:xfrm>
          <a:off x="3989069" y="39343489"/>
          <a:ext cx="3746020" cy="291302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1"/>
  <sheetViews>
    <sheetView showGridLines="0" tabSelected="1" view="pageBreakPreview" zoomScale="80" zoomScaleNormal="100" zoomScaleSheetLayoutView="80" workbookViewId="0">
      <selection activeCell="AK25" sqref="AK25"/>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3.7109375" style="3" customWidth="1"/>
    <col min="36" max="36" width="11.42578125" style="3" customWidth="1"/>
    <col min="37" max="16384" width="11.42578125" style="3"/>
  </cols>
  <sheetData>
    <row r="1" spans="2:33" s="1" customFormat="1" ht="57.95" customHeight="1" x14ac:dyDescent="0.2">
      <c r="B1" s="195"/>
      <c r="C1" s="196"/>
      <c r="D1" s="196"/>
      <c r="E1" s="196"/>
      <c r="F1" s="197"/>
      <c r="G1" s="201" t="s">
        <v>19</v>
      </c>
      <c r="H1" s="202"/>
      <c r="I1" s="202"/>
      <c r="J1" s="202"/>
      <c r="K1" s="202"/>
      <c r="L1" s="202"/>
      <c r="M1" s="202"/>
      <c r="N1" s="202"/>
      <c r="O1" s="202"/>
      <c r="P1" s="202"/>
      <c r="Q1" s="202"/>
      <c r="R1" s="202"/>
      <c r="S1" s="202"/>
      <c r="T1" s="202"/>
      <c r="U1" s="202"/>
      <c r="V1" s="202"/>
      <c r="W1" s="202"/>
      <c r="X1" s="202"/>
      <c r="Y1" s="202"/>
      <c r="Z1" s="203"/>
      <c r="AA1" s="198" t="s">
        <v>18</v>
      </c>
      <c r="AB1" s="199"/>
      <c r="AC1" s="199"/>
      <c r="AD1" s="199"/>
      <c r="AE1" s="199"/>
      <c r="AF1" s="199"/>
      <c r="AG1" s="200"/>
    </row>
    <row r="2" spans="2:33" s="1" customFormat="1" ht="8.25" customHeight="1" x14ac:dyDescent="0.2">
      <c r="B2" s="219"/>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1"/>
    </row>
    <row r="3" spans="2:33" ht="15.75" customHeight="1" x14ac:dyDescent="0.2">
      <c r="B3" s="215" t="s">
        <v>6</v>
      </c>
      <c r="C3" s="215"/>
      <c r="D3" s="215"/>
      <c r="E3" s="216">
        <v>45747</v>
      </c>
      <c r="F3" s="215"/>
      <c r="G3" s="215"/>
      <c r="H3" s="215"/>
      <c r="I3" s="215"/>
      <c r="J3" s="215"/>
      <c r="K3" s="215"/>
      <c r="L3" s="215"/>
      <c r="M3" s="215"/>
      <c r="N3" s="215"/>
      <c r="O3" s="215"/>
      <c r="P3" s="215"/>
      <c r="Q3" s="215"/>
      <c r="R3" s="215"/>
      <c r="S3" s="215"/>
      <c r="T3" s="215"/>
      <c r="U3" s="217" t="s">
        <v>7</v>
      </c>
      <c r="V3" s="217"/>
      <c r="W3" s="2">
        <v>114</v>
      </c>
      <c r="X3" s="2" t="s">
        <v>1</v>
      </c>
      <c r="Y3" s="218">
        <v>45740</v>
      </c>
      <c r="Z3" s="217"/>
      <c r="AA3" s="217"/>
      <c r="AB3" s="217"/>
      <c r="AC3" s="2" t="s">
        <v>2</v>
      </c>
      <c r="AD3" s="218">
        <f>+Y3+6</f>
        <v>45746</v>
      </c>
      <c r="AE3" s="217"/>
      <c r="AF3" s="217"/>
      <c r="AG3" s="217"/>
    </row>
    <row r="4" spans="2:33" ht="15.75" customHeight="1" x14ac:dyDescent="0.2">
      <c r="B4" s="116" t="s">
        <v>88</v>
      </c>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8"/>
    </row>
    <row r="5" spans="2:33" ht="32.450000000000003" customHeight="1" x14ac:dyDescent="0.2">
      <c r="B5" s="204" t="s">
        <v>10</v>
      </c>
      <c r="C5" s="205"/>
      <c r="D5" s="205"/>
      <c r="E5" s="205"/>
      <c r="F5" s="205"/>
      <c r="G5" s="209" t="s">
        <v>86</v>
      </c>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1"/>
    </row>
    <row r="6" spans="2:33" ht="26.45" customHeight="1" x14ac:dyDescent="0.2">
      <c r="B6" s="206" t="s">
        <v>11</v>
      </c>
      <c r="C6" s="207"/>
      <c r="D6" s="207"/>
      <c r="E6" s="207"/>
      <c r="F6" s="208"/>
      <c r="G6" s="212" t="s">
        <v>20</v>
      </c>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4"/>
    </row>
    <row r="7" spans="2:33" ht="31.5" customHeight="1" x14ac:dyDescent="0.25">
      <c r="B7" s="140" t="s">
        <v>21</v>
      </c>
      <c r="C7" s="141"/>
      <c r="D7" s="141"/>
      <c r="E7" s="141"/>
      <c r="F7" s="142"/>
      <c r="G7" s="222" t="s">
        <v>22</v>
      </c>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4"/>
    </row>
    <row r="8" spans="2:33" ht="15" x14ac:dyDescent="0.25">
      <c r="B8" s="145" t="s">
        <v>4</v>
      </c>
      <c r="C8" s="146"/>
      <c r="D8" s="146"/>
      <c r="E8" s="146"/>
      <c r="F8" s="147"/>
      <c r="G8" s="258" t="s">
        <v>23</v>
      </c>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259"/>
    </row>
    <row r="9" spans="2:33" ht="15" x14ac:dyDescent="0.25">
      <c r="B9" s="145" t="s">
        <v>5</v>
      </c>
      <c r="C9" s="146"/>
      <c r="D9" s="146"/>
      <c r="E9" s="146"/>
      <c r="F9" s="147"/>
      <c r="G9" s="137">
        <v>44953</v>
      </c>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9"/>
    </row>
    <row r="10" spans="2:33" ht="27.75" customHeight="1" x14ac:dyDescent="0.25">
      <c r="B10" s="140" t="s">
        <v>31</v>
      </c>
      <c r="C10" s="141"/>
      <c r="D10" s="141"/>
      <c r="E10" s="141"/>
      <c r="F10" s="142"/>
      <c r="G10" s="137">
        <v>45473</v>
      </c>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9"/>
    </row>
    <row r="11" spans="2:33" ht="15" x14ac:dyDescent="0.25">
      <c r="B11" s="70" t="s">
        <v>32</v>
      </c>
      <c r="C11" s="71"/>
      <c r="D11" s="71"/>
      <c r="E11" s="71"/>
      <c r="F11" s="72"/>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70" t="s">
        <v>92</v>
      </c>
      <c r="C12" s="71"/>
      <c r="D12" s="71"/>
      <c r="E12" s="71"/>
      <c r="F12" s="72"/>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225" t="s">
        <v>34</v>
      </c>
      <c r="C13" s="226"/>
      <c r="D13" s="226"/>
      <c r="E13" s="226"/>
      <c r="F13" s="227"/>
      <c r="G13" s="137">
        <v>45899</v>
      </c>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9"/>
    </row>
    <row r="14" spans="2:33" ht="15" x14ac:dyDescent="0.25">
      <c r="B14" s="145" t="s">
        <v>38</v>
      </c>
      <c r="C14" s="146"/>
      <c r="D14" s="146"/>
      <c r="E14" s="146"/>
      <c r="F14" s="147"/>
      <c r="G14" s="258">
        <f>G13-G9+1</f>
        <v>947</v>
      </c>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259"/>
    </row>
    <row r="15" spans="2:33" ht="15" x14ac:dyDescent="0.25">
      <c r="B15" s="145" t="s">
        <v>8</v>
      </c>
      <c r="C15" s="146"/>
      <c r="D15" s="146"/>
      <c r="E15" s="146"/>
      <c r="F15" s="147"/>
      <c r="G15" s="266">
        <f>AD3-G9</f>
        <v>793</v>
      </c>
      <c r="H15" s="267"/>
      <c r="I15" s="267"/>
      <c r="J15" s="267"/>
      <c r="K15" s="146" t="s">
        <v>9</v>
      </c>
      <c r="L15" s="146"/>
      <c r="M15" s="146"/>
      <c r="N15" s="146"/>
      <c r="O15" s="147"/>
      <c r="P15" s="263">
        <f>+G15/G14</f>
        <v>0.8373812038014784</v>
      </c>
      <c r="Q15" s="264"/>
      <c r="R15" s="265"/>
      <c r="S15" s="260" t="s">
        <v>25</v>
      </c>
      <c r="T15" s="261"/>
      <c r="U15" s="261"/>
      <c r="V15" s="261"/>
      <c r="W15" s="261"/>
      <c r="X15" s="261"/>
      <c r="Y15" s="261"/>
      <c r="Z15" s="261"/>
      <c r="AA15" s="261"/>
      <c r="AB15" s="261"/>
      <c r="AC15" s="261"/>
      <c r="AD15" s="261"/>
      <c r="AE15" s="261"/>
      <c r="AF15" s="261"/>
      <c r="AG15" s="262"/>
    </row>
    <row r="16" spans="2:33" ht="29.25" customHeight="1" x14ac:dyDescent="0.25">
      <c r="B16" s="140" t="s">
        <v>28</v>
      </c>
      <c r="C16" s="141"/>
      <c r="D16" s="141"/>
      <c r="E16" s="141"/>
      <c r="F16" s="142"/>
      <c r="G16" s="150">
        <v>0.42009999999999997</v>
      </c>
      <c r="H16" s="151"/>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140" t="s">
        <v>29</v>
      </c>
      <c r="C17" s="141"/>
      <c r="D17" s="141"/>
      <c r="E17" s="141"/>
      <c r="F17" s="142"/>
      <c r="G17" s="150">
        <v>0.36770000000000003</v>
      </c>
      <c r="H17" s="151"/>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140" t="s">
        <v>26</v>
      </c>
      <c r="C18" s="141"/>
      <c r="D18" s="141"/>
      <c r="E18" s="141"/>
      <c r="F18" s="142"/>
      <c r="G18" s="143">
        <v>1</v>
      </c>
      <c r="H18" s="144"/>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140" t="s">
        <v>35</v>
      </c>
      <c r="C19" s="141"/>
      <c r="D19" s="141"/>
      <c r="E19" s="141"/>
      <c r="F19" s="142"/>
      <c r="G19" s="143">
        <v>1</v>
      </c>
      <c r="H19" s="144"/>
      <c r="I19" s="165" t="s">
        <v>36</v>
      </c>
      <c r="J19" s="71"/>
      <c r="K19" s="71"/>
      <c r="L19" s="71"/>
      <c r="M19" s="72"/>
      <c r="N19" s="143">
        <v>1</v>
      </c>
      <c r="O19" s="144"/>
      <c r="P19" s="144"/>
      <c r="Q19" s="159"/>
      <c r="R19" s="160" t="s">
        <v>30</v>
      </c>
      <c r="S19" s="161"/>
      <c r="T19" s="161"/>
      <c r="U19" s="162"/>
      <c r="V19" s="14">
        <f>N19-G19</f>
        <v>0</v>
      </c>
      <c r="W19" s="8"/>
      <c r="X19" s="8"/>
      <c r="Y19" s="8"/>
      <c r="Z19" s="8"/>
      <c r="AA19" s="8"/>
      <c r="AB19" s="8"/>
      <c r="AC19" s="8"/>
      <c r="AD19" s="8"/>
      <c r="AE19" s="8"/>
      <c r="AF19" s="8"/>
      <c r="AG19" s="9"/>
    </row>
    <row r="20" spans="2:36" ht="15" x14ac:dyDescent="0.25">
      <c r="B20" s="145" t="s">
        <v>3</v>
      </c>
      <c r="C20" s="146"/>
      <c r="D20" s="146"/>
      <c r="E20" s="146"/>
      <c r="F20" s="147"/>
      <c r="G20" s="166">
        <v>21411634465</v>
      </c>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8"/>
    </row>
    <row r="21" spans="2:36" ht="15" x14ac:dyDescent="0.25">
      <c r="B21" s="145" t="s">
        <v>12</v>
      </c>
      <c r="C21" s="146"/>
      <c r="D21" s="146"/>
      <c r="E21" s="146"/>
      <c r="F21" s="147"/>
      <c r="G21" s="166">
        <v>5814062780.7983904</v>
      </c>
      <c r="H21" s="167"/>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8"/>
    </row>
    <row r="22" spans="2:36" ht="15" x14ac:dyDescent="0.25">
      <c r="B22" s="145" t="s">
        <v>13</v>
      </c>
      <c r="C22" s="146"/>
      <c r="D22" s="146"/>
      <c r="E22" s="146"/>
      <c r="F22" s="147"/>
      <c r="G22" s="166">
        <f>+G20-G21</f>
        <v>15597571684.201611</v>
      </c>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8"/>
      <c r="AJ22" s="4"/>
    </row>
    <row r="23" spans="2:36" ht="9" customHeight="1" x14ac:dyDescent="0.2">
      <c r="B23" s="268"/>
      <c r="C23" s="269"/>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70"/>
    </row>
    <row r="24" spans="2:36" ht="19.5" customHeight="1" x14ac:dyDescent="0.2">
      <c r="B24" s="116" t="s">
        <v>87</v>
      </c>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8"/>
    </row>
    <row r="25" spans="2:36" ht="24.75" customHeight="1" x14ac:dyDescent="0.2">
      <c r="B25" s="163" t="s">
        <v>49</v>
      </c>
      <c r="C25" s="163"/>
      <c r="D25" s="163"/>
      <c r="E25" s="163"/>
      <c r="F25" s="163"/>
      <c r="G25" s="163"/>
      <c r="H25" s="163"/>
      <c r="I25" s="163"/>
      <c r="J25" s="163"/>
      <c r="K25" s="163"/>
      <c r="L25" s="163"/>
      <c r="M25" s="163"/>
      <c r="N25" s="163"/>
      <c r="O25" s="163"/>
      <c r="P25" s="163"/>
      <c r="Q25" s="163"/>
      <c r="R25" s="164"/>
      <c r="S25" s="156" t="s">
        <v>69</v>
      </c>
      <c r="T25" s="157"/>
      <c r="U25" s="157"/>
      <c r="V25" s="157"/>
      <c r="W25" s="157"/>
      <c r="X25" s="157"/>
      <c r="Y25" s="157"/>
      <c r="Z25" s="157"/>
      <c r="AA25" s="157"/>
      <c r="AB25" s="157"/>
      <c r="AC25" s="157"/>
      <c r="AD25" s="157"/>
      <c r="AE25" s="157"/>
      <c r="AF25" s="157"/>
      <c r="AG25" s="158"/>
    </row>
    <row r="26" spans="2:36" ht="17.25" customHeight="1" x14ac:dyDescent="0.2">
      <c r="B26" s="152" t="s">
        <v>50</v>
      </c>
      <c r="C26" s="153"/>
      <c r="D26" s="153"/>
      <c r="E26" s="153"/>
      <c r="F26" s="153"/>
      <c r="G26" s="271" t="s">
        <v>54</v>
      </c>
      <c r="H26" s="272"/>
      <c r="I26" s="272"/>
      <c r="J26" s="272"/>
      <c r="K26" s="272"/>
      <c r="L26" s="272"/>
      <c r="M26" s="272"/>
      <c r="N26" s="272"/>
      <c r="O26" s="272"/>
      <c r="P26" s="272"/>
      <c r="Q26" s="272"/>
      <c r="R26" s="273"/>
      <c r="S26" s="152" t="s">
        <v>50</v>
      </c>
      <c r="T26" s="153"/>
      <c r="U26" s="153"/>
      <c r="V26" s="153"/>
      <c r="W26" s="153" t="s">
        <v>91</v>
      </c>
      <c r="X26" s="153"/>
      <c r="Y26" s="153"/>
      <c r="Z26" s="153"/>
      <c r="AA26" s="153"/>
      <c r="AB26" s="153"/>
      <c r="AC26" s="153"/>
      <c r="AD26" s="153"/>
      <c r="AE26" s="153"/>
      <c r="AF26" s="153"/>
      <c r="AG26" s="154"/>
    </row>
    <row r="27" spans="2:36" ht="19.5" customHeight="1" x14ac:dyDescent="0.2">
      <c r="B27" s="74" t="s">
        <v>4</v>
      </c>
      <c r="C27" s="75"/>
      <c r="D27" s="75"/>
      <c r="E27" s="75"/>
      <c r="F27" s="75"/>
      <c r="G27" s="148" t="s">
        <v>55</v>
      </c>
      <c r="H27" s="149"/>
      <c r="I27" s="149"/>
      <c r="J27" s="149"/>
      <c r="K27" s="149"/>
      <c r="L27" s="149"/>
      <c r="M27" s="149"/>
      <c r="N27" s="149"/>
      <c r="O27" s="149"/>
      <c r="P27" s="149"/>
      <c r="Q27" s="149"/>
      <c r="R27" s="149"/>
      <c r="S27" s="78" t="s">
        <v>4</v>
      </c>
      <c r="T27" s="79"/>
      <c r="U27" s="79"/>
      <c r="V27" s="79"/>
      <c r="W27" s="155" t="s">
        <v>56</v>
      </c>
      <c r="X27" s="79"/>
      <c r="Y27" s="79"/>
      <c r="Z27" s="79"/>
      <c r="AA27" s="79"/>
      <c r="AB27" s="79"/>
      <c r="AC27" s="79"/>
      <c r="AD27" s="79"/>
      <c r="AE27" s="79"/>
      <c r="AF27" s="79"/>
      <c r="AG27" s="80"/>
    </row>
    <row r="28" spans="2:36" ht="19.5" customHeight="1" x14ac:dyDescent="0.2">
      <c r="B28" s="74" t="s">
        <v>57</v>
      </c>
      <c r="C28" s="75"/>
      <c r="D28" s="75"/>
      <c r="E28" s="75" t="s">
        <v>51</v>
      </c>
      <c r="F28" s="75"/>
      <c r="G28" s="182">
        <v>45509</v>
      </c>
      <c r="H28" s="182"/>
      <c r="I28" s="182"/>
      <c r="J28" s="182"/>
      <c r="K28" s="182"/>
      <c r="L28" s="182"/>
      <c r="M28" s="182"/>
      <c r="N28" s="182"/>
      <c r="O28" s="182"/>
      <c r="P28" s="182"/>
      <c r="Q28" s="182"/>
      <c r="R28" s="172"/>
      <c r="S28" s="78" t="s">
        <v>57</v>
      </c>
      <c r="T28" s="79"/>
      <c r="U28" s="79"/>
      <c r="V28" s="79"/>
      <c r="W28" s="182">
        <v>45509</v>
      </c>
      <c r="X28" s="182"/>
      <c r="Y28" s="182"/>
      <c r="Z28" s="182"/>
      <c r="AA28" s="182"/>
      <c r="AB28" s="182"/>
      <c r="AC28" s="182"/>
      <c r="AD28" s="182"/>
      <c r="AE28" s="182"/>
      <c r="AF28" s="182"/>
      <c r="AG28" s="183"/>
    </row>
    <row r="29" spans="2:36" ht="18.600000000000001" customHeight="1" x14ac:dyDescent="0.2">
      <c r="B29" s="74" t="s">
        <v>58</v>
      </c>
      <c r="C29" s="75"/>
      <c r="D29" s="75"/>
      <c r="E29" s="75"/>
      <c r="F29" s="75"/>
      <c r="G29" s="79" t="s">
        <v>59</v>
      </c>
      <c r="H29" s="79"/>
      <c r="I29" s="79"/>
      <c r="J29" s="79"/>
      <c r="K29" s="79"/>
      <c r="L29" s="79"/>
      <c r="M29" s="79"/>
      <c r="N29" s="79"/>
      <c r="O29" s="79"/>
      <c r="P29" s="79"/>
      <c r="Q29" s="79"/>
      <c r="R29" s="181"/>
      <c r="S29" s="74" t="s">
        <v>58</v>
      </c>
      <c r="T29" s="75"/>
      <c r="U29" s="75"/>
      <c r="V29" s="75"/>
      <c r="W29" s="79" t="s">
        <v>59</v>
      </c>
      <c r="X29" s="79"/>
      <c r="Y29" s="79"/>
      <c r="Z29" s="79"/>
      <c r="AA29" s="79"/>
      <c r="AB29" s="79"/>
      <c r="AC29" s="79"/>
      <c r="AD29" s="79"/>
      <c r="AE29" s="79"/>
      <c r="AF29" s="79"/>
      <c r="AG29" s="80"/>
    </row>
    <row r="30" spans="2:36" ht="19.5" customHeight="1" x14ac:dyDescent="0.2">
      <c r="B30" s="74" t="s">
        <v>60</v>
      </c>
      <c r="C30" s="75"/>
      <c r="D30" s="75"/>
      <c r="E30" s="75"/>
      <c r="F30" s="75"/>
      <c r="G30" s="79" t="s">
        <v>59</v>
      </c>
      <c r="H30" s="79"/>
      <c r="I30" s="79"/>
      <c r="J30" s="79"/>
      <c r="K30" s="79"/>
      <c r="L30" s="79"/>
      <c r="M30" s="79"/>
      <c r="N30" s="79"/>
      <c r="O30" s="79"/>
      <c r="P30" s="79"/>
      <c r="Q30" s="79"/>
      <c r="R30" s="181"/>
      <c r="S30" s="74" t="s">
        <v>60</v>
      </c>
      <c r="T30" s="75"/>
      <c r="U30" s="75"/>
      <c r="V30" s="75"/>
      <c r="W30" s="79" t="s">
        <v>59</v>
      </c>
      <c r="X30" s="79"/>
      <c r="Y30" s="79"/>
      <c r="Z30" s="79"/>
      <c r="AA30" s="79"/>
      <c r="AB30" s="79"/>
      <c r="AC30" s="79"/>
      <c r="AD30" s="79"/>
      <c r="AE30" s="79"/>
      <c r="AF30" s="79"/>
      <c r="AG30" s="80"/>
    </row>
    <row r="31" spans="2:36" ht="19.5" customHeight="1" x14ac:dyDescent="0.2">
      <c r="B31" s="74" t="s">
        <v>61</v>
      </c>
      <c r="C31" s="75"/>
      <c r="D31" s="75"/>
      <c r="E31" s="75"/>
      <c r="F31" s="75"/>
      <c r="G31" s="172">
        <v>45813</v>
      </c>
      <c r="H31" s="173"/>
      <c r="I31" s="173"/>
      <c r="J31" s="173"/>
      <c r="K31" s="173"/>
      <c r="L31" s="173"/>
      <c r="M31" s="173"/>
      <c r="N31" s="173"/>
      <c r="O31" s="173"/>
      <c r="P31" s="173"/>
      <c r="Q31" s="173"/>
      <c r="R31" s="174"/>
      <c r="S31" s="78" t="s">
        <v>61</v>
      </c>
      <c r="T31" s="79"/>
      <c r="U31" s="79"/>
      <c r="V31" s="79"/>
      <c r="W31" s="182">
        <v>45752</v>
      </c>
      <c r="X31" s="182"/>
      <c r="Y31" s="182"/>
      <c r="Z31" s="182"/>
      <c r="AA31" s="182"/>
      <c r="AB31" s="182"/>
      <c r="AC31" s="182"/>
      <c r="AD31" s="182"/>
      <c r="AE31" s="182"/>
      <c r="AF31" s="182"/>
      <c r="AG31" s="183"/>
    </row>
    <row r="32" spans="2:36" ht="14.45" customHeight="1" x14ac:dyDescent="0.2">
      <c r="B32" s="74" t="s">
        <v>62</v>
      </c>
      <c r="C32" s="75"/>
      <c r="D32" s="75"/>
      <c r="E32" s="75"/>
      <c r="F32" s="75"/>
      <c r="G32" s="175">
        <f>G31-G28+1</f>
        <v>305</v>
      </c>
      <c r="H32" s="175"/>
      <c r="I32" s="175"/>
      <c r="J32" s="175"/>
      <c r="K32" s="175"/>
      <c r="L32" s="175"/>
      <c r="M32" s="175"/>
      <c r="N32" s="175"/>
      <c r="O32" s="175"/>
      <c r="P32" s="175"/>
      <c r="Q32" s="175"/>
      <c r="R32" s="176"/>
      <c r="S32" s="74" t="s">
        <v>62</v>
      </c>
      <c r="T32" s="75"/>
      <c r="U32" s="75"/>
      <c r="V32" s="75"/>
      <c r="W32" s="176">
        <f>W31-W28+1</f>
        <v>244</v>
      </c>
      <c r="X32" s="184"/>
      <c r="Y32" s="184"/>
      <c r="Z32" s="184"/>
      <c r="AA32" s="184"/>
      <c r="AB32" s="184"/>
      <c r="AC32" s="184"/>
      <c r="AD32" s="184"/>
      <c r="AE32" s="184"/>
      <c r="AF32" s="184"/>
      <c r="AG32" s="185"/>
    </row>
    <row r="33" spans="2:35" ht="18.600000000000001" customHeight="1" x14ac:dyDescent="0.2">
      <c r="B33" s="74" t="s">
        <v>8</v>
      </c>
      <c r="C33" s="75"/>
      <c r="D33" s="75"/>
      <c r="E33" s="75"/>
      <c r="F33" s="75"/>
      <c r="G33" s="177">
        <f>+AD3-G28+1</f>
        <v>238</v>
      </c>
      <c r="H33" s="178"/>
      <c r="I33" s="178"/>
      <c r="J33" s="178"/>
      <c r="K33" s="149" t="s">
        <v>9</v>
      </c>
      <c r="L33" s="149"/>
      <c r="M33" s="149"/>
      <c r="N33" s="149"/>
      <c r="O33" s="179"/>
      <c r="P33" s="169">
        <f>+G33/G32</f>
        <v>0.78032786885245897</v>
      </c>
      <c r="Q33" s="170"/>
      <c r="R33" s="170"/>
      <c r="S33" s="74" t="s">
        <v>8</v>
      </c>
      <c r="T33" s="75"/>
      <c r="U33" s="75"/>
      <c r="V33" s="75"/>
      <c r="W33" s="177">
        <f>AD3-W28+1</f>
        <v>238</v>
      </c>
      <c r="X33" s="178"/>
      <c r="Y33" s="178"/>
      <c r="Z33" s="178"/>
      <c r="AA33" s="180"/>
      <c r="AB33" s="181" t="s">
        <v>9</v>
      </c>
      <c r="AC33" s="149"/>
      <c r="AD33" s="179"/>
      <c r="AE33" s="169">
        <f>+W33/W32</f>
        <v>0.97540983606557374</v>
      </c>
      <c r="AF33" s="170"/>
      <c r="AG33" s="171"/>
    </row>
    <row r="34" spans="2:35" ht="16.5" customHeight="1" x14ac:dyDescent="0.2">
      <c r="B34" s="74" t="s">
        <v>3</v>
      </c>
      <c r="C34" s="75"/>
      <c r="D34" s="75"/>
      <c r="E34" s="75"/>
      <c r="F34" s="75"/>
      <c r="G34" s="76">
        <v>1013921237</v>
      </c>
      <c r="H34" s="76"/>
      <c r="I34" s="76"/>
      <c r="J34" s="76"/>
      <c r="K34" s="76"/>
      <c r="L34" s="76"/>
      <c r="M34" s="76"/>
      <c r="N34" s="76"/>
      <c r="O34" s="76"/>
      <c r="P34" s="76"/>
      <c r="Q34" s="76"/>
      <c r="R34" s="77"/>
      <c r="S34" s="78" t="s">
        <v>3</v>
      </c>
      <c r="T34" s="79"/>
      <c r="U34" s="79"/>
      <c r="V34" s="79"/>
      <c r="W34" s="76">
        <v>17273655800</v>
      </c>
      <c r="X34" s="76"/>
      <c r="Y34" s="76"/>
      <c r="Z34" s="76"/>
      <c r="AA34" s="76"/>
      <c r="AB34" s="76"/>
      <c r="AC34" s="76"/>
      <c r="AD34" s="76"/>
      <c r="AE34" s="76"/>
      <c r="AF34" s="76"/>
      <c r="AG34" s="81"/>
      <c r="AI34" s="4"/>
    </row>
    <row r="35" spans="2:35" ht="18.600000000000001" customHeight="1" x14ac:dyDescent="0.2">
      <c r="B35" s="74" t="s">
        <v>63</v>
      </c>
      <c r="C35" s="75"/>
      <c r="D35" s="75"/>
      <c r="E35" s="75"/>
      <c r="F35" s="75"/>
      <c r="G35" s="76">
        <v>0</v>
      </c>
      <c r="H35" s="76"/>
      <c r="I35" s="76"/>
      <c r="J35" s="76"/>
      <c r="K35" s="76"/>
      <c r="L35" s="76"/>
      <c r="M35" s="76"/>
      <c r="N35" s="76"/>
      <c r="O35" s="76"/>
      <c r="P35" s="76"/>
      <c r="Q35" s="76"/>
      <c r="R35" s="77"/>
      <c r="S35" s="78" t="s">
        <v>63</v>
      </c>
      <c r="T35" s="79"/>
      <c r="U35" s="79"/>
      <c r="V35" s="79"/>
      <c r="W35" s="76">
        <v>0</v>
      </c>
      <c r="X35" s="76"/>
      <c r="Y35" s="76"/>
      <c r="Z35" s="76"/>
      <c r="AA35" s="76"/>
      <c r="AB35" s="76"/>
      <c r="AC35" s="76"/>
      <c r="AD35" s="76"/>
      <c r="AE35" s="76"/>
      <c r="AF35" s="76"/>
      <c r="AG35" s="81"/>
    </row>
    <row r="36" spans="2:35" ht="15.6" customHeight="1" x14ac:dyDescent="0.2">
      <c r="B36" s="74" t="s">
        <v>64</v>
      </c>
      <c r="C36" s="75"/>
      <c r="D36" s="75"/>
      <c r="E36" s="75"/>
      <c r="F36" s="75"/>
      <c r="G36" s="76">
        <v>204155456</v>
      </c>
      <c r="H36" s="76"/>
      <c r="I36" s="76"/>
      <c r="J36" s="76"/>
      <c r="K36" s="76"/>
      <c r="L36" s="76"/>
      <c r="M36" s="76"/>
      <c r="N36" s="76"/>
      <c r="O36" s="76"/>
      <c r="P36" s="76"/>
      <c r="Q36" s="76"/>
      <c r="R36" s="77"/>
      <c r="S36" s="78" t="s">
        <v>64</v>
      </c>
      <c r="T36" s="79"/>
      <c r="U36" s="79"/>
      <c r="V36" s="79"/>
      <c r="W36" s="76">
        <v>625940000</v>
      </c>
      <c r="X36" s="76"/>
      <c r="Y36" s="76"/>
      <c r="Z36" s="76"/>
      <c r="AA36" s="76"/>
      <c r="AB36" s="76"/>
      <c r="AC36" s="76"/>
      <c r="AD36" s="76"/>
      <c r="AE36" s="76"/>
      <c r="AF36" s="76"/>
      <c r="AG36" s="81"/>
    </row>
    <row r="37" spans="2:35" ht="20.45" customHeight="1" x14ac:dyDescent="0.2">
      <c r="B37" s="74" t="s">
        <v>65</v>
      </c>
      <c r="C37" s="75"/>
      <c r="D37" s="75"/>
      <c r="E37" s="75"/>
      <c r="F37" s="75"/>
      <c r="G37" s="76">
        <v>809765781</v>
      </c>
      <c r="H37" s="76"/>
      <c r="I37" s="76"/>
      <c r="J37" s="76"/>
      <c r="K37" s="76"/>
      <c r="L37" s="76"/>
      <c r="M37" s="76"/>
      <c r="N37" s="76"/>
      <c r="O37" s="76"/>
      <c r="P37" s="76"/>
      <c r="Q37" s="76"/>
      <c r="R37" s="77"/>
      <c r="S37" s="78" t="s">
        <v>65</v>
      </c>
      <c r="T37" s="79"/>
      <c r="U37" s="79"/>
      <c r="V37" s="79"/>
      <c r="W37" s="76">
        <v>16647715800</v>
      </c>
      <c r="X37" s="76"/>
      <c r="Y37" s="76"/>
      <c r="Z37" s="76"/>
      <c r="AA37" s="76"/>
      <c r="AB37" s="76"/>
      <c r="AC37" s="76"/>
      <c r="AD37" s="76"/>
      <c r="AE37" s="76"/>
      <c r="AF37" s="76"/>
      <c r="AG37" s="81"/>
    </row>
    <row r="38" spans="2:35" ht="17.45" customHeight="1" x14ac:dyDescent="0.2">
      <c r="B38" s="78" t="s">
        <v>66</v>
      </c>
      <c r="C38" s="79"/>
      <c r="D38" s="79"/>
      <c r="E38" s="79"/>
      <c r="F38" s="79"/>
      <c r="G38" s="76">
        <f>G36</f>
        <v>204155456</v>
      </c>
      <c r="H38" s="76"/>
      <c r="I38" s="76"/>
      <c r="J38" s="76"/>
      <c r="K38" s="76"/>
      <c r="L38" s="76"/>
      <c r="M38" s="76"/>
      <c r="N38" s="76"/>
      <c r="O38" s="76"/>
      <c r="P38" s="76"/>
      <c r="Q38" s="76"/>
      <c r="R38" s="77"/>
      <c r="S38" s="78" t="s">
        <v>66</v>
      </c>
      <c r="T38" s="79"/>
      <c r="U38" s="79"/>
      <c r="V38" s="79"/>
      <c r="W38" s="76">
        <v>625940000</v>
      </c>
      <c r="X38" s="76"/>
      <c r="Y38" s="76"/>
      <c r="Z38" s="76"/>
      <c r="AA38" s="76"/>
      <c r="AB38" s="76"/>
      <c r="AC38" s="76"/>
      <c r="AD38" s="76"/>
      <c r="AE38" s="76"/>
      <c r="AF38" s="76"/>
      <c r="AG38" s="81"/>
      <c r="AI38" s="38"/>
    </row>
    <row r="39" spans="2:35" ht="21.6" customHeight="1" x14ac:dyDescent="0.2">
      <c r="B39" s="78" t="s">
        <v>67</v>
      </c>
      <c r="C39" s="79"/>
      <c r="D39" s="79"/>
      <c r="E39" s="79"/>
      <c r="F39" s="79"/>
      <c r="G39" s="76">
        <v>361236241.998393</v>
      </c>
      <c r="H39" s="76"/>
      <c r="I39" s="76"/>
      <c r="J39" s="76"/>
      <c r="K39" s="76"/>
      <c r="L39" s="76"/>
      <c r="M39" s="76"/>
      <c r="N39" s="76"/>
      <c r="O39" s="76"/>
      <c r="P39" s="76"/>
      <c r="Q39" s="76"/>
      <c r="R39" s="77"/>
      <c r="S39" s="78" t="s">
        <v>67</v>
      </c>
      <c r="T39" s="79"/>
      <c r="U39" s="79"/>
      <c r="V39" s="79"/>
      <c r="W39" s="76">
        <v>4347064255</v>
      </c>
      <c r="X39" s="76"/>
      <c r="Y39" s="76"/>
      <c r="Z39" s="76"/>
      <c r="AA39" s="76"/>
      <c r="AB39" s="76"/>
      <c r="AC39" s="76"/>
      <c r="AD39" s="76"/>
      <c r="AE39" s="76"/>
      <c r="AF39" s="76"/>
      <c r="AG39" s="81"/>
      <c r="AI39" s="4"/>
    </row>
    <row r="40" spans="2:35" ht="24" customHeight="1" x14ac:dyDescent="0.2">
      <c r="B40" s="74" t="s">
        <v>13</v>
      </c>
      <c r="C40" s="75"/>
      <c r="D40" s="75"/>
      <c r="E40" s="75"/>
      <c r="F40" s="75"/>
      <c r="G40" s="76">
        <f>G34-G38-G39</f>
        <v>448529539.001607</v>
      </c>
      <c r="H40" s="76"/>
      <c r="I40" s="76"/>
      <c r="J40" s="76"/>
      <c r="K40" s="76"/>
      <c r="L40" s="76"/>
      <c r="M40" s="76"/>
      <c r="N40" s="76"/>
      <c r="O40" s="76"/>
      <c r="P40" s="76"/>
      <c r="Q40" s="76"/>
      <c r="R40" s="77"/>
      <c r="S40" s="74" t="s">
        <v>13</v>
      </c>
      <c r="T40" s="75"/>
      <c r="U40" s="75"/>
      <c r="V40" s="75"/>
      <c r="W40" s="76">
        <f>W34-W38-W39</f>
        <v>12300651545</v>
      </c>
      <c r="X40" s="76"/>
      <c r="Y40" s="76"/>
      <c r="Z40" s="76"/>
      <c r="AA40" s="76"/>
      <c r="AB40" s="76"/>
      <c r="AC40" s="76"/>
      <c r="AD40" s="76"/>
      <c r="AE40" s="76"/>
      <c r="AF40" s="76"/>
      <c r="AG40" s="81"/>
      <c r="AI40" s="4"/>
    </row>
    <row r="41" spans="2:35" ht="23.25" customHeight="1" x14ac:dyDescent="0.2">
      <c r="B41" s="135" t="s">
        <v>53</v>
      </c>
      <c r="C41" s="136"/>
      <c r="D41" s="136"/>
      <c r="E41" s="136"/>
      <c r="F41" s="136"/>
      <c r="G41" s="186" t="s">
        <v>90</v>
      </c>
      <c r="H41" s="187"/>
      <c r="I41" s="187"/>
      <c r="J41" s="187"/>
      <c r="K41" s="187"/>
      <c r="L41" s="187"/>
      <c r="M41" s="187"/>
      <c r="N41" s="187"/>
      <c r="O41" s="187"/>
      <c r="P41" s="187"/>
      <c r="Q41" s="187"/>
      <c r="R41" s="188"/>
      <c r="S41" s="129" t="s">
        <v>52</v>
      </c>
      <c r="T41" s="130"/>
      <c r="U41" s="130"/>
      <c r="V41" s="130"/>
      <c r="W41" s="131" t="s">
        <v>68</v>
      </c>
      <c r="X41" s="132"/>
      <c r="Y41" s="132"/>
      <c r="Z41" s="132"/>
      <c r="AA41" s="132"/>
      <c r="AB41" s="132"/>
      <c r="AC41" s="132"/>
      <c r="AD41" s="132"/>
      <c r="AE41" s="132"/>
      <c r="AF41" s="132"/>
      <c r="AG41" s="133"/>
      <c r="AI41" s="39"/>
    </row>
    <row r="42" spans="2:35" ht="12" customHeight="1" thickBot="1" x14ac:dyDescent="0.25">
      <c r="B42" s="103"/>
      <c r="C42" s="104"/>
      <c r="D42" s="104"/>
      <c r="E42" s="104"/>
      <c r="F42" s="104"/>
      <c r="G42" s="105"/>
      <c r="H42" s="105"/>
      <c r="I42" s="105"/>
      <c r="J42" s="105"/>
      <c r="K42" s="105"/>
      <c r="L42" s="105"/>
      <c r="M42" s="105"/>
      <c r="N42" s="105"/>
      <c r="O42" s="105"/>
      <c r="P42" s="105"/>
      <c r="Q42" s="105"/>
      <c r="R42" s="105"/>
      <c r="S42" s="88"/>
      <c r="T42" s="88"/>
      <c r="U42" s="88"/>
      <c r="V42" s="88"/>
      <c r="W42" s="89"/>
      <c r="X42" s="89"/>
      <c r="Y42" s="89"/>
      <c r="Z42" s="89"/>
      <c r="AA42" s="89"/>
      <c r="AB42" s="89"/>
      <c r="AC42" s="89"/>
      <c r="AD42" s="89"/>
      <c r="AE42" s="89"/>
      <c r="AF42" s="89"/>
      <c r="AG42" s="90"/>
    </row>
    <row r="43" spans="2:35" ht="31.5" customHeight="1" thickBot="1" x14ac:dyDescent="0.25">
      <c r="B43" s="108" t="s">
        <v>89</v>
      </c>
      <c r="C43" s="109"/>
      <c r="D43" s="109"/>
      <c r="E43" s="109"/>
      <c r="F43" s="109"/>
      <c r="G43" s="109"/>
      <c r="H43" s="109"/>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10"/>
      <c r="AI43" s="39"/>
    </row>
    <row r="44" spans="2:35" ht="47.45" customHeight="1" x14ac:dyDescent="0.2">
      <c r="B44" s="119" t="s">
        <v>0</v>
      </c>
      <c r="C44" s="189"/>
      <c r="D44" s="119" t="s">
        <v>39</v>
      </c>
      <c r="E44" s="119"/>
      <c r="F44" s="119"/>
      <c r="G44" s="119"/>
      <c r="H44" s="119"/>
      <c r="I44" s="119"/>
      <c r="J44" s="119"/>
      <c r="K44" s="119"/>
      <c r="L44" s="119"/>
      <c r="M44" s="119"/>
      <c r="N44" s="119"/>
      <c r="O44" s="119"/>
      <c r="P44" s="119"/>
      <c r="Q44" s="119"/>
      <c r="R44" s="119"/>
      <c r="S44" s="119"/>
      <c r="T44" s="119"/>
      <c r="U44" s="119"/>
      <c r="V44" s="120" t="s">
        <v>40</v>
      </c>
      <c r="W44" s="121"/>
      <c r="X44" s="122"/>
      <c r="Y44" s="134" t="s">
        <v>41</v>
      </c>
      <c r="Z44" s="134"/>
      <c r="AA44" s="134"/>
      <c r="AB44" s="134"/>
      <c r="AC44" s="134"/>
      <c r="AD44" s="134" t="s">
        <v>42</v>
      </c>
      <c r="AE44" s="134"/>
      <c r="AF44" s="134"/>
      <c r="AG44" s="134"/>
      <c r="AI44" s="4"/>
    </row>
    <row r="45" spans="2:35" ht="34.5" customHeight="1" x14ac:dyDescent="0.2">
      <c r="B45" s="123">
        <v>1</v>
      </c>
      <c r="C45" s="123"/>
      <c r="D45" s="124" t="s">
        <v>43</v>
      </c>
      <c r="E45" s="124"/>
      <c r="F45" s="124"/>
      <c r="G45" s="124"/>
      <c r="H45" s="124"/>
      <c r="I45" s="124"/>
      <c r="J45" s="124"/>
      <c r="K45" s="124"/>
      <c r="L45" s="124"/>
      <c r="M45" s="124"/>
      <c r="N45" s="124"/>
      <c r="O45" s="124"/>
      <c r="P45" s="124"/>
      <c r="Q45" s="124"/>
      <c r="R45" s="124"/>
      <c r="S45" s="124"/>
      <c r="T45" s="124"/>
      <c r="U45" s="124"/>
      <c r="V45" s="126">
        <v>0.36249999999999999</v>
      </c>
      <c r="W45" s="127"/>
      <c r="X45" s="128"/>
      <c r="Y45" s="115">
        <f>-V45+V46</f>
        <v>-5.8999999999999997E-2</v>
      </c>
      <c r="Z45" s="115"/>
      <c r="AA45" s="115"/>
      <c r="AB45" s="115"/>
      <c r="AC45" s="115"/>
      <c r="AD45" s="125">
        <v>-14</v>
      </c>
      <c r="AE45" s="125"/>
      <c r="AF45" s="125"/>
      <c r="AG45" s="125"/>
    </row>
    <row r="46" spans="2:35" ht="36" customHeight="1" x14ac:dyDescent="0.2">
      <c r="B46" s="123">
        <v>2</v>
      </c>
      <c r="C46" s="123"/>
      <c r="D46" s="124" t="s">
        <v>44</v>
      </c>
      <c r="E46" s="124"/>
      <c r="F46" s="124"/>
      <c r="G46" s="124"/>
      <c r="H46" s="124"/>
      <c r="I46" s="124"/>
      <c r="J46" s="124"/>
      <c r="K46" s="124"/>
      <c r="L46" s="124"/>
      <c r="M46" s="124"/>
      <c r="N46" s="124"/>
      <c r="O46" s="124"/>
      <c r="P46" s="124"/>
      <c r="Q46" s="124"/>
      <c r="R46" s="124"/>
      <c r="S46" s="124"/>
      <c r="T46" s="124"/>
      <c r="U46" s="124"/>
      <c r="V46" s="126">
        <v>0.30349999999999999</v>
      </c>
      <c r="W46" s="127"/>
      <c r="X46" s="128"/>
      <c r="Y46" s="115"/>
      <c r="Z46" s="115"/>
      <c r="AA46" s="115"/>
      <c r="AB46" s="115"/>
      <c r="AC46" s="115"/>
      <c r="AD46" s="125"/>
      <c r="AE46" s="125"/>
      <c r="AF46" s="125"/>
      <c r="AG46" s="125"/>
    </row>
    <row r="47" spans="2:35" ht="9" customHeight="1" x14ac:dyDescent="0.2">
      <c r="B47" s="28"/>
      <c r="C47" s="29"/>
      <c r="D47" s="30"/>
      <c r="E47" s="30"/>
      <c r="F47" s="30"/>
      <c r="G47" s="30"/>
      <c r="H47" s="30"/>
      <c r="I47" s="30"/>
      <c r="J47" s="30"/>
      <c r="K47" s="30"/>
      <c r="L47" s="30"/>
      <c r="M47" s="30"/>
      <c r="N47" s="30"/>
      <c r="O47" s="30"/>
      <c r="P47" s="30"/>
      <c r="Q47" s="30"/>
      <c r="R47" s="30"/>
      <c r="S47" s="30"/>
      <c r="T47" s="30"/>
      <c r="U47" s="30"/>
      <c r="V47" s="31"/>
      <c r="W47" s="31"/>
      <c r="X47" s="31"/>
      <c r="Y47" s="32"/>
      <c r="Z47" s="32"/>
      <c r="AA47" s="32"/>
      <c r="AB47" s="32"/>
      <c r="AC47" s="32"/>
      <c r="AD47" s="33"/>
      <c r="AE47" s="33"/>
      <c r="AF47" s="33"/>
      <c r="AG47" s="34"/>
    </row>
    <row r="48" spans="2:35" ht="27" customHeight="1" x14ac:dyDescent="0.2">
      <c r="B48" s="119" t="s">
        <v>0</v>
      </c>
      <c r="C48" s="119"/>
      <c r="D48" s="119" t="s">
        <v>45</v>
      </c>
      <c r="E48" s="119"/>
      <c r="F48" s="119"/>
      <c r="G48" s="119"/>
      <c r="H48" s="119"/>
      <c r="I48" s="119"/>
      <c r="J48" s="119"/>
      <c r="K48" s="119"/>
      <c r="L48" s="119"/>
      <c r="M48" s="119"/>
      <c r="N48" s="119"/>
      <c r="O48" s="119"/>
      <c r="P48" s="119"/>
      <c r="Q48" s="119"/>
      <c r="R48" s="119"/>
      <c r="S48" s="119"/>
      <c r="T48" s="119"/>
      <c r="U48" s="119"/>
      <c r="V48" s="120" t="s">
        <v>46</v>
      </c>
      <c r="W48" s="121"/>
      <c r="X48" s="121"/>
      <c r="Y48" s="121"/>
      <c r="Z48" s="121"/>
      <c r="AA48" s="121"/>
      <c r="AB48" s="121"/>
      <c r="AC48" s="121"/>
      <c r="AD48" s="121"/>
      <c r="AE48" s="121"/>
      <c r="AF48" s="121"/>
      <c r="AG48" s="122"/>
    </row>
    <row r="49" spans="2:33" ht="28.5" customHeight="1" x14ac:dyDescent="0.2">
      <c r="B49" s="106">
        <v>1</v>
      </c>
      <c r="C49" s="106"/>
      <c r="D49" s="107" t="s">
        <v>47</v>
      </c>
      <c r="E49" s="107"/>
      <c r="F49" s="107"/>
      <c r="G49" s="107"/>
      <c r="H49" s="107"/>
      <c r="I49" s="107"/>
      <c r="J49" s="107"/>
      <c r="K49" s="107"/>
      <c r="L49" s="107"/>
      <c r="M49" s="107"/>
      <c r="N49" s="107"/>
      <c r="O49" s="107"/>
      <c r="P49" s="107"/>
      <c r="Q49" s="107"/>
      <c r="R49" s="107"/>
      <c r="S49" s="107"/>
      <c r="T49" s="107"/>
      <c r="U49" s="107"/>
      <c r="V49" s="192">
        <v>6034796977.5</v>
      </c>
      <c r="W49" s="193"/>
      <c r="X49" s="193"/>
      <c r="Y49" s="193"/>
      <c r="Z49" s="193"/>
      <c r="AA49" s="193"/>
      <c r="AB49" s="193"/>
      <c r="AC49" s="193"/>
      <c r="AD49" s="193"/>
      <c r="AE49" s="193"/>
      <c r="AF49" s="193"/>
      <c r="AG49" s="194"/>
    </row>
    <row r="50" spans="2:33" ht="34.5" customHeight="1" thickBot="1" x14ac:dyDescent="0.25">
      <c r="B50" s="73">
        <v>2</v>
      </c>
      <c r="C50" s="73"/>
      <c r="D50" s="111" t="s">
        <v>48</v>
      </c>
      <c r="E50" s="111"/>
      <c r="F50" s="111"/>
      <c r="G50" s="111"/>
      <c r="H50" s="111"/>
      <c r="I50" s="111"/>
      <c r="J50" s="111"/>
      <c r="K50" s="111"/>
      <c r="L50" s="111"/>
      <c r="M50" s="111"/>
      <c r="N50" s="111"/>
      <c r="O50" s="111"/>
      <c r="P50" s="111"/>
      <c r="Q50" s="111"/>
      <c r="R50" s="111"/>
      <c r="S50" s="111"/>
      <c r="T50" s="111"/>
      <c r="U50" s="111"/>
      <c r="V50" s="112">
        <v>5053017287.2902803</v>
      </c>
      <c r="W50" s="113"/>
      <c r="X50" s="113"/>
      <c r="Y50" s="113"/>
      <c r="Z50" s="113"/>
      <c r="AA50" s="113"/>
      <c r="AB50" s="113"/>
      <c r="AC50" s="113"/>
      <c r="AD50" s="113"/>
      <c r="AE50" s="113"/>
      <c r="AF50" s="113"/>
      <c r="AG50" s="114"/>
    </row>
    <row r="51" spans="2:33" ht="9.6" customHeight="1" x14ac:dyDescent="0.2">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 customHeight="1" x14ac:dyDescent="0.2">
      <c r="B52" s="116" t="s">
        <v>17</v>
      </c>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8"/>
    </row>
    <row r="53" spans="2:33" ht="9" customHeight="1" x14ac:dyDescent="0.2">
      <c r="B53" s="228" t="s">
        <v>0</v>
      </c>
      <c r="C53" s="229"/>
      <c r="D53" s="249" t="s">
        <v>70</v>
      </c>
      <c r="E53" s="250"/>
      <c r="F53" s="250"/>
      <c r="G53" s="250"/>
      <c r="H53" s="250"/>
      <c r="I53" s="250"/>
      <c r="J53" s="250"/>
      <c r="K53" s="250"/>
      <c r="L53" s="250"/>
      <c r="M53" s="250"/>
      <c r="N53" s="250"/>
      <c r="O53" s="250"/>
      <c r="P53" s="250"/>
      <c r="Q53" s="250"/>
      <c r="R53" s="250"/>
      <c r="S53" s="250"/>
      <c r="T53" s="250"/>
      <c r="U53" s="250"/>
      <c r="V53" s="251"/>
      <c r="W53" s="237" t="s">
        <v>15</v>
      </c>
      <c r="X53" s="238"/>
      <c r="Y53" s="239"/>
      <c r="Z53" s="243" t="s">
        <v>16</v>
      </c>
      <c r="AA53" s="244"/>
      <c r="AB53" s="244"/>
      <c r="AC53" s="245"/>
      <c r="AD53" s="232" t="s">
        <v>14</v>
      </c>
      <c r="AE53" s="233"/>
      <c r="AF53" s="233"/>
      <c r="AG53" s="234"/>
    </row>
    <row r="54" spans="2:33" ht="23.25" customHeight="1" x14ac:dyDescent="0.2">
      <c r="B54" s="230"/>
      <c r="C54" s="231"/>
      <c r="D54" s="252"/>
      <c r="E54" s="253"/>
      <c r="F54" s="253"/>
      <c r="G54" s="253"/>
      <c r="H54" s="253"/>
      <c r="I54" s="253"/>
      <c r="J54" s="253"/>
      <c r="K54" s="253"/>
      <c r="L54" s="253"/>
      <c r="M54" s="253"/>
      <c r="N54" s="253"/>
      <c r="O54" s="253"/>
      <c r="P54" s="253"/>
      <c r="Q54" s="253"/>
      <c r="R54" s="253"/>
      <c r="S54" s="253"/>
      <c r="T54" s="253"/>
      <c r="U54" s="253"/>
      <c r="V54" s="254"/>
      <c r="W54" s="240"/>
      <c r="X54" s="241"/>
      <c r="Y54" s="242"/>
      <c r="Z54" s="246"/>
      <c r="AA54" s="247"/>
      <c r="AB54" s="247"/>
      <c r="AC54" s="248"/>
      <c r="AD54" s="229"/>
      <c r="AE54" s="235"/>
      <c r="AF54" s="235"/>
      <c r="AG54" s="236"/>
    </row>
    <row r="55" spans="2:33" ht="24.95" customHeight="1" x14ac:dyDescent="0.2">
      <c r="B55" s="47"/>
      <c r="C55" s="48"/>
      <c r="D55" s="63" t="s">
        <v>71</v>
      </c>
      <c r="E55" s="64"/>
      <c r="F55" s="64"/>
      <c r="G55" s="64"/>
      <c r="H55" s="64"/>
      <c r="I55" s="64"/>
      <c r="J55" s="64"/>
      <c r="K55" s="64"/>
      <c r="L55" s="64"/>
      <c r="M55" s="64"/>
      <c r="N55" s="64"/>
      <c r="O55" s="64"/>
      <c r="P55" s="64"/>
      <c r="Q55" s="64"/>
      <c r="R55" s="64"/>
      <c r="S55" s="64"/>
      <c r="T55" s="64"/>
      <c r="U55" s="64"/>
      <c r="V55" s="65"/>
      <c r="W55" s="52">
        <v>45509</v>
      </c>
      <c r="X55" s="53"/>
      <c r="Y55" s="54"/>
      <c r="Z55" s="52">
        <v>45509</v>
      </c>
      <c r="AA55" s="53"/>
      <c r="AB55" s="53"/>
      <c r="AC55" s="54"/>
      <c r="AD55" s="55">
        <f t="shared" ref="AD55:AD66" si="0">+IF(Z55&lt;&gt;0,IF(Z55=0,(W55-Z55),IF(Z55&lt;&gt;W55,(W55-Z55),0)),"no iniciado")</f>
        <v>0</v>
      </c>
      <c r="AE55" s="56"/>
      <c r="AF55" s="56">
        <f t="shared" ref="AF55:AF66" si="1">+IF(Z55&lt;&gt;0,IF(AB55=0,(T55-Z55),IF(Z55&lt;&gt;T55,(T55-Z55),0)),"no iniciado")</f>
        <v>-45509</v>
      </c>
      <c r="AG55" s="57"/>
    </row>
    <row r="56" spans="2:33" ht="17.25" customHeight="1" x14ac:dyDescent="0.2">
      <c r="B56" s="47"/>
      <c r="C56" s="48"/>
      <c r="D56" s="60" t="s">
        <v>72</v>
      </c>
      <c r="E56" s="61"/>
      <c r="F56" s="61"/>
      <c r="G56" s="61"/>
      <c r="H56" s="61"/>
      <c r="I56" s="61"/>
      <c r="J56" s="61"/>
      <c r="K56" s="61"/>
      <c r="L56" s="61"/>
      <c r="M56" s="61"/>
      <c r="N56" s="61"/>
      <c r="O56" s="61"/>
      <c r="P56" s="61"/>
      <c r="Q56" s="61"/>
      <c r="R56" s="61"/>
      <c r="S56" s="61"/>
      <c r="T56" s="61"/>
      <c r="U56" s="61"/>
      <c r="V56" s="62"/>
      <c r="W56" s="52">
        <v>45549</v>
      </c>
      <c r="X56" s="53"/>
      <c r="Y56" s="54"/>
      <c r="Z56" s="52">
        <v>45549</v>
      </c>
      <c r="AA56" s="53"/>
      <c r="AB56" s="53"/>
      <c r="AC56" s="54"/>
      <c r="AD56" s="55">
        <f>+IF(Z56&lt;&gt;0,IF(Z56=0,(W56-Z56),IF(Z56&lt;&gt;W56,(W56-Z56),0)),"En ejecución")</f>
        <v>0</v>
      </c>
      <c r="AE56" s="56"/>
      <c r="AF56" s="56">
        <f t="shared" ref="AF56:AF58" si="2">+IF(Z56&lt;&gt;0,IF(AB56=0,(T56-Z56),IF(Z56&lt;&gt;T56,(T56-Z56),0)),"no iniciado")</f>
        <v>-45549</v>
      </c>
      <c r="AG56" s="57"/>
    </row>
    <row r="57" spans="2:33" ht="16.5" customHeight="1" x14ac:dyDescent="0.2">
      <c r="B57" s="190"/>
      <c r="C57" s="191"/>
      <c r="D57" s="60" t="s">
        <v>83</v>
      </c>
      <c r="E57" s="61"/>
      <c r="F57" s="61"/>
      <c r="G57" s="61"/>
      <c r="H57" s="61"/>
      <c r="I57" s="61"/>
      <c r="J57" s="61"/>
      <c r="K57" s="61"/>
      <c r="L57" s="61"/>
      <c r="M57" s="61"/>
      <c r="N57" s="61"/>
      <c r="O57" s="61"/>
      <c r="P57" s="61"/>
      <c r="Q57" s="61"/>
      <c r="R57" s="61"/>
      <c r="S57" s="61"/>
      <c r="T57" s="61"/>
      <c r="U57" s="61"/>
      <c r="V57" s="62"/>
      <c r="W57" s="52">
        <v>45578</v>
      </c>
      <c r="X57" s="53"/>
      <c r="Y57" s="54"/>
      <c r="Z57" s="52">
        <v>45578</v>
      </c>
      <c r="AA57" s="53"/>
      <c r="AB57" s="53"/>
      <c r="AC57" s="54"/>
      <c r="AD57" s="55">
        <f>+IF(Z57&lt;&gt;0,IF(Z57=0,(W57-Z57),IF(Z57&lt;&gt;W57,(W57-Z57),0)),"En ejecución")</f>
        <v>0</v>
      </c>
      <c r="AE57" s="56"/>
      <c r="AF57" s="56">
        <f t="shared" si="2"/>
        <v>-45578</v>
      </c>
      <c r="AG57" s="57"/>
    </row>
    <row r="58" spans="2:33" ht="16.5" customHeight="1" x14ac:dyDescent="0.2">
      <c r="B58" s="47"/>
      <c r="C58" s="48"/>
      <c r="D58" s="60" t="s">
        <v>73</v>
      </c>
      <c r="E58" s="61"/>
      <c r="F58" s="61"/>
      <c r="G58" s="61"/>
      <c r="H58" s="61"/>
      <c r="I58" s="61"/>
      <c r="J58" s="61"/>
      <c r="K58" s="61"/>
      <c r="L58" s="61"/>
      <c r="M58" s="61"/>
      <c r="N58" s="61"/>
      <c r="O58" s="61"/>
      <c r="P58" s="61"/>
      <c r="Q58" s="61"/>
      <c r="R58" s="61"/>
      <c r="S58" s="61"/>
      <c r="T58" s="61"/>
      <c r="U58" s="61"/>
      <c r="V58" s="62"/>
      <c r="W58" s="52">
        <v>45640</v>
      </c>
      <c r="X58" s="53"/>
      <c r="Y58" s="54"/>
      <c r="Z58" s="52">
        <v>45640</v>
      </c>
      <c r="AA58" s="53"/>
      <c r="AB58" s="53"/>
      <c r="AC58" s="54"/>
      <c r="AD58" s="55">
        <f>+IF(Z58&lt;&gt;0,IF(Z58=0,(W58-Z58),IF(Z58&lt;&gt;W58,(W58-Z58),0)),"En ejecución")</f>
        <v>0</v>
      </c>
      <c r="AE58" s="56"/>
      <c r="AF58" s="56">
        <f t="shared" si="2"/>
        <v>-45640</v>
      </c>
      <c r="AG58" s="57"/>
    </row>
    <row r="59" spans="2:33" ht="18.600000000000001" customHeight="1" x14ac:dyDescent="0.2">
      <c r="B59" s="47"/>
      <c r="C59" s="48"/>
      <c r="D59" s="60" t="s">
        <v>74</v>
      </c>
      <c r="E59" s="61"/>
      <c r="F59" s="61"/>
      <c r="G59" s="61"/>
      <c r="H59" s="61"/>
      <c r="I59" s="61"/>
      <c r="J59" s="61"/>
      <c r="K59" s="61"/>
      <c r="L59" s="61"/>
      <c r="M59" s="61"/>
      <c r="N59" s="61"/>
      <c r="O59" s="61"/>
      <c r="P59" s="61"/>
      <c r="Q59" s="61"/>
      <c r="R59" s="61"/>
      <c r="S59" s="61"/>
      <c r="T59" s="61"/>
      <c r="U59" s="61"/>
      <c r="V59" s="62"/>
      <c r="W59" s="52">
        <v>45793</v>
      </c>
      <c r="X59" s="53"/>
      <c r="Y59" s="54"/>
      <c r="Z59" s="52"/>
      <c r="AA59" s="53"/>
      <c r="AB59" s="53"/>
      <c r="AC59" s="54"/>
      <c r="AD59" s="55" t="str">
        <f>+IF(Z59&lt;&gt;0,IF(Z59=0,(W59-Z59),IF(Z59&lt;&gt;W59,(W59-Z59),0)),"En ejecución")</f>
        <v>En ejecución</v>
      </c>
      <c r="AE59" s="56"/>
      <c r="AF59" s="56" t="str">
        <f t="shared" si="1"/>
        <v>no iniciado</v>
      </c>
      <c r="AG59" s="57"/>
    </row>
    <row r="60" spans="2:33" ht="18.600000000000001" customHeight="1" x14ac:dyDescent="0.2">
      <c r="B60" s="47"/>
      <c r="C60" s="48"/>
      <c r="D60" s="60" t="s">
        <v>75</v>
      </c>
      <c r="E60" s="61"/>
      <c r="F60" s="61"/>
      <c r="G60" s="61"/>
      <c r="H60" s="61"/>
      <c r="I60" s="61"/>
      <c r="J60" s="61"/>
      <c r="K60" s="61"/>
      <c r="L60" s="61"/>
      <c r="M60" s="61"/>
      <c r="N60" s="61"/>
      <c r="O60" s="61"/>
      <c r="P60" s="61"/>
      <c r="Q60" s="61"/>
      <c r="R60" s="61"/>
      <c r="S60" s="61"/>
      <c r="T60" s="61"/>
      <c r="U60" s="61"/>
      <c r="V60" s="62"/>
      <c r="W60" s="52">
        <v>45819</v>
      </c>
      <c r="X60" s="53"/>
      <c r="Y60" s="54"/>
      <c r="Z60" s="52"/>
      <c r="AA60" s="53"/>
      <c r="AB60" s="53"/>
      <c r="AC60" s="54"/>
      <c r="AD60" s="55" t="str">
        <f t="shared" si="0"/>
        <v>no iniciado</v>
      </c>
      <c r="AE60" s="56"/>
      <c r="AF60" s="56" t="str">
        <f t="shared" si="1"/>
        <v>no iniciado</v>
      </c>
      <c r="AG60" s="57"/>
    </row>
    <row r="61" spans="2:33" ht="18" customHeight="1" x14ac:dyDescent="0.2">
      <c r="B61" s="47"/>
      <c r="C61" s="48"/>
      <c r="D61" s="60" t="s">
        <v>76</v>
      </c>
      <c r="E61" s="61"/>
      <c r="F61" s="61"/>
      <c r="G61" s="61"/>
      <c r="H61" s="61"/>
      <c r="I61" s="61"/>
      <c r="J61" s="61"/>
      <c r="K61" s="61"/>
      <c r="L61" s="61"/>
      <c r="M61" s="61"/>
      <c r="N61" s="61"/>
      <c r="O61" s="61"/>
      <c r="P61" s="61"/>
      <c r="Q61" s="61"/>
      <c r="R61" s="61"/>
      <c r="S61" s="61"/>
      <c r="T61" s="61"/>
      <c r="U61" s="61"/>
      <c r="V61" s="62"/>
      <c r="W61" s="52">
        <v>45768</v>
      </c>
      <c r="X61" s="53"/>
      <c r="Y61" s="54"/>
      <c r="Z61" s="52"/>
      <c r="AA61" s="53"/>
      <c r="AB61" s="53"/>
      <c r="AC61" s="54"/>
      <c r="AD61" s="55" t="str">
        <f>+IF(Z61&lt;&gt;0,IF(Z61=0,(W61-Z61),IF(Z61&lt;&gt;W61,(W61-Z61),0)),"En ejecución")</f>
        <v>En ejecución</v>
      </c>
      <c r="AE61" s="56"/>
      <c r="AF61" s="56" t="str">
        <f t="shared" si="1"/>
        <v>no iniciado</v>
      </c>
      <c r="AG61" s="57"/>
    </row>
    <row r="62" spans="2:33" ht="21" customHeight="1" x14ac:dyDescent="0.2">
      <c r="B62" s="47"/>
      <c r="C62" s="48"/>
      <c r="D62" s="60" t="s">
        <v>77</v>
      </c>
      <c r="E62" s="61"/>
      <c r="F62" s="61"/>
      <c r="G62" s="61"/>
      <c r="H62" s="61"/>
      <c r="I62" s="61"/>
      <c r="J62" s="61"/>
      <c r="K62" s="61"/>
      <c r="L62" s="61"/>
      <c r="M62" s="61"/>
      <c r="N62" s="61"/>
      <c r="O62" s="61"/>
      <c r="P62" s="61"/>
      <c r="Q62" s="61"/>
      <c r="R62" s="61"/>
      <c r="S62" s="61"/>
      <c r="T62" s="61"/>
      <c r="U62" s="61"/>
      <c r="V62" s="62"/>
      <c r="W62" s="52">
        <v>45805</v>
      </c>
      <c r="X62" s="53"/>
      <c r="Y62" s="54"/>
      <c r="Z62" s="52"/>
      <c r="AA62" s="53"/>
      <c r="AB62" s="53"/>
      <c r="AC62" s="54"/>
      <c r="AD62" s="55" t="str">
        <f t="shared" si="0"/>
        <v>no iniciado</v>
      </c>
      <c r="AE62" s="56"/>
      <c r="AF62" s="56" t="str">
        <f t="shared" si="1"/>
        <v>no iniciado</v>
      </c>
      <c r="AG62" s="57"/>
    </row>
    <row r="63" spans="2:33" ht="15.75" x14ac:dyDescent="0.2">
      <c r="B63" s="47"/>
      <c r="C63" s="48"/>
      <c r="D63" s="60" t="s">
        <v>78</v>
      </c>
      <c r="E63" s="61"/>
      <c r="F63" s="61"/>
      <c r="G63" s="61"/>
      <c r="H63" s="61"/>
      <c r="I63" s="61"/>
      <c r="J63" s="61"/>
      <c r="K63" s="61"/>
      <c r="L63" s="61"/>
      <c r="M63" s="61"/>
      <c r="N63" s="61"/>
      <c r="O63" s="61"/>
      <c r="P63" s="61"/>
      <c r="Q63" s="61"/>
      <c r="R63" s="61"/>
      <c r="S63" s="61"/>
      <c r="T63" s="61"/>
      <c r="U63" s="61"/>
      <c r="V63" s="62"/>
      <c r="W63" s="52">
        <v>45819</v>
      </c>
      <c r="X63" s="53"/>
      <c r="Y63" s="54"/>
      <c r="Z63" s="52"/>
      <c r="AA63" s="53"/>
      <c r="AB63" s="53"/>
      <c r="AC63" s="54"/>
      <c r="AD63" s="55" t="str">
        <f t="shared" si="0"/>
        <v>no iniciado</v>
      </c>
      <c r="AE63" s="56"/>
      <c r="AF63" s="56" t="str">
        <f t="shared" si="1"/>
        <v>no iniciado</v>
      </c>
      <c r="AG63" s="57"/>
    </row>
    <row r="64" spans="2:33" ht="18" customHeight="1" x14ac:dyDescent="0.2">
      <c r="B64" s="47"/>
      <c r="C64" s="48"/>
      <c r="D64" s="60" t="s">
        <v>79</v>
      </c>
      <c r="E64" s="61"/>
      <c r="F64" s="61"/>
      <c r="G64" s="61"/>
      <c r="H64" s="61"/>
      <c r="I64" s="61"/>
      <c r="J64" s="61"/>
      <c r="K64" s="61"/>
      <c r="L64" s="61"/>
      <c r="M64" s="61"/>
      <c r="N64" s="61"/>
      <c r="O64" s="61"/>
      <c r="P64" s="61"/>
      <c r="Q64" s="61"/>
      <c r="R64" s="61"/>
      <c r="S64" s="61"/>
      <c r="T64" s="61"/>
      <c r="U64" s="61"/>
      <c r="V64" s="62"/>
      <c r="W64" s="52">
        <v>45833</v>
      </c>
      <c r="X64" s="53"/>
      <c r="Y64" s="54"/>
      <c r="Z64" s="52"/>
      <c r="AA64" s="53"/>
      <c r="AB64" s="53"/>
      <c r="AC64" s="54"/>
      <c r="AD64" s="55" t="str">
        <f t="shared" si="0"/>
        <v>no iniciado</v>
      </c>
      <c r="AE64" s="56"/>
      <c r="AF64" s="56" t="str">
        <f t="shared" si="1"/>
        <v>no iniciado</v>
      </c>
      <c r="AG64" s="57"/>
    </row>
    <row r="65" spans="1:33" ht="17.25" customHeight="1" x14ac:dyDescent="0.2">
      <c r="A65" s="1"/>
      <c r="B65" s="47"/>
      <c r="C65" s="48"/>
      <c r="D65" s="60" t="s">
        <v>80</v>
      </c>
      <c r="E65" s="61"/>
      <c r="F65" s="61"/>
      <c r="G65" s="61"/>
      <c r="H65" s="61"/>
      <c r="I65" s="61"/>
      <c r="J65" s="61"/>
      <c r="K65" s="61"/>
      <c r="L65" s="61"/>
      <c r="M65" s="61"/>
      <c r="N65" s="61"/>
      <c r="O65" s="61"/>
      <c r="P65" s="61"/>
      <c r="Q65" s="61"/>
      <c r="R65" s="61"/>
      <c r="S65" s="61"/>
      <c r="T65" s="61"/>
      <c r="U65" s="61"/>
      <c r="V65" s="62"/>
      <c r="W65" s="52">
        <v>45833</v>
      </c>
      <c r="X65" s="53"/>
      <c r="Y65" s="54"/>
      <c r="Z65" s="52"/>
      <c r="AA65" s="53"/>
      <c r="AB65" s="53"/>
      <c r="AC65" s="54"/>
      <c r="AD65" s="55" t="str">
        <f t="shared" si="0"/>
        <v>no iniciado</v>
      </c>
      <c r="AE65" s="56"/>
      <c r="AF65" s="56" t="str">
        <f t="shared" si="1"/>
        <v>no iniciado</v>
      </c>
      <c r="AG65" s="57"/>
    </row>
    <row r="66" spans="1:33" ht="35.450000000000003" customHeight="1" x14ac:dyDescent="0.2">
      <c r="B66" s="47"/>
      <c r="C66" s="48"/>
      <c r="D66" s="63" t="s">
        <v>81</v>
      </c>
      <c r="E66" s="64"/>
      <c r="F66" s="64"/>
      <c r="G66" s="64"/>
      <c r="H66" s="64"/>
      <c r="I66" s="64"/>
      <c r="J66" s="64"/>
      <c r="K66" s="64"/>
      <c r="L66" s="64"/>
      <c r="M66" s="64"/>
      <c r="N66" s="64"/>
      <c r="O66" s="64"/>
      <c r="P66" s="64"/>
      <c r="Q66" s="64"/>
      <c r="R66" s="64"/>
      <c r="S66" s="64"/>
      <c r="T66" s="64"/>
      <c r="U66" s="64"/>
      <c r="V66" s="65"/>
      <c r="W66" s="52">
        <v>45874</v>
      </c>
      <c r="X66" s="53"/>
      <c r="Y66" s="54"/>
      <c r="Z66" s="52"/>
      <c r="AA66" s="53"/>
      <c r="AB66" s="53"/>
      <c r="AC66" s="54"/>
      <c r="AD66" s="55" t="str">
        <f t="shared" si="0"/>
        <v>no iniciado</v>
      </c>
      <c r="AE66" s="56"/>
      <c r="AF66" s="56" t="str">
        <f t="shared" si="1"/>
        <v>no iniciado</v>
      </c>
      <c r="AG66" s="57"/>
    </row>
    <row r="67" spans="1:33" s="1" customFormat="1" ht="15" customHeight="1" x14ac:dyDescent="0.25">
      <c r="A67" s="3"/>
      <c r="B67" s="91" t="s">
        <v>82</v>
      </c>
      <c r="C67" s="92"/>
      <c r="D67" s="92"/>
      <c r="E67" s="92"/>
      <c r="F67" s="92"/>
      <c r="G67" s="92"/>
      <c r="H67" s="92"/>
      <c r="I67" s="92"/>
      <c r="J67" s="92"/>
      <c r="K67" s="92"/>
      <c r="L67" s="92"/>
      <c r="M67" s="92"/>
      <c r="N67" s="92"/>
      <c r="O67" s="92"/>
      <c r="P67" s="92"/>
      <c r="Q67" s="92"/>
      <c r="R67" s="92"/>
      <c r="S67" s="93"/>
      <c r="T67" s="94"/>
      <c r="U67" s="95"/>
      <c r="V67" s="96"/>
      <c r="W67" s="58">
        <f>+W66-W55+1</f>
        <v>366</v>
      </c>
      <c r="X67" s="59"/>
      <c r="Y67" s="59"/>
      <c r="Z67" s="49" t="str">
        <f>IF(Z66&lt;&gt;0,(Z66-W55+1),"")</f>
        <v/>
      </c>
      <c r="AA67" s="50"/>
      <c r="AB67" s="50"/>
      <c r="AC67" s="69"/>
      <c r="AD67" s="49"/>
      <c r="AE67" s="50"/>
      <c r="AF67" s="50"/>
      <c r="AG67" s="51"/>
    </row>
    <row r="68" spans="1:33" ht="6.75" customHeight="1" x14ac:dyDescent="0.2">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75" x14ac:dyDescent="0.2">
      <c r="B69" s="116" t="s">
        <v>24</v>
      </c>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8"/>
    </row>
    <row r="70" spans="1:33" ht="123" customHeight="1" x14ac:dyDescent="0.2">
      <c r="B70" s="66" t="s">
        <v>94</v>
      </c>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8"/>
    </row>
    <row r="71" spans="1:33" ht="18.75" customHeight="1" x14ac:dyDescent="0.2">
      <c r="B71" s="97" t="s">
        <v>85</v>
      </c>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c r="AC71" s="98"/>
      <c r="AD71" s="98"/>
      <c r="AE71" s="98"/>
      <c r="AF71" s="98"/>
      <c r="AG71" s="99"/>
    </row>
    <row r="72" spans="1:33" ht="18" customHeight="1" x14ac:dyDescent="0.2">
      <c r="B72" s="44" t="s">
        <v>95</v>
      </c>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6"/>
    </row>
    <row r="73" spans="1:33" ht="17.45" customHeight="1" x14ac:dyDescent="0.2">
      <c r="B73" s="44" t="s">
        <v>96</v>
      </c>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6"/>
    </row>
    <row r="74" spans="1:33" ht="17.25" customHeight="1" x14ac:dyDescent="0.2">
      <c r="B74" s="44" t="s">
        <v>97</v>
      </c>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6"/>
    </row>
    <row r="75" spans="1:33" ht="22.5" customHeight="1" x14ac:dyDescent="0.2">
      <c r="B75" s="44" t="s">
        <v>98</v>
      </c>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6"/>
    </row>
    <row r="76" spans="1:33" ht="18.75" customHeight="1" x14ac:dyDescent="0.2">
      <c r="B76" s="44" t="s">
        <v>99</v>
      </c>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6"/>
    </row>
    <row r="77" spans="1:33" ht="33.75" customHeight="1" x14ac:dyDescent="0.2">
      <c r="B77" s="44" t="s">
        <v>100</v>
      </c>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6"/>
    </row>
    <row r="78" spans="1:33" ht="20.25" customHeight="1" x14ac:dyDescent="0.2">
      <c r="B78" s="44" t="s">
        <v>101</v>
      </c>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6"/>
    </row>
    <row r="79" spans="1:33" ht="17.45" customHeight="1" x14ac:dyDescent="0.2">
      <c r="B79" s="100" t="s">
        <v>84</v>
      </c>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2"/>
    </row>
    <row r="80" spans="1:33" ht="18" customHeight="1" x14ac:dyDescent="0.2">
      <c r="B80" s="44" t="s">
        <v>102</v>
      </c>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6"/>
    </row>
    <row r="81" spans="2:33" ht="18" customHeight="1" x14ac:dyDescent="0.2">
      <c r="B81" s="44" t="s">
        <v>103</v>
      </c>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6"/>
    </row>
    <row r="82" spans="2:33" ht="18" customHeight="1" x14ac:dyDescent="0.2">
      <c r="B82" s="44" t="s">
        <v>104</v>
      </c>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6"/>
    </row>
    <row r="83" spans="2:33" ht="18" customHeight="1" x14ac:dyDescent="0.2">
      <c r="B83" s="44" t="s">
        <v>105</v>
      </c>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6"/>
    </row>
    <row r="84" spans="2:33" ht="18" customHeight="1" x14ac:dyDescent="0.2">
      <c r="B84" s="44" t="s">
        <v>106</v>
      </c>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6"/>
    </row>
    <row r="85" spans="2:33" ht="18" customHeight="1" x14ac:dyDescent="0.2">
      <c r="B85" s="44" t="s">
        <v>107</v>
      </c>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6"/>
    </row>
    <row r="86" spans="2:33" ht="18" customHeight="1" x14ac:dyDescent="0.2">
      <c r="B86" s="44" t="s">
        <v>108</v>
      </c>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6"/>
    </row>
    <row r="87" spans="2:33" ht="15" customHeight="1" x14ac:dyDescent="0.2">
      <c r="B87" s="116" t="s">
        <v>37</v>
      </c>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17"/>
      <c r="AB87" s="117"/>
      <c r="AC87" s="117"/>
      <c r="AD87" s="117"/>
      <c r="AE87" s="117"/>
      <c r="AF87" s="117"/>
      <c r="AG87" s="118"/>
    </row>
    <row r="88" spans="2:33" ht="4.5" customHeight="1" x14ac:dyDescent="0.2">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7"/>
    </row>
    <row r="89" spans="2:33" ht="5.25" customHeight="1" x14ac:dyDescent="0.2">
      <c r="B89" s="82"/>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4"/>
    </row>
    <row r="90" spans="2:33" x14ac:dyDescent="0.2">
      <c r="B90" s="85"/>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7"/>
    </row>
    <row r="91" spans="2:33" ht="12.95" customHeight="1" x14ac:dyDescent="0.2">
      <c r="B91" s="85"/>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7"/>
    </row>
    <row r="92" spans="2:33" ht="12.95" customHeight="1" x14ac:dyDescent="0.2">
      <c r="B92" s="85"/>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7"/>
    </row>
    <row r="93" spans="2:33" ht="12.95" customHeight="1" x14ac:dyDescent="0.2">
      <c r="B93" s="85"/>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7"/>
    </row>
    <row r="94" spans="2:33" ht="12.95" customHeight="1" x14ac:dyDescent="0.2">
      <c r="B94" s="85"/>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7"/>
    </row>
    <row r="95" spans="2:33" ht="12.95" customHeight="1" x14ac:dyDescent="0.2">
      <c r="B95" s="85"/>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7"/>
    </row>
    <row r="96" spans="2:33" ht="12.95" customHeight="1" x14ac:dyDescent="0.2">
      <c r="B96" s="85"/>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7"/>
    </row>
    <row r="97" spans="2:38" ht="12.95" customHeight="1" x14ac:dyDescent="0.2">
      <c r="B97" s="85"/>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7"/>
    </row>
    <row r="98" spans="2:38" ht="12.95" customHeight="1" x14ac:dyDescent="0.2">
      <c r="B98" s="85"/>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7"/>
    </row>
    <row r="99" spans="2:38" ht="12.95" customHeight="1" x14ac:dyDescent="0.2">
      <c r="B99" s="85"/>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7"/>
    </row>
    <row r="100" spans="2:38" ht="12.95" customHeight="1" x14ac:dyDescent="0.2">
      <c r="B100" s="85"/>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7"/>
    </row>
    <row r="101" spans="2:38" ht="12.95" customHeight="1" x14ac:dyDescent="0.2">
      <c r="B101" s="85"/>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7"/>
    </row>
    <row r="102" spans="2:38" ht="12.95" customHeight="1" x14ac:dyDescent="0.2">
      <c r="B102" s="85"/>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7"/>
    </row>
    <row r="103" spans="2:38" ht="45.95" customHeight="1" x14ac:dyDescent="0.2">
      <c r="B103" s="85"/>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7"/>
    </row>
    <row r="104" spans="2:38" ht="30.75" customHeight="1" x14ac:dyDescent="0.2">
      <c r="B104" s="85"/>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7"/>
    </row>
    <row r="105" spans="2:38" ht="12.95" customHeight="1" x14ac:dyDescent="0.2">
      <c r="B105" s="85"/>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7"/>
    </row>
    <row r="106" spans="2:38" ht="12.95" customHeight="1" x14ac:dyDescent="0.2">
      <c r="B106" s="85"/>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7"/>
    </row>
    <row r="107" spans="2:38" ht="205.5" customHeight="1" x14ac:dyDescent="0.2">
      <c r="B107" s="85"/>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7"/>
    </row>
    <row r="108" spans="2:38" ht="151.5" customHeight="1" x14ac:dyDescent="0.2">
      <c r="B108" s="85"/>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7"/>
      <c r="AK108" s="15"/>
    </row>
    <row r="109" spans="2:38" ht="247.5" customHeight="1" x14ac:dyDescent="0.2">
      <c r="B109" s="255"/>
      <c r="C109" s="256"/>
      <c r="D109" s="256"/>
      <c r="E109" s="256"/>
      <c r="F109" s="256"/>
      <c r="G109" s="256"/>
      <c r="H109" s="256"/>
      <c r="I109" s="256"/>
      <c r="J109" s="256"/>
      <c r="K109" s="256"/>
      <c r="L109" s="256"/>
      <c r="M109" s="256"/>
      <c r="N109" s="256"/>
      <c r="O109" s="256"/>
      <c r="P109" s="256"/>
      <c r="Q109" s="256"/>
      <c r="R109" s="256"/>
      <c r="S109" s="256"/>
      <c r="T109" s="256"/>
      <c r="U109" s="256"/>
      <c r="V109" s="256"/>
      <c r="W109" s="256"/>
      <c r="X109" s="256"/>
      <c r="Y109" s="256"/>
      <c r="Z109" s="256"/>
      <c r="AA109" s="256"/>
      <c r="AB109" s="256"/>
      <c r="AC109" s="256"/>
      <c r="AD109" s="256"/>
      <c r="AE109" s="256"/>
      <c r="AF109" s="256"/>
      <c r="AG109" s="257"/>
      <c r="AL109" s="15"/>
    </row>
    <row r="110" spans="2:38" ht="382.5" customHeight="1" x14ac:dyDescent="0.2">
      <c r="B110" s="40"/>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c r="AC110" s="42"/>
      <c r="AD110" s="42"/>
      <c r="AE110" s="42"/>
      <c r="AF110" s="42"/>
      <c r="AG110" s="41"/>
      <c r="AL110" s="15"/>
    </row>
    <row r="111" spans="2:38" ht="162.75" customHeight="1" x14ac:dyDescent="0.2">
      <c r="B111" s="43"/>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27"/>
    </row>
  </sheetData>
  <mergeCells count="241">
    <mergeCell ref="B109:AG109"/>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 ref="B26:F26"/>
    <mergeCell ref="G26:R26"/>
    <mergeCell ref="B33:F33"/>
    <mergeCell ref="B11:F11"/>
    <mergeCell ref="W34:AG34"/>
    <mergeCell ref="B34:F34"/>
    <mergeCell ref="G34:R34"/>
    <mergeCell ref="W28:AG28"/>
    <mergeCell ref="W29:AG29"/>
    <mergeCell ref="B13:F13"/>
    <mergeCell ref="B87:AG87"/>
    <mergeCell ref="D60:V60"/>
    <mergeCell ref="D61:V61"/>
    <mergeCell ref="W60:Y60"/>
    <mergeCell ref="Z60:AC60"/>
    <mergeCell ref="W65:Y65"/>
    <mergeCell ref="B69:AG69"/>
    <mergeCell ref="B53:C54"/>
    <mergeCell ref="B55:C55"/>
    <mergeCell ref="AD53:AG54"/>
    <mergeCell ref="W53:Y54"/>
    <mergeCell ref="Z53:AC54"/>
    <mergeCell ref="Z55:AC55"/>
    <mergeCell ref="D53:V54"/>
    <mergeCell ref="B56:C56"/>
    <mergeCell ref="B60:C60"/>
    <mergeCell ref="AD56:AG56"/>
    <mergeCell ref="AD60:AG60"/>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28:F28"/>
    <mergeCell ref="G28:R28"/>
    <mergeCell ref="B29:F29"/>
    <mergeCell ref="G29:R29"/>
    <mergeCell ref="B30:F30"/>
    <mergeCell ref="G30:R30"/>
    <mergeCell ref="S28:V28"/>
    <mergeCell ref="S29:V29"/>
    <mergeCell ref="D57:V57"/>
    <mergeCell ref="S34:V34"/>
    <mergeCell ref="S32:V32"/>
    <mergeCell ref="D56:V56"/>
    <mergeCell ref="G41:R41"/>
    <mergeCell ref="S40:V40"/>
    <mergeCell ref="B40:F40"/>
    <mergeCell ref="B44:C44"/>
    <mergeCell ref="D44:U44"/>
    <mergeCell ref="B57:C57"/>
    <mergeCell ref="V49:AG49"/>
    <mergeCell ref="W35:AG35"/>
    <mergeCell ref="S36:V36"/>
    <mergeCell ref="W36:AG36"/>
    <mergeCell ref="B38:F38"/>
    <mergeCell ref="G38:R38"/>
    <mergeCell ref="AE33:AG33"/>
    <mergeCell ref="B31:F31"/>
    <mergeCell ref="G31:R31"/>
    <mergeCell ref="B32:F32"/>
    <mergeCell ref="G32:R32"/>
    <mergeCell ref="G33:J33"/>
    <mergeCell ref="K33:O33"/>
    <mergeCell ref="P33:R33"/>
    <mergeCell ref="S33:V33"/>
    <mergeCell ref="W33:AA33"/>
    <mergeCell ref="AB33:AD33"/>
    <mergeCell ref="S31:V31"/>
    <mergeCell ref="W31:AG31"/>
    <mergeCell ref="W32:AG32"/>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W40:AG40"/>
    <mergeCell ref="S41:V41"/>
    <mergeCell ref="W41:AG41"/>
    <mergeCell ref="V44:X44"/>
    <mergeCell ref="Y44:AC44"/>
    <mergeCell ref="AD44:AG44"/>
    <mergeCell ref="G40:R40"/>
    <mergeCell ref="B41:F41"/>
    <mergeCell ref="B45:C45"/>
    <mergeCell ref="D45:U45"/>
    <mergeCell ref="V45:X45"/>
    <mergeCell ref="AD59:AG59"/>
    <mergeCell ref="D50:U50"/>
    <mergeCell ref="V50:AG50"/>
    <mergeCell ref="Z57:AC57"/>
    <mergeCell ref="AD57:AG57"/>
    <mergeCell ref="W57:Y57"/>
    <mergeCell ref="Y45:AC46"/>
    <mergeCell ref="Z59:AC59"/>
    <mergeCell ref="B52:AG52"/>
    <mergeCell ref="W56:Y56"/>
    <mergeCell ref="Z56:AC56"/>
    <mergeCell ref="D55:V55"/>
    <mergeCell ref="B48:C48"/>
    <mergeCell ref="D48:U48"/>
    <mergeCell ref="V48:AG48"/>
    <mergeCell ref="D58:V58"/>
    <mergeCell ref="D59:V59"/>
    <mergeCell ref="B46:C46"/>
    <mergeCell ref="D46:U46"/>
    <mergeCell ref="AD45:AG46"/>
    <mergeCell ref="V46:X46"/>
    <mergeCell ref="B39:F39"/>
    <mergeCell ref="W37:AG37"/>
    <mergeCell ref="W38:AG38"/>
    <mergeCell ref="W39:AG39"/>
    <mergeCell ref="G39:R39"/>
    <mergeCell ref="S37:V37"/>
    <mergeCell ref="S35:V35"/>
    <mergeCell ref="B89:AG108"/>
    <mergeCell ref="S42:V42"/>
    <mergeCell ref="W42:AG42"/>
    <mergeCell ref="B67:S67"/>
    <mergeCell ref="T67:V67"/>
    <mergeCell ref="B71:AG71"/>
    <mergeCell ref="B79:AG79"/>
    <mergeCell ref="B72:AG72"/>
    <mergeCell ref="B42:F42"/>
    <mergeCell ref="G42:R42"/>
    <mergeCell ref="B49:C49"/>
    <mergeCell ref="D49:U49"/>
    <mergeCell ref="AD58:AG58"/>
    <mergeCell ref="B43:AG43"/>
    <mergeCell ref="AD62:AG62"/>
    <mergeCell ref="B58:C58"/>
    <mergeCell ref="AD61:AG61"/>
    <mergeCell ref="B12:F12"/>
    <mergeCell ref="B59:C59"/>
    <mergeCell ref="Z58:AC58"/>
    <mergeCell ref="B50:C50"/>
    <mergeCell ref="W61:Y61"/>
    <mergeCell ref="Z61:AC61"/>
    <mergeCell ref="D64:V64"/>
    <mergeCell ref="W63:Y63"/>
    <mergeCell ref="W58:Y58"/>
    <mergeCell ref="W59:Y59"/>
    <mergeCell ref="W62:Y62"/>
    <mergeCell ref="B36:F36"/>
    <mergeCell ref="G36:R36"/>
    <mergeCell ref="S38:V38"/>
    <mergeCell ref="G35:R35"/>
    <mergeCell ref="S30:V30"/>
    <mergeCell ref="W30:AG30"/>
    <mergeCell ref="W64:Y64"/>
    <mergeCell ref="Z64:AC64"/>
    <mergeCell ref="AD64:AG64"/>
    <mergeCell ref="S39:V39"/>
    <mergeCell ref="B37:F37"/>
    <mergeCell ref="G37:R37"/>
    <mergeCell ref="B35:F35"/>
    <mergeCell ref="Z62:AC62"/>
    <mergeCell ref="D66:V66"/>
    <mergeCell ref="B70:AG70"/>
    <mergeCell ref="B61:C61"/>
    <mergeCell ref="B62:C62"/>
    <mergeCell ref="B63:C63"/>
    <mergeCell ref="B64:C64"/>
    <mergeCell ref="AD66:AG66"/>
    <mergeCell ref="Z67:AC67"/>
    <mergeCell ref="D62:V62"/>
    <mergeCell ref="B66:C66"/>
    <mergeCell ref="D65:V65"/>
    <mergeCell ref="Z66:AC66"/>
    <mergeCell ref="W66:Y66"/>
    <mergeCell ref="B83:AG83"/>
    <mergeCell ref="B84:AG84"/>
    <mergeCell ref="B86:AG86"/>
    <mergeCell ref="B82:AG82"/>
    <mergeCell ref="B65:C65"/>
    <mergeCell ref="AD67:AG67"/>
    <mergeCell ref="Z63:AC63"/>
    <mergeCell ref="AD63:AG63"/>
    <mergeCell ref="B76:AG76"/>
    <mergeCell ref="B74:AG74"/>
    <mergeCell ref="B75:AG75"/>
    <mergeCell ref="B81:AG81"/>
    <mergeCell ref="Z65:AC65"/>
    <mergeCell ref="AD65:AG65"/>
    <mergeCell ref="W67:Y67"/>
    <mergeCell ref="D63:V63"/>
    <mergeCell ref="B73:AG73"/>
    <mergeCell ref="B78:AG78"/>
    <mergeCell ref="B80:AG80"/>
    <mergeCell ref="B85:AG85"/>
    <mergeCell ref="B77:AG77"/>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86"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Props1.xml><?xml version="1.0" encoding="utf-8"?>
<ds:datastoreItem xmlns:ds="http://schemas.openxmlformats.org/officeDocument/2006/customXml" ds:itemID="{1ECA8C60-DABF-4FDC-BC57-A57934390AED}"/>
</file>

<file path=customXml/itemProps2.xml><?xml version="1.0" encoding="utf-8"?>
<ds:datastoreItem xmlns:ds="http://schemas.openxmlformats.org/officeDocument/2006/customXml" ds:itemID="{EE94AA9C-257F-4780-8C1A-F63807033F26}">
  <ds:schemaRefs>
    <ds:schemaRef ds:uri="http://schemas.microsoft.com/sharepoint/v3/contenttype/forms"/>
  </ds:schemaRefs>
</ds:datastoreItem>
</file>

<file path=customXml/itemProps3.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2025-02-18T15:20:24Z</cp:lastPrinted>
  <dcterms:created xsi:type="dcterms:W3CDTF">2008-02-28T20:43:19Z</dcterms:created>
  <dcterms:modified xsi:type="dcterms:W3CDTF">2025-03-31T18:53:25Z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