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indeterco-my.sharepoint.com/personal/idmantilla_findeter_gov_co/Documents/URI_Tunj/Informes Semanales/"/>
    </mc:Choice>
  </mc:AlternateContent>
  <xr:revisionPtr revIDLastSave="83" documentId="8_{2C54E00C-5726-499E-BEFB-482E9646F63D}" xr6:coauthVersionLast="47" xr6:coauthVersionMax="47" xr10:uidLastSave="{9D6A18A3-85DB-4E0B-8DF1-5EC58FBE66BC}"/>
  <bookViews>
    <workbookView xWindow="-120" yWindow="-120" windowWidth="20730" windowHeight="11160" xr2:uid="{00000000-000D-0000-FFFF-FFFF00000000}"/>
  </bookViews>
  <sheets>
    <sheet name="SEMANAL" sheetId="2" r:id="rId1"/>
  </sheets>
  <definedNames>
    <definedName name="_xlnm.Print_Area" localSheetId="0">SEMANAL!$A$1:$AH$111</definedName>
    <definedName name="_xlnm.Print_Titles" localSheetId="0">SEMANAL!$1:$3</definedName>
    <definedName name="Z_EC7D1C3D_EF87_4C2F_AF0F_74582594229A_.wvu.PrintArea" localSheetId="0" hidden="1">SEMANAL!$B$1:$AG$70</definedName>
    <definedName name="Z_EC7D1C3D_EF87_4C2F_AF0F_74582594229A_.wvu.PrintTitles" localSheetId="0" hidden="1">SEMANAL!$1:$3</definedName>
  </definedNames>
  <calcPr calcId="191028"/>
  <customWorkbookViews>
    <customWorkbookView name="igaray - Vista personalizada" guid="{EC7D1C3D-EF87-4C2F-AF0F-74582594229A}" mergeInterval="0" personalView="1" maximized="1" xWindow="1" yWindow="1" windowWidth="1280" windowHeight="77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2" l="1"/>
  <c r="W40" i="2"/>
  <c r="AD61" i="2" l="1"/>
  <c r="AD59" i="2"/>
  <c r="W67" i="2" l="1"/>
  <c r="G14" i="2"/>
  <c r="AD58" i="2" l="1"/>
  <c r="AD57" i="2"/>
  <c r="AD56" i="2"/>
  <c r="AF56" i="2"/>
  <c r="AF57" i="2"/>
  <c r="AF58" i="2"/>
  <c r="G38" i="2"/>
  <c r="G40" i="2" l="1"/>
  <c r="G32" i="2"/>
  <c r="Y45" i="2" l="1"/>
  <c r="Z67" i="2" l="1"/>
  <c r="AF66" i="2"/>
  <c r="AD66" i="2"/>
  <c r="AF65" i="2"/>
  <c r="AD65" i="2"/>
  <c r="AF64" i="2"/>
  <c r="AD64" i="2"/>
  <c r="AF63" i="2"/>
  <c r="AD63" i="2"/>
  <c r="AF62" i="2"/>
  <c r="AD62" i="2"/>
  <c r="AF61" i="2"/>
  <c r="AF60" i="2"/>
  <c r="AD60" i="2"/>
  <c r="AF59" i="2"/>
  <c r="AF55" i="2"/>
  <c r="AD55" i="2"/>
  <c r="W32" i="2"/>
  <c r="AD3" i="2" l="1"/>
  <c r="G33" i="2" l="1"/>
  <c r="P33" i="2" s="1"/>
  <c r="W33" i="2"/>
  <c r="AE33" i="2" s="1"/>
  <c r="G15" i="2"/>
  <c r="V19" i="2"/>
  <c r="P15" i="2" l="1"/>
</calcChain>
</file>

<file path=xl/sharedStrings.xml><?xml version="1.0" encoding="utf-8"?>
<sst xmlns="http://schemas.openxmlformats.org/spreadsheetml/2006/main" count="137" uniqueCount="109">
  <si>
    <t>No.</t>
  </si>
  <si>
    <t>DEL</t>
  </si>
  <si>
    <t>AL</t>
  </si>
  <si>
    <t>VALOR INICIAL :</t>
  </si>
  <si>
    <t xml:space="preserve">PLAZO INICIAL: </t>
  </si>
  <si>
    <t>FECHA DE INICIACIÓN:</t>
  </si>
  <si>
    <t>FECHA</t>
  </si>
  <si>
    <t xml:space="preserve">PERIODO No. </t>
  </si>
  <si>
    <t>PLAZO TRANSCURRIDO:</t>
  </si>
  <si>
    <t xml:space="preserve">EQUIVALE AL </t>
  </si>
  <si>
    <t>OBJETO DEL CONTRATO</t>
  </si>
  <si>
    <t>LOCALIZACIÓN DEL PROYECTO</t>
  </si>
  <si>
    <t>VALOR PAGADO:</t>
  </si>
  <si>
    <t>VALOR POR PAGAR:</t>
  </si>
  <si>
    <t>DÍAS DE RETRASO</t>
  </si>
  <si>
    <t xml:space="preserve"> FECHA PROGRAMADA</t>
  </si>
  <si>
    <t xml:space="preserve"> FECHA REAL DE CUMPLIMIENTO</t>
  </si>
  <si>
    <t>2. CONTROL DE HITOS.</t>
  </si>
  <si>
    <r>
      <t xml:space="preserve">
Código: </t>
    </r>
    <r>
      <rPr>
        <sz val="11"/>
        <rFont val="Times New Roman"/>
        <family val="1"/>
      </rPr>
      <t>GES-FO-016</t>
    </r>
    <r>
      <rPr>
        <b/>
        <sz val="11"/>
        <rFont val="Times New Roman"/>
        <family val="1"/>
      </rPr>
      <t xml:space="preserve">
Versión: </t>
    </r>
    <r>
      <rPr>
        <sz val="11"/>
        <rFont val="Times New Roman"/>
        <family val="1"/>
      </rPr>
      <t>2</t>
    </r>
    <r>
      <rPr>
        <b/>
        <sz val="11"/>
        <rFont val="Times New Roman"/>
        <family val="1"/>
      </rPr>
      <t xml:space="preserve">
Fecha de Aprobación: </t>
    </r>
    <r>
      <rPr>
        <sz val="11"/>
        <rFont val="Times New Roman"/>
        <family val="1"/>
      </rPr>
      <t xml:space="preserve">22-Abr-2022
</t>
    </r>
    <r>
      <rPr>
        <b/>
        <sz val="11"/>
        <rFont val="Times New Roman"/>
        <family val="1"/>
      </rPr>
      <t>Clasificación:</t>
    </r>
    <r>
      <rPr>
        <sz val="11"/>
        <rFont val="Times New Roman"/>
        <family val="1"/>
      </rPr>
      <t xml:space="preserve"> Pública</t>
    </r>
    <r>
      <rPr>
        <b/>
        <sz val="11"/>
        <rFont val="Times New Roman"/>
        <family val="1"/>
      </rPr>
      <t xml:space="preserve">
</t>
    </r>
  </si>
  <si>
    <t>INFORME SEMANAL
CONTRATO INTERADMINISTRATIVO SCJ-2162-2022
URI DE TUNJUELITO</t>
  </si>
  <si>
    <t>Bogotá DC, Localidad de Tunjuelito – Aledaño a la troncal Caracas de Transmilenio entre las carreras 8A y 9.</t>
  </si>
  <si>
    <t xml:space="preserve">CONTRATO INTERADMINISTRATIVO No.: </t>
  </si>
  <si>
    <t>SCJ-2162-2022</t>
  </si>
  <si>
    <t xml:space="preserve">DIECISIETE (17) MESES Y TRES (3) DÍAS CALENDARIO </t>
  </si>
  <si>
    <t>3. ACTIVIDADES REALIZADAS</t>
  </si>
  <si>
    <t>DEL PLAZO DEL CONTRATO</t>
  </si>
  <si>
    <t>% AVANCE ETAPA PRECONTRACTUAL</t>
  </si>
  <si>
    <t>Ver anexo calculo porcentaje avance CI 2162 de 2022</t>
  </si>
  <si>
    <t>% AVANCE PROGRAMADO CI 2162 DE 2022</t>
  </si>
  <si>
    <t>% AVANCE EJECUTADO CI 2162 DE 2022</t>
  </si>
  <si>
    <t>% (+) ADELANTO 
% (-) ATRASO</t>
  </si>
  <si>
    <t>FECHA DE TERMINACIÓN INICIAL:</t>
  </si>
  <si>
    <t>MODIFICATORIO No. 1</t>
  </si>
  <si>
    <t>PRORROGA CINCO (5) MESES</t>
  </si>
  <si>
    <t>FECHA DE TERMINACIÓN FINAL:</t>
  </si>
  <si>
    <t>% PROGRAMADO ETAPA 1 DE ESTUDIOS Y DISEÑOS</t>
  </si>
  <si>
    <t>% AVANCE ETAPA 1</t>
  </si>
  <si>
    <t>4. REGISTRO FOTOGRÁFICO  E IMÁGENES</t>
  </si>
  <si>
    <t xml:space="preserve">PLAZO FINAL EN DIAS: </t>
  </si>
  <si>
    <t xml:space="preserve">INDICADORES EN  % </t>
  </si>
  <si>
    <t>PORCENTAJE SOBRE EL VALOR TOTAL DEL CONTRATO</t>
  </si>
  <si>
    <t>DIFERENCIA %
(+) ADELANTO 
(-) ATRASO</t>
  </si>
  <si>
    <t>DIFERENCIA DÍAS
(+) ADELANTO 
(-) ATRASO</t>
  </si>
  <si>
    <t>% acumulado de las actividades o productos conforme a la programación vigente. (PROGRAMADO)</t>
  </si>
  <si>
    <t>% acumulado de las actividades o productos ejecutados y aprobados por la Interventoría. (EJECUTADO)</t>
  </si>
  <si>
    <t>INDICADORES EN VALOR EN LA SEMANA</t>
  </si>
  <si>
    <t>VALORES</t>
  </si>
  <si>
    <t xml:space="preserve">Valor acumulado de las actividades o productos conforme a la programación vigente. </t>
  </si>
  <si>
    <t xml:space="preserve">Valor acumulado de las actividades o productos ejecutados y aprobados por la Interventoría. </t>
  </si>
  <si>
    <t>CONTRATO DE INTERVENTORÍA</t>
  </si>
  <si>
    <t xml:space="preserve">CONTRATO No.: </t>
  </si>
  <si>
    <t>|</t>
  </si>
  <si>
    <t>INTERVENTOR:</t>
  </si>
  <si>
    <t>SUPERVISOR:</t>
  </si>
  <si>
    <t>PAF-ATSDSCJ-I-021-2023</t>
  </si>
  <si>
    <t>16 MESES</t>
  </si>
  <si>
    <t>14 MESES</t>
  </si>
  <si>
    <t>FECHA DE INICIACIÓN ETAPA 2</t>
  </si>
  <si>
    <t>**FECHA DE SUSPENSIÓN:</t>
  </si>
  <si>
    <t>NA</t>
  </si>
  <si>
    <t>**FECHA DE REINICIACIÓN:</t>
  </si>
  <si>
    <t>FECHA DE TERMINACIÓN:</t>
  </si>
  <si>
    <t xml:space="preserve">PLAZO ACTUALIZADO: </t>
  </si>
  <si>
    <t>VALOR ADICION(ES):</t>
  </si>
  <si>
    <t>VALOR ETAPA 1:</t>
  </si>
  <si>
    <t>VALOR ETAPA 2:</t>
  </si>
  <si>
    <t>VALOR PAGADO ETAPA 1:</t>
  </si>
  <si>
    <t>VALOR PAGADO ETAPA 2:</t>
  </si>
  <si>
    <t>CONSORCIO INFRAESTRUCTURA VE</t>
  </si>
  <si>
    <t>CONTRATO DE ESTUDIOS Y DISEÑOS Y EJECUCION DE OBRA</t>
  </si>
  <si>
    <t xml:space="preserve">*** DESCRIPCIÓN DEL HITO
</t>
  </si>
  <si>
    <t>SUSCRIPCIÓN DEL ACTA DE INICIO (HITO OBLIGATORIO)</t>
  </si>
  <si>
    <t>PRELIMINARES</t>
  </si>
  <si>
    <t>CIMENTACION</t>
  </si>
  <si>
    <t>ESTRUCTURA</t>
  </si>
  <si>
    <t>ENCHAPES</t>
  </si>
  <si>
    <t>INSTALACIONES HIDROSANITARIAS</t>
  </si>
  <si>
    <t>INSTALACIONES ELECTRICAS, COMUNICACIÓN, SEGURIDAD Y CONTROL</t>
  </si>
  <si>
    <t>CARPINTERIA METALICA</t>
  </si>
  <si>
    <t>CUBIERTA E IMPERMEABILIZACIONES</t>
  </si>
  <si>
    <t>PINTURA</t>
  </si>
  <si>
    <t>ENTREGA A LA INTERVENTORIA DE LOS PRODUCTOS Y/O ACTIVIDADES CONTRATADAS (HITO OBLIGATORIO)</t>
  </si>
  <si>
    <t>Plazo del proyecto en días</t>
  </si>
  <si>
    <t>EXCAVACIONES</t>
  </si>
  <si>
    <t>DURANTE LA SEMANA SE REALIZARON LAS SIGUIENTES ACTIVIDADES DE OBRA :</t>
  </si>
  <si>
    <t>DURANTE LA SEMANA SE REALIZARON LAS SIGUIENTES ACTIVIDADES EN EL COMPONENTE SOCIAL :</t>
  </si>
  <si>
    <t>REALIZAR LA ASISTENCIA TECNICA INTEGRAL EN LA FORMULACIÓN, ESTRUCTURACIÓN Y DESARROLLO DEL PROYECTO UNIDAD DE REACCIÓN INMEDIATA UBICADO LA LOCALIDAD DE TUNJUELITO EN LA CIUDAD DE BOGOTÁ</t>
  </si>
  <si>
    <t>1. CONTRATOS DERIVADOS del 2162-2022 (Información General)</t>
  </si>
  <si>
    <t xml:space="preserve">INFORMACIÓN GENERAL </t>
  </si>
  <si>
    <t>ETAPA 2  " CONSTRUCCIÓN Y PUESTA EN FUNCIONAMIENTO DE LA UNIDAD DE REACCIÓN INMEDIATA (URI) UBICADA EN LA LOCALIDAD DE TUNJUELITO, EN LA CIUDAD DE BOGOTÁ D.C"</t>
  </si>
  <si>
    <t>IVÁN DARÍO MANTILLA ROSAS</t>
  </si>
  <si>
    <t>PAF-ATSDSCJ-O-027-2023</t>
  </si>
  <si>
    <t>MODIFICATORIO No. 2</t>
  </si>
  <si>
    <t>PRORROGA NUEVE (9) MESES</t>
  </si>
  <si>
    <t>En la semana del 02 al 10 de marzo de 2025, se realizó verificación del funcionamiento del punto de atención a la comunidad a cargo del contratista de manera presencial y virtual</t>
  </si>
  <si>
    <t>En la semana del 02 al 10 de marzo de 2025 se continuó con la recepción de hojas de vida del AID</t>
  </si>
  <si>
    <t>El día 06 de febrero se llevó a cabo el comité de obra No. 31 donde el componente de gestión social participó dando el reporte de cumplimiento de las actividades ejecutadas en la semana.</t>
  </si>
  <si>
    <t>El día 08 de marzo se realizó entrega por parte del contratista del Informe ejecutivo acciones adelantadas al predio Carrera 8ª No 41 - 51 Sur, se encuentra en revisión</t>
  </si>
  <si>
    <t xml:space="preserve">El día 08 de marzo de 205 se informó a la comunidad por medio del grupo del comité de sostenibilidad las actividades de fundida que se están llevando a cabo sobre la carrera 9 e incidente presentado por choque en vía contigua al proyecto. </t>
  </si>
  <si>
    <t>Para la semana del 10 al 14 de marzo de 2025, se tiene previsto mantener la atención en el Punto de Atención Ciudadana.</t>
  </si>
  <si>
    <t>El día 07 de marzo  se recibió la atención a las observaciones de la respuesta a la comunicación No 0310.25 IE-VE GTC “traslado radicado IDU No 202534600189541”, se encuentra en revisión.</t>
  </si>
  <si>
    <r>
      <t xml:space="preserve">Durante la semana del </t>
    </r>
    <r>
      <rPr>
        <b/>
        <sz val="11"/>
        <rFont val="Times New Roman"/>
        <family val="1"/>
      </rPr>
      <t>03/03/2025 al 09/03/2025</t>
    </r>
    <r>
      <rPr>
        <sz val="11"/>
        <rFont val="Times New Roman"/>
        <family val="1"/>
      </rPr>
      <t xml:space="preserve"> se realizaron las siguientes actividades:
El 7/03/2025 Findeter remite el oficio No. 2202552016751, Propuesta Solicitud de prórroga Contrato de Obra PAF-ATSDSCJ-O-027-2023 y contrato de Interventoría PAF-ATSDSCJ-I-021-2023.
El 07/03/2025 Findeter remite el oficio No. 2202552016753, Solicitud de acompañamiento reunión URI Tunjuelito. Jueves 13 de marzo de 2025 a las 02:00 p.m.</t>
    </r>
  </si>
  <si>
    <t>PARA LA SEMANA COMPRENDIDA ENTRE EL 3 Y EL 9 DE MARZO DE 2025 EN EL COMPONENTE TÉCNICO SE REALIZARON LAS SIGUIENTES ACTIVIDADES DE OBRA.</t>
  </si>
  <si>
    <t>1.	SE INICIA EL ARMADO DE ACERO DE COLUMNAS Y MUROS PANTALLAS DEL SEGUNDO PISO.</t>
  </si>
  <si>
    <t xml:space="preserve">2.	SE FUNDEN 6 COLUMNAS CORRESPONDIENTES AL SEGUNDO NIVEL </t>
  </si>
  <si>
    <t xml:space="preserve">SE INICIA EL RELLENO EN MATERIAL SLECCIONADO DE LAS AREAS PERIMETRALES </t>
  </si>
  <si>
    <t xml:space="preserve">SE REALIZA CONTROL DE ASENTAMIENTO </t>
  </si>
  <si>
    <t xml:space="preserve">3.	SE ENTREGA INFORME MENSUAL No 7 DEL MES DE FEBRERO </t>
  </si>
  <si>
    <t xml:space="preserve">4.	SE REALIZO ACTA PARCIAL DE OBRA E INTERVENTORÍA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</si>
</sst>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\ * #,##0.00_-;\-&quot;$&quot;\ * #,##0.00_-;_-&quot;$&quot;\ * &quot;-&quot;??_-;_-@_-"/>
    <numFmt numFmtId="164" formatCode="_(* #,##0.00_);_(* \(#,##0.00\);_(* &quot;-&quot;??_);_(@_)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 * #,##0_ ;_ * \-#,##0_ ;_ * &quot;-&quot;??_ ;_ @_ "/>
    <numFmt numFmtId="168" formatCode="&quot;$&quot;\ #,##0.00"/>
    <numFmt numFmtId="169" formatCode="[$-240A]d&quot; de &quot;mmmm&quot; de &quot;yyyy;@"/>
    <numFmt numFmtId="170" formatCode="_-&quot;XDR&quot;* #,##0.00_-;\-&quot;XDR&quot;* #,##0.00_-;_-&quot;XDR&quot;* &quot;-&quot;??_-;_-@_-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sz val="11"/>
      <color theme="1"/>
      <name val="Times New Roman"/>
      <family val="1"/>
    </font>
    <font>
      <b/>
      <sz val="12"/>
      <name val="Arial"/>
      <family val="2"/>
    </font>
    <font>
      <sz val="11"/>
      <name val="Arial"/>
      <family val="2"/>
    </font>
    <font>
      <i/>
      <sz val="11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274">
    <xf numFmtId="0" fontId="0" fillId="0" borderId="0" xfId="0"/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/>
    <xf numFmtId="168" fontId="5" fillId="0" borderId="0" xfId="0" applyNumberFormat="1" applyFont="1"/>
    <xf numFmtId="0" fontId="6" fillId="0" borderId="5" xfId="0" applyFont="1" applyBorder="1" applyAlignment="1">
      <alignment horizontal="left"/>
    </xf>
    <xf numFmtId="9" fontId="6" fillId="0" borderId="5" xfId="6" applyFont="1" applyFill="1" applyBorder="1" applyAlignment="1">
      <alignment horizontal="center"/>
    </xf>
    <xf numFmtId="167" fontId="6" fillId="0" borderId="5" xfId="1" applyNumberFormat="1" applyFont="1" applyFill="1" applyBorder="1" applyAlignment="1"/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167" fontId="6" fillId="0" borderId="5" xfId="1" applyNumberFormat="1" applyFont="1" applyFill="1" applyBorder="1" applyAlignment="1">
      <alignment vertical="center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10" fontId="6" fillId="2" borderId="3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3" xfId="0" applyFont="1" applyBorder="1"/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10" fontId="5" fillId="0" borderId="2" xfId="6" applyNumberFormat="1" applyFont="1" applyFill="1" applyBorder="1" applyAlignment="1">
      <alignment horizontal="center" vertical="center"/>
    </xf>
    <xf numFmtId="10" fontId="11" fillId="0" borderId="2" xfId="6" applyNumberFormat="1" applyFont="1" applyFill="1" applyBorder="1" applyAlignment="1">
      <alignment horizontal="center" vertical="center"/>
    </xf>
    <xf numFmtId="1" fontId="11" fillId="0" borderId="2" xfId="6" applyNumberFormat="1" applyFont="1" applyFill="1" applyBorder="1" applyAlignment="1">
      <alignment horizontal="center" vertical="center"/>
    </xf>
    <xf numFmtId="0" fontId="6" fillId="0" borderId="4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44" xfId="0" applyFont="1" applyBorder="1" applyAlignment="1">
      <alignment horizontal="left" vertical="center"/>
    </xf>
    <xf numFmtId="0" fontId="11" fillId="0" borderId="32" xfId="0" applyFont="1" applyBorder="1" applyAlignment="1">
      <alignment horizontal="center" vertical="center"/>
    </xf>
    <xf numFmtId="1" fontId="11" fillId="0" borderId="14" xfId="6" applyNumberFormat="1" applyFont="1" applyFill="1" applyBorder="1" applyAlignment="1">
      <alignment horizontal="center" vertical="center"/>
    </xf>
    <xf numFmtId="0" fontId="5" fillId="0" borderId="16" xfId="0" applyFont="1" applyBorder="1"/>
    <xf numFmtId="0" fontId="11" fillId="0" borderId="4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10" fontId="5" fillId="0" borderId="0" xfId="6" applyNumberFormat="1" applyFont="1" applyFill="1" applyBorder="1" applyAlignment="1">
      <alignment horizontal="center" vertical="center"/>
    </xf>
    <xf numFmtId="10" fontId="11" fillId="0" borderId="0" xfId="6" applyNumberFormat="1" applyFont="1" applyFill="1" applyBorder="1" applyAlignment="1">
      <alignment horizontal="center" vertical="center"/>
    </xf>
    <xf numFmtId="1" fontId="11" fillId="0" borderId="0" xfId="6" applyNumberFormat="1" applyFont="1" applyFill="1" applyBorder="1" applyAlignment="1">
      <alignment horizontal="center" vertical="center"/>
    </xf>
    <xf numFmtId="1" fontId="11" fillId="0" borderId="44" xfId="6" applyNumberFormat="1" applyFont="1" applyFill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5" fontId="5" fillId="0" borderId="0" xfId="3" applyFont="1"/>
    <xf numFmtId="44" fontId="5" fillId="0" borderId="0" xfId="0" applyNumberFormat="1" applyFont="1"/>
    <xf numFmtId="0" fontId="5" fillId="0" borderId="43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5" xfId="0" applyFont="1" applyBorder="1"/>
    <xf numFmtId="0" fontId="5" fillId="0" borderId="4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44" xfId="0" applyFont="1" applyBorder="1" applyAlignment="1">
      <alignment horizontal="center"/>
    </xf>
    <xf numFmtId="0" fontId="6" fillId="0" borderId="17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17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14" fontId="13" fillId="0" borderId="4" xfId="0" applyNumberFormat="1" applyFont="1" applyBorder="1" applyAlignment="1">
      <alignment horizontal="center" vertical="top" wrapText="1"/>
    </xf>
    <xf numFmtId="14" fontId="13" fillId="0" borderId="5" xfId="0" applyNumberFormat="1" applyFont="1" applyBorder="1" applyAlignment="1">
      <alignment horizontal="center" vertical="top" wrapText="1"/>
    </xf>
    <xf numFmtId="14" fontId="13" fillId="0" borderId="6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0" fontId="6" fillId="2" borderId="17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168" fontId="6" fillId="0" borderId="4" xfId="3" applyNumberFormat="1" applyFont="1" applyFill="1" applyBorder="1" applyAlignment="1">
      <alignment horizontal="left"/>
    </xf>
    <xf numFmtId="168" fontId="6" fillId="0" borderId="5" xfId="3" applyNumberFormat="1" applyFont="1" applyFill="1" applyBorder="1" applyAlignment="1">
      <alignment horizontal="left"/>
    </xf>
    <xf numFmtId="168" fontId="6" fillId="0" borderId="18" xfId="3" applyNumberFormat="1" applyFont="1" applyFill="1" applyBorder="1" applyAlignment="1">
      <alignment horizontal="left"/>
    </xf>
    <xf numFmtId="9" fontId="6" fillId="0" borderId="4" xfId="6" applyFont="1" applyFill="1" applyBorder="1" applyAlignment="1">
      <alignment horizontal="center"/>
    </xf>
    <xf numFmtId="9" fontId="6" fillId="0" borderId="5" xfId="6" applyFont="1" applyFill="1" applyBorder="1" applyAlignment="1">
      <alignment horizontal="center"/>
    </xf>
    <xf numFmtId="9" fontId="6" fillId="0" borderId="18" xfId="6" applyFont="1" applyFill="1" applyBorder="1" applyAlignment="1">
      <alignment horizontal="center"/>
    </xf>
    <xf numFmtId="167" fontId="6" fillId="0" borderId="4" xfId="1" applyNumberFormat="1" applyFont="1" applyFill="1" applyBorder="1" applyAlignment="1"/>
    <xf numFmtId="167" fontId="6" fillId="0" borderId="5" xfId="1" applyNumberFormat="1" applyFont="1" applyFill="1" applyBorder="1" applyAlignment="1"/>
    <xf numFmtId="0" fontId="6" fillId="0" borderId="3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0" borderId="1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168" fontId="6" fillId="0" borderId="31" xfId="10" applyNumberFormat="1" applyFont="1" applyFill="1" applyBorder="1" applyAlignment="1">
      <alignment horizontal="center" vertical="center"/>
    </xf>
    <xf numFmtId="168" fontId="6" fillId="0" borderId="46" xfId="10" applyNumberFormat="1" applyFont="1" applyFill="1" applyBorder="1" applyAlignment="1">
      <alignment horizontal="center" vertical="center"/>
    </xf>
    <xf numFmtId="168" fontId="6" fillId="0" borderId="4" xfId="10" applyNumberFormat="1" applyFont="1" applyFill="1" applyBorder="1" applyAlignment="1">
      <alignment horizontal="center" vertical="center"/>
    </xf>
    <xf numFmtId="169" fontId="6" fillId="0" borderId="31" xfId="0" applyNumberFormat="1" applyFont="1" applyBorder="1" applyAlignment="1">
      <alignment horizontal="center" vertical="center"/>
    </xf>
    <xf numFmtId="169" fontId="6" fillId="0" borderId="46" xfId="0" applyNumberFormat="1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17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13" fillId="0" borderId="4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7" fillId="0" borderId="47" xfId="0" applyFont="1" applyBorder="1" applyAlignment="1">
      <alignment horizontal="left" vertical="center" wrapText="1"/>
    </xf>
    <xf numFmtId="0" fontId="7" fillId="0" borderId="48" xfId="0" applyFont="1" applyBorder="1" applyAlignment="1">
      <alignment horizontal="left" vertical="center" wrapText="1"/>
    </xf>
    <xf numFmtId="0" fontId="7" fillId="0" borderId="4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169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65" fontId="11" fillId="0" borderId="15" xfId="3" applyFont="1" applyFill="1" applyBorder="1" applyAlignment="1">
      <alignment horizontal="center" vertical="center"/>
    </xf>
    <xf numFmtId="165" fontId="11" fillId="0" borderId="3" xfId="3" applyFont="1" applyFill="1" applyBorder="1" applyAlignment="1">
      <alignment horizontal="center" vertical="center"/>
    </xf>
    <xf numFmtId="165" fontId="11" fillId="0" borderId="16" xfId="3" applyFont="1" applyFill="1" applyBorder="1" applyAlignment="1">
      <alignment horizontal="center" vertical="center"/>
    </xf>
    <xf numFmtId="10" fontId="6" fillId="0" borderId="4" xfId="9" applyNumberFormat="1" applyFont="1" applyFill="1" applyBorder="1" applyAlignment="1">
      <alignment horizontal="center" vertical="center"/>
    </xf>
    <xf numFmtId="10" fontId="6" fillId="0" borderId="5" xfId="9" applyNumberFormat="1" applyFont="1" applyFill="1" applyBorder="1" applyAlignment="1">
      <alignment horizontal="center" vertical="center"/>
    </xf>
    <xf numFmtId="10" fontId="6" fillId="0" borderId="18" xfId="9" applyNumberFormat="1" applyFont="1" applyFill="1" applyBorder="1" applyAlignment="1">
      <alignment horizontal="center" vertical="center"/>
    </xf>
    <xf numFmtId="169" fontId="6" fillId="0" borderId="5" xfId="0" applyNumberFormat="1" applyFont="1" applyBorder="1" applyAlignment="1">
      <alignment horizontal="center" vertical="center"/>
    </xf>
    <xf numFmtId="169" fontId="6" fillId="0" borderId="18" xfId="0" applyNumberFormat="1" applyFont="1" applyBorder="1" applyAlignment="1">
      <alignment horizontal="center" vertical="center"/>
    </xf>
    <xf numFmtId="1" fontId="6" fillId="0" borderId="31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167" fontId="6" fillId="0" borderId="4" xfId="8" applyNumberFormat="1" applyFont="1" applyFill="1" applyBorder="1" applyAlignment="1">
      <alignment horizontal="center" vertical="center"/>
    </xf>
    <xf numFmtId="167" fontId="6" fillId="0" borderId="5" xfId="8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67" fontId="6" fillId="0" borderId="6" xfId="8" applyNumberFormat="1" applyFont="1" applyFill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1" fontId="6" fillId="0" borderId="18" xfId="0" applyNumberFormat="1" applyFont="1" applyBorder="1" applyAlignment="1">
      <alignment horizontal="center" vertical="center"/>
    </xf>
    <xf numFmtId="10" fontId="6" fillId="0" borderId="4" xfId="6" applyNumberFormat="1" applyFont="1" applyFill="1" applyBorder="1" applyAlignment="1">
      <alignment horizontal="center" vertical="center"/>
    </xf>
    <xf numFmtId="10" fontId="6" fillId="0" borderId="5" xfId="6" applyNumberFormat="1" applyFont="1" applyFill="1" applyBorder="1" applyAlignment="1">
      <alignment horizontal="center" vertical="center"/>
    </xf>
    <xf numFmtId="167" fontId="6" fillId="0" borderId="4" xfId="0" applyNumberFormat="1" applyFont="1" applyBorder="1" applyAlignment="1">
      <alignment horizontal="center" vertical="center"/>
    </xf>
    <xf numFmtId="10" fontId="6" fillId="0" borderId="4" xfId="6" applyNumberFormat="1" applyFont="1" applyFill="1" applyBorder="1" applyAlignment="1">
      <alignment horizontal="center"/>
    </xf>
    <xf numFmtId="10" fontId="6" fillId="0" borderId="5" xfId="6" applyNumberFormat="1" applyFont="1" applyFill="1" applyBorder="1" applyAlignment="1">
      <alignment horizontal="center"/>
    </xf>
    <xf numFmtId="0" fontId="6" fillId="0" borderId="45" xfId="0" applyFont="1" applyBorder="1" applyAlignment="1">
      <alignment horizontal="center" vertical="center"/>
    </xf>
    <xf numFmtId="167" fontId="6" fillId="0" borderId="31" xfId="0" applyNumberFormat="1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10" fontId="6" fillId="0" borderId="6" xfId="6" applyNumberFormat="1" applyFont="1" applyFill="1" applyBorder="1" applyAlignment="1">
      <alignment horizontal="center" vertical="center"/>
    </xf>
    <xf numFmtId="9" fontId="6" fillId="0" borderId="4" xfId="6" applyFont="1" applyFill="1" applyBorder="1" applyAlignment="1">
      <alignment horizontal="left" wrapText="1"/>
    </xf>
    <xf numFmtId="9" fontId="6" fillId="0" borderId="5" xfId="6" applyFont="1" applyFill="1" applyBorder="1" applyAlignment="1">
      <alignment horizontal="left" wrapText="1"/>
    </xf>
    <xf numFmtId="9" fontId="6" fillId="0" borderId="6" xfId="6" applyFont="1" applyFill="1" applyBorder="1" applyAlignment="1">
      <alignment horizontal="left" wrapText="1"/>
    </xf>
    <xf numFmtId="0" fontId="10" fillId="0" borderId="51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10" fontId="5" fillId="0" borderId="24" xfId="6" applyNumberFormat="1" applyFont="1" applyFill="1" applyBorder="1" applyAlignment="1">
      <alignment horizontal="center" vertical="center"/>
    </xf>
    <xf numFmtId="10" fontId="5" fillId="0" borderId="25" xfId="6" applyNumberFormat="1" applyFont="1" applyFill="1" applyBorder="1" applyAlignment="1">
      <alignment horizontal="center" vertical="center"/>
    </xf>
    <xf numFmtId="10" fontId="5" fillId="0" borderId="26" xfId="6" applyNumberFormat="1" applyFont="1" applyFill="1" applyBorder="1" applyAlignment="1">
      <alignment horizontal="center" vertical="center"/>
    </xf>
    <xf numFmtId="0" fontId="11" fillId="0" borderId="33" xfId="0" applyFont="1" applyBorder="1" applyAlignment="1">
      <alignment horizontal="left" vertical="center" wrapText="1"/>
    </xf>
    <xf numFmtId="165" fontId="11" fillId="0" borderId="34" xfId="3" applyFont="1" applyFill="1" applyBorder="1" applyAlignment="1">
      <alignment horizontal="center" vertical="center"/>
    </xf>
    <xf numFmtId="165" fontId="11" fillId="0" borderId="35" xfId="3" applyFont="1" applyFill="1" applyBorder="1" applyAlignment="1">
      <alignment horizontal="center" vertical="center"/>
    </xf>
    <xf numFmtId="165" fontId="11" fillId="0" borderId="36" xfId="3" applyFont="1" applyFill="1" applyBorder="1" applyAlignment="1">
      <alignment horizontal="center" vertical="center"/>
    </xf>
    <xf numFmtId="10" fontId="11" fillId="0" borderId="1" xfId="6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vertical="center" wrapText="1"/>
    </xf>
    <xf numFmtId="2" fontId="11" fillId="0" borderId="1" xfId="6" applyNumberFormat="1" applyFont="1" applyFill="1" applyBorder="1" applyAlignment="1">
      <alignment horizontal="center" vertical="center"/>
    </xf>
    <xf numFmtId="0" fontId="6" fillId="0" borderId="3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43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44" xfId="0" applyFont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1" fillId="0" borderId="0" xfId="5" applyFont="1" applyAlignment="1">
      <alignment horizontal="center" vertical="center"/>
    </xf>
    <xf numFmtId="0" fontId="11" fillId="0" borderId="44" xfId="5" applyFont="1" applyBorder="1" applyAlignment="1">
      <alignment horizontal="center" vertical="center"/>
    </xf>
    <xf numFmtId="0" fontId="13" fillId="0" borderId="27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14" fontId="13" fillId="0" borderId="39" xfId="0" applyNumberFormat="1" applyFont="1" applyBorder="1" applyAlignment="1">
      <alignment horizontal="center" vertical="top" wrapText="1"/>
    </xf>
    <xf numFmtId="14" fontId="13" fillId="0" borderId="12" xfId="0" applyNumberFormat="1" applyFont="1" applyBorder="1" applyAlignment="1">
      <alignment horizontal="center" vertical="top" wrapText="1"/>
    </xf>
    <xf numFmtId="14" fontId="13" fillId="0" borderId="13" xfId="0" applyNumberFormat="1" applyFont="1" applyBorder="1" applyAlignment="1">
      <alignment horizontal="center" vertical="top" wrapText="1"/>
    </xf>
    <xf numFmtId="0" fontId="7" fillId="0" borderId="4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44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12" fillId="0" borderId="24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11" fillId="2" borderId="43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5" applyFont="1" applyAlignment="1">
      <alignment horizontal="left" vertical="center"/>
    </xf>
    <xf numFmtId="0" fontId="11" fillId="0" borderId="50" xfId="0" applyFont="1" applyBorder="1" applyAlignment="1">
      <alignment horizontal="center" vertical="center"/>
    </xf>
    <xf numFmtId="0" fontId="11" fillId="0" borderId="50" xfId="0" applyFont="1" applyBorder="1" applyAlignment="1">
      <alignment horizontal="left" vertical="center"/>
    </xf>
    <xf numFmtId="0" fontId="10" fillId="4" borderId="55" xfId="0" applyFont="1" applyFill="1" applyBorder="1" applyAlignment="1">
      <alignment horizontal="center" vertical="center" wrapText="1"/>
    </xf>
    <xf numFmtId="0" fontId="10" fillId="4" borderId="56" xfId="0" applyFont="1" applyFill="1" applyBorder="1" applyAlignment="1">
      <alignment horizontal="center" vertical="center" wrapText="1"/>
    </xf>
    <xf numFmtId="0" fontId="10" fillId="4" borderId="57" xfId="0" applyFont="1" applyFill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/>
    </xf>
    <xf numFmtId="3" fontId="13" fillId="0" borderId="39" xfId="0" applyNumberFormat="1" applyFont="1" applyBorder="1" applyAlignment="1">
      <alignment horizontal="center" vertical="top" wrapText="1"/>
    </xf>
    <xf numFmtId="3" fontId="13" fillId="0" borderId="12" xfId="0" applyNumberFormat="1" applyFont="1" applyBorder="1" applyAlignment="1">
      <alignment horizontal="center" vertical="top" wrapText="1"/>
    </xf>
    <xf numFmtId="0" fontId="6" fillId="0" borderId="24" xfId="0" applyFont="1" applyBorder="1" applyAlignment="1">
      <alignment horizontal="left" vertical="top" wrapText="1"/>
    </xf>
    <xf numFmtId="0" fontId="6" fillId="0" borderId="25" xfId="0" applyFont="1" applyBorder="1" applyAlignment="1">
      <alignment horizontal="left" vertical="top" wrapText="1"/>
    </xf>
    <xf numFmtId="0" fontId="6" fillId="0" borderId="26" xfId="0" applyFont="1" applyBorder="1" applyAlignment="1">
      <alignment horizontal="left" vertical="top" wrapText="1"/>
    </xf>
    <xf numFmtId="0" fontId="13" fillId="0" borderId="39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0" fontId="13" fillId="0" borderId="40" xfId="0" applyFont="1" applyBorder="1" applyAlignment="1">
      <alignment horizontal="center" vertical="top" wrapText="1"/>
    </xf>
  </cellXfs>
  <cellStyles count="11">
    <cellStyle name="Millares" xfId="1" builtinId="3"/>
    <cellStyle name="Millares 2" xfId="2" xr:uid="{00000000-0005-0000-0000-000001000000}"/>
    <cellStyle name="Millares 4" xfId="8" xr:uid="{BBEB81E9-5B1C-4E78-A2DF-EACBB8CE4162}"/>
    <cellStyle name="Moneda" xfId="3" builtinId="4"/>
    <cellStyle name="Moneda 2" xfId="4" xr:uid="{00000000-0005-0000-0000-000003000000}"/>
    <cellStyle name="Moneda 4" xfId="10" xr:uid="{806F1B7D-90E6-4861-B52C-3599FCD147DA}"/>
    <cellStyle name="Normal" xfId="0" builtinId="0"/>
    <cellStyle name="Normal 2" xfId="5" xr:uid="{00000000-0005-0000-0000-000005000000}"/>
    <cellStyle name="Porcentaje" xfId="6" builtinId="5"/>
    <cellStyle name="Porcentaje 2" xfId="9" xr:uid="{B2BD6C96-226B-4E5A-A312-FD9C1D21FD28}"/>
    <cellStyle name="Porcentual 2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308349</xdr:colOff>
      <xdr:row>0</xdr:row>
      <xdr:rowOff>50799</xdr:rowOff>
    </xdr:from>
    <xdr:to>
      <xdr:col>5</xdr:col>
      <xdr:colOff>164148</xdr:colOff>
      <xdr:row>0</xdr:row>
      <xdr:rowOff>708024</xdr:rowOff>
    </xdr:to>
    <xdr:pic>
      <xdr:nvPicPr>
        <xdr:cNvPr id="5" name="4 Imagen" descr="logo findeter horizontal 201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35349" y="50799"/>
          <a:ext cx="1530612" cy="6572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11906</xdr:colOff>
      <xdr:row>91</xdr:row>
      <xdr:rowOff>11906</xdr:rowOff>
    </xdr:from>
    <xdr:to>
      <xdr:col>10</xdr:col>
      <xdr:colOff>140939</xdr:colOff>
      <xdr:row>105</xdr:row>
      <xdr:rowOff>93144</xdr:rowOff>
    </xdr:to>
    <xdr:pic>
      <xdr:nvPicPr>
        <xdr:cNvPr id="29" name="Imagen 28">
          <a:extLst>
            <a:ext uri="{FF2B5EF4-FFF2-40B4-BE49-F238E27FC236}">
              <a16:creationId xmlns:a16="http://schemas.microsoft.com/office/drawing/2014/main" id="{17B17D2E-7A4C-499B-AF54-BC5B642F5E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30969" y="23907750"/>
          <a:ext cx="3879501" cy="305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142875</xdr:colOff>
      <xdr:row>90</xdr:row>
      <xdr:rowOff>163195</xdr:rowOff>
    </xdr:from>
    <xdr:to>
      <xdr:col>21</xdr:col>
      <xdr:colOff>189217</xdr:colOff>
      <xdr:row>105</xdr:row>
      <xdr:rowOff>77745</xdr:rowOff>
    </xdr:to>
    <xdr:pic>
      <xdr:nvPicPr>
        <xdr:cNvPr id="30" name="Imagen 29">
          <a:extLst>
            <a:ext uri="{FF2B5EF4-FFF2-40B4-BE49-F238E27FC236}">
              <a16:creationId xmlns:a16="http://schemas.microsoft.com/office/drawing/2014/main" id="{2D63E3C9-883B-4235-AB3E-441062A9D41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12406" y="23892351"/>
          <a:ext cx="3034811" cy="3057800"/>
        </a:xfrm>
        <a:prstGeom prst="rect">
          <a:avLst/>
        </a:prstGeom>
      </xdr:spPr>
    </xdr:pic>
    <xdr:clientData/>
  </xdr:twoCellAnchor>
  <xdr:twoCellAnchor editAs="oneCell">
    <xdr:from>
      <xdr:col>21</xdr:col>
      <xdr:colOff>189866</xdr:colOff>
      <xdr:row>90</xdr:row>
      <xdr:rowOff>161451</xdr:rowOff>
    </xdr:from>
    <xdr:to>
      <xdr:col>27</xdr:col>
      <xdr:colOff>178043</xdr:colOff>
      <xdr:row>105</xdr:row>
      <xdr:rowOff>76001</xdr:rowOff>
    </xdr:to>
    <xdr:pic>
      <xdr:nvPicPr>
        <xdr:cNvPr id="31" name="Imagen 30">
          <a:extLst>
            <a:ext uri="{FF2B5EF4-FFF2-40B4-BE49-F238E27FC236}">
              <a16:creationId xmlns:a16="http://schemas.microsoft.com/office/drawing/2014/main" id="{D7F0AEB5-614F-4806-B7C3-785741D857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047866" y="23890607"/>
          <a:ext cx="2559927" cy="3057800"/>
        </a:xfrm>
        <a:prstGeom prst="rect">
          <a:avLst/>
        </a:prstGeom>
      </xdr:spPr>
    </xdr:pic>
    <xdr:clientData/>
  </xdr:twoCellAnchor>
  <xdr:twoCellAnchor editAs="oneCell">
    <xdr:from>
      <xdr:col>26</xdr:col>
      <xdr:colOff>234156</xdr:colOff>
      <xdr:row>91</xdr:row>
      <xdr:rowOff>3174</xdr:rowOff>
    </xdr:from>
    <xdr:to>
      <xdr:col>33</xdr:col>
      <xdr:colOff>7271</xdr:colOff>
      <xdr:row>105</xdr:row>
      <xdr:rowOff>84412</xdr:rowOff>
    </xdr:to>
    <xdr:pic>
      <xdr:nvPicPr>
        <xdr:cNvPr id="32" name="Imagen 31">
          <a:extLst>
            <a:ext uri="{FF2B5EF4-FFF2-40B4-BE49-F238E27FC236}">
              <a16:creationId xmlns:a16="http://schemas.microsoft.com/office/drawing/2014/main" id="{C4D232E3-6E5F-4FE7-94F3-9A0B8776EC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342437" y="23899018"/>
          <a:ext cx="2035303" cy="3057800"/>
        </a:xfrm>
        <a:prstGeom prst="rect">
          <a:avLst/>
        </a:prstGeom>
      </xdr:spPr>
    </xdr:pic>
    <xdr:clientData/>
  </xdr:twoCellAnchor>
  <xdr:twoCellAnchor editAs="oneCell">
    <xdr:from>
      <xdr:col>1</xdr:col>
      <xdr:colOff>11905</xdr:colOff>
      <xdr:row>106</xdr:row>
      <xdr:rowOff>459423</xdr:rowOff>
    </xdr:from>
    <xdr:to>
      <xdr:col>9</xdr:col>
      <xdr:colOff>418233</xdr:colOff>
      <xdr:row>107</xdr:row>
      <xdr:rowOff>833554</xdr:rowOff>
    </xdr:to>
    <xdr:pic>
      <xdr:nvPicPr>
        <xdr:cNvPr id="33" name="Imagen 32">
          <a:extLst>
            <a:ext uri="{FF2B5EF4-FFF2-40B4-BE49-F238E27FC236}">
              <a16:creationId xmlns:a16="http://schemas.microsoft.com/office/drawing/2014/main" id="{B763782A-2D36-4227-AD40-4F9B4FB683D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130968" y="27498517"/>
          <a:ext cx="3716265" cy="2981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428625</xdr:colOff>
      <xdr:row>106</xdr:row>
      <xdr:rowOff>459422</xdr:rowOff>
    </xdr:from>
    <xdr:to>
      <xdr:col>21</xdr:col>
      <xdr:colOff>698219</xdr:colOff>
      <xdr:row>107</xdr:row>
      <xdr:rowOff>833553</xdr:rowOff>
    </xdr:to>
    <xdr:pic>
      <xdr:nvPicPr>
        <xdr:cNvPr id="34" name="Imagen 33">
          <a:extLst>
            <a:ext uri="{FF2B5EF4-FFF2-40B4-BE49-F238E27FC236}">
              <a16:creationId xmlns:a16="http://schemas.microsoft.com/office/drawing/2014/main" id="{71720A35-DA85-477F-8150-FAEB1551C48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3857625" y="27498516"/>
          <a:ext cx="3698594" cy="2981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736917</xdr:colOff>
      <xdr:row>106</xdr:row>
      <xdr:rowOff>459424</xdr:rowOff>
    </xdr:from>
    <xdr:to>
      <xdr:col>32</xdr:col>
      <xdr:colOff>378791</xdr:colOff>
      <xdr:row>107</xdr:row>
      <xdr:rowOff>833555</xdr:rowOff>
    </xdr:to>
    <xdr:pic>
      <xdr:nvPicPr>
        <xdr:cNvPr id="35" name="Imagen 34">
          <a:extLst>
            <a:ext uri="{FF2B5EF4-FFF2-40B4-BE49-F238E27FC236}">
              <a16:creationId xmlns:a16="http://schemas.microsoft.com/office/drawing/2014/main" id="{72E9F163-2AFB-4B42-BE7F-23BF50BE7B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594917" y="27498518"/>
          <a:ext cx="3749530" cy="2981600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</xdr:colOff>
      <xdr:row>107</xdr:row>
      <xdr:rowOff>1767363</xdr:rowOff>
    </xdr:from>
    <xdr:to>
      <xdr:col>9</xdr:col>
      <xdr:colOff>358017</xdr:colOff>
      <xdr:row>108</xdr:row>
      <xdr:rowOff>2680451</xdr:rowOff>
    </xdr:to>
    <xdr:pic>
      <xdr:nvPicPr>
        <xdr:cNvPr id="36" name="Imagen 35">
          <a:extLst>
            <a:ext uri="{FF2B5EF4-FFF2-40B4-BE49-F238E27FC236}">
              <a16:creationId xmlns:a16="http://schemas.microsoft.com/office/drawing/2014/main" id="{DFF9DCD6-AE5F-42AA-BCB5-2AA09DF6A5F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9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30969" y="31413926"/>
          <a:ext cx="3656048" cy="2841900"/>
        </a:xfrm>
        <a:prstGeom prst="rect">
          <a:avLst/>
        </a:prstGeom>
      </xdr:spPr>
    </xdr:pic>
    <xdr:clientData/>
  </xdr:twoCellAnchor>
  <xdr:twoCellAnchor editAs="oneCell">
    <xdr:from>
      <xdr:col>9</xdr:col>
      <xdr:colOff>383380</xdr:colOff>
      <xdr:row>107</xdr:row>
      <xdr:rowOff>1757204</xdr:rowOff>
    </xdr:from>
    <xdr:to>
      <xdr:col>21</xdr:col>
      <xdr:colOff>705667</xdr:colOff>
      <xdr:row>108</xdr:row>
      <xdr:rowOff>2670292</xdr:rowOff>
    </xdr:to>
    <xdr:pic>
      <xdr:nvPicPr>
        <xdr:cNvPr id="37" name="Imagen 36">
          <a:extLst>
            <a:ext uri="{FF2B5EF4-FFF2-40B4-BE49-F238E27FC236}">
              <a16:creationId xmlns:a16="http://schemas.microsoft.com/office/drawing/2014/main" id="{2FAA2038-EFB9-41B1-86CD-1CEBCB427B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812380" y="31403767"/>
          <a:ext cx="3751287" cy="2841900"/>
        </a:xfrm>
        <a:prstGeom prst="rect">
          <a:avLst/>
        </a:prstGeom>
      </xdr:spPr>
    </xdr:pic>
    <xdr:clientData/>
  </xdr:twoCellAnchor>
  <xdr:twoCellAnchor editAs="oneCell">
    <xdr:from>
      <xdr:col>21</xdr:col>
      <xdr:colOff>723265</xdr:colOff>
      <xdr:row>107</xdr:row>
      <xdr:rowOff>1763077</xdr:rowOff>
    </xdr:from>
    <xdr:to>
      <xdr:col>32</xdr:col>
      <xdr:colOff>361629</xdr:colOff>
      <xdr:row>108</xdr:row>
      <xdr:rowOff>2678705</xdr:rowOff>
    </xdr:to>
    <xdr:pic>
      <xdr:nvPicPr>
        <xdr:cNvPr id="38" name="Imagen 37">
          <a:extLst>
            <a:ext uri="{FF2B5EF4-FFF2-40B4-BE49-F238E27FC236}">
              <a16:creationId xmlns:a16="http://schemas.microsoft.com/office/drawing/2014/main" id="{2CF34A1D-DF50-46CC-A061-60CA1E7C6B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581265" y="31409640"/>
          <a:ext cx="3746020" cy="2844440"/>
        </a:xfrm>
        <a:prstGeom prst="rect">
          <a:avLst/>
        </a:prstGeom>
      </xdr:spPr>
    </xdr:pic>
    <xdr:clientData/>
  </xdr:twoCellAnchor>
  <xdr:twoCellAnchor editAs="oneCell">
    <xdr:from>
      <xdr:col>1</xdr:col>
      <xdr:colOff>23810</xdr:colOff>
      <xdr:row>109</xdr:row>
      <xdr:rowOff>566897</xdr:rowOff>
    </xdr:from>
    <xdr:to>
      <xdr:col>9</xdr:col>
      <xdr:colOff>307494</xdr:colOff>
      <xdr:row>109</xdr:row>
      <xdr:rowOff>3408797</xdr:rowOff>
    </xdr:to>
    <xdr:pic>
      <xdr:nvPicPr>
        <xdr:cNvPr id="39" name="Imagen 38">
          <a:extLst>
            <a:ext uri="{FF2B5EF4-FFF2-40B4-BE49-F238E27FC236}">
              <a16:creationId xmlns:a16="http://schemas.microsoft.com/office/drawing/2014/main" id="{ED9151CC-C395-4891-A89F-A9CAB702164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42873" y="35285522"/>
          <a:ext cx="3593621" cy="2841900"/>
        </a:xfrm>
        <a:prstGeom prst="rect">
          <a:avLst/>
        </a:prstGeom>
      </xdr:spPr>
    </xdr:pic>
    <xdr:clientData/>
  </xdr:twoCellAnchor>
  <xdr:twoCellAnchor editAs="oneCell">
    <xdr:from>
      <xdr:col>9</xdr:col>
      <xdr:colOff>350837</xdr:colOff>
      <xdr:row>109</xdr:row>
      <xdr:rowOff>575311</xdr:rowOff>
    </xdr:from>
    <xdr:to>
      <xdr:col>21</xdr:col>
      <xdr:colOff>672937</xdr:colOff>
      <xdr:row>109</xdr:row>
      <xdr:rowOff>3417211</xdr:rowOff>
    </xdr:to>
    <xdr:pic>
      <xdr:nvPicPr>
        <xdr:cNvPr id="40" name="Imagen 39">
          <a:extLst>
            <a:ext uri="{FF2B5EF4-FFF2-40B4-BE49-F238E27FC236}">
              <a16:creationId xmlns:a16="http://schemas.microsoft.com/office/drawing/2014/main" id="{73A20C20-AD5E-42AE-985E-B320654760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779837" y="35293936"/>
          <a:ext cx="3751100" cy="2841900"/>
        </a:xfrm>
        <a:prstGeom prst="rect">
          <a:avLst/>
        </a:prstGeom>
      </xdr:spPr>
    </xdr:pic>
    <xdr:clientData/>
  </xdr:twoCellAnchor>
  <xdr:twoCellAnchor editAs="oneCell">
    <xdr:from>
      <xdr:col>21</xdr:col>
      <xdr:colOff>719613</xdr:colOff>
      <xdr:row>109</xdr:row>
      <xdr:rowOff>563404</xdr:rowOff>
    </xdr:from>
    <xdr:to>
      <xdr:col>32</xdr:col>
      <xdr:colOff>341467</xdr:colOff>
      <xdr:row>109</xdr:row>
      <xdr:rowOff>3405304</xdr:rowOff>
    </xdr:to>
    <xdr:pic>
      <xdr:nvPicPr>
        <xdr:cNvPr id="41" name="Imagen 40">
          <a:extLst>
            <a:ext uri="{FF2B5EF4-FFF2-40B4-BE49-F238E27FC236}">
              <a16:creationId xmlns:a16="http://schemas.microsoft.com/office/drawing/2014/main" id="{C4467711-2DD4-49C0-9594-08D2591134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577613" y="35282029"/>
          <a:ext cx="3729510" cy="2841900"/>
        </a:xfrm>
        <a:prstGeom prst="rect">
          <a:avLst/>
        </a:prstGeom>
      </xdr:spPr>
    </xdr:pic>
    <xdr:clientData/>
  </xdr:twoCellAnchor>
  <xdr:twoCellAnchor editAs="oneCell">
    <xdr:from>
      <xdr:col>1</xdr:col>
      <xdr:colOff>31274</xdr:colOff>
      <xdr:row>109</xdr:row>
      <xdr:rowOff>3751105</xdr:rowOff>
    </xdr:from>
    <xdr:to>
      <xdr:col>10</xdr:col>
      <xdr:colOff>1426</xdr:colOff>
      <xdr:row>110</xdr:row>
      <xdr:rowOff>1788595</xdr:rowOff>
    </xdr:to>
    <xdr:pic>
      <xdr:nvPicPr>
        <xdr:cNvPr id="42" name="Imagen 41">
          <a:extLst>
            <a:ext uri="{FF2B5EF4-FFF2-40B4-BE49-F238E27FC236}">
              <a16:creationId xmlns:a16="http://schemas.microsoft.com/office/drawing/2014/main" id="{E62B74A9-0B30-4A10-AD16-AE03683E68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0337" y="38469730"/>
          <a:ext cx="3720620" cy="2895240"/>
        </a:xfrm>
        <a:prstGeom prst="rect">
          <a:avLst/>
        </a:prstGeom>
      </xdr:spPr>
    </xdr:pic>
    <xdr:clientData/>
  </xdr:twoCellAnchor>
  <xdr:twoCellAnchor editAs="oneCell">
    <xdr:from>
      <xdr:col>10</xdr:col>
      <xdr:colOff>57628</xdr:colOff>
      <xdr:row>109</xdr:row>
      <xdr:rowOff>3739199</xdr:rowOff>
    </xdr:from>
    <xdr:to>
      <xdr:col>21</xdr:col>
      <xdr:colOff>818382</xdr:colOff>
      <xdr:row>110</xdr:row>
      <xdr:rowOff>1776689</xdr:rowOff>
    </xdr:to>
    <xdr:pic>
      <xdr:nvPicPr>
        <xdr:cNvPr id="43" name="Imagen 42">
          <a:extLst>
            <a:ext uri="{FF2B5EF4-FFF2-40B4-BE49-F238E27FC236}">
              <a16:creationId xmlns:a16="http://schemas.microsoft.com/office/drawing/2014/main" id="{E2AA083F-6A69-4D66-A7F7-C173354C35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927159" y="38457824"/>
          <a:ext cx="3749223" cy="289524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11"/>
  <sheetViews>
    <sheetView showGridLines="0" tabSelected="1" view="pageBreakPreview" topLeftCell="A83" zoomScale="80" zoomScaleNormal="100" zoomScaleSheetLayoutView="80" workbookViewId="0">
      <selection activeCell="AI94" sqref="AI94"/>
    </sheetView>
  </sheetViews>
  <sheetFormatPr baseColWidth="10" defaultColWidth="11.42578125" defaultRowHeight="12.75" x14ac:dyDescent="0.2"/>
  <cols>
    <col min="1" max="1" width="1.85546875" style="3" customWidth="1"/>
    <col min="2" max="2" width="6" style="3" customWidth="1"/>
    <col min="3" max="3" width="4.85546875" style="3" customWidth="1"/>
    <col min="4" max="4" width="7.140625" style="3" customWidth="1"/>
    <col min="5" max="5" width="6" style="3" customWidth="1"/>
    <col min="6" max="6" width="6.42578125" style="3" customWidth="1"/>
    <col min="7" max="7" width="7.7109375" style="3" customWidth="1"/>
    <col min="8" max="8" width="6.5703125" style="3" customWidth="1"/>
    <col min="9" max="9" width="4.85546875" style="3" customWidth="1"/>
    <col min="10" max="10" width="6.5703125" style="3" customWidth="1"/>
    <col min="11" max="11" width="3.5703125" style="3" customWidth="1"/>
    <col min="12" max="12" width="3.42578125" style="3" customWidth="1"/>
    <col min="13" max="13" width="2" style="3" customWidth="1"/>
    <col min="14" max="14" width="3.85546875" style="3" customWidth="1"/>
    <col min="15" max="15" width="2.7109375" style="3" customWidth="1"/>
    <col min="16" max="16" width="3.5703125" style="3" customWidth="1"/>
    <col min="17" max="17" width="4.42578125" style="3" customWidth="1"/>
    <col min="18" max="18" width="4.140625" style="3" customWidth="1"/>
    <col min="19" max="19" width="4.85546875" style="3" customWidth="1"/>
    <col min="20" max="20" width="5.5703125" style="3" customWidth="1"/>
    <col min="21" max="21" width="6.85546875" style="3" customWidth="1"/>
    <col min="22" max="22" width="13.7109375" style="3" customWidth="1"/>
    <col min="23" max="23" width="6.85546875" style="3" customWidth="1"/>
    <col min="24" max="24" width="6" style="3" customWidth="1"/>
    <col min="25" max="25" width="3.7109375" style="3" customWidth="1"/>
    <col min="26" max="26" width="3.42578125" style="3" customWidth="1"/>
    <col min="27" max="27" width="4.85546875" style="3" customWidth="1"/>
    <col min="28" max="28" width="3.42578125" style="3" customWidth="1"/>
    <col min="29" max="29" width="6" style="3" customWidth="1"/>
    <col min="30" max="30" width="4.85546875" style="3" customWidth="1"/>
    <col min="31" max="31" width="4" style="3" customWidth="1"/>
    <col min="32" max="32" width="4.85546875" style="3" customWidth="1"/>
    <col min="33" max="33" width="6" style="3" customWidth="1"/>
    <col min="34" max="34" width="1.85546875" style="3" customWidth="1"/>
    <col min="35" max="35" width="23.7109375" style="3" customWidth="1"/>
    <col min="36" max="36" width="11.42578125" style="3" customWidth="1"/>
    <col min="37" max="16384" width="11.42578125" style="3"/>
  </cols>
  <sheetData>
    <row r="1" spans="2:33" s="1" customFormat="1" ht="57.95" customHeight="1" x14ac:dyDescent="0.2">
      <c r="B1" s="133"/>
      <c r="C1" s="134"/>
      <c r="D1" s="134"/>
      <c r="E1" s="134"/>
      <c r="F1" s="135"/>
      <c r="G1" s="139" t="s">
        <v>19</v>
      </c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1"/>
      <c r="AA1" s="136" t="s">
        <v>18</v>
      </c>
      <c r="AB1" s="137"/>
      <c r="AC1" s="137"/>
      <c r="AD1" s="137"/>
      <c r="AE1" s="137"/>
      <c r="AF1" s="137"/>
      <c r="AG1" s="138"/>
    </row>
    <row r="2" spans="2:33" s="1" customFormat="1" ht="8.25" customHeight="1" x14ac:dyDescent="0.2">
      <c r="B2" s="157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9"/>
    </row>
    <row r="3" spans="2:33" ht="15.75" customHeight="1" x14ac:dyDescent="0.2">
      <c r="B3" s="153" t="s">
        <v>6</v>
      </c>
      <c r="C3" s="153"/>
      <c r="D3" s="153"/>
      <c r="E3" s="154">
        <v>45726</v>
      </c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5" t="s">
        <v>7</v>
      </c>
      <c r="V3" s="155"/>
      <c r="W3" s="2">
        <v>111</v>
      </c>
      <c r="X3" s="2" t="s">
        <v>1</v>
      </c>
      <c r="Y3" s="156">
        <v>45719</v>
      </c>
      <c r="Z3" s="155"/>
      <c r="AA3" s="155"/>
      <c r="AB3" s="155"/>
      <c r="AC3" s="2" t="s">
        <v>2</v>
      </c>
      <c r="AD3" s="156">
        <f>+Y3+6</f>
        <v>45725</v>
      </c>
      <c r="AE3" s="155"/>
      <c r="AF3" s="155"/>
      <c r="AG3" s="155"/>
    </row>
    <row r="4" spans="2:33" ht="15.75" customHeight="1" x14ac:dyDescent="0.2">
      <c r="B4" s="98" t="s">
        <v>88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100"/>
    </row>
    <row r="5" spans="2:33" ht="32.450000000000003" customHeight="1" x14ac:dyDescent="0.2">
      <c r="B5" s="142" t="s">
        <v>10</v>
      </c>
      <c r="C5" s="143"/>
      <c r="D5" s="143"/>
      <c r="E5" s="143"/>
      <c r="F5" s="143"/>
      <c r="G5" s="147" t="s">
        <v>86</v>
      </c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9"/>
    </row>
    <row r="6" spans="2:33" ht="26.45" customHeight="1" x14ac:dyDescent="0.2">
      <c r="B6" s="144" t="s">
        <v>11</v>
      </c>
      <c r="C6" s="145"/>
      <c r="D6" s="145"/>
      <c r="E6" s="145"/>
      <c r="F6" s="146"/>
      <c r="G6" s="150" t="s">
        <v>20</v>
      </c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2"/>
    </row>
    <row r="7" spans="2:33" ht="31.5" customHeight="1" x14ac:dyDescent="0.25">
      <c r="B7" s="50" t="s">
        <v>21</v>
      </c>
      <c r="C7" s="51"/>
      <c r="D7" s="51"/>
      <c r="E7" s="51"/>
      <c r="F7" s="52"/>
      <c r="G7" s="160" t="s">
        <v>22</v>
      </c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1"/>
      <c r="AF7" s="161"/>
      <c r="AG7" s="162"/>
    </row>
    <row r="8" spans="2:33" ht="15" x14ac:dyDescent="0.25">
      <c r="B8" s="47" t="s">
        <v>4</v>
      </c>
      <c r="C8" s="48"/>
      <c r="D8" s="48"/>
      <c r="E8" s="48"/>
      <c r="F8" s="49"/>
      <c r="G8" s="59" t="s">
        <v>23</v>
      </c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60"/>
    </row>
    <row r="9" spans="2:33" ht="15" x14ac:dyDescent="0.25">
      <c r="B9" s="47" t="s">
        <v>5</v>
      </c>
      <c r="C9" s="48"/>
      <c r="D9" s="48"/>
      <c r="E9" s="48"/>
      <c r="F9" s="49"/>
      <c r="G9" s="61">
        <v>44953</v>
      </c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3"/>
    </row>
    <row r="10" spans="2:33" ht="27.75" customHeight="1" x14ac:dyDescent="0.25">
      <c r="B10" s="50" t="s">
        <v>31</v>
      </c>
      <c r="C10" s="51"/>
      <c r="D10" s="51"/>
      <c r="E10" s="51"/>
      <c r="F10" s="52"/>
      <c r="G10" s="61">
        <v>45473</v>
      </c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3"/>
    </row>
    <row r="11" spans="2:33" ht="15" x14ac:dyDescent="0.25">
      <c r="B11" s="85" t="s">
        <v>32</v>
      </c>
      <c r="C11" s="86"/>
      <c r="D11" s="86"/>
      <c r="E11" s="86"/>
      <c r="F11" s="87"/>
      <c r="G11" s="11" t="s">
        <v>33</v>
      </c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3"/>
    </row>
    <row r="12" spans="2:33" ht="15" x14ac:dyDescent="0.25">
      <c r="B12" s="85" t="s">
        <v>92</v>
      </c>
      <c r="C12" s="86"/>
      <c r="D12" s="86"/>
      <c r="E12" s="86"/>
      <c r="F12" s="87"/>
      <c r="G12" s="11" t="s">
        <v>93</v>
      </c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3"/>
    </row>
    <row r="13" spans="2:33" ht="30.75" customHeight="1" x14ac:dyDescent="0.25">
      <c r="B13" s="95" t="s">
        <v>34</v>
      </c>
      <c r="C13" s="96"/>
      <c r="D13" s="96"/>
      <c r="E13" s="96"/>
      <c r="F13" s="97"/>
      <c r="G13" s="61">
        <v>45899</v>
      </c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3"/>
    </row>
    <row r="14" spans="2:33" ht="15" x14ac:dyDescent="0.25">
      <c r="B14" s="47" t="s">
        <v>38</v>
      </c>
      <c r="C14" s="48"/>
      <c r="D14" s="48"/>
      <c r="E14" s="48"/>
      <c r="F14" s="49"/>
      <c r="G14" s="59">
        <f>G13-G9+1</f>
        <v>947</v>
      </c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60"/>
    </row>
    <row r="15" spans="2:33" ht="15" x14ac:dyDescent="0.25">
      <c r="B15" s="47" t="s">
        <v>8</v>
      </c>
      <c r="C15" s="48"/>
      <c r="D15" s="48"/>
      <c r="E15" s="48"/>
      <c r="F15" s="49"/>
      <c r="G15" s="73">
        <f>AD3-G9</f>
        <v>772</v>
      </c>
      <c r="H15" s="74"/>
      <c r="I15" s="74"/>
      <c r="J15" s="74"/>
      <c r="K15" s="48" t="s">
        <v>9</v>
      </c>
      <c r="L15" s="48"/>
      <c r="M15" s="48"/>
      <c r="N15" s="48"/>
      <c r="O15" s="49"/>
      <c r="P15" s="70">
        <f>+G15/G14</f>
        <v>0.81520591341077087</v>
      </c>
      <c r="Q15" s="71"/>
      <c r="R15" s="72"/>
      <c r="S15" s="64" t="s">
        <v>25</v>
      </c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6"/>
    </row>
    <row r="16" spans="2:33" ht="29.25" customHeight="1" x14ac:dyDescent="0.25">
      <c r="B16" s="50" t="s">
        <v>28</v>
      </c>
      <c r="C16" s="51"/>
      <c r="D16" s="51"/>
      <c r="E16" s="51"/>
      <c r="F16" s="52"/>
      <c r="G16" s="193">
        <v>0.37469999999999998</v>
      </c>
      <c r="H16" s="194"/>
      <c r="I16" s="7" t="s">
        <v>27</v>
      </c>
      <c r="J16" s="7"/>
      <c r="K16" s="5"/>
      <c r="L16" s="5"/>
      <c r="M16" s="5"/>
      <c r="N16" s="5"/>
      <c r="O16" s="5"/>
      <c r="P16" s="6"/>
      <c r="Q16" s="6"/>
      <c r="R16" s="6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9"/>
    </row>
    <row r="17" spans="2:36" ht="30.75" customHeight="1" x14ac:dyDescent="0.25">
      <c r="B17" s="50" t="s">
        <v>29</v>
      </c>
      <c r="C17" s="51"/>
      <c r="D17" s="51"/>
      <c r="E17" s="51"/>
      <c r="F17" s="52"/>
      <c r="G17" s="193">
        <v>0.3347</v>
      </c>
      <c r="H17" s="194"/>
      <c r="I17" s="7" t="s">
        <v>27</v>
      </c>
      <c r="J17" s="7"/>
      <c r="K17" s="5"/>
      <c r="L17" s="5"/>
      <c r="M17" s="5"/>
      <c r="N17" s="5"/>
      <c r="O17" s="5"/>
      <c r="P17" s="6"/>
      <c r="Q17" s="6"/>
      <c r="R17" s="6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9"/>
    </row>
    <row r="18" spans="2:36" ht="33" customHeight="1" x14ac:dyDescent="0.25">
      <c r="B18" s="50" t="s">
        <v>26</v>
      </c>
      <c r="C18" s="51"/>
      <c r="D18" s="51"/>
      <c r="E18" s="51"/>
      <c r="F18" s="52"/>
      <c r="G18" s="190">
        <v>1</v>
      </c>
      <c r="H18" s="191"/>
      <c r="I18" s="10" t="s">
        <v>27</v>
      </c>
      <c r="J18" s="7"/>
      <c r="K18" s="5"/>
      <c r="L18" s="5"/>
      <c r="M18" s="5"/>
      <c r="N18" s="5"/>
      <c r="O18" s="5"/>
      <c r="P18" s="6"/>
      <c r="Q18" s="6"/>
      <c r="R18" s="6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9"/>
    </row>
    <row r="19" spans="2:36" ht="29.45" customHeight="1" x14ac:dyDescent="0.25">
      <c r="B19" s="50" t="s">
        <v>35</v>
      </c>
      <c r="C19" s="51"/>
      <c r="D19" s="51"/>
      <c r="E19" s="51"/>
      <c r="F19" s="52"/>
      <c r="G19" s="190">
        <v>1</v>
      </c>
      <c r="H19" s="191"/>
      <c r="I19" s="206" t="s">
        <v>36</v>
      </c>
      <c r="J19" s="86"/>
      <c r="K19" s="86"/>
      <c r="L19" s="86"/>
      <c r="M19" s="87"/>
      <c r="N19" s="190">
        <v>1</v>
      </c>
      <c r="O19" s="191"/>
      <c r="P19" s="191"/>
      <c r="Q19" s="200"/>
      <c r="R19" s="201" t="s">
        <v>30</v>
      </c>
      <c r="S19" s="202"/>
      <c r="T19" s="202"/>
      <c r="U19" s="203"/>
      <c r="V19" s="14">
        <f>N19-G19</f>
        <v>0</v>
      </c>
      <c r="W19" s="8"/>
      <c r="X19" s="8"/>
      <c r="Y19" s="8"/>
      <c r="Z19" s="8"/>
      <c r="AA19" s="8"/>
      <c r="AB19" s="8"/>
      <c r="AC19" s="8"/>
      <c r="AD19" s="8"/>
      <c r="AE19" s="8"/>
      <c r="AF19" s="8"/>
      <c r="AG19" s="9"/>
    </row>
    <row r="20" spans="2:36" ht="15" x14ac:dyDescent="0.25">
      <c r="B20" s="47" t="s">
        <v>3</v>
      </c>
      <c r="C20" s="48"/>
      <c r="D20" s="48"/>
      <c r="E20" s="48"/>
      <c r="F20" s="49"/>
      <c r="G20" s="67">
        <v>21411634465</v>
      </c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9"/>
    </row>
    <row r="21" spans="2:36" ht="15" x14ac:dyDescent="0.25">
      <c r="B21" s="47" t="s">
        <v>12</v>
      </c>
      <c r="C21" s="48"/>
      <c r="D21" s="48"/>
      <c r="E21" s="48"/>
      <c r="F21" s="49"/>
      <c r="G21" s="67">
        <v>4561446573.0683899</v>
      </c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9"/>
    </row>
    <row r="22" spans="2:36" ht="15" x14ac:dyDescent="0.25">
      <c r="B22" s="47" t="s">
        <v>13</v>
      </c>
      <c r="C22" s="48"/>
      <c r="D22" s="48"/>
      <c r="E22" s="48"/>
      <c r="F22" s="49"/>
      <c r="G22" s="67">
        <f>+G20-G21</f>
        <v>16850187891.93161</v>
      </c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9"/>
      <c r="AJ22" s="4"/>
    </row>
    <row r="23" spans="2:36" ht="9" customHeight="1" x14ac:dyDescent="0.2">
      <c r="B23" s="75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7"/>
    </row>
    <row r="24" spans="2:36" ht="19.5" customHeight="1" x14ac:dyDescent="0.2">
      <c r="B24" s="98" t="s">
        <v>87</v>
      </c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100"/>
    </row>
    <row r="25" spans="2:36" ht="24.75" customHeight="1" x14ac:dyDescent="0.2">
      <c r="B25" s="204" t="s">
        <v>49</v>
      </c>
      <c r="C25" s="204"/>
      <c r="D25" s="204"/>
      <c r="E25" s="204"/>
      <c r="F25" s="204"/>
      <c r="G25" s="204"/>
      <c r="H25" s="204"/>
      <c r="I25" s="204"/>
      <c r="J25" s="204"/>
      <c r="K25" s="204"/>
      <c r="L25" s="204"/>
      <c r="M25" s="204"/>
      <c r="N25" s="204"/>
      <c r="O25" s="204"/>
      <c r="P25" s="204"/>
      <c r="Q25" s="204"/>
      <c r="R25" s="205"/>
      <c r="S25" s="197" t="s">
        <v>69</v>
      </c>
      <c r="T25" s="198"/>
      <c r="U25" s="198"/>
      <c r="V25" s="198"/>
      <c r="W25" s="198"/>
      <c r="X25" s="198"/>
      <c r="Y25" s="198"/>
      <c r="Z25" s="198"/>
      <c r="AA25" s="198"/>
      <c r="AB25" s="198"/>
      <c r="AC25" s="198"/>
      <c r="AD25" s="198"/>
      <c r="AE25" s="198"/>
      <c r="AF25" s="198"/>
      <c r="AG25" s="199"/>
    </row>
    <row r="26" spans="2:36" ht="17.25" customHeight="1" x14ac:dyDescent="0.2">
      <c r="B26" s="78" t="s">
        <v>50</v>
      </c>
      <c r="C26" s="79"/>
      <c r="D26" s="79"/>
      <c r="E26" s="79"/>
      <c r="F26" s="79"/>
      <c r="G26" s="80" t="s">
        <v>54</v>
      </c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2"/>
      <c r="S26" s="78" t="s">
        <v>50</v>
      </c>
      <c r="T26" s="79"/>
      <c r="U26" s="79"/>
      <c r="V26" s="79"/>
      <c r="W26" s="79" t="s">
        <v>91</v>
      </c>
      <c r="X26" s="79"/>
      <c r="Y26" s="79"/>
      <c r="Z26" s="79"/>
      <c r="AA26" s="79"/>
      <c r="AB26" s="79"/>
      <c r="AC26" s="79"/>
      <c r="AD26" s="79"/>
      <c r="AE26" s="79"/>
      <c r="AF26" s="79"/>
      <c r="AG26" s="195"/>
    </row>
    <row r="27" spans="2:36" ht="19.5" customHeight="1" x14ac:dyDescent="0.2">
      <c r="B27" s="83" t="s">
        <v>4</v>
      </c>
      <c r="C27" s="84"/>
      <c r="D27" s="84"/>
      <c r="E27" s="84"/>
      <c r="F27" s="84"/>
      <c r="G27" s="192" t="s">
        <v>55</v>
      </c>
      <c r="H27" s="185"/>
      <c r="I27" s="185"/>
      <c r="J27" s="185"/>
      <c r="K27" s="185"/>
      <c r="L27" s="185"/>
      <c r="M27" s="185"/>
      <c r="N27" s="185"/>
      <c r="O27" s="185"/>
      <c r="P27" s="185"/>
      <c r="Q27" s="185"/>
      <c r="R27" s="185"/>
      <c r="S27" s="165" t="s">
        <v>4</v>
      </c>
      <c r="T27" s="93"/>
      <c r="U27" s="93"/>
      <c r="V27" s="93"/>
      <c r="W27" s="196" t="s">
        <v>56</v>
      </c>
      <c r="X27" s="93"/>
      <c r="Y27" s="93"/>
      <c r="Z27" s="93"/>
      <c r="AA27" s="93"/>
      <c r="AB27" s="93"/>
      <c r="AC27" s="93"/>
      <c r="AD27" s="93"/>
      <c r="AE27" s="93"/>
      <c r="AF27" s="93"/>
      <c r="AG27" s="94"/>
    </row>
    <row r="28" spans="2:36" ht="19.5" customHeight="1" x14ac:dyDescent="0.2">
      <c r="B28" s="83" t="s">
        <v>57</v>
      </c>
      <c r="C28" s="84"/>
      <c r="D28" s="84"/>
      <c r="E28" s="84" t="s">
        <v>51</v>
      </c>
      <c r="F28" s="84"/>
      <c r="G28" s="91">
        <v>45509</v>
      </c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163"/>
      <c r="S28" s="165" t="s">
        <v>57</v>
      </c>
      <c r="T28" s="93"/>
      <c r="U28" s="93"/>
      <c r="V28" s="93"/>
      <c r="W28" s="91">
        <v>45509</v>
      </c>
      <c r="X28" s="91"/>
      <c r="Y28" s="91"/>
      <c r="Z28" s="91"/>
      <c r="AA28" s="91"/>
      <c r="AB28" s="91"/>
      <c r="AC28" s="91"/>
      <c r="AD28" s="91"/>
      <c r="AE28" s="91"/>
      <c r="AF28" s="91"/>
      <c r="AG28" s="92"/>
    </row>
    <row r="29" spans="2:36" ht="18.600000000000001" customHeight="1" x14ac:dyDescent="0.2">
      <c r="B29" s="83" t="s">
        <v>58</v>
      </c>
      <c r="C29" s="84"/>
      <c r="D29" s="84"/>
      <c r="E29" s="84"/>
      <c r="F29" s="84"/>
      <c r="G29" s="93" t="s">
        <v>59</v>
      </c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164"/>
      <c r="S29" s="83" t="s">
        <v>58</v>
      </c>
      <c r="T29" s="84"/>
      <c r="U29" s="84"/>
      <c r="V29" s="84"/>
      <c r="W29" s="93" t="s">
        <v>59</v>
      </c>
      <c r="X29" s="93"/>
      <c r="Y29" s="93"/>
      <c r="Z29" s="93"/>
      <c r="AA29" s="93"/>
      <c r="AB29" s="93"/>
      <c r="AC29" s="93"/>
      <c r="AD29" s="93"/>
      <c r="AE29" s="93"/>
      <c r="AF29" s="93"/>
      <c r="AG29" s="94"/>
    </row>
    <row r="30" spans="2:36" ht="19.5" customHeight="1" x14ac:dyDescent="0.2">
      <c r="B30" s="83" t="s">
        <v>60</v>
      </c>
      <c r="C30" s="84"/>
      <c r="D30" s="84"/>
      <c r="E30" s="84"/>
      <c r="F30" s="84"/>
      <c r="G30" s="93" t="s">
        <v>59</v>
      </c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164"/>
      <c r="S30" s="83" t="s">
        <v>60</v>
      </c>
      <c r="T30" s="84"/>
      <c r="U30" s="84"/>
      <c r="V30" s="84"/>
      <c r="W30" s="93" t="s">
        <v>59</v>
      </c>
      <c r="X30" s="93"/>
      <c r="Y30" s="93"/>
      <c r="Z30" s="93"/>
      <c r="AA30" s="93"/>
      <c r="AB30" s="93"/>
      <c r="AC30" s="93"/>
      <c r="AD30" s="93"/>
      <c r="AE30" s="93"/>
      <c r="AF30" s="93"/>
      <c r="AG30" s="94"/>
    </row>
    <row r="31" spans="2:36" ht="19.5" customHeight="1" x14ac:dyDescent="0.2">
      <c r="B31" s="83" t="s">
        <v>61</v>
      </c>
      <c r="C31" s="84"/>
      <c r="D31" s="84"/>
      <c r="E31" s="84"/>
      <c r="F31" s="84"/>
      <c r="G31" s="163">
        <v>45813</v>
      </c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80"/>
      <c r="S31" s="165" t="s">
        <v>61</v>
      </c>
      <c r="T31" s="93"/>
      <c r="U31" s="93"/>
      <c r="V31" s="93"/>
      <c r="W31" s="91">
        <v>45752</v>
      </c>
      <c r="X31" s="91"/>
      <c r="Y31" s="91"/>
      <c r="Z31" s="91"/>
      <c r="AA31" s="91"/>
      <c r="AB31" s="91"/>
      <c r="AC31" s="91"/>
      <c r="AD31" s="91"/>
      <c r="AE31" s="91"/>
      <c r="AF31" s="91"/>
      <c r="AG31" s="92"/>
    </row>
    <row r="32" spans="2:36" ht="14.45" customHeight="1" x14ac:dyDescent="0.2">
      <c r="B32" s="83" t="s">
        <v>62</v>
      </c>
      <c r="C32" s="84"/>
      <c r="D32" s="84"/>
      <c r="E32" s="84"/>
      <c r="F32" s="84"/>
      <c r="G32" s="181">
        <f>G31-G28+1</f>
        <v>305</v>
      </c>
      <c r="H32" s="181"/>
      <c r="I32" s="181"/>
      <c r="J32" s="181"/>
      <c r="K32" s="181"/>
      <c r="L32" s="181"/>
      <c r="M32" s="181"/>
      <c r="N32" s="181"/>
      <c r="O32" s="181"/>
      <c r="P32" s="181"/>
      <c r="Q32" s="181"/>
      <c r="R32" s="182"/>
      <c r="S32" s="83" t="s">
        <v>62</v>
      </c>
      <c r="T32" s="84"/>
      <c r="U32" s="84"/>
      <c r="V32" s="84"/>
      <c r="W32" s="182">
        <f>W31-W28+1</f>
        <v>244</v>
      </c>
      <c r="X32" s="188"/>
      <c r="Y32" s="188"/>
      <c r="Z32" s="188"/>
      <c r="AA32" s="188"/>
      <c r="AB32" s="188"/>
      <c r="AC32" s="188"/>
      <c r="AD32" s="188"/>
      <c r="AE32" s="188"/>
      <c r="AF32" s="188"/>
      <c r="AG32" s="189"/>
    </row>
    <row r="33" spans="2:35" ht="18.600000000000001" customHeight="1" x14ac:dyDescent="0.2">
      <c r="B33" s="83" t="s">
        <v>8</v>
      </c>
      <c r="C33" s="84"/>
      <c r="D33" s="84"/>
      <c r="E33" s="84"/>
      <c r="F33" s="84"/>
      <c r="G33" s="183">
        <f>+AD3-G28+1</f>
        <v>217</v>
      </c>
      <c r="H33" s="184"/>
      <c r="I33" s="184"/>
      <c r="J33" s="184"/>
      <c r="K33" s="185" t="s">
        <v>9</v>
      </c>
      <c r="L33" s="185"/>
      <c r="M33" s="185"/>
      <c r="N33" s="185"/>
      <c r="O33" s="186"/>
      <c r="P33" s="176">
        <f>+G33/G32</f>
        <v>0.71147540983606561</v>
      </c>
      <c r="Q33" s="177"/>
      <c r="R33" s="177"/>
      <c r="S33" s="83" t="s">
        <v>8</v>
      </c>
      <c r="T33" s="84"/>
      <c r="U33" s="84"/>
      <c r="V33" s="84"/>
      <c r="W33" s="183">
        <f>AD3-W28+1</f>
        <v>217</v>
      </c>
      <c r="X33" s="184"/>
      <c r="Y33" s="184"/>
      <c r="Z33" s="184"/>
      <c r="AA33" s="187"/>
      <c r="AB33" s="164" t="s">
        <v>9</v>
      </c>
      <c r="AC33" s="185"/>
      <c r="AD33" s="186"/>
      <c r="AE33" s="176">
        <f>+W33/W32</f>
        <v>0.88934426229508201</v>
      </c>
      <c r="AF33" s="177"/>
      <c r="AG33" s="178"/>
    </row>
    <row r="34" spans="2:35" ht="16.5" customHeight="1" x14ac:dyDescent="0.2">
      <c r="B34" s="83" t="s">
        <v>3</v>
      </c>
      <c r="C34" s="84"/>
      <c r="D34" s="84"/>
      <c r="E34" s="84"/>
      <c r="F34" s="84"/>
      <c r="G34" s="88">
        <v>1013921237</v>
      </c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90"/>
      <c r="S34" s="165" t="s">
        <v>3</v>
      </c>
      <c r="T34" s="93"/>
      <c r="U34" s="93"/>
      <c r="V34" s="93"/>
      <c r="W34" s="88">
        <v>17273655800</v>
      </c>
      <c r="X34" s="88"/>
      <c r="Y34" s="88"/>
      <c r="Z34" s="88"/>
      <c r="AA34" s="88"/>
      <c r="AB34" s="88"/>
      <c r="AC34" s="88"/>
      <c r="AD34" s="88"/>
      <c r="AE34" s="88"/>
      <c r="AF34" s="88"/>
      <c r="AG34" s="89"/>
      <c r="AI34" s="4"/>
    </row>
    <row r="35" spans="2:35" ht="18.600000000000001" customHeight="1" x14ac:dyDescent="0.2">
      <c r="B35" s="83" t="s">
        <v>63</v>
      </c>
      <c r="C35" s="84"/>
      <c r="D35" s="84"/>
      <c r="E35" s="84"/>
      <c r="F35" s="84"/>
      <c r="G35" s="88">
        <v>0</v>
      </c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90"/>
      <c r="S35" s="165" t="s">
        <v>63</v>
      </c>
      <c r="T35" s="93"/>
      <c r="U35" s="93"/>
      <c r="V35" s="93"/>
      <c r="W35" s="88">
        <v>0</v>
      </c>
      <c r="X35" s="88"/>
      <c r="Y35" s="88"/>
      <c r="Z35" s="88"/>
      <c r="AA35" s="88"/>
      <c r="AB35" s="88"/>
      <c r="AC35" s="88"/>
      <c r="AD35" s="88"/>
      <c r="AE35" s="88"/>
      <c r="AF35" s="88"/>
      <c r="AG35" s="89"/>
    </row>
    <row r="36" spans="2:35" ht="15.6" customHeight="1" x14ac:dyDescent="0.2">
      <c r="B36" s="83" t="s">
        <v>64</v>
      </c>
      <c r="C36" s="84"/>
      <c r="D36" s="84"/>
      <c r="E36" s="84"/>
      <c r="F36" s="84"/>
      <c r="G36" s="88">
        <v>204155456</v>
      </c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90"/>
      <c r="S36" s="165" t="s">
        <v>64</v>
      </c>
      <c r="T36" s="93"/>
      <c r="U36" s="93"/>
      <c r="V36" s="93"/>
      <c r="W36" s="88">
        <v>625940000</v>
      </c>
      <c r="X36" s="88"/>
      <c r="Y36" s="88"/>
      <c r="Z36" s="88"/>
      <c r="AA36" s="88"/>
      <c r="AB36" s="88"/>
      <c r="AC36" s="88"/>
      <c r="AD36" s="88"/>
      <c r="AE36" s="88"/>
      <c r="AF36" s="88"/>
      <c r="AG36" s="89"/>
    </row>
    <row r="37" spans="2:35" ht="20.45" customHeight="1" x14ac:dyDescent="0.2">
      <c r="B37" s="83" t="s">
        <v>65</v>
      </c>
      <c r="C37" s="84"/>
      <c r="D37" s="84"/>
      <c r="E37" s="84"/>
      <c r="F37" s="84"/>
      <c r="G37" s="88">
        <v>809765781</v>
      </c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90"/>
      <c r="S37" s="165" t="s">
        <v>65</v>
      </c>
      <c r="T37" s="93"/>
      <c r="U37" s="93"/>
      <c r="V37" s="93"/>
      <c r="W37" s="88">
        <v>16647715800</v>
      </c>
      <c r="X37" s="88"/>
      <c r="Y37" s="88"/>
      <c r="Z37" s="88"/>
      <c r="AA37" s="88"/>
      <c r="AB37" s="88"/>
      <c r="AC37" s="88"/>
      <c r="AD37" s="88"/>
      <c r="AE37" s="88"/>
      <c r="AF37" s="88"/>
      <c r="AG37" s="89"/>
    </row>
    <row r="38" spans="2:35" ht="17.45" customHeight="1" x14ac:dyDescent="0.2">
      <c r="B38" s="165" t="s">
        <v>66</v>
      </c>
      <c r="C38" s="93"/>
      <c r="D38" s="93"/>
      <c r="E38" s="93"/>
      <c r="F38" s="93"/>
      <c r="G38" s="88">
        <f>G36</f>
        <v>204155456</v>
      </c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90"/>
      <c r="S38" s="165" t="s">
        <v>66</v>
      </c>
      <c r="T38" s="93"/>
      <c r="U38" s="93"/>
      <c r="V38" s="93"/>
      <c r="W38" s="88">
        <v>625940000</v>
      </c>
      <c r="X38" s="88"/>
      <c r="Y38" s="88"/>
      <c r="Z38" s="88"/>
      <c r="AA38" s="88"/>
      <c r="AB38" s="88"/>
      <c r="AC38" s="88"/>
      <c r="AD38" s="88"/>
      <c r="AE38" s="88"/>
      <c r="AF38" s="88"/>
      <c r="AG38" s="89"/>
      <c r="AI38" s="38"/>
    </row>
    <row r="39" spans="2:35" ht="21.6" customHeight="1" x14ac:dyDescent="0.2">
      <c r="B39" s="165" t="s">
        <v>67</v>
      </c>
      <c r="C39" s="93"/>
      <c r="D39" s="93"/>
      <c r="E39" s="93"/>
      <c r="F39" s="93"/>
      <c r="G39" s="88">
        <v>297626444.26839298</v>
      </c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90"/>
      <c r="S39" s="165" t="s">
        <v>67</v>
      </c>
      <c r="T39" s="93"/>
      <c r="U39" s="93"/>
      <c r="V39" s="93"/>
      <c r="W39" s="88">
        <v>3158057845</v>
      </c>
      <c r="X39" s="88"/>
      <c r="Y39" s="88"/>
      <c r="Z39" s="88"/>
      <c r="AA39" s="88"/>
      <c r="AB39" s="88"/>
      <c r="AC39" s="88"/>
      <c r="AD39" s="88"/>
      <c r="AE39" s="88"/>
      <c r="AF39" s="88"/>
      <c r="AG39" s="89"/>
      <c r="AI39" s="4"/>
    </row>
    <row r="40" spans="2:35" ht="24" customHeight="1" x14ac:dyDescent="0.2">
      <c r="B40" s="83" t="s">
        <v>13</v>
      </c>
      <c r="C40" s="84"/>
      <c r="D40" s="84"/>
      <c r="E40" s="84"/>
      <c r="F40" s="84"/>
      <c r="G40" s="88">
        <f>G34-G38-G39</f>
        <v>512139336.73160702</v>
      </c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90"/>
      <c r="S40" s="83" t="s">
        <v>13</v>
      </c>
      <c r="T40" s="84"/>
      <c r="U40" s="84"/>
      <c r="V40" s="84"/>
      <c r="W40" s="88">
        <f>W34-W38-W39</f>
        <v>13489657955</v>
      </c>
      <c r="X40" s="88"/>
      <c r="Y40" s="88"/>
      <c r="Z40" s="88"/>
      <c r="AA40" s="88"/>
      <c r="AB40" s="88"/>
      <c r="AC40" s="88"/>
      <c r="AD40" s="88"/>
      <c r="AE40" s="88"/>
      <c r="AF40" s="88"/>
      <c r="AG40" s="89"/>
      <c r="AI40" s="4"/>
    </row>
    <row r="41" spans="2:35" ht="23.25" customHeight="1" x14ac:dyDescent="0.2">
      <c r="B41" s="216" t="s">
        <v>53</v>
      </c>
      <c r="C41" s="217"/>
      <c r="D41" s="217"/>
      <c r="E41" s="217"/>
      <c r="F41" s="217"/>
      <c r="G41" s="166" t="s">
        <v>90</v>
      </c>
      <c r="H41" s="167"/>
      <c r="I41" s="167"/>
      <c r="J41" s="167"/>
      <c r="K41" s="167"/>
      <c r="L41" s="167"/>
      <c r="M41" s="167"/>
      <c r="N41" s="167"/>
      <c r="O41" s="167"/>
      <c r="P41" s="167"/>
      <c r="Q41" s="167"/>
      <c r="R41" s="168"/>
      <c r="S41" s="207" t="s">
        <v>52</v>
      </c>
      <c r="T41" s="208"/>
      <c r="U41" s="208"/>
      <c r="V41" s="208"/>
      <c r="W41" s="209" t="s">
        <v>68</v>
      </c>
      <c r="X41" s="210"/>
      <c r="Y41" s="210"/>
      <c r="Z41" s="210"/>
      <c r="AA41" s="210"/>
      <c r="AB41" s="210"/>
      <c r="AC41" s="210"/>
      <c r="AD41" s="210"/>
      <c r="AE41" s="210"/>
      <c r="AF41" s="210"/>
      <c r="AG41" s="211"/>
      <c r="AI41" s="39"/>
    </row>
    <row r="42" spans="2:35" ht="12" customHeight="1" thickBot="1" x14ac:dyDescent="0.25">
      <c r="B42" s="256"/>
      <c r="C42" s="257"/>
      <c r="D42" s="257"/>
      <c r="E42" s="257"/>
      <c r="F42" s="257"/>
      <c r="G42" s="258"/>
      <c r="H42" s="258"/>
      <c r="I42" s="258"/>
      <c r="J42" s="258"/>
      <c r="K42" s="258"/>
      <c r="L42" s="258"/>
      <c r="M42" s="258"/>
      <c r="N42" s="258"/>
      <c r="O42" s="258"/>
      <c r="P42" s="258"/>
      <c r="Q42" s="258"/>
      <c r="R42" s="258"/>
      <c r="S42" s="238"/>
      <c r="T42" s="238"/>
      <c r="U42" s="238"/>
      <c r="V42" s="238"/>
      <c r="W42" s="239"/>
      <c r="X42" s="239"/>
      <c r="Y42" s="239"/>
      <c r="Z42" s="239"/>
      <c r="AA42" s="239"/>
      <c r="AB42" s="239"/>
      <c r="AC42" s="239"/>
      <c r="AD42" s="239"/>
      <c r="AE42" s="239"/>
      <c r="AF42" s="239"/>
      <c r="AG42" s="240"/>
    </row>
    <row r="43" spans="2:35" ht="31.5" customHeight="1" thickBot="1" x14ac:dyDescent="0.25">
      <c r="B43" s="261" t="s">
        <v>89</v>
      </c>
      <c r="C43" s="262"/>
      <c r="D43" s="262"/>
      <c r="E43" s="262"/>
      <c r="F43" s="262"/>
      <c r="G43" s="262"/>
      <c r="H43" s="262"/>
      <c r="I43" s="262"/>
      <c r="J43" s="262"/>
      <c r="K43" s="262"/>
      <c r="L43" s="262"/>
      <c r="M43" s="262"/>
      <c r="N43" s="262"/>
      <c r="O43" s="262"/>
      <c r="P43" s="262"/>
      <c r="Q43" s="262"/>
      <c r="R43" s="262"/>
      <c r="S43" s="262"/>
      <c r="T43" s="262"/>
      <c r="U43" s="262"/>
      <c r="V43" s="262"/>
      <c r="W43" s="262"/>
      <c r="X43" s="262"/>
      <c r="Y43" s="262"/>
      <c r="Z43" s="262"/>
      <c r="AA43" s="262"/>
      <c r="AB43" s="262"/>
      <c r="AC43" s="262"/>
      <c r="AD43" s="262"/>
      <c r="AE43" s="262"/>
      <c r="AF43" s="262"/>
      <c r="AG43" s="263"/>
      <c r="AI43" s="39"/>
    </row>
    <row r="44" spans="2:35" ht="47.45" customHeight="1" x14ac:dyDescent="0.2">
      <c r="B44" s="169" t="s">
        <v>0</v>
      </c>
      <c r="C44" s="170"/>
      <c r="D44" s="169" t="s">
        <v>39</v>
      </c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  <c r="V44" s="212" t="s">
        <v>40</v>
      </c>
      <c r="W44" s="213"/>
      <c r="X44" s="214"/>
      <c r="Y44" s="215" t="s">
        <v>41</v>
      </c>
      <c r="Z44" s="215"/>
      <c r="AA44" s="215"/>
      <c r="AB44" s="215"/>
      <c r="AC44" s="215"/>
      <c r="AD44" s="215" t="s">
        <v>42</v>
      </c>
      <c r="AE44" s="215"/>
      <c r="AF44" s="215"/>
      <c r="AG44" s="215"/>
      <c r="AI44" s="4"/>
    </row>
    <row r="45" spans="2:35" ht="34.5" customHeight="1" x14ac:dyDescent="0.2">
      <c r="B45" s="218">
        <v>1</v>
      </c>
      <c r="C45" s="218"/>
      <c r="D45" s="219" t="s">
        <v>43</v>
      </c>
      <c r="E45" s="219"/>
      <c r="F45" s="219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20">
        <v>0.31430000000000002</v>
      </c>
      <c r="W45" s="221"/>
      <c r="X45" s="222"/>
      <c r="Y45" s="227">
        <f>-V45+V46</f>
        <v>-4.500000000000004E-2</v>
      </c>
      <c r="Z45" s="227"/>
      <c r="AA45" s="227"/>
      <c r="AB45" s="227"/>
      <c r="AC45" s="227"/>
      <c r="AD45" s="231">
        <v>-11</v>
      </c>
      <c r="AE45" s="231"/>
      <c r="AF45" s="231"/>
      <c r="AG45" s="231"/>
    </row>
    <row r="46" spans="2:35" ht="36" customHeight="1" x14ac:dyDescent="0.2">
      <c r="B46" s="218">
        <v>2</v>
      </c>
      <c r="C46" s="218"/>
      <c r="D46" s="219" t="s">
        <v>44</v>
      </c>
      <c r="E46" s="219"/>
      <c r="F46" s="219"/>
      <c r="G46" s="219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20">
        <v>0.26929999999999998</v>
      </c>
      <c r="W46" s="221"/>
      <c r="X46" s="222"/>
      <c r="Y46" s="227"/>
      <c r="Z46" s="227"/>
      <c r="AA46" s="227"/>
      <c r="AB46" s="227"/>
      <c r="AC46" s="227"/>
      <c r="AD46" s="231"/>
      <c r="AE46" s="231"/>
      <c r="AF46" s="231"/>
      <c r="AG46" s="231"/>
    </row>
    <row r="47" spans="2:35" ht="9" customHeight="1" x14ac:dyDescent="0.2">
      <c r="B47" s="28"/>
      <c r="C47" s="29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2"/>
      <c r="Z47" s="32"/>
      <c r="AA47" s="32"/>
      <c r="AB47" s="32"/>
      <c r="AC47" s="32"/>
      <c r="AD47" s="33"/>
      <c r="AE47" s="33"/>
      <c r="AF47" s="33"/>
      <c r="AG47" s="34"/>
    </row>
    <row r="48" spans="2:35" ht="27" customHeight="1" x14ac:dyDescent="0.2">
      <c r="B48" s="169" t="s">
        <v>0</v>
      </c>
      <c r="C48" s="169"/>
      <c r="D48" s="169" t="s">
        <v>45</v>
      </c>
      <c r="E48" s="169"/>
      <c r="F48" s="169"/>
      <c r="G48" s="169"/>
      <c r="H48" s="169"/>
      <c r="I48" s="169"/>
      <c r="J48" s="169"/>
      <c r="K48" s="169"/>
      <c r="L48" s="169"/>
      <c r="M48" s="169"/>
      <c r="N48" s="169"/>
      <c r="O48" s="169"/>
      <c r="P48" s="169"/>
      <c r="Q48" s="169"/>
      <c r="R48" s="169"/>
      <c r="S48" s="169"/>
      <c r="T48" s="169"/>
      <c r="U48" s="169"/>
      <c r="V48" s="212" t="s">
        <v>46</v>
      </c>
      <c r="W48" s="213"/>
      <c r="X48" s="213"/>
      <c r="Y48" s="213"/>
      <c r="Z48" s="213"/>
      <c r="AA48" s="213"/>
      <c r="AB48" s="213"/>
      <c r="AC48" s="213"/>
      <c r="AD48" s="213"/>
      <c r="AE48" s="213"/>
      <c r="AF48" s="213"/>
      <c r="AG48" s="214"/>
    </row>
    <row r="49" spans="2:33" ht="28.5" customHeight="1" x14ac:dyDescent="0.2">
      <c r="B49" s="259">
        <v>1</v>
      </c>
      <c r="C49" s="259"/>
      <c r="D49" s="260" t="s">
        <v>47</v>
      </c>
      <c r="E49" s="260"/>
      <c r="F49" s="260"/>
      <c r="G49" s="260"/>
      <c r="H49" s="260"/>
      <c r="I49" s="260"/>
      <c r="J49" s="260"/>
      <c r="K49" s="260"/>
      <c r="L49" s="260"/>
      <c r="M49" s="260"/>
      <c r="N49" s="260"/>
      <c r="O49" s="260"/>
      <c r="P49" s="260"/>
      <c r="Q49" s="260"/>
      <c r="R49" s="260"/>
      <c r="S49" s="260"/>
      <c r="T49" s="260"/>
      <c r="U49" s="260"/>
      <c r="V49" s="173">
        <v>5232377075.9399996</v>
      </c>
      <c r="W49" s="174"/>
      <c r="X49" s="174"/>
      <c r="Y49" s="174"/>
      <c r="Z49" s="174"/>
      <c r="AA49" s="174"/>
      <c r="AB49" s="174"/>
      <c r="AC49" s="174"/>
      <c r="AD49" s="174"/>
      <c r="AE49" s="174"/>
      <c r="AF49" s="174"/>
      <c r="AG49" s="175"/>
    </row>
    <row r="50" spans="2:33" ht="34.5" customHeight="1" thickBot="1" x14ac:dyDescent="0.25">
      <c r="B50" s="264">
        <v>2</v>
      </c>
      <c r="C50" s="264"/>
      <c r="D50" s="223" t="s">
        <v>48</v>
      </c>
      <c r="E50" s="223"/>
      <c r="F50" s="223"/>
      <c r="G50" s="223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4">
        <v>4482559950.2602396</v>
      </c>
      <c r="W50" s="225"/>
      <c r="X50" s="225"/>
      <c r="Y50" s="225"/>
      <c r="Z50" s="225"/>
      <c r="AA50" s="225"/>
      <c r="AB50" s="225"/>
      <c r="AC50" s="225"/>
      <c r="AD50" s="225"/>
      <c r="AE50" s="225"/>
      <c r="AF50" s="225"/>
      <c r="AG50" s="226"/>
    </row>
    <row r="51" spans="2:33" ht="9.6" customHeight="1" x14ac:dyDescent="0.2">
      <c r="B51" s="25"/>
      <c r="C51" s="17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9"/>
      <c r="W51" s="19"/>
      <c r="X51" s="19"/>
      <c r="Y51" s="20"/>
      <c r="Z51" s="20"/>
      <c r="AA51" s="20"/>
      <c r="AB51" s="20"/>
      <c r="AC51" s="20"/>
      <c r="AD51" s="21"/>
      <c r="AE51" s="21"/>
      <c r="AF51" s="21"/>
      <c r="AG51" s="26"/>
    </row>
    <row r="52" spans="2:33" ht="29.1" customHeight="1" x14ac:dyDescent="0.2">
      <c r="B52" s="98" t="s">
        <v>17</v>
      </c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100"/>
    </row>
    <row r="53" spans="2:33" ht="9" customHeight="1" x14ac:dyDescent="0.2">
      <c r="B53" s="104" t="s">
        <v>0</v>
      </c>
      <c r="C53" s="105"/>
      <c r="D53" s="127" t="s">
        <v>70</v>
      </c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  <c r="P53" s="128"/>
      <c r="Q53" s="128"/>
      <c r="R53" s="128"/>
      <c r="S53" s="128"/>
      <c r="T53" s="128"/>
      <c r="U53" s="128"/>
      <c r="V53" s="129"/>
      <c r="W53" s="115" t="s">
        <v>15</v>
      </c>
      <c r="X53" s="116"/>
      <c r="Y53" s="117"/>
      <c r="Z53" s="121" t="s">
        <v>16</v>
      </c>
      <c r="AA53" s="122"/>
      <c r="AB53" s="122"/>
      <c r="AC53" s="123"/>
      <c r="AD53" s="110" t="s">
        <v>14</v>
      </c>
      <c r="AE53" s="111"/>
      <c r="AF53" s="111"/>
      <c r="AG53" s="112"/>
    </row>
    <row r="54" spans="2:33" ht="23.25" customHeight="1" x14ac:dyDescent="0.2">
      <c r="B54" s="106"/>
      <c r="C54" s="107"/>
      <c r="D54" s="130"/>
      <c r="E54" s="131"/>
      <c r="F54" s="131"/>
      <c r="G54" s="131"/>
      <c r="H54" s="131"/>
      <c r="I54" s="131"/>
      <c r="J54" s="131"/>
      <c r="K54" s="131"/>
      <c r="L54" s="131"/>
      <c r="M54" s="131"/>
      <c r="N54" s="131"/>
      <c r="O54" s="131"/>
      <c r="P54" s="131"/>
      <c r="Q54" s="131"/>
      <c r="R54" s="131"/>
      <c r="S54" s="131"/>
      <c r="T54" s="131"/>
      <c r="U54" s="131"/>
      <c r="V54" s="132"/>
      <c r="W54" s="118"/>
      <c r="X54" s="119"/>
      <c r="Y54" s="120"/>
      <c r="Z54" s="124"/>
      <c r="AA54" s="125"/>
      <c r="AB54" s="125"/>
      <c r="AC54" s="126"/>
      <c r="AD54" s="105"/>
      <c r="AE54" s="113"/>
      <c r="AF54" s="113"/>
      <c r="AG54" s="114"/>
    </row>
    <row r="55" spans="2:33" ht="24.95" customHeight="1" x14ac:dyDescent="0.2">
      <c r="B55" s="108"/>
      <c r="C55" s="109"/>
      <c r="D55" s="228" t="s">
        <v>71</v>
      </c>
      <c r="E55" s="229"/>
      <c r="F55" s="229"/>
      <c r="G55" s="229"/>
      <c r="H55" s="229"/>
      <c r="I55" s="229"/>
      <c r="J55" s="229"/>
      <c r="K55" s="229"/>
      <c r="L55" s="229"/>
      <c r="M55" s="229"/>
      <c r="N55" s="229"/>
      <c r="O55" s="229"/>
      <c r="P55" s="229"/>
      <c r="Q55" s="229"/>
      <c r="R55" s="229"/>
      <c r="S55" s="229"/>
      <c r="T55" s="229"/>
      <c r="U55" s="229"/>
      <c r="V55" s="230"/>
      <c r="W55" s="56">
        <v>45509</v>
      </c>
      <c r="X55" s="57"/>
      <c r="Y55" s="58"/>
      <c r="Z55" s="56">
        <v>45509</v>
      </c>
      <c r="AA55" s="57"/>
      <c r="AB55" s="57"/>
      <c r="AC55" s="58"/>
      <c r="AD55" s="53">
        <f t="shared" ref="AD55:AD66" si="0">+IF(Z55&lt;&gt;0,IF(Z55=0,(W55-Z55),IF(Z55&lt;&gt;W55,(W55-Z55),0)),"no iniciado")</f>
        <v>0</v>
      </c>
      <c r="AE55" s="54"/>
      <c r="AF55" s="54">
        <f t="shared" ref="AF55:AF66" si="1">+IF(Z55&lt;&gt;0,IF(AB55=0,(T55-Z55),IF(Z55&lt;&gt;T55,(T55-Z55),0)),"no iniciado")</f>
        <v>-45509</v>
      </c>
      <c r="AG55" s="55"/>
    </row>
    <row r="56" spans="2:33" ht="17.25" customHeight="1" x14ac:dyDescent="0.2">
      <c r="B56" s="108"/>
      <c r="C56" s="109"/>
      <c r="D56" s="101" t="s">
        <v>72</v>
      </c>
      <c r="E56" s="102"/>
      <c r="F56" s="102"/>
      <c r="G56" s="102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3"/>
      <c r="W56" s="56">
        <v>45549</v>
      </c>
      <c r="X56" s="57"/>
      <c r="Y56" s="58"/>
      <c r="Z56" s="56">
        <v>45549</v>
      </c>
      <c r="AA56" s="57"/>
      <c r="AB56" s="57"/>
      <c r="AC56" s="58"/>
      <c r="AD56" s="53">
        <f>+IF(Z56&lt;&gt;0,IF(Z56=0,(W56-Z56),IF(Z56&lt;&gt;W56,(W56-Z56),0)),"En ejecución")</f>
        <v>0</v>
      </c>
      <c r="AE56" s="54"/>
      <c r="AF56" s="54">
        <f t="shared" ref="AF56:AF58" si="2">+IF(Z56&lt;&gt;0,IF(AB56=0,(T56-Z56),IF(Z56&lt;&gt;T56,(T56-Z56),0)),"no iniciado")</f>
        <v>-45549</v>
      </c>
      <c r="AG56" s="55"/>
    </row>
    <row r="57" spans="2:33" ht="13.5" customHeight="1" x14ac:dyDescent="0.2">
      <c r="B57" s="171"/>
      <c r="C57" s="172"/>
      <c r="D57" s="101" t="s">
        <v>83</v>
      </c>
      <c r="E57" s="102"/>
      <c r="F57" s="102"/>
      <c r="G57" s="102"/>
      <c r="H57" s="102"/>
      <c r="I57" s="102"/>
      <c r="J57" s="102"/>
      <c r="K57" s="102"/>
      <c r="L57" s="102"/>
      <c r="M57" s="102"/>
      <c r="N57" s="102"/>
      <c r="O57" s="102"/>
      <c r="P57" s="102"/>
      <c r="Q57" s="102"/>
      <c r="R57" s="102"/>
      <c r="S57" s="102"/>
      <c r="T57" s="102"/>
      <c r="U57" s="102"/>
      <c r="V57" s="103"/>
      <c r="W57" s="56">
        <v>45578</v>
      </c>
      <c r="X57" s="57"/>
      <c r="Y57" s="58"/>
      <c r="Z57" s="56">
        <v>45578</v>
      </c>
      <c r="AA57" s="57"/>
      <c r="AB57" s="57"/>
      <c r="AC57" s="58"/>
      <c r="AD57" s="53">
        <f>+IF(Z57&lt;&gt;0,IF(Z57=0,(W57-Z57),IF(Z57&lt;&gt;W57,(W57-Z57),0)),"En ejecución")</f>
        <v>0</v>
      </c>
      <c r="AE57" s="54"/>
      <c r="AF57" s="54">
        <f t="shared" si="2"/>
        <v>-45578</v>
      </c>
      <c r="AG57" s="55"/>
    </row>
    <row r="58" spans="2:33" ht="16.5" customHeight="1" x14ac:dyDescent="0.2">
      <c r="B58" s="108"/>
      <c r="C58" s="109"/>
      <c r="D58" s="101" t="s">
        <v>73</v>
      </c>
      <c r="E58" s="102"/>
      <c r="F58" s="102"/>
      <c r="G58" s="102"/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2"/>
      <c r="V58" s="103"/>
      <c r="W58" s="56">
        <v>45640</v>
      </c>
      <c r="X58" s="57"/>
      <c r="Y58" s="58"/>
      <c r="Z58" s="56">
        <v>45640</v>
      </c>
      <c r="AA58" s="57"/>
      <c r="AB58" s="57"/>
      <c r="AC58" s="58"/>
      <c r="AD58" s="53">
        <f>+IF(Z58&lt;&gt;0,IF(Z58=0,(W58-Z58),IF(Z58&lt;&gt;W58,(W58-Z58),0)),"En ejecución")</f>
        <v>0</v>
      </c>
      <c r="AE58" s="54"/>
      <c r="AF58" s="54">
        <f t="shared" si="2"/>
        <v>-45640</v>
      </c>
      <c r="AG58" s="55"/>
    </row>
    <row r="59" spans="2:33" ht="18.600000000000001" customHeight="1" x14ac:dyDescent="0.2">
      <c r="B59" s="108"/>
      <c r="C59" s="109"/>
      <c r="D59" s="101" t="s">
        <v>74</v>
      </c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3"/>
      <c r="W59" s="56">
        <v>45793</v>
      </c>
      <c r="X59" s="57"/>
      <c r="Y59" s="58"/>
      <c r="Z59" s="56"/>
      <c r="AA59" s="57"/>
      <c r="AB59" s="57"/>
      <c r="AC59" s="58"/>
      <c r="AD59" s="53" t="str">
        <f>+IF(Z59&lt;&gt;0,IF(Z59=0,(W59-Z59),IF(Z59&lt;&gt;W59,(W59-Z59),0)),"En ejecución")</f>
        <v>En ejecución</v>
      </c>
      <c r="AE59" s="54"/>
      <c r="AF59" s="54" t="str">
        <f t="shared" si="1"/>
        <v>no iniciado</v>
      </c>
      <c r="AG59" s="55"/>
    </row>
    <row r="60" spans="2:33" ht="18.600000000000001" customHeight="1" x14ac:dyDescent="0.2">
      <c r="B60" s="108"/>
      <c r="C60" s="109"/>
      <c r="D60" s="101" t="s">
        <v>75</v>
      </c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3"/>
      <c r="W60" s="56">
        <v>45819</v>
      </c>
      <c r="X60" s="57"/>
      <c r="Y60" s="58"/>
      <c r="Z60" s="56"/>
      <c r="AA60" s="57"/>
      <c r="AB60" s="57"/>
      <c r="AC60" s="58"/>
      <c r="AD60" s="53" t="str">
        <f t="shared" si="0"/>
        <v>no iniciado</v>
      </c>
      <c r="AE60" s="54"/>
      <c r="AF60" s="54" t="str">
        <f t="shared" si="1"/>
        <v>no iniciado</v>
      </c>
      <c r="AG60" s="55"/>
    </row>
    <row r="61" spans="2:33" ht="18" customHeight="1" x14ac:dyDescent="0.2">
      <c r="B61" s="108"/>
      <c r="C61" s="109"/>
      <c r="D61" s="101" t="s">
        <v>76</v>
      </c>
      <c r="E61" s="102"/>
      <c r="F61" s="102"/>
      <c r="G61" s="102"/>
      <c r="H61" s="102"/>
      <c r="I61" s="102"/>
      <c r="J61" s="102"/>
      <c r="K61" s="102"/>
      <c r="L61" s="102"/>
      <c r="M61" s="102"/>
      <c r="N61" s="102"/>
      <c r="O61" s="102"/>
      <c r="P61" s="102"/>
      <c r="Q61" s="102"/>
      <c r="R61" s="102"/>
      <c r="S61" s="102"/>
      <c r="T61" s="102"/>
      <c r="U61" s="102"/>
      <c r="V61" s="103"/>
      <c r="W61" s="56">
        <v>45768</v>
      </c>
      <c r="X61" s="57"/>
      <c r="Y61" s="58"/>
      <c r="Z61" s="56"/>
      <c r="AA61" s="57"/>
      <c r="AB61" s="57"/>
      <c r="AC61" s="58"/>
      <c r="AD61" s="53" t="str">
        <f>+IF(Z61&lt;&gt;0,IF(Z61=0,(W61-Z61),IF(Z61&lt;&gt;W61,(W61-Z61),0)),"En ejecución")</f>
        <v>En ejecución</v>
      </c>
      <c r="AE61" s="54"/>
      <c r="AF61" s="54" t="str">
        <f t="shared" si="1"/>
        <v>no iniciado</v>
      </c>
      <c r="AG61" s="55"/>
    </row>
    <row r="62" spans="2:33" ht="21" customHeight="1" x14ac:dyDescent="0.2">
      <c r="B62" s="108"/>
      <c r="C62" s="109"/>
      <c r="D62" s="101" t="s">
        <v>77</v>
      </c>
      <c r="E62" s="102"/>
      <c r="F62" s="102"/>
      <c r="G62" s="102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3"/>
      <c r="W62" s="56">
        <v>45805</v>
      </c>
      <c r="X62" s="57"/>
      <c r="Y62" s="58"/>
      <c r="Z62" s="56"/>
      <c r="AA62" s="57"/>
      <c r="AB62" s="57"/>
      <c r="AC62" s="58"/>
      <c r="AD62" s="53" t="str">
        <f t="shared" si="0"/>
        <v>no iniciado</v>
      </c>
      <c r="AE62" s="54"/>
      <c r="AF62" s="54" t="str">
        <f t="shared" si="1"/>
        <v>no iniciado</v>
      </c>
      <c r="AG62" s="55"/>
    </row>
    <row r="63" spans="2:33" ht="15.75" x14ac:dyDescent="0.2">
      <c r="B63" s="108"/>
      <c r="C63" s="109"/>
      <c r="D63" s="101" t="s">
        <v>78</v>
      </c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3"/>
      <c r="W63" s="56">
        <v>45819</v>
      </c>
      <c r="X63" s="57"/>
      <c r="Y63" s="58"/>
      <c r="Z63" s="56"/>
      <c r="AA63" s="57"/>
      <c r="AB63" s="57"/>
      <c r="AC63" s="58"/>
      <c r="AD63" s="53" t="str">
        <f t="shared" si="0"/>
        <v>no iniciado</v>
      </c>
      <c r="AE63" s="54"/>
      <c r="AF63" s="54" t="str">
        <f t="shared" si="1"/>
        <v>no iniciado</v>
      </c>
      <c r="AG63" s="55"/>
    </row>
    <row r="64" spans="2:33" ht="18" customHeight="1" x14ac:dyDescent="0.2">
      <c r="B64" s="108"/>
      <c r="C64" s="109"/>
      <c r="D64" s="101" t="s">
        <v>79</v>
      </c>
      <c r="E64" s="102"/>
      <c r="F64" s="102"/>
      <c r="G64" s="102"/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3"/>
      <c r="W64" s="56">
        <v>45833</v>
      </c>
      <c r="X64" s="57"/>
      <c r="Y64" s="58"/>
      <c r="Z64" s="56"/>
      <c r="AA64" s="57"/>
      <c r="AB64" s="57"/>
      <c r="AC64" s="58"/>
      <c r="AD64" s="53" t="str">
        <f t="shared" si="0"/>
        <v>no iniciado</v>
      </c>
      <c r="AE64" s="54"/>
      <c r="AF64" s="54" t="str">
        <f t="shared" si="1"/>
        <v>no iniciado</v>
      </c>
      <c r="AG64" s="55"/>
    </row>
    <row r="65" spans="1:33" ht="17.25" customHeight="1" x14ac:dyDescent="0.2">
      <c r="A65" s="1"/>
      <c r="B65" s="108"/>
      <c r="C65" s="109"/>
      <c r="D65" s="101" t="s">
        <v>80</v>
      </c>
      <c r="E65" s="102"/>
      <c r="F65" s="102"/>
      <c r="G65" s="102"/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3"/>
      <c r="W65" s="56">
        <v>45833</v>
      </c>
      <c r="X65" s="57"/>
      <c r="Y65" s="58"/>
      <c r="Z65" s="56"/>
      <c r="AA65" s="57"/>
      <c r="AB65" s="57"/>
      <c r="AC65" s="58"/>
      <c r="AD65" s="53" t="str">
        <f t="shared" si="0"/>
        <v>no iniciado</v>
      </c>
      <c r="AE65" s="54"/>
      <c r="AF65" s="54" t="str">
        <f t="shared" si="1"/>
        <v>no iniciado</v>
      </c>
      <c r="AG65" s="55"/>
    </row>
    <row r="66" spans="1:33" ht="35.450000000000003" customHeight="1" x14ac:dyDescent="0.2">
      <c r="B66" s="108"/>
      <c r="C66" s="109"/>
      <c r="D66" s="228" t="s">
        <v>81</v>
      </c>
      <c r="E66" s="229"/>
      <c r="F66" s="229"/>
      <c r="G66" s="229"/>
      <c r="H66" s="229"/>
      <c r="I66" s="229"/>
      <c r="J66" s="229"/>
      <c r="K66" s="229"/>
      <c r="L66" s="229"/>
      <c r="M66" s="229"/>
      <c r="N66" s="229"/>
      <c r="O66" s="229"/>
      <c r="P66" s="229"/>
      <c r="Q66" s="229"/>
      <c r="R66" s="229"/>
      <c r="S66" s="229"/>
      <c r="T66" s="229"/>
      <c r="U66" s="229"/>
      <c r="V66" s="230"/>
      <c r="W66" s="56">
        <v>45874</v>
      </c>
      <c r="X66" s="57"/>
      <c r="Y66" s="58"/>
      <c r="Z66" s="56"/>
      <c r="AA66" s="57"/>
      <c r="AB66" s="57"/>
      <c r="AC66" s="58"/>
      <c r="AD66" s="53" t="str">
        <f t="shared" si="0"/>
        <v>no iniciado</v>
      </c>
      <c r="AE66" s="54"/>
      <c r="AF66" s="54" t="str">
        <f t="shared" si="1"/>
        <v>no iniciado</v>
      </c>
      <c r="AG66" s="55"/>
    </row>
    <row r="67" spans="1:33" s="1" customFormat="1" ht="15" customHeight="1" x14ac:dyDescent="0.25">
      <c r="A67" s="3"/>
      <c r="B67" s="241" t="s">
        <v>82</v>
      </c>
      <c r="C67" s="242"/>
      <c r="D67" s="242"/>
      <c r="E67" s="242"/>
      <c r="F67" s="242"/>
      <c r="G67" s="242"/>
      <c r="H67" s="242"/>
      <c r="I67" s="242"/>
      <c r="J67" s="242"/>
      <c r="K67" s="242"/>
      <c r="L67" s="242"/>
      <c r="M67" s="242"/>
      <c r="N67" s="242"/>
      <c r="O67" s="242"/>
      <c r="P67" s="242"/>
      <c r="Q67" s="242"/>
      <c r="R67" s="242"/>
      <c r="S67" s="243"/>
      <c r="T67" s="244"/>
      <c r="U67" s="245"/>
      <c r="V67" s="246"/>
      <c r="W67" s="265">
        <f>+W66-W55+1</f>
        <v>366</v>
      </c>
      <c r="X67" s="266"/>
      <c r="Y67" s="266"/>
      <c r="Z67" s="270" t="str">
        <f>IF(Z66&lt;&gt;0,(Z66-W55+1),"")</f>
        <v/>
      </c>
      <c r="AA67" s="271"/>
      <c r="AB67" s="271"/>
      <c r="AC67" s="272"/>
      <c r="AD67" s="270"/>
      <c r="AE67" s="271"/>
      <c r="AF67" s="271"/>
      <c r="AG67" s="273"/>
    </row>
    <row r="68" spans="1:33" ht="6.75" customHeight="1" x14ac:dyDescent="0.2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4"/>
    </row>
    <row r="69" spans="1:33" ht="15.75" x14ac:dyDescent="0.2">
      <c r="B69" s="98" t="s">
        <v>24</v>
      </c>
      <c r="C69" s="99"/>
      <c r="D69" s="99"/>
      <c r="E69" s="99"/>
      <c r="F69" s="99"/>
      <c r="G69" s="99"/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99"/>
      <c r="Z69" s="99"/>
      <c r="AA69" s="99"/>
      <c r="AB69" s="99"/>
      <c r="AC69" s="99"/>
      <c r="AD69" s="99"/>
      <c r="AE69" s="99"/>
      <c r="AF69" s="99"/>
      <c r="AG69" s="100"/>
    </row>
    <row r="70" spans="1:33" ht="60.75" customHeight="1" x14ac:dyDescent="0.2">
      <c r="B70" s="267" t="s">
        <v>101</v>
      </c>
      <c r="C70" s="268"/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268"/>
      <c r="O70" s="268"/>
      <c r="P70" s="268"/>
      <c r="Q70" s="268"/>
      <c r="R70" s="268"/>
      <c r="S70" s="268"/>
      <c r="T70" s="268"/>
      <c r="U70" s="268"/>
      <c r="V70" s="268"/>
      <c r="W70" s="268"/>
      <c r="X70" s="268"/>
      <c r="Y70" s="268"/>
      <c r="Z70" s="268"/>
      <c r="AA70" s="268"/>
      <c r="AB70" s="268"/>
      <c r="AC70" s="268"/>
      <c r="AD70" s="268"/>
      <c r="AE70" s="268"/>
      <c r="AF70" s="268"/>
      <c r="AG70" s="269"/>
    </row>
    <row r="71" spans="1:33" ht="18.75" customHeight="1" x14ac:dyDescent="0.2">
      <c r="B71" s="247" t="s">
        <v>85</v>
      </c>
      <c r="C71" s="248"/>
      <c r="D71" s="248"/>
      <c r="E71" s="248"/>
      <c r="F71" s="248"/>
      <c r="G71" s="248"/>
      <c r="H71" s="248"/>
      <c r="I71" s="248"/>
      <c r="J71" s="248"/>
      <c r="K71" s="248"/>
      <c r="L71" s="248"/>
      <c r="M71" s="248"/>
      <c r="N71" s="248"/>
      <c r="O71" s="248"/>
      <c r="P71" s="248"/>
      <c r="Q71" s="248"/>
      <c r="R71" s="248"/>
      <c r="S71" s="248"/>
      <c r="T71" s="248"/>
      <c r="U71" s="248"/>
      <c r="V71" s="248"/>
      <c r="W71" s="248"/>
      <c r="X71" s="248"/>
      <c r="Y71" s="248"/>
      <c r="Z71" s="248"/>
      <c r="AA71" s="248"/>
      <c r="AB71" s="248"/>
      <c r="AC71" s="248"/>
      <c r="AD71" s="248"/>
      <c r="AE71" s="248"/>
      <c r="AF71" s="248"/>
      <c r="AG71" s="249"/>
    </row>
    <row r="72" spans="1:33" ht="13.5" customHeight="1" x14ac:dyDescent="0.2">
      <c r="B72" s="253" t="s">
        <v>94</v>
      </c>
      <c r="C72" s="254"/>
      <c r="D72" s="254"/>
      <c r="E72" s="254"/>
      <c r="F72" s="254"/>
      <c r="G72" s="254"/>
      <c r="H72" s="254"/>
      <c r="I72" s="254"/>
      <c r="J72" s="254"/>
      <c r="K72" s="254"/>
      <c r="L72" s="254"/>
      <c r="M72" s="254"/>
      <c r="N72" s="254"/>
      <c r="O72" s="254"/>
      <c r="P72" s="254"/>
      <c r="Q72" s="254"/>
      <c r="R72" s="254"/>
      <c r="S72" s="254"/>
      <c r="T72" s="254"/>
      <c r="U72" s="254"/>
      <c r="V72" s="254"/>
      <c r="W72" s="254"/>
      <c r="X72" s="254"/>
      <c r="Y72" s="254"/>
      <c r="Z72" s="254"/>
      <c r="AA72" s="254"/>
      <c r="AB72" s="254"/>
      <c r="AC72" s="254"/>
      <c r="AD72" s="254"/>
      <c r="AE72" s="254"/>
      <c r="AF72" s="254"/>
      <c r="AG72" s="255"/>
    </row>
    <row r="73" spans="1:33" ht="17.45" customHeight="1" x14ac:dyDescent="0.2">
      <c r="B73" s="253" t="s">
        <v>95</v>
      </c>
      <c r="C73" s="254"/>
      <c r="D73" s="254"/>
      <c r="E73" s="254"/>
      <c r="F73" s="254"/>
      <c r="G73" s="254"/>
      <c r="H73" s="254"/>
      <c r="I73" s="254"/>
      <c r="J73" s="254"/>
      <c r="K73" s="254"/>
      <c r="L73" s="254"/>
      <c r="M73" s="254"/>
      <c r="N73" s="254"/>
      <c r="O73" s="254"/>
      <c r="P73" s="254"/>
      <c r="Q73" s="254"/>
      <c r="R73" s="254"/>
      <c r="S73" s="254"/>
      <c r="T73" s="254"/>
      <c r="U73" s="254"/>
      <c r="V73" s="254"/>
      <c r="W73" s="254"/>
      <c r="X73" s="254"/>
      <c r="Y73" s="254"/>
      <c r="Z73" s="254"/>
      <c r="AA73" s="254"/>
      <c r="AB73" s="254"/>
      <c r="AC73" s="254"/>
      <c r="AD73" s="254"/>
      <c r="AE73" s="254"/>
      <c r="AF73" s="254"/>
      <c r="AG73" s="255"/>
    </row>
    <row r="74" spans="1:33" ht="17.25" customHeight="1" x14ac:dyDescent="0.2">
      <c r="B74" s="253" t="s">
        <v>96</v>
      </c>
      <c r="C74" s="254"/>
      <c r="D74" s="254"/>
      <c r="E74" s="254"/>
      <c r="F74" s="254"/>
      <c r="G74" s="254"/>
      <c r="H74" s="254"/>
      <c r="I74" s="254"/>
      <c r="J74" s="254"/>
      <c r="K74" s="254"/>
      <c r="L74" s="254"/>
      <c r="M74" s="254"/>
      <c r="N74" s="254"/>
      <c r="O74" s="254"/>
      <c r="P74" s="254"/>
      <c r="Q74" s="254"/>
      <c r="R74" s="254"/>
      <c r="S74" s="254"/>
      <c r="T74" s="254"/>
      <c r="U74" s="254"/>
      <c r="V74" s="254"/>
      <c r="W74" s="254"/>
      <c r="X74" s="254"/>
      <c r="Y74" s="254"/>
      <c r="Z74" s="254"/>
      <c r="AA74" s="254"/>
      <c r="AB74" s="254"/>
      <c r="AC74" s="254"/>
      <c r="AD74" s="254"/>
      <c r="AE74" s="254"/>
      <c r="AF74" s="254"/>
      <c r="AG74" s="255"/>
    </row>
    <row r="75" spans="1:33" ht="33.75" customHeight="1" x14ac:dyDescent="0.2">
      <c r="B75" s="253" t="s">
        <v>100</v>
      </c>
      <c r="C75" s="254"/>
      <c r="D75" s="254"/>
      <c r="E75" s="254"/>
      <c r="F75" s="254"/>
      <c r="G75" s="254"/>
      <c r="H75" s="254"/>
      <c r="I75" s="254"/>
      <c r="J75" s="254"/>
      <c r="K75" s="254"/>
      <c r="L75" s="254"/>
      <c r="M75" s="254"/>
      <c r="N75" s="254"/>
      <c r="O75" s="254"/>
      <c r="P75" s="254"/>
      <c r="Q75" s="254"/>
      <c r="R75" s="254"/>
      <c r="S75" s="254"/>
      <c r="T75" s="254"/>
      <c r="U75" s="254"/>
      <c r="V75" s="254"/>
      <c r="W75" s="254"/>
      <c r="X75" s="254"/>
      <c r="Y75" s="254"/>
      <c r="Z75" s="254"/>
      <c r="AA75" s="254"/>
      <c r="AB75" s="254"/>
      <c r="AC75" s="254"/>
      <c r="AD75" s="254"/>
      <c r="AE75" s="254"/>
      <c r="AF75" s="254"/>
      <c r="AG75" s="255"/>
    </row>
    <row r="76" spans="1:33" ht="17.25" customHeight="1" x14ac:dyDescent="0.2">
      <c r="B76" s="253" t="s">
        <v>97</v>
      </c>
      <c r="C76" s="254"/>
      <c r="D76" s="254"/>
      <c r="E76" s="254"/>
      <c r="F76" s="254"/>
      <c r="G76" s="254"/>
      <c r="H76" s="254"/>
      <c r="I76" s="254"/>
      <c r="J76" s="254"/>
      <c r="K76" s="254"/>
      <c r="L76" s="254"/>
      <c r="M76" s="254"/>
      <c r="N76" s="254"/>
      <c r="O76" s="254"/>
      <c r="P76" s="254"/>
      <c r="Q76" s="254"/>
      <c r="R76" s="254"/>
      <c r="S76" s="254"/>
      <c r="T76" s="254"/>
      <c r="U76" s="254"/>
      <c r="V76" s="254"/>
      <c r="W76" s="254"/>
      <c r="X76" s="254"/>
      <c r="Y76" s="254"/>
      <c r="Z76" s="254"/>
      <c r="AA76" s="254"/>
      <c r="AB76" s="254"/>
      <c r="AC76" s="254"/>
      <c r="AD76" s="254"/>
      <c r="AE76" s="254"/>
      <c r="AF76" s="254"/>
      <c r="AG76" s="255"/>
    </row>
    <row r="77" spans="1:33" ht="34.5" customHeight="1" x14ac:dyDescent="0.2">
      <c r="B77" s="253" t="s">
        <v>98</v>
      </c>
      <c r="C77" s="254"/>
      <c r="D77" s="254"/>
      <c r="E77" s="254"/>
      <c r="F77" s="254"/>
      <c r="G77" s="254"/>
      <c r="H77" s="254"/>
      <c r="I77" s="254"/>
      <c r="J77" s="254"/>
      <c r="K77" s="254"/>
      <c r="L77" s="254"/>
      <c r="M77" s="254"/>
      <c r="N77" s="254"/>
      <c r="O77" s="254"/>
      <c r="P77" s="254"/>
      <c r="Q77" s="254"/>
      <c r="R77" s="254"/>
      <c r="S77" s="254"/>
      <c r="T77" s="254"/>
      <c r="U77" s="254"/>
      <c r="V77" s="254"/>
      <c r="W77" s="254"/>
      <c r="X77" s="254"/>
      <c r="Y77" s="254"/>
      <c r="Z77" s="254"/>
      <c r="AA77" s="254"/>
      <c r="AB77" s="254"/>
      <c r="AC77" s="254"/>
      <c r="AD77" s="254"/>
      <c r="AE77" s="254"/>
      <c r="AF77" s="254"/>
      <c r="AG77" s="255"/>
    </row>
    <row r="78" spans="1:33" ht="18" customHeight="1" x14ac:dyDescent="0.2">
      <c r="B78" s="253" t="s">
        <v>99</v>
      </c>
      <c r="C78" s="254"/>
      <c r="D78" s="254"/>
      <c r="E78" s="254"/>
      <c r="F78" s="254"/>
      <c r="G78" s="254"/>
      <c r="H78" s="254"/>
      <c r="I78" s="254"/>
      <c r="J78" s="254"/>
      <c r="K78" s="254"/>
      <c r="L78" s="254"/>
      <c r="M78" s="254"/>
      <c r="N78" s="254"/>
      <c r="O78" s="254"/>
      <c r="P78" s="254"/>
      <c r="Q78" s="254"/>
      <c r="R78" s="254"/>
      <c r="S78" s="254"/>
      <c r="T78" s="254"/>
      <c r="U78" s="254"/>
      <c r="V78" s="254"/>
      <c r="W78" s="254"/>
      <c r="X78" s="254"/>
      <c r="Y78" s="254"/>
      <c r="Z78" s="254"/>
      <c r="AA78" s="254"/>
      <c r="AB78" s="254"/>
      <c r="AC78" s="254"/>
      <c r="AD78" s="254"/>
      <c r="AE78" s="254"/>
      <c r="AF78" s="254"/>
      <c r="AG78" s="255"/>
    </row>
    <row r="79" spans="1:33" ht="17.45" customHeight="1" x14ac:dyDescent="0.2">
      <c r="B79" s="250" t="s">
        <v>84</v>
      </c>
      <c r="C79" s="251"/>
      <c r="D79" s="251"/>
      <c r="E79" s="251"/>
      <c r="F79" s="251"/>
      <c r="G79" s="251"/>
      <c r="H79" s="251"/>
      <c r="I79" s="251"/>
      <c r="J79" s="251"/>
      <c r="K79" s="251"/>
      <c r="L79" s="251"/>
      <c r="M79" s="251"/>
      <c r="N79" s="251"/>
      <c r="O79" s="251"/>
      <c r="P79" s="251"/>
      <c r="Q79" s="251"/>
      <c r="R79" s="251"/>
      <c r="S79" s="251"/>
      <c r="T79" s="251"/>
      <c r="U79" s="251"/>
      <c r="V79" s="251"/>
      <c r="W79" s="251"/>
      <c r="X79" s="251"/>
      <c r="Y79" s="251"/>
      <c r="Z79" s="251"/>
      <c r="AA79" s="251"/>
      <c r="AB79" s="251"/>
      <c r="AC79" s="251"/>
      <c r="AD79" s="251"/>
      <c r="AE79" s="251"/>
      <c r="AF79" s="251"/>
      <c r="AG79" s="252"/>
    </row>
    <row r="80" spans="1:33" ht="18" customHeight="1" x14ac:dyDescent="0.2">
      <c r="B80" s="253" t="s">
        <v>102</v>
      </c>
      <c r="C80" s="254"/>
      <c r="D80" s="254"/>
      <c r="E80" s="254"/>
      <c r="F80" s="254"/>
      <c r="G80" s="254"/>
      <c r="H80" s="254"/>
      <c r="I80" s="254"/>
      <c r="J80" s="254"/>
      <c r="K80" s="254"/>
      <c r="L80" s="254"/>
      <c r="M80" s="254"/>
      <c r="N80" s="254"/>
      <c r="O80" s="254"/>
      <c r="P80" s="254"/>
      <c r="Q80" s="254"/>
      <c r="R80" s="254"/>
      <c r="S80" s="254"/>
      <c r="T80" s="254"/>
      <c r="U80" s="254"/>
      <c r="V80" s="254"/>
      <c r="W80" s="254"/>
      <c r="X80" s="254"/>
      <c r="Y80" s="254"/>
      <c r="Z80" s="254"/>
      <c r="AA80" s="254"/>
      <c r="AB80" s="254"/>
      <c r="AC80" s="254"/>
      <c r="AD80" s="254"/>
      <c r="AE80" s="254"/>
      <c r="AF80" s="254"/>
      <c r="AG80" s="255"/>
    </row>
    <row r="81" spans="2:33" ht="18" customHeight="1" x14ac:dyDescent="0.2">
      <c r="B81" s="253" t="s">
        <v>103</v>
      </c>
      <c r="C81" s="254"/>
      <c r="D81" s="254"/>
      <c r="E81" s="254"/>
      <c r="F81" s="254"/>
      <c r="G81" s="254"/>
      <c r="H81" s="254"/>
      <c r="I81" s="254"/>
      <c r="J81" s="254"/>
      <c r="K81" s="254"/>
      <c r="L81" s="254"/>
      <c r="M81" s="254"/>
      <c r="N81" s="254"/>
      <c r="O81" s="254"/>
      <c r="P81" s="254"/>
      <c r="Q81" s="254"/>
      <c r="R81" s="254"/>
      <c r="S81" s="254"/>
      <c r="T81" s="254"/>
      <c r="U81" s="254"/>
      <c r="V81" s="254"/>
      <c r="W81" s="254"/>
      <c r="X81" s="254"/>
      <c r="Y81" s="254"/>
      <c r="Z81" s="254"/>
      <c r="AA81" s="254"/>
      <c r="AB81" s="254"/>
      <c r="AC81" s="254"/>
      <c r="AD81" s="254"/>
      <c r="AE81" s="254"/>
      <c r="AF81" s="254"/>
      <c r="AG81" s="255"/>
    </row>
    <row r="82" spans="2:33" ht="18" customHeight="1" x14ac:dyDescent="0.2">
      <c r="B82" s="253" t="s">
        <v>104</v>
      </c>
      <c r="C82" s="254"/>
      <c r="D82" s="254"/>
      <c r="E82" s="254"/>
      <c r="F82" s="254"/>
      <c r="G82" s="254"/>
      <c r="H82" s="254"/>
      <c r="I82" s="254"/>
      <c r="J82" s="254"/>
      <c r="K82" s="254"/>
      <c r="L82" s="254"/>
      <c r="M82" s="254"/>
      <c r="N82" s="254"/>
      <c r="O82" s="254"/>
      <c r="P82" s="254"/>
      <c r="Q82" s="254"/>
      <c r="R82" s="254"/>
      <c r="S82" s="254"/>
      <c r="T82" s="254"/>
      <c r="U82" s="254"/>
      <c r="V82" s="254"/>
      <c r="W82" s="254"/>
      <c r="X82" s="254"/>
      <c r="Y82" s="254"/>
      <c r="Z82" s="254"/>
      <c r="AA82" s="254"/>
      <c r="AB82" s="254"/>
      <c r="AC82" s="254"/>
      <c r="AD82" s="254"/>
      <c r="AE82" s="254"/>
      <c r="AF82" s="254"/>
      <c r="AG82" s="255"/>
    </row>
    <row r="83" spans="2:33" ht="18" customHeight="1" x14ac:dyDescent="0.2">
      <c r="B83" s="253" t="s">
        <v>105</v>
      </c>
      <c r="C83" s="254"/>
      <c r="D83" s="254"/>
      <c r="E83" s="254"/>
      <c r="F83" s="254"/>
      <c r="G83" s="254"/>
      <c r="H83" s="254"/>
      <c r="I83" s="254"/>
      <c r="J83" s="254"/>
      <c r="K83" s="254"/>
      <c r="L83" s="254"/>
      <c r="M83" s="254"/>
      <c r="N83" s="254"/>
      <c r="O83" s="254"/>
      <c r="P83" s="254"/>
      <c r="Q83" s="254"/>
      <c r="R83" s="254"/>
      <c r="S83" s="254"/>
      <c r="T83" s="254"/>
      <c r="U83" s="254"/>
      <c r="V83" s="254"/>
      <c r="W83" s="254"/>
      <c r="X83" s="254"/>
      <c r="Y83" s="254"/>
      <c r="Z83" s="254"/>
      <c r="AA83" s="254"/>
      <c r="AB83" s="254"/>
      <c r="AC83" s="254"/>
      <c r="AD83" s="254"/>
      <c r="AE83" s="254"/>
      <c r="AF83" s="254"/>
      <c r="AG83" s="255"/>
    </row>
    <row r="84" spans="2:33" ht="18" customHeight="1" x14ac:dyDescent="0.2">
      <c r="B84" s="253" t="s">
        <v>106</v>
      </c>
      <c r="C84" s="254"/>
      <c r="D84" s="254"/>
      <c r="E84" s="254"/>
      <c r="F84" s="254"/>
      <c r="G84" s="254"/>
      <c r="H84" s="254"/>
      <c r="I84" s="254"/>
      <c r="J84" s="254"/>
      <c r="K84" s="254"/>
      <c r="L84" s="254"/>
      <c r="M84" s="254"/>
      <c r="N84" s="254"/>
      <c r="O84" s="254"/>
      <c r="P84" s="254"/>
      <c r="Q84" s="254"/>
      <c r="R84" s="254"/>
      <c r="S84" s="254"/>
      <c r="T84" s="254"/>
      <c r="U84" s="254"/>
      <c r="V84" s="254"/>
      <c r="W84" s="254"/>
      <c r="X84" s="254"/>
      <c r="Y84" s="254"/>
      <c r="Z84" s="254"/>
      <c r="AA84" s="254"/>
      <c r="AB84" s="254"/>
      <c r="AC84" s="254"/>
      <c r="AD84" s="254"/>
      <c r="AE84" s="254"/>
      <c r="AF84" s="254"/>
      <c r="AG84" s="255"/>
    </row>
    <row r="85" spans="2:33" ht="18" customHeight="1" x14ac:dyDescent="0.2">
      <c r="B85" s="253" t="s">
        <v>107</v>
      </c>
      <c r="C85" s="254"/>
      <c r="D85" s="254"/>
      <c r="E85" s="254"/>
      <c r="F85" s="254"/>
      <c r="G85" s="254"/>
      <c r="H85" s="254"/>
      <c r="I85" s="254"/>
      <c r="J85" s="254"/>
      <c r="K85" s="254"/>
      <c r="L85" s="254"/>
      <c r="M85" s="254"/>
      <c r="N85" s="254"/>
      <c r="O85" s="254"/>
      <c r="P85" s="254"/>
      <c r="Q85" s="254"/>
      <c r="R85" s="254"/>
      <c r="S85" s="254"/>
      <c r="T85" s="254"/>
      <c r="U85" s="254"/>
      <c r="V85" s="254"/>
      <c r="W85" s="254"/>
      <c r="X85" s="254"/>
      <c r="Y85" s="254"/>
      <c r="Z85" s="254"/>
      <c r="AA85" s="254"/>
      <c r="AB85" s="254"/>
      <c r="AC85" s="254"/>
      <c r="AD85" s="254"/>
      <c r="AE85" s="254"/>
      <c r="AF85" s="254"/>
      <c r="AG85" s="255"/>
    </row>
    <row r="86" spans="2:33" ht="18" customHeight="1" x14ac:dyDescent="0.2">
      <c r="B86" s="253" t="s">
        <v>108</v>
      </c>
      <c r="C86" s="254"/>
      <c r="D86" s="254"/>
      <c r="E86" s="254"/>
      <c r="F86" s="254"/>
      <c r="G86" s="254"/>
      <c r="H86" s="254"/>
      <c r="I86" s="254"/>
      <c r="J86" s="254"/>
      <c r="K86" s="254"/>
      <c r="L86" s="254"/>
      <c r="M86" s="254"/>
      <c r="N86" s="254"/>
      <c r="O86" s="254"/>
      <c r="P86" s="254"/>
      <c r="Q86" s="254"/>
      <c r="R86" s="254"/>
      <c r="S86" s="254"/>
      <c r="T86" s="254"/>
      <c r="U86" s="254"/>
      <c r="V86" s="254"/>
      <c r="W86" s="254"/>
      <c r="X86" s="254"/>
      <c r="Y86" s="254"/>
      <c r="Z86" s="254"/>
      <c r="AA86" s="254"/>
      <c r="AB86" s="254"/>
      <c r="AC86" s="254"/>
      <c r="AD86" s="254"/>
      <c r="AE86" s="254"/>
      <c r="AF86" s="254"/>
      <c r="AG86" s="255"/>
    </row>
    <row r="87" spans="2:33" ht="15" customHeight="1" x14ac:dyDescent="0.2">
      <c r="B87" s="98" t="s">
        <v>37</v>
      </c>
      <c r="C87" s="99"/>
      <c r="D87" s="99"/>
      <c r="E87" s="99"/>
      <c r="F87" s="99"/>
      <c r="G87" s="99"/>
      <c r="H87" s="99"/>
      <c r="I87" s="99"/>
      <c r="J87" s="99"/>
      <c r="K87" s="99"/>
      <c r="L87" s="99"/>
      <c r="M87" s="99"/>
      <c r="N87" s="99"/>
      <c r="O87" s="99"/>
      <c r="P87" s="99"/>
      <c r="Q87" s="99"/>
      <c r="R87" s="99"/>
      <c r="S87" s="99"/>
      <c r="T87" s="99"/>
      <c r="U87" s="99"/>
      <c r="V87" s="99"/>
      <c r="W87" s="99"/>
      <c r="X87" s="99"/>
      <c r="Y87" s="99"/>
      <c r="Z87" s="99"/>
      <c r="AA87" s="99"/>
      <c r="AB87" s="99"/>
      <c r="AC87" s="99"/>
      <c r="AD87" s="99"/>
      <c r="AE87" s="99"/>
      <c r="AF87" s="99"/>
      <c r="AG87" s="100"/>
    </row>
    <row r="88" spans="2:33" ht="4.5" customHeight="1" x14ac:dyDescent="0.2"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7"/>
    </row>
    <row r="89" spans="2:33" ht="5.25" customHeight="1" x14ac:dyDescent="0.2">
      <c r="B89" s="232"/>
      <c r="C89" s="233"/>
      <c r="D89" s="233"/>
      <c r="E89" s="233"/>
      <c r="F89" s="233"/>
      <c r="G89" s="233"/>
      <c r="H89" s="233"/>
      <c r="I89" s="233"/>
      <c r="J89" s="233"/>
      <c r="K89" s="233"/>
      <c r="L89" s="233"/>
      <c r="M89" s="233"/>
      <c r="N89" s="233"/>
      <c r="O89" s="233"/>
      <c r="P89" s="233"/>
      <c r="Q89" s="233"/>
      <c r="R89" s="233"/>
      <c r="S89" s="233"/>
      <c r="T89" s="233"/>
      <c r="U89" s="233"/>
      <c r="V89" s="233"/>
      <c r="W89" s="233"/>
      <c r="X89" s="233"/>
      <c r="Y89" s="233"/>
      <c r="Z89" s="233"/>
      <c r="AA89" s="233"/>
      <c r="AB89" s="233"/>
      <c r="AC89" s="233"/>
      <c r="AD89" s="233"/>
      <c r="AE89" s="233"/>
      <c r="AF89" s="233"/>
      <c r="AG89" s="234"/>
    </row>
    <row r="90" spans="2:33" x14ac:dyDescent="0.2">
      <c r="B90" s="235"/>
      <c r="C90" s="236"/>
      <c r="D90" s="236"/>
      <c r="E90" s="236"/>
      <c r="F90" s="236"/>
      <c r="G90" s="236"/>
      <c r="H90" s="236"/>
      <c r="I90" s="236"/>
      <c r="J90" s="236"/>
      <c r="K90" s="236"/>
      <c r="L90" s="236"/>
      <c r="M90" s="236"/>
      <c r="N90" s="236"/>
      <c r="O90" s="236"/>
      <c r="P90" s="236"/>
      <c r="Q90" s="236"/>
      <c r="R90" s="236"/>
      <c r="S90" s="236"/>
      <c r="T90" s="236"/>
      <c r="U90" s="236"/>
      <c r="V90" s="236"/>
      <c r="W90" s="236"/>
      <c r="X90" s="236"/>
      <c r="Y90" s="236"/>
      <c r="Z90" s="236"/>
      <c r="AA90" s="236"/>
      <c r="AB90" s="236"/>
      <c r="AC90" s="236"/>
      <c r="AD90" s="236"/>
      <c r="AE90" s="236"/>
      <c r="AF90" s="236"/>
      <c r="AG90" s="237"/>
    </row>
    <row r="91" spans="2:33" ht="12.95" customHeight="1" x14ac:dyDescent="0.2">
      <c r="B91" s="235"/>
      <c r="C91" s="236"/>
      <c r="D91" s="236"/>
      <c r="E91" s="236"/>
      <c r="F91" s="236"/>
      <c r="G91" s="236"/>
      <c r="H91" s="236"/>
      <c r="I91" s="236"/>
      <c r="J91" s="236"/>
      <c r="K91" s="236"/>
      <c r="L91" s="236"/>
      <c r="M91" s="236"/>
      <c r="N91" s="236"/>
      <c r="O91" s="236"/>
      <c r="P91" s="236"/>
      <c r="Q91" s="236"/>
      <c r="R91" s="236"/>
      <c r="S91" s="236"/>
      <c r="T91" s="236"/>
      <c r="U91" s="236"/>
      <c r="V91" s="236"/>
      <c r="W91" s="236"/>
      <c r="X91" s="236"/>
      <c r="Y91" s="236"/>
      <c r="Z91" s="236"/>
      <c r="AA91" s="236"/>
      <c r="AB91" s="236"/>
      <c r="AC91" s="236"/>
      <c r="AD91" s="236"/>
      <c r="AE91" s="236"/>
      <c r="AF91" s="236"/>
      <c r="AG91" s="237"/>
    </row>
    <row r="92" spans="2:33" ht="12.95" customHeight="1" x14ac:dyDescent="0.2">
      <c r="B92" s="235"/>
      <c r="C92" s="236"/>
      <c r="D92" s="236"/>
      <c r="E92" s="236"/>
      <c r="F92" s="236"/>
      <c r="G92" s="236"/>
      <c r="H92" s="236"/>
      <c r="I92" s="236"/>
      <c r="J92" s="236"/>
      <c r="K92" s="236"/>
      <c r="L92" s="236"/>
      <c r="M92" s="236"/>
      <c r="N92" s="236"/>
      <c r="O92" s="236"/>
      <c r="P92" s="236"/>
      <c r="Q92" s="236"/>
      <c r="R92" s="236"/>
      <c r="S92" s="236"/>
      <c r="T92" s="236"/>
      <c r="U92" s="236"/>
      <c r="V92" s="236"/>
      <c r="W92" s="236"/>
      <c r="X92" s="236"/>
      <c r="Y92" s="236"/>
      <c r="Z92" s="236"/>
      <c r="AA92" s="236"/>
      <c r="AB92" s="236"/>
      <c r="AC92" s="236"/>
      <c r="AD92" s="236"/>
      <c r="AE92" s="236"/>
      <c r="AF92" s="236"/>
      <c r="AG92" s="237"/>
    </row>
    <row r="93" spans="2:33" ht="12.95" customHeight="1" x14ac:dyDescent="0.2">
      <c r="B93" s="235"/>
      <c r="C93" s="236"/>
      <c r="D93" s="236"/>
      <c r="E93" s="236"/>
      <c r="F93" s="236"/>
      <c r="G93" s="236"/>
      <c r="H93" s="236"/>
      <c r="I93" s="236"/>
      <c r="J93" s="236"/>
      <c r="K93" s="236"/>
      <c r="L93" s="236"/>
      <c r="M93" s="236"/>
      <c r="N93" s="236"/>
      <c r="O93" s="236"/>
      <c r="P93" s="236"/>
      <c r="Q93" s="236"/>
      <c r="R93" s="236"/>
      <c r="S93" s="236"/>
      <c r="T93" s="236"/>
      <c r="U93" s="236"/>
      <c r="V93" s="236"/>
      <c r="W93" s="236"/>
      <c r="X93" s="236"/>
      <c r="Y93" s="236"/>
      <c r="Z93" s="236"/>
      <c r="AA93" s="236"/>
      <c r="AB93" s="236"/>
      <c r="AC93" s="236"/>
      <c r="AD93" s="236"/>
      <c r="AE93" s="236"/>
      <c r="AF93" s="236"/>
      <c r="AG93" s="237"/>
    </row>
    <row r="94" spans="2:33" ht="12.95" customHeight="1" x14ac:dyDescent="0.2">
      <c r="B94" s="235"/>
      <c r="C94" s="236"/>
      <c r="D94" s="236"/>
      <c r="E94" s="236"/>
      <c r="F94" s="236"/>
      <c r="G94" s="236"/>
      <c r="H94" s="236"/>
      <c r="I94" s="236"/>
      <c r="J94" s="236"/>
      <c r="K94" s="236"/>
      <c r="L94" s="236"/>
      <c r="M94" s="236"/>
      <c r="N94" s="236"/>
      <c r="O94" s="236"/>
      <c r="P94" s="236"/>
      <c r="Q94" s="236"/>
      <c r="R94" s="236"/>
      <c r="S94" s="236"/>
      <c r="T94" s="236"/>
      <c r="U94" s="236"/>
      <c r="V94" s="236"/>
      <c r="W94" s="236"/>
      <c r="X94" s="236"/>
      <c r="Y94" s="236"/>
      <c r="Z94" s="236"/>
      <c r="AA94" s="236"/>
      <c r="AB94" s="236"/>
      <c r="AC94" s="236"/>
      <c r="AD94" s="236"/>
      <c r="AE94" s="236"/>
      <c r="AF94" s="236"/>
      <c r="AG94" s="237"/>
    </row>
    <row r="95" spans="2:33" ht="12.95" customHeight="1" x14ac:dyDescent="0.2">
      <c r="B95" s="235"/>
      <c r="C95" s="236"/>
      <c r="D95" s="236"/>
      <c r="E95" s="236"/>
      <c r="F95" s="236"/>
      <c r="G95" s="236"/>
      <c r="H95" s="236"/>
      <c r="I95" s="236"/>
      <c r="J95" s="236"/>
      <c r="K95" s="236"/>
      <c r="L95" s="236"/>
      <c r="M95" s="236"/>
      <c r="N95" s="236"/>
      <c r="O95" s="236"/>
      <c r="P95" s="236"/>
      <c r="Q95" s="236"/>
      <c r="R95" s="236"/>
      <c r="S95" s="236"/>
      <c r="T95" s="236"/>
      <c r="U95" s="236"/>
      <c r="V95" s="236"/>
      <c r="W95" s="236"/>
      <c r="X95" s="236"/>
      <c r="Y95" s="236"/>
      <c r="Z95" s="236"/>
      <c r="AA95" s="236"/>
      <c r="AB95" s="236"/>
      <c r="AC95" s="236"/>
      <c r="AD95" s="236"/>
      <c r="AE95" s="236"/>
      <c r="AF95" s="236"/>
      <c r="AG95" s="237"/>
    </row>
    <row r="96" spans="2:33" ht="12.95" customHeight="1" x14ac:dyDescent="0.2">
      <c r="B96" s="235"/>
      <c r="C96" s="236"/>
      <c r="D96" s="236"/>
      <c r="E96" s="236"/>
      <c r="F96" s="236"/>
      <c r="G96" s="236"/>
      <c r="H96" s="236"/>
      <c r="I96" s="236"/>
      <c r="J96" s="236"/>
      <c r="K96" s="236"/>
      <c r="L96" s="236"/>
      <c r="M96" s="236"/>
      <c r="N96" s="236"/>
      <c r="O96" s="236"/>
      <c r="P96" s="236"/>
      <c r="Q96" s="236"/>
      <c r="R96" s="236"/>
      <c r="S96" s="236"/>
      <c r="T96" s="236"/>
      <c r="U96" s="236"/>
      <c r="V96" s="236"/>
      <c r="W96" s="236"/>
      <c r="X96" s="236"/>
      <c r="Y96" s="236"/>
      <c r="Z96" s="236"/>
      <c r="AA96" s="236"/>
      <c r="AB96" s="236"/>
      <c r="AC96" s="236"/>
      <c r="AD96" s="236"/>
      <c r="AE96" s="236"/>
      <c r="AF96" s="236"/>
      <c r="AG96" s="237"/>
    </row>
    <row r="97" spans="2:38" ht="12.95" customHeight="1" x14ac:dyDescent="0.2">
      <c r="B97" s="235"/>
      <c r="C97" s="236"/>
      <c r="D97" s="236"/>
      <c r="E97" s="236"/>
      <c r="F97" s="236"/>
      <c r="G97" s="236"/>
      <c r="H97" s="236"/>
      <c r="I97" s="236"/>
      <c r="J97" s="236"/>
      <c r="K97" s="236"/>
      <c r="L97" s="236"/>
      <c r="M97" s="236"/>
      <c r="N97" s="236"/>
      <c r="O97" s="236"/>
      <c r="P97" s="236"/>
      <c r="Q97" s="236"/>
      <c r="R97" s="236"/>
      <c r="S97" s="236"/>
      <c r="T97" s="236"/>
      <c r="U97" s="236"/>
      <c r="V97" s="236"/>
      <c r="W97" s="236"/>
      <c r="X97" s="236"/>
      <c r="Y97" s="236"/>
      <c r="Z97" s="236"/>
      <c r="AA97" s="236"/>
      <c r="AB97" s="236"/>
      <c r="AC97" s="236"/>
      <c r="AD97" s="236"/>
      <c r="AE97" s="236"/>
      <c r="AF97" s="236"/>
      <c r="AG97" s="237"/>
    </row>
    <row r="98" spans="2:38" ht="12.95" customHeight="1" x14ac:dyDescent="0.2">
      <c r="B98" s="235"/>
      <c r="C98" s="236"/>
      <c r="D98" s="236"/>
      <c r="E98" s="236"/>
      <c r="F98" s="236"/>
      <c r="G98" s="236"/>
      <c r="H98" s="236"/>
      <c r="I98" s="236"/>
      <c r="J98" s="236"/>
      <c r="K98" s="236"/>
      <c r="L98" s="236"/>
      <c r="M98" s="236"/>
      <c r="N98" s="236"/>
      <c r="O98" s="236"/>
      <c r="P98" s="236"/>
      <c r="Q98" s="236"/>
      <c r="R98" s="236"/>
      <c r="S98" s="236"/>
      <c r="T98" s="236"/>
      <c r="U98" s="236"/>
      <c r="V98" s="236"/>
      <c r="W98" s="236"/>
      <c r="X98" s="236"/>
      <c r="Y98" s="236"/>
      <c r="Z98" s="236"/>
      <c r="AA98" s="236"/>
      <c r="AB98" s="236"/>
      <c r="AC98" s="236"/>
      <c r="AD98" s="236"/>
      <c r="AE98" s="236"/>
      <c r="AF98" s="236"/>
      <c r="AG98" s="237"/>
    </row>
    <row r="99" spans="2:38" ht="12.95" customHeight="1" x14ac:dyDescent="0.2">
      <c r="B99" s="235"/>
      <c r="C99" s="236"/>
      <c r="D99" s="236"/>
      <c r="E99" s="236"/>
      <c r="F99" s="236"/>
      <c r="G99" s="236"/>
      <c r="H99" s="236"/>
      <c r="I99" s="236"/>
      <c r="J99" s="236"/>
      <c r="K99" s="236"/>
      <c r="L99" s="236"/>
      <c r="M99" s="236"/>
      <c r="N99" s="236"/>
      <c r="O99" s="236"/>
      <c r="P99" s="236"/>
      <c r="Q99" s="236"/>
      <c r="R99" s="236"/>
      <c r="S99" s="236"/>
      <c r="T99" s="236"/>
      <c r="U99" s="236"/>
      <c r="V99" s="236"/>
      <c r="W99" s="236"/>
      <c r="X99" s="236"/>
      <c r="Y99" s="236"/>
      <c r="Z99" s="236"/>
      <c r="AA99" s="236"/>
      <c r="AB99" s="236"/>
      <c r="AC99" s="236"/>
      <c r="AD99" s="236"/>
      <c r="AE99" s="236"/>
      <c r="AF99" s="236"/>
      <c r="AG99" s="237"/>
    </row>
    <row r="100" spans="2:38" ht="12.95" customHeight="1" x14ac:dyDescent="0.2">
      <c r="B100" s="235"/>
      <c r="C100" s="236"/>
      <c r="D100" s="236"/>
      <c r="E100" s="236"/>
      <c r="F100" s="236"/>
      <c r="G100" s="236"/>
      <c r="H100" s="236"/>
      <c r="I100" s="236"/>
      <c r="J100" s="236"/>
      <c r="K100" s="236"/>
      <c r="L100" s="236"/>
      <c r="M100" s="236"/>
      <c r="N100" s="236"/>
      <c r="O100" s="236"/>
      <c r="P100" s="236"/>
      <c r="Q100" s="236"/>
      <c r="R100" s="236"/>
      <c r="S100" s="236"/>
      <c r="T100" s="236"/>
      <c r="U100" s="236"/>
      <c r="V100" s="236"/>
      <c r="W100" s="236"/>
      <c r="X100" s="236"/>
      <c r="Y100" s="236"/>
      <c r="Z100" s="236"/>
      <c r="AA100" s="236"/>
      <c r="AB100" s="236"/>
      <c r="AC100" s="236"/>
      <c r="AD100" s="236"/>
      <c r="AE100" s="236"/>
      <c r="AF100" s="236"/>
      <c r="AG100" s="237"/>
    </row>
    <row r="101" spans="2:38" ht="12.95" customHeight="1" x14ac:dyDescent="0.2">
      <c r="B101" s="235"/>
      <c r="C101" s="236"/>
      <c r="D101" s="236"/>
      <c r="E101" s="236"/>
      <c r="F101" s="236"/>
      <c r="G101" s="236"/>
      <c r="H101" s="236"/>
      <c r="I101" s="236"/>
      <c r="J101" s="236"/>
      <c r="K101" s="236"/>
      <c r="L101" s="236"/>
      <c r="M101" s="236"/>
      <c r="N101" s="236"/>
      <c r="O101" s="236"/>
      <c r="P101" s="236"/>
      <c r="Q101" s="236"/>
      <c r="R101" s="236"/>
      <c r="S101" s="236"/>
      <c r="T101" s="236"/>
      <c r="U101" s="236"/>
      <c r="V101" s="236"/>
      <c r="W101" s="236"/>
      <c r="X101" s="236"/>
      <c r="Y101" s="236"/>
      <c r="Z101" s="236"/>
      <c r="AA101" s="236"/>
      <c r="AB101" s="236"/>
      <c r="AC101" s="236"/>
      <c r="AD101" s="236"/>
      <c r="AE101" s="236"/>
      <c r="AF101" s="236"/>
      <c r="AG101" s="237"/>
    </row>
    <row r="102" spans="2:38" ht="12.95" customHeight="1" x14ac:dyDescent="0.2">
      <c r="B102" s="235"/>
      <c r="C102" s="236"/>
      <c r="D102" s="236"/>
      <c r="E102" s="236"/>
      <c r="F102" s="236"/>
      <c r="G102" s="236"/>
      <c r="H102" s="236"/>
      <c r="I102" s="236"/>
      <c r="J102" s="236"/>
      <c r="K102" s="236"/>
      <c r="L102" s="236"/>
      <c r="M102" s="236"/>
      <c r="N102" s="236"/>
      <c r="O102" s="236"/>
      <c r="P102" s="236"/>
      <c r="Q102" s="236"/>
      <c r="R102" s="236"/>
      <c r="S102" s="236"/>
      <c r="T102" s="236"/>
      <c r="U102" s="236"/>
      <c r="V102" s="236"/>
      <c r="W102" s="236"/>
      <c r="X102" s="236"/>
      <c r="Y102" s="236"/>
      <c r="Z102" s="236"/>
      <c r="AA102" s="236"/>
      <c r="AB102" s="236"/>
      <c r="AC102" s="236"/>
      <c r="AD102" s="236"/>
      <c r="AE102" s="236"/>
      <c r="AF102" s="236"/>
      <c r="AG102" s="237"/>
    </row>
    <row r="103" spans="2:38" ht="45.95" customHeight="1" x14ac:dyDescent="0.2">
      <c r="B103" s="235"/>
      <c r="C103" s="236"/>
      <c r="D103" s="236"/>
      <c r="E103" s="236"/>
      <c r="F103" s="236"/>
      <c r="G103" s="236"/>
      <c r="H103" s="236"/>
      <c r="I103" s="236"/>
      <c r="J103" s="236"/>
      <c r="K103" s="236"/>
      <c r="L103" s="236"/>
      <c r="M103" s="236"/>
      <c r="N103" s="236"/>
      <c r="O103" s="236"/>
      <c r="P103" s="236"/>
      <c r="Q103" s="236"/>
      <c r="R103" s="236"/>
      <c r="S103" s="236"/>
      <c r="T103" s="236"/>
      <c r="U103" s="236"/>
      <c r="V103" s="236"/>
      <c r="W103" s="236"/>
      <c r="X103" s="236"/>
      <c r="Y103" s="236"/>
      <c r="Z103" s="236"/>
      <c r="AA103" s="236"/>
      <c r="AB103" s="236"/>
      <c r="AC103" s="236"/>
      <c r="AD103" s="236"/>
      <c r="AE103" s="236"/>
      <c r="AF103" s="236"/>
      <c r="AG103" s="237"/>
    </row>
    <row r="104" spans="2:38" ht="30.75" customHeight="1" x14ac:dyDescent="0.2">
      <c r="B104" s="235"/>
      <c r="C104" s="236"/>
      <c r="D104" s="236"/>
      <c r="E104" s="236"/>
      <c r="F104" s="236"/>
      <c r="G104" s="236"/>
      <c r="H104" s="236"/>
      <c r="I104" s="236"/>
      <c r="J104" s="236"/>
      <c r="K104" s="236"/>
      <c r="L104" s="236"/>
      <c r="M104" s="236"/>
      <c r="N104" s="236"/>
      <c r="O104" s="236"/>
      <c r="P104" s="236"/>
      <c r="Q104" s="236"/>
      <c r="R104" s="236"/>
      <c r="S104" s="236"/>
      <c r="T104" s="236"/>
      <c r="U104" s="236"/>
      <c r="V104" s="236"/>
      <c r="W104" s="236"/>
      <c r="X104" s="236"/>
      <c r="Y104" s="236"/>
      <c r="Z104" s="236"/>
      <c r="AA104" s="236"/>
      <c r="AB104" s="236"/>
      <c r="AC104" s="236"/>
      <c r="AD104" s="236"/>
      <c r="AE104" s="236"/>
      <c r="AF104" s="236"/>
      <c r="AG104" s="237"/>
    </row>
    <row r="105" spans="2:38" ht="12.95" customHeight="1" x14ac:dyDescent="0.2">
      <c r="B105" s="235"/>
      <c r="C105" s="236"/>
      <c r="D105" s="236"/>
      <c r="E105" s="236"/>
      <c r="F105" s="236"/>
      <c r="G105" s="236"/>
      <c r="H105" s="236"/>
      <c r="I105" s="236"/>
      <c r="J105" s="236"/>
      <c r="K105" s="236"/>
      <c r="L105" s="236"/>
      <c r="M105" s="236"/>
      <c r="N105" s="236"/>
      <c r="O105" s="236"/>
      <c r="P105" s="236"/>
      <c r="Q105" s="236"/>
      <c r="R105" s="236"/>
      <c r="S105" s="236"/>
      <c r="T105" s="236"/>
      <c r="U105" s="236"/>
      <c r="V105" s="236"/>
      <c r="W105" s="236"/>
      <c r="X105" s="236"/>
      <c r="Y105" s="236"/>
      <c r="Z105" s="236"/>
      <c r="AA105" s="236"/>
      <c r="AB105" s="236"/>
      <c r="AC105" s="236"/>
      <c r="AD105" s="236"/>
      <c r="AE105" s="236"/>
      <c r="AF105" s="236"/>
      <c r="AG105" s="237"/>
    </row>
    <row r="106" spans="2:38" ht="12.95" customHeight="1" x14ac:dyDescent="0.2">
      <c r="B106" s="235"/>
      <c r="C106" s="236"/>
      <c r="D106" s="236"/>
      <c r="E106" s="236"/>
      <c r="F106" s="236"/>
      <c r="G106" s="236"/>
      <c r="H106" s="236"/>
      <c r="I106" s="236"/>
      <c r="J106" s="236"/>
      <c r="K106" s="236"/>
      <c r="L106" s="236"/>
      <c r="M106" s="236"/>
      <c r="N106" s="236"/>
      <c r="O106" s="236"/>
      <c r="P106" s="236"/>
      <c r="Q106" s="236"/>
      <c r="R106" s="236"/>
      <c r="S106" s="236"/>
      <c r="T106" s="236"/>
      <c r="U106" s="236"/>
      <c r="V106" s="236"/>
      <c r="W106" s="236"/>
      <c r="X106" s="236"/>
      <c r="Y106" s="236"/>
      <c r="Z106" s="236"/>
      <c r="AA106" s="236"/>
      <c r="AB106" s="236"/>
      <c r="AC106" s="236"/>
      <c r="AD106" s="236"/>
      <c r="AE106" s="236"/>
      <c r="AF106" s="236"/>
      <c r="AG106" s="237"/>
    </row>
    <row r="107" spans="2:38" ht="205.5" customHeight="1" x14ac:dyDescent="0.2">
      <c r="B107" s="235"/>
      <c r="C107" s="236"/>
      <c r="D107" s="236"/>
      <c r="E107" s="236"/>
      <c r="F107" s="236"/>
      <c r="G107" s="236"/>
      <c r="H107" s="236"/>
      <c r="I107" s="236"/>
      <c r="J107" s="236"/>
      <c r="K107" s="236"/>
      <c r="L107" s="236"/>
      <c r="M107" s="236"/>
      <c r="N107" s="236"/>
      <c r="O107" s="236"/>
      <c r="P107" s="236"/>
      <c r="Q107" s="236"/>
      <c r="R107" s="236"/>
      <c r="S107" s="236"/>
      <c r="T107" s="236"/>
      <c r="U107" s="236"/>
      <c r="V107" s="236"/>
      <c r="W107" s="236"/>
      <c r="X107" s="236"/>
      <c r="Y107" s="236"/>
      <c r="Z107" s="236"/>
      <c r="AA107" s="236"/>
      <c r="AB107" s="236"/>
      <c r="AC107" s="236"/>
      <c r="AD107" s="236"/>
      <c r="AE107" s="236"/>
      <c r="AF107" s="236"/>
      <c r="AG107" s="237"/>
    </row>
    <row r="108" spans="2:38" ht="151.5" customHeight="1" x14ac:dyDescent="0.2">
      <c r="B108" s="235"/>
      <c r="C108" s="236"/>
      <c r="D108" s="236"/>
      <c r="E108" s="236"/>
      <c r="F108" s="236"/>
      <c r="G108" s="236"/>
      <c r="H108" s="236"/>
      <c r="I108" s="236"/>
      <c r="J108" s="236"/>
      <c r="K108" s="236"/>
      <c r="L108" s="236"/>
      <c r="M108" s="236"/>
      <c r="N108" s="236"/>
      <c r="O108" s="236"/>
      <c r="P108" s="236"/>
      <c r="Q108" s="236"/>
      <c r="R108" s="236"/>
      <c r="S108" s="236"/>
      <c r="T108" s="236"/>
      <c r="U108" s="236"/>
      <c r="V108" s="236"/>
      <c r="W108" s="236"/>
      <c r="X108" s="236"/>
      <c r="Y108" s="236"/>
      <c r="Z108" s="236"/>
      <c r="AA108" s="236"/>
      <c r="AB108" s="236"/>
      <c r="AC108" s="236"/>
      <c r="AD108" s="236"/>
      <c r="AE108" s="236"/>
      <c r="AF108" s="236"/>
      <c r="AG108" s="237"/>
      <c r="AK108" s="15"/>
    </row>
    <row r="109" spans="2:38" ht="247.5" customHeight="1" x14ac:dyDescent="0.2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6"/>
      <c r="AL109" s="15"/>
    </row>
    <row r="110" spans="2:38" ht="382.5" customHeight="1" x14ac:dyDescent="0.2">
      <c r="B110" s="40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1"/>
      <c r="AL110" s="15"/>
    </row>
    <row r="111" spans="2:38" ht="162.75" customHeight="1" x14ac:dyDescent="0.2">
      <c r="B111" s="43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27"/>
    </row>
  </sheetData>
  <mergeCells count="241">
    <mergeCell ref="B83:AG83"/>
    <mergeCell ref="B84:AG84"/>
    <mergeCell ref="B85:AG85"/>
    <mergeCell ref="B82:AG82"/>
    <mergeCell ref="B86:AG86"/>
    <mergeCell ref="B65:C65"/>
    <mergeCell ref="AD67:AG67"/>
    <mergeCell ref="Z63:AC63"/>
    <mergeCell ref="AD63:AG63"/>
    <mergeCell ref="B76:AG76"/>
    <mergeCell ref="B78:AG78"/>
    <mergeCell ref="B74:AG74"/>
    <mergeCell ref="B75:AG75"/>
    <mergeCell ref="B81:AG81"/>
    <mergeCell ref="Z65:AC65"/>
    <mergeCell ref="AD65:AG65"/>
    <mergeCell ref="W67:Y67"/>
    <mergeCell ref="D63:V63"/>
    <mergeCell ref="Z62:AC62"/>
    <mergeCell ref="D66:V66"/>
    <mergeCell ref="B70:AG70"/>
    <mergeCell ref="B61:C61"/>
    <mergeCell ref="B62:C62"/>
    <mergeCell ref="B63:C63"/>
    <mergeCell ref="B64:C64"/>
    <mergeCell ref="AD66:AG66"/>
    <mergeCell ref="Z67:AC67"/>
    <mergeCell ref="D62:V62"/>
    <mergeCell ref="B73:AG73"/>
    <mergeCell ref="B77:AG77"/>
    <mergeCell ref="B66:C66"/>
    <mergeCell ref="D65:V65"/>
    <mergeCell ref="Z66:AC66"/>
    <mergeCell ref="W66:Y66"/>
    <mergeCell ref="B80:AG80"/>
    <mergeCell ref="B12:F12"/>
    <mergeCell ref="B59:C59"/>
    <mergeCell ref="Z58:AC58"/>
    <mergeCell ref="B50:C50"/>
    <mergeCell ref="W61:Y61"/>
    <mergeCell ref="Z61:AC61"/>
    <mergeCell ref="D64:V64"/>
    <mergeCell ref="W63:Y63"/>
    <mergeCell ref="W58:Y58"/>
    <mergeCell ref="W59:Y59"/>
    <mergeCell ref="W62:Y62"/>
    <mergeCell ref="B36:F36"/>
    <mergeCell ref="G36:R36"/>
    <mergeCell ref="S38:V38"/>
    <mergeCell ref="G35:R35"/>
    <mergeCell ref="S30:V30"/>
    <mergeCell ref="W30:AG30"/>
    <mergeCell ref="W64:Y64"/>
    <mergeCell ref="Z64:AC64"/>
    <mergeCell ref="AD64:AG64"/>
    <mergeCell ref="S39:V39"/>
    <mergeCell ref="B37:F37"/>
    <mergeCell ref="G37:R37"/>
    <mergeCell ref="B35:F35"/>
    <mergeCell ref="B39:F39"/>
    <mergeCell ref="W37:AG37"/>
    <mergeCell ref="W38:AG38"/>
    <mergeCell ref="W39:AG39"/>
    <mergeCell ref="G39:R39"/>
    <mergeCell ref="S37:V37"/>
    <mergeCell ref="S35:V35"/>
    <mergeCell ref="B89:AG108"/>
    <mergeCell ref="S42:V42"/>
    <mergeCell ref="W42:AG42"/>
    <mergeCell ref="B67:S67"/>
    <mergeCell ref="T67:V67"/>
    <mergeCell ref="B71:AG71"/>
    <mergeCell ref="B79:AG79"/>
    <mergeCell ref="B72:AG72"/>
    <mergeCell ref="B42:F42"/>
    <mergeCell ref="G42:R42"/>
    <mergeCell ref="B49:C49"/>
    <mergeCell ref="D49:U49"/>
    <mergeCell ref="AD58:AG58"/>
    <mergeCell ref="B43:AG43"/>
    <mergeCell ref="AD62:AG62"/>
    <mergeCell ref="B58:C58"/>
    <mergeCell ref="AD61:AG61"/>
    <mergeCell ref="AD59:AG59"/>
    <mergeCell ref="D50:U50"/>
    <mergeCell ref="V50:AG50"/>
    <mergeCell ref="Z57:AC57"/>
    <mergeCell ref="AD57:AG57"/>
    <mergeCell ref="W57:Y57"/>
    <mergeCell ref="Y45:AC46"/>
    <mergeCell ref="Z59:AC59"/>
    <mergeCell ref="B52:AG52"/>
    <mergeCell ref="W56:Y56"/>
    <mergeCell ref="Z56:AC56"/>
    <mergeCell ref="D55:V55"/>
    <mergeCell ref="B48:C48"/>
    <mergeCell ref="D48:U48"/>
    <mergeCell ref="V48:AG48"/>
    <mergeCell ref="D58:V58"/>
    <mergeCell ref="D59:V59"/>
    <mergeCell ref="B46:C46"/>
    <mergeCell ref="D46:U46"/>
    <mergeCell ref="AD45:AG46"/>
    <mergeCell ref="V46:X46"/>
    <mergeCell ref="W40:AG40"/>
    <mergeCell ref="S41:V41"/>
    <mergeCell ref="W41:AG41"/>
    <mergeCell ref="V44:X44"/>
    <mergeCell ref="Y44:AC44"/>
    <mergeCell ref="AD44:AG44"/>
    <mergeCell ref="G40:R40"/>
    <mergeCell ref="B41:F41"/>
    <mergeCell ref="B45:C45"/>
    <mergeCell ref="D45:U45"/>
    <mergeCell ref="V45:X45"/>
    <mergeCell ref="G13:AG13"/>
    <mergeCell ref="B18:F18"/>
    <mergeCell ref="G18:H18"/>
    <mergeCell ref="B21:F21"/>
    <mergeCell ref="B27:F27"/>
    <mergeCell ref="G27:R27"/>
    <mergeCell ref="B17:F17"/>
    <mergeCell ref="G17:H17"/>
    <mergeCell ref="S26:V26"/>
    <mergeCell ref="W26:AG26"/>
    <mergeCell ref="S27:V27"/>
    <mergeCell ref="W27:AG27"/>
    <mergeCell ref="S25:AG25"/>
    <mergeCell ref="B16:F16"/>
    <mergeCell ref="G16:H16"/>
    <mergeCell ref="N19:Q19"/>
    <mergeCell ref="B19:F19"/>
    <mergeCell ref="R19:U19"/>
    <mergeCell ref="B24:AG24"/>
    <mergeCell ref="B25:R25"/>
    <mergeCell ref="G19:H19"/>
    <mergeCell ref="I19:M19"/>
    <mergeCell ref="G22:AG22"/>
    <mergeCell ref="B22:F22"/>
    <mergeCell ref="AE33:AG33"/>
    <mergeCell ref="B31:F31"/>
    <mergeCell ref="G31:R31"/>
    <mergeCell ref="B32:F32"/>
    <mergeCell ref="G32:R32"/>
    <mergeCell ref="G33:J33"/>
    <mergeCell ref="K33:O33"/>
    <mergeCell ref="P33:R33"/>
    <mergeCell ref="S33:V33"/>
    <mergeCell ref="W33:AA33"/>
    <mergeCell ref="AB33:AD33"/>
    <mergeCell ref="S31:V31"/>
    <mergeCell ref="W31:AG31"/>
    <mergeCell ref="W32:AG32"/>
    <mergeCell ref="B28:F28"/>
    <mergeCell ref="G28:R28"/>
    <mergeCell ref="B29:F29"/>
    <mergeCell ref="G29:R29"/>
    <mergeCell ref="B30:F30"/>
    <mergeCell ref="G30:R30"/>
    <mergeCell ref="S28:V28"/>
    <mergeCell ref="S29:V29"/>
    <mergeCell ref="D57:V57"/>
    <mergeCell ref="S34:V34"/>
    <mergeCell ref="S32:V32"/>
    <mergeCell ref="D56:V56"/>
    <mergeCell ref="G41:R41"/>
    <mergeCell ref="S40:V40"/>
    <mergeCell ref="B40:F40"/>
    <mergeCell ref="B44:C44"/>
    <mergeCell ref="D44:U44"/>
    <mergeCell ref="B57:C57"/>
    <mergeCell ref="V49:AG49"/>
    <mergeCell ref="W35:AG35"/>
    <mergeCell ref="S36:V36"/>
    <mergeCell ref="W36:AG36"/>
    <mergeCell ref="B38:F38"/>
    <mergeCell ref="G38:R38"/>
    <mergeCell ref="B1:F1"/>
    <mergeCell ref="AA1:AG1"/>
    <mergeCell ref="G1:Z1"/>
    <mergeCell ref="B5:F5"/>
    <mergeCell ref="B6:F6"/>
    <mergeCell ref="G5:AG5"/>
    <mergeCell ref="G6:AG6"/>
    <mergeCell ref="B7:F7"/>
    <mergeCell ref="B3:D3"/>
    <mergeCell ref="E3:T3"/>
    <mergeCell ref="U3:V3"/>
    <mergeCell ref="Y3:AB3"/>
    <mergeCell ref="AD3:AG3"/>
    <mergeCell ref="B2:AG2"/>
    <mergeCell ref="B4:AG4"/>
    <mergeCell ref="G7:AG7"/>
    <mergeCell ref="W34:AG34"/>
    <mergeCell ref="B34:F34"/>
    <mergeCell ref="G34:R34"/>
    <mergeCell ref="W28:AG28"/>
    <mergeCell ref="W29:AG29"/>
    <mergeCell ref="B13:F13"/>
    <mergeCell ref="B87:AG87"/>
    <mergeCell ref="D60:V60"/>
    <mergeCell ref="D61:V61"/>
    <mergeCell ref="W60:Y60"/>
    <mergeCell ref="Z60:AC60"/>
    <mergeCell ref="W65:Y65"/>
    <mergeCell ref="B69:AG69"/>
    <mergeCell ref="B53:C54"/>
    <mergeCell ref="B55:C55"/>
    <mergeCell ref="AD53:AG54"/>
    <mergeCell ref="W53:Y54"/>
    <mergeCell ref="Z53:AC54"/>
    <mergeCell ref="Z55:AC55"/>
    <mergeCell ref="D53:V54"/>
    <mergeCell ref="B56:C56"/>
    <mergeCell ref="B60:C60"/>
    <mergeCell ref="AD56:AG56"/>
    <mergeCell ref="AD60:AG60"/>
    <mergeCell ref="B109:AG109"/>
    <mergeCell ref="B8:F8"/>
    <mergeCell ref="B9:F9"/>
    <mergeCell ref="B10:F10"/>
    <mergeCell ref="AD55:AG55"/>
    <mergeCell ref="B20:F20"/>
    <mergeCell ref="B14:F14"/>
    <mergeCell ref="B15:F15"/>
    <mergeCell ref="W55:Y55"/>
    <mergeCell ref="G8:AG8"/>
    <mergeCell ref="G9:AG9"/>
    <mergeCell ref="G10:AG10"/>
    <mergeCell ref="G14:AG14"/>
    <mergeCell ref="S15:AG15"/>
    <mergeCell ref="G20:AG20"/>
    <mergeCell ref="G21:AG21"/>
    <mergeCell ref="P15:R15"/>
    <mergeCell ref="G15:J15"/>
    <mergeCell ref="K15:O15"/>
    <mergeCell ref="B23:AG23"/>
    <mergeCell ref="B26:F26"/>
    <mergeCell ref="G26:R26"/>
    <mergeCell ref="B33:F33"/>
    <mergeCell ref="B11:F11"/>
  </mergeCells>
  <phoneticPr fontId="3" type="noConversion"/>
  <printOptions horizontalCentered="1"/>
  <pageMargins left="0.19685039370078741" right="0.19685039370078741" top="0.78740157480314965" bottom="0.94488188976377963" header="0" footer="0"/>
  <pageSetup scale="61" fitToHeight="3" orientation="portrait" r:id="rId1"/>
  <headerFooter alignWithMargins="0">
    <oddFooter>Página &amp;P</oddFooter>
  </headerFooter>
  <rowBreaks count="1" manualBreakCount="1">
    <brk id="86" max="3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Fechayhora0 xmlns="c5cc6fe4-7bae-4ad8-983a-e5236bfbe65e" xsi:nil="true"/>
    <FechayHora xmlns="c5cc6fe4-7bae-4ad8-983a-e5236bfbe65e" xsi:nil="true"/>
    <TaxCatchAll xmlns="703ac7a9-cb03-4bf5-8dbc-9fd8f3978264" xsi:nil="true"/>
    <lcf76f155ced4ddcb4097134ff3c332f xmlns="c5cc6fe4-7bae-4ad8-983a-e5236bfbe65e">
      <Terms xmlns="http://schemas.microsoft.com/office/infopath/2007/PartnerControls"/>
    </lcf76f155ced4ddcb4097134ff3c332f>
    <_Flow_SignoffStatus xmlns="c5cc6fe4-7bae-4ad8-983a-e5236bfbe65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5847229364A4449C1DB5CA97B8751C" ma:contentTypeVersion="22" ma:contentTypeDescription="Crear nuevo documento." ma:contentTypeScope="" ma:versionID="87303088f494cf0c636facd2677d7915">
  <xsd:schema xmlns:xsd="http://www.w3.org/2001/XMLSchema" xmlns:xs="http://www.w3.org/2001/XMLSchema" xmlns:p="http://schemas.microsoft.com/office/2006/metadata/properties" xmlns:ns2="c5cc6fe4-7bae-4ad8-983a-e5236bfbe65e" xmlns:ns3="703ac7a9-cb03-4bf5-8dbc-9fd8f3978264" targetNamespace="http://schemas.microsoft.com/office/2006/metadata/properties" ma:root="true" ma:fieldsID="dada5cb463a46e4f92280fde4d116c3b" ns2:_="" ns3:_="">
    <xsd:import namespace="c5cc6fe4-7bae-4ad8-983a-e5236bfbe65e"/>
    <xsd:import namespace="703ac7a9-cb03-4bf5-8dbc-9fd8f3978264"/>
    <xsd:element name="properties">
      <xsd:complexType>
        <xsd:sequence>
          <xsd:element name="documentManagement">
            <xsd:complexType>
              <xsd:all>
                <xsd:element ref="ns2:FechayHora" minOccurs="0"/>
                <xsd:element ref="ns2:_Flow_SignoffStatus" minOccurs="0"/>
                <xsd:element ref="ns2:Fechayhora0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cc6fe4-7bae-4ad8-983a-e5236bfbe65e" elementFormDefault="qualified">
    <xsd:import namespace="http://schemas.microsoft.com/office/2006/documentManagement/types"/>
    <xsd:import namespace="http://schemas.microsoft.com/office/infopath/2007/PartnerControls"/>
    <xsd:element name="FechayHora" ma:index="3" nillable="true" ma:displayName="Fecha y Hora" ma:format="DateTime" ma:internalName="FechayHora" ma:readOnly="false">
      <xsd:simpleType>
        <xsd:restriction base="dms:DateTime"/>
      </xsd:simpleType>
    </xsd:element>
    <xsd:element name="_Flow_SignoffStatus" ma:index="4" nillable="true" ma:displayName="Estado de aprobación" ma:internalName="Estado_x0020_de_x0020_aprobaci_x00f3_n" ma:readOnly="false">
      <xsd:simpleType>
        <xsd:restriction base="dms:Text"/>
      </xsd:simpleType>
    </xsd:element>
    <xsd:element name="Fechayhora0" ma:index="5" nillable="true" ma:displayName="Fecha y hora" ma:format="DateOnly" ma:internalName="Fechayhora0" ma:readOnly="false">
      <xsd:simpleType>
        <xsd:restriction base="dms:DateTime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hidden="true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Location" ma:index="19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2785dc40-82a5-43c1-b5c0-b2abc6a179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3ac7a9-cb03-4bf5-8dbc-9fd8f3978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  <xsd:element name="TaxCatchAll" ma:index="23" nillable="true" ma:displayName="Taxonomy Catch All Column" ma:hidden="true" ma:list="{063b0d94-22a5-4c9a-a97e-d2f11d303701}" ma:internalName="TaxCatchAll" ma:readOnly="false" ma:showField="CatchAllData" ma:web="703ac7a9-cb03-4bf5-8dbc-9fd8f39782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2EBD860-5262-4650-8864-FFEBAC5F3E50}">
  <ds:schemaRefs>
    <ds:schemaRef ds:uri="http://schemas.microsoft.com/office/2006/metadata/properties"/>
    <ds:schemaRef ds:uri="http://www.w3.org/2000/xmlns/"/>
  </ds:schemaRefs>
</ds:datastoreItem>
</file>

<file path=customXml/itemProps2.xml><?xml version="1.0" encoding="utf-8"?>
<ds:datastoreItem xmlns:ds="http://schemas.openxmlformats.org/officeDocument/2006/customXml" ds:itemID="{EE94AA9C-257F-4780-8C1A-F63807033F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0563BD-B595-4F41-90A7-F29B94C42C5D}"/>
</file>

<file path=docMetadata/LabelInfo.xml><?xml version="1.0" encoding="utf-8"?>
<clbl:labelList xmlns:clbl="http://schemas.microsoft.com/office/2020/mipLabelMetadata">
  <clbl:label id="{2c265b7e-6857-49fe-ae12-61c1a6cdb046}" enabled="0" method="" siteId="{2c265b7e-6857-49fe-ae12-61c1a6cdb04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SEMANAL</vt:lpstr>
      <vt:lpstr>SEMANAL!Área_de_impresión</vt:lpstr>
      <vt:lpstr>SEMANAL!Títulos_a_imprimir</vt:lpstr>
    </vt:vector>
  </TitlesOfParts>
  <Company>FONADE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anarvaez</dc:creator>
  <cp:lastModifiedBy>IVAN DARIO MANTILLA ROSAS</cp:lastModifiedBy>
  <cp:lastPrinted>2025-02-18T15:20:24Z</cp:lastPrinted>
  <dcterms:created xsi:type="dcterms:W3CDTF">2008-02-28T20:43:19Z</dcterms:created>
  <dcterms:modified xsi:type="dcterms:W3CDTF">2025-03-12T20:18:05Z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0x010100F35847229364A4449C1DB5CA97B8751C</vt:lpwstr>
  </property>
</Properties>
</file>