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228" documentId="8_{ED2CA1B7-3871-4D71-AAC4-6155A4324AB2}" xr6:coauthVersionLast="47" xr6:coauthVersionMax="47" xr10:uidLastSave="{993D3960-C6AB-4FB2-ACF0-ECB6B7C287E0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SEMANAL!$A$1:$AH$113</definedName>
    <definedName name="_xlnm.Print_Titles" localSheetId="0">SEMANAL!$1:$3</definedName>
    <definedName name="Z_EC7D1C3D_EF87_4C2F_AF0F_74582594229A_.wvu.PrintArea" localSheetId="0" hidden="1">SEMANAL!$B$1:$AG$70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61" i="2" l="1"/>
  <c r="AD59" i="2"/>
  <c r="W40" i="2" l="1"/>
  <c r="W67" i="2" l="1"/>
  <c r="G14" i="2"/>
  <c r="AD58" i="2" l="1"/>
  <c r="AD57" i="2"/>
  <c r="AD56" i="2"/>
  <c r="AF56" i="2"/>
  <c r="AF57" i="2"/>
  <c r="AF58" i="2"/>
  <c r="G38" i="2"/>
  <c r="G40" i="2" l="1"/>
  <c r="G22" i="2"/>
  <c r="G32" i="2"/>
  <c r="Y45" i="2" l="1"/>
  <c r="Z67" i="2" l="1"/>
  <c r="AF66" i="2"/>
  <c r="AD66" i="2"/>
  <c r="AF65" i="2"/>
  <c r="AD65" i="2"/>
  <c r="AF64" i="2"/>
  <c r="AD64" i="2"/>
  <c r="AF63" i="2"/>
  <c r="AD63" i="2"/>
  <c r="AF62" i="2"/>
  <c r="AD62" i="2"/>
  <c r="AF61" i="2"/>
  <c r="AF60" i="2"/>
  <c r="AD60" i="2"/>
  <c r="AF59" i="2"/>
  <c r="AF55" i="2"/>
  <c r="AD55" i="2"/>
  <c r="W32" i="2"/>
  <c r="AD3" i="2" l="1"/>
  <c r="G33" i="2" l="1"/>
  <c r="P33" i="2" s="1"/>
  <c r="W33" i="2"/>
  <c r="AE33" i="2" s="1"/>
  <c r="G15" i="2"/>
  <c r="V19" i="2"/>
  <c r="P15" i="2" l="1"/>
</calcChain>
</file>

<file path=xl/sharedStrings.xml><?xml version="1.0" encoding="utf-8"?>
<sst xmlns="http://schemas.openxmlformats.org/spreadsheetml/2006/main" count="137" uniqueCount="109">
  <si>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</si>
  <si>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</si>
  <si>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</si>
  <si>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</si>
  <si>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</si>
  <si>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</si>
  <si>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</si>
  <si>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</si>
  <si>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</si>
  <si>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</si>
  <si>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</si>
  <si>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</si>
  <si>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</si>
  <si>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</si>
  <si>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</si>
  <si>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</si>
  <si>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</si>
  <si>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</si>
  <si>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</si>
  <si>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</si>
  <si>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</si>
  <si>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</si>
  <si>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</si>
  <si>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</si>
  <si>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</si>
  <si>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</si>
  <si>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</si>
  <si>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</si>
  <si>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</si>
  <si>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</si>
  <si>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</si>
  <si>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</si>
  <si>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</si>
  <si>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</si>
  <si>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</si>
  <si>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</si>
  <si>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</si>
  <si>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</si>
  <si>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</si>
  <si>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</si>
  <si>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</si>
  <si>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</si>
  <si>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</si>
  <si>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</si>
  <si>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</si>
  <si>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</si>
  <si>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</si>
  <si>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</si>
  <si>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</si>
  <si>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</si>
  <si>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</si>
  <si>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</si>
  <si>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</si>
  <si>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</si>
  <si>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</si>
  <si>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</si>
  <si>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</si>
  <si>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</si>
  <si>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</si>
  <si>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</si>
  <si>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</si>
  <si>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</si>
  <si>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</si>
  <si>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</si>
  <si>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</si>
  <si>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</si>
  <si>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</si>
  <si>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</si>
  <si>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</si>
  <si>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</si>
  <si>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</si>
  <si>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</si>
  <si>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</si>
  <si>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</si>
  <si>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</si>
  <si>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</si>
  <si>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</si>
  <si>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</si>
  <si>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</si>
  <si>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</si>
  <si>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</si>
  <si>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</si>
  <si>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</si>
  <si>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</si>
  <si>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</si>
  <si>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</si>
  <si>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</si>
  <si>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</si>
  <si>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</si>
  <si>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</si>
  <si>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</si>
  <si>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</si>
  <si>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</si>
  <si>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</si>
  <si>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r>
      <t xml:space="preserve">Durante la semana del </t>
    </r>
    <r>
      <rPr>
        <b/>
        <sz val="11"/>
        <rFont val="Times New Roman"/>
        <family val="1"/>
      </rPr>
      <t>13/01/2025 al 19/01/2025</t>
    </r>
    <r>
      <rPr>
        <sz val="11"/>
        <rFont val="Times New Roman"/>
        <family val="1"/>
      </rPr>
      <t xml:space="preserve"> se realizaron las siguientes actividades:
El 14/01/2025 se remite a la SDSCJ el informe semanal No. 103.
El 15/01/2025 Findeter mediante coreo electrónico solicita a la SDSCJ - Solicitud Código de barras para pago rend financieros Diciembre CI 2162 de 2022 - PA No. 3-1-111808 URI TUNJUELITO
El 15/01/2025 la SDSCJ remite via correo electrónico Fw: PA No. 3-1-111808 URI TUNJUELITO RENDIMEINTO FINANCIEROS DICIEMBRE CI_2162_2022_SDSCJ
</t>
    </r>
  </si>
  <si>
    <t>En la semana del 13 al 19 de enero de 2025 se realizó verificación del funcionamiento del punto de atención a la comunidad a cargo del contratista de manera presencial y virtual</t>
  </si>
  <si>
    <t xml:space="preserve">El día 14 de enero se llevó a cabo la entrega del volante No. 15 para informar de actividad de fundida este mismo día. </t>
  </si>
  <si>
    <t>El día 14 de enero de 2025 se radico en el predio con dirección Carrera 8A # 51-41 sur, la primera notificación para informar del inicio de la actividad de cierre de las servidumbres de luz y vista (ventanas) de acuerdo con la programación de obra.</t>
  </si>
  <si>
    <t>El día 15 de enero se llevó a cabo el comité de obra No. 24 donde el componente de gestión social participó dando el reporte de cumplimiento de las actividades ejecutadas en la semana.</t>
  </si>
  <si>
    <t>El día 15 de enero de 2025 se presentó afectación en el tejado del predio con dirección Carrera 8A # 51-41 sur, debido a las maniobras con la valla del contrato; por lo anterior se dio apertura a PQRS y el 18 de enero se realizó acercamiento a la vivienda para llevar a cabo el arreglo del tejado  dando cierre a la PQRS No 6.</t>
  </si>
  <si>
    <t>El día 17 de enero de 2025 se realizó nuevamente acercamiento al predio con dirección Carrera 8A # 51-41 sur, para entrega de segunda notificación del inicio de la actividad de cierre de las servidumbres de luz y vista (ventanas) de acuerdo con la programación de obra, la cual fue recibida estableciendo como fecha de inicio para la actividad en el predio a partir del 20 de enero de 2025.</t>
  </si>
  <si>
    <t xml:space="preserve">El día 17 de enero de 2025 se recibió PQRS No 7 del predio con dirección Carrera 8A # 51-41 sur, debido a reporte de afectación en muro interno de una de las habitaciones del segundo piso de la vivienda (ampliación de fisura). Se encuentra en revisión por parte del contratista y la interventoría revisión del acta de vecindad, para realizar la visita y establecer la responsabilidad correspondiente </t>
  </si>
  <si>
    <t>Para la semana del 20 al 26 de enero de 2025, se tiene previsto mantener la atención en el Punto de Atención Ciudadana.</t>
  </si>
  <si>
    <t>El día 16 de enero de 2025 se realizó acercamiento al predio con dirección Carrera 8A # 51-41 sur, para entrega de segunda notificación del inicio de la actividad de cierre de las servidumbres de luz y vista (ventanas) de acuerdo con la programación de obra, no obstante, no se atendió la visita.</t>
  </si>
  <si>
    <t xml:space="preserve">PARA LA SEMANA COMPRENDIDA ENTRE EL 13  y 19  DE ENERO  DE 2025 EN EL COMPONENTE TÉCNICO SE REALIZARON LAS SIGUIENTES ACTIVIDADES DE OBRA </t>
  </si>
  <si>
    <t xml:space="preserve">Se continua con armado de acero de placa nivel 0 </t>
  </si>
  <si>
    <t xml:space="preserve">Se funde muros de tanques de agua </t>
  </si>
  <si>
    <t xml:space="preserve">Se inicia el armado de acero de columnas de primer piso </t>
  </si>
  <si>
    <t>Se termina placa de cimentacion en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</si>
</sst>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81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168" fontId="6" fillId="0" borderId="46" xfId="1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5" fillId="0" borderId="15" xfId="0" applyFont="1" applyBorder="1"/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33866</xdr:colOff>
      <xdr:row>90</xdr:row>
      <xdr:rowOff>16933</xdr:rowOff>
    </xdr:from>
    <xdr:to>
      <xdr:col>7</xdr:col>
      <xdr:colOff>425265</xdr:colOff>
      <xdr:row>105</xdr:row>
      <xdr:rowOff>365400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35B9A9E-5228-497E-B819-47506409B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0866" y="23543683"/>
          <a:ext cx="2952566" cy="3057800"/>
        </a:xfrm>
        <a:prstGeom prst="rect">
          <a:avLst/>
        </a:prstGeom>
      </xdr:spPr>
    </xdr:pic>
    <xdr:clientData/>
  </xdr:twoCellAnchor>
  <xdr:twoCellAnchor editAs="oneCell">
    <xdr:from>
      <xdr:col>8</xdr:col>
      <xdr:colOff>10584</xdr:colOff>
      <xdr:row>90</xdr:row>
      <xdr:rowOff>27517</xdr:rowOff>
    </xdr:from>
    <xdr:to>
      <xdr:col>18</xdr:col>
      <xdr:colOff>170497</xdr:colOff>
      <xdr:row>105</xdr:row>
      <xdr:rowOff>375984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21DBA6B-2D45-461B-B065-C7656B76FB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132667" y="23554267"/>
          <a:ext cx="2784580" cy="3057800"/>
        </a:xfrm>
        <a:prstGeom prst="rect">
          <a:avLst/>
        </a:prstGeom>
      </xdr:spPr>
    </xdr:pic>
    <xdr:clientData/>
  </xdr:twoCellAnchor>
  <xdr:twoCellAnchor editAs="oneCell">
    <xdr:from>
      <xdr:col>23</xdr:col>
      <xdr:colOff>211678</xdr:colOff>
      <xdr:row>90</xdr:row>
      <xdr:rowOff>13607</xdr:rowOff>
    </xdr:from>
    <xdr:to>
      <xdr:col>32</xdr:col>
      <xdr:colOff>360267</xdr:colOff>
      <xdr:row>105</xdr:row>
      <xdr:rowOff>362074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E3564CFF-BBEB-4146-9638-4252E8D30A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471214" y="23485928"/>
          <a:ext cx="2897232" cy="3124325"/>
        </a:xfrm>
        <a:prstGeom prst="rect">
          <a:avLst/>
        </a:prstGeom>
      </xdr:spPr>
    </xdr:pic>
    <xdr:clientData/>
  </xdr:twoCellAnchor>
  <xdr:twoCellAnchor editAs="oneCell">
    <xdr:from>
      <xdr:col>18</xdr:col>
      <xdr:colOff>275171</xdr:colOff>
      <xdr:row>90</xdr:row>
      <xdr:rowOff>19050</xdr:rowOff>
    </xdr:from>
    <xdr:to>
      <xdr:col>23</xdr:col>
      <xdr:colOff>115760</xdr:colOff>
      <xdr:row>105</xdr:row>
      <xdr:rowOff>367517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64963D2C-68F3-4322-97F6-1CB66F387A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021921" y="23545800"/>
          <a:ext cx="2359422" cy="3057800"/>
        </a:xfrm>
        <a:prstGeom prst="rect">
          <a:avLst/>
        </a:prstGeom>
      </xdr:spPr>
    </xdr:pic>
    <xdr:clientData/>
  </xdr:twoCellAnchor>
  <xdr:twoCellAnchor editAs="oneCell">
    <xdr:from>
      <xdr:col>1</xdr:col>
      <xdr:colOff>84668</xdr:colOff>
      <xdr:row>108</xdr:row>
      <xdr:rowOff>44448</xdr:rowOff>
    </xdr:from>
    <xdr:to>
      <xdr:col>8</xdr:col>
      <xdr:colOff>262160</xdr:colOff>
      <xdr:row>109</xdr:row>
      <xdr:rowOff>1024741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FC700BB9-721D-4103-8CFD-D86FD0085B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3731" y="27035917"/>
          <a:ext cx="3165960" cy="3004355"/>
        </a:xfrm>
        <a:prstGeom prst="rect">
          <a:avLst/>
        </a:prstGeom>
      </xdr:spPr>
    </xdr:pic>
    <xdr:clientData/>
  </xdr:twoCellAnchor>
  <xdr:twoCellAnchor editAs="oneCell">
    <xdr:from>
      <xdr:col>9</xdr:col>
      <xdr:colOff>101606</xdr:colOff>
      <xdr:row>108</xdr:row>
      <xdr:rowOff>35981</xdr:rowOff>
    </xdr:from>
    <xdr:to>
      <xdr:col>21</xdr:col>
      <xdr:colOff>496194</xdr:colOff>
      <xdr:row>109</xdr:row>
      <xdr:rowOff>1016274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A1295846-F1DA-4A54-80E7-842229755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30606" y="27027450"/>
          <a:ext cx="3823588" cy="3004355"/>
        </a:xfrm>
        <a:prstGeom prst="rect">
          <a:avLst/>
        </a:prstGeom>
      </xdr:spPr>
    </xdr:pic>
    <xdr:clientData/>
  </xdr:twoCellAnchor>
  <xdr:twoCellAnchor editAs="oneCell">
    <xdr:from>
      <xdr:col>21</xdr:col>
      <xdr:colOff>670989</xdr:colOff>
      <xdr:row>108</xdr:row>
      <xdr:rowOff>33865</xdr:rowOff>
    </xdr:from>
    <xdr:to>
      <xdr:col>32</xdr:col>
      <xdr:colOff>342114</xdr:colOff>
      <xdr:row>109</xdr:row>
      <xdr:rowOff>1001458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E13ED2A8-685E-4862-9424-02F3CB3D1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28989" y="27025334"/>
          <a:ext cx="3778781" cy="2991655"/>
        </a:xfrm>
        <a:prstGeom prst="rect">
          <a:avLst/>
        </a:prstGeom>
      </xdr:spPr>
    </xdr:pic>
    <xdr:clientData/>
  </xdr:twoCellAnchor>
  <xdr:twoCellAnchor editAs="oneCell">
    <xdr:from>
      <xdr:col>1</xdr:col>
      <xdr:colOff>52916</xdr:colOff>
      <xdr:row>109</xdr:row>
      <xdr:rowOff>1171572</xdr:rowOff>
    </xdr:from>
    <xdr:to>
      <xdr:col>9</xdr:col>
      <xdr:colOff>71842</xdr:colOff>
      <xdr:row>110</xdr:row>
      <xdr:rowOff>2061905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C66C09AC-52BF-4219-88E5-3FEE7D61845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171979" y="30187103"/>
          <a:ext cx="3328863" cy="28191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158749</xdr:colOff>
      <xdr:row>109</xdr:row>
      <xdr:rowOff>1163107</xdr:rowOff>
    </xdr:from>
    <xdr:to>
      <xdr:col>21</xdr:col>
      <xdr:colOff>584944</xdr:colOff>
      <xdr:row>110</xdr:row>
      <xdr:rowOff>2053440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7C3E8F62-4282-49A9-9640-8A7562659A3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587749" y="30178638"/>
          <a:ext cx="3855195" cy="28191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728135</xdr:colOff>
      <xdr:row>109</xdr:row>
      <xdr:rowOff>1112306</xdr:rowOff>
    </xdr:from>
    <xdr:to>
      <xdr:col>32</xdr:col>
      <xdr:colOff>322101</xdr:colOff>
      <xdr:row>110</xdr:row>
      <xdr:rowOff>2002639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72043D77-4B61-4D6E-872B-579E20083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86135" y="30127837"/>
          <a:ext cx="3701622" cy="2819146"/>
        </a:xfrm>
        <a:prstGeom prst="rect">
          <a:avLst/>
        </a:prstGeom>
      </xdr:spPr>
    </xdr:pic>
    <xdr:clientData/>
  </xdr:twoCellAnchor>
  <xdr:twoCellAnchor editAs="oneCell">
    <xdr:from>
      <xdr:col>1</xdr:col>
      <xdr:colOff>52917</xdr:colOff>
      <xdr:row>110</xdr:row>
      <xdr:rowOff>2172756</xdr:rowOff>
    </xdr:from>
    <xdr:to>
      <xdr:col>9</xdr:col>
      <xdr:colOff>121016</xdr:colOff>
      <xdr:row>110</xdr:row>
      <xdr:rowOff>4989256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DAC683ED-5E30-4061-9981-58A7C2A56C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71980" y="33117100"/>
          <a:ext cx="3378036" cy="2816500"/>
        </a:xfrm>
        <a:prstGeom prst="rect">
          <a:avLst/>
        </a:prstGeom>
      </xdr:spPr>
    </xdr:pic>
    <xdr:clientData/>
  </xdr:twoCellAnchor>
  <xdr:twoCellAnchor editAs="oneCell">
    <xdr:from>
      <xdr:col>9</xdr:col>
      <xdr:colOff>205317</xdr:colOff>
      <xdr:row>110</xdr:row>
      <xdr:rowOff>2166405</xdr:rowOff>
    </xdr:from>
    <xdr:to>
      <xdr:col>21</xdr:col>
      <xdr:colOff>514718</xdr:colOff>
      <xdr:row>110</xdr:row>
      <xdr:rowOff>4982905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835A3566-8D41-418B-94AD-697C00D46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34317" y="33110749"/>
          <a:ext cx="3738401" cy="2816500"/>
        </a:xfrm>
        <a:prstGeom prst="rect">
          <a:avLst/>
        </a:prstGeom>
      </xdr:spPr>
    </xdr:pic>
    <xdr:clientData/>
  </xdr:twoCellAnchor>
  <xdr:twoCellAnchor editAs="oneCell">
    <xdr:from>
      <xdr:col>21</xdr:col>
      <xdr:colOff>704853</xdr:colOff>
      <xdr:row>110</xdr:row>
      <xdr:rowOff>2121956</xdr:rowOff>
    </xdr:from>
    <xdr:to>
      <xdr:col>32</xdr:col>
      <xdr:colOff>298819</xdr:colOff>
      <xdr:row>110</xdr:row>
      <xdr:rowOff>4942690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16EF769D-A223-40F6-9C59-0785DBEB9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62853" y="33066300"/>
          <a:ext cx="3701622" cy="2820734"/>
        </a:xfrm>
        <a:prstGeom prst="rect">
          <a:avLst/>
        </a:prstGeom>
      </xdr:spPr>
    </xdr:pic>
    <xdr:clientData/>
  </xdr:twoCellAnchor>
  <xdr:twoCellAnchor editAs="oneCell">
    <xdr:from>
      <xdr:col>1</xdr:col>
      <xdr:colOff>80436</xdr:colOff>
      <xdr:row>111</xdr:row>
      <xdr:rowOff>54429</xdr:rowOff>
    </xdr:from>
    <xdr:to>
      <xdr:col>10</xdr:col>
      <xdr:colOff>103481</xdr:colOff>
      <xdr:row>112</xdr:row>
      <xdr:rowOff>131357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D465BF49-948E-4F70-B5CE-73F6C1EE4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2900" y="35664322"/>
          <a:ext cx="3765010" cy="28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222252</xdr:colOff>
      <xdr:row>111</xdr:row>
      <xdr:rowOff>64407</xdr:rowOff>
    </xdr:from>
    <xdr:to>
      <xdr:col>22</xdr:col>
      <xdr:colOff>32422</xdr:colOff>
      <xdr:row>112</xdr:row>
      <xdr:rowOff>141335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id="{35170445-7F35-4137-9BDE-A4CCBFEC2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86681" y="35674300"/>
          <a:ext cx="3742634" cy="2880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13"/>
  <sheetViews>
    <sheetView showGridLines="0" tabSelected="1" view="pageBreakPreview" zoomScale="80" zoomScaleNormal="70" zoomScaleSheetLayoutView="80" workbookViewId="0">
      <selection activeCell="AL109" sqref="AL109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0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201"/>
      <c r="C1" s="202"/>
      <c r="D1" s="202"/>
      <c r="E1" s="202"/>
      <c r="F1" s="203"/>
      <c r="G1" s="207" t="s">
        <v>19</v>
      </c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9"/>
      <c r="AA1" s="204" t="s">
        <v>18</v>
      </c>
      <c r="AB1" s="205"/>
      <c r="AC1" s="205"/>
      <c r="AD1" s="205"/>
      <c r="AE1" s="205"/>
      <c r="AF1" s="205"/>
      <c r="AG1" s="206"/>
    </row>
    <row r="2" spans="2:33" s="1" customFormat="1" ht="8.25" customHeight="1" x14ac:dyDescent="0.2">
      <c r="B2" s="225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7"/>
    </row>
    <row r="3" spans="2:33" ht="15.75" customHeight="1" x14ac:dyDescent="0.2">
      <c r="B3" s="221" t="s">
        <v>6</v>
      </c>
      <c r="C3" s="221"/>
      <c r="D3" s="221"/>
      <c r="E3" s="222">
        <v>45677</v>
      </c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3" t="s">
        <v>7</v>
      </c>
      <c r="V3" s="223"/>
      <c r="W3" s="2">
        <v>104</v>
      </c>
      <c r="X3" s="2" t="s">
        <v>1</v>
      </c>
      <c r="Y3" s="224">
        <v>45670</v>
      </c>
      <c r="Z3" s="223"/>
      <c r="AA3" s="223"/>
      <c r="AB3" s="223"/>
      <c r="AC3" s="2" t="s">
        <v>2</v>
      </c>
      <c r="AD3" s="224">
        <f>+Y3+6</f>
        <v>45676</v>
      </c>
      <c r="AE3" s="223"/>
      <c r="AF3" s="223"/>
      <c r="AG3" s="223"/>
    </row>
    <row r="4" spans="2:33" ht="15.75" customHeight="1" x14ac:dyDescent="0.2">
      <c r="B4" s="133" t="s">
        <v>88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5"/>
    </row>
    <row r="5" spans="2:33" ht="32.450000000000003" customHeight="1" x14ac:dyDescent="0.2">
      <c r="B5" s="210" t="s">
        <v>10</v>
      </c>
      <c r="C5" s="211"/>
      <c r="D5" s="211"/>
      <c r="E5" s="211"/>
      <c r="F5" s="211"/>
      <c r="G5" s="215" t="s">
        <v>86</v>
      </c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7"/>
    </row>
    <row r="6" spans="2:33" ht="26.45" customHeight="1" x14ac:dyDescent="0.2">
      <c r="B6" s="212" t="s">
        <v>11</v>
      </c>
      <c r="C6" s="213"/>
      <c r="D6" s="213"/>
      <c r="E6" s="213"/>
      <c r="F6" s="214"/>
      <c r="G6" s="218" t="s">
        <v>20</v>
      </c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20"/>
    </row>
    <row r="7" spans="2:33" ht="31.5" customHeight="1" x14ac:dyDescent="0.25">
      <c r="B7" s="152" t="s">
        <v>21</v>
      </c>
      <c r="C7" s="153"/>
      <c r="D7" s="153"/>
      <c r="E7" s="153"/>
      <c r="F7" s="154"/>
      <c r="G7" s="228" t="s">
        <v>22</v>
      </c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30"/>
    </row>
    <row r="8" spans="2:33" ht="15" x14ac:dyDescent="0.25">
      <c r="B8" s="157" t="s">
        <v>4</v>
      </c>
      <c r="C8" s="158"/>
      <c r="D8" s="158"/>
      <c r="E8" s="158"/>
      <c r="F8" s="159"/>
      <c r="G8" s="260" t="s">
        <v>23</v>
      </c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261"/>
    </row>
    <row r="9" spans="2:33" ht="15" x14ac:dyDescent="0.25">
      <c r="B9" s="157" t="s">
        <v>5</v>
      </c>
      <c r="C9" s="158"/>
      <c r="D9" s="158"/>
      <c r="E9" s="158"/>
      <c r="F9" s="159"/>
      <c r="G9" s="149">
        <v>44953</v>
      </c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1"/>
    </row>
    <row r="10" spans="2:33" ht="27.75" customHeight="1" x14ac:dyDescent="0.25">
      <c r="B10" s="152" t="s">
        <v>31</v>
      </c>
      <c r="C10" s="153"/>
      <c r="D10" s="153"/>
      <c r="E10" s="153"/>
      <c r="F10" s="154"/>
      <c r="G10" s="149">
        <v>45473</v>
      </c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1"/>
    </row>
    <row r="11" spans="2:33" ht="15" x14ac:dyDescent="0.25">
      <c r="B11" s="68" t="s">
        <v>32</v>
      </c>
      <c r="C11" s="69"/>
      <c r="D11" s="69"/>
      <c r="E11" s="69"/>
      <c r="F11" s="70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68" t="s">
        <v>92</v>
      </c>
      <c r="C12" s="69"/>
      <c r="D12" s="69"/>
      <c r="E12" s="69"/>
      <c r="F12" s="70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273" t="s">
        <v>34</v>
      </c>
      <c r="C13" s="274"/>
      <c r="D13" s="274"/>
      <c r="E13" s="274"/>
      <c r="F13" s="275"/>
      <c r="G13" s="149">
        <v>45899</v>
      </c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1"/>
    </row>
    <row r="14" spans="2:33" ht="15" x14ac:dyDescent="0.25">
      <c r="B14" s="157" t="s">
        <v>38</v>
      </c>
      <c r="C14" s="158"/>
      <c r="D14" s="158"/>
      <c r="E14" s="158"/>
      <c r="F14" s="159"/>
      <c r="G14" s="260">
        <f>G13-G9+1</f>
        <v>947</v>
      </c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261"/>
    </row>
    <row r="15" spans="2:33" ht="15" x14ac:dyDescent="0.25">
      <c r="B15" s="157" t="s">
        <v>8</v>
      </c>
      <c r="C15" s="158"/>
      <c r="D15" s="158"/>
      <c r="E15" s="158"/>
      <c r="F15" s="159"/>
      <c r="G15" s="268">
        <f>AD3-G9</f>
        <v>723</v>
      </c>
      <c r="H15" s="269"/>
      <c r="I15" s="269"/>
      <c r="J15" s="269"/>
      <c r="K15" s="158" t="s">
        <v>9</v>
      </c>
      <c r="L15" s="158"/>
      <c r="M15" s="158"/>
      <c r="N15" s="158"/>
      <c r="O15" s="159"/>
      <c r="P15" s="265">
        <f>+G15/G14</f>
        <v>0.76346356916578673</v>
      </c>
      <c r="Q15" s="266"/>
      <c r="R15" s="267"/>
      <c r="S15" s="262" t="s">
        <v>25</v>
      </c>
      <c r="T15" s="263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4"/>
    </row>
    <row r="16" spans="2:33" ht="29.25" customHeight="1" x14ac:dyDescent="0.25">
      <c r="B16" s="152" t="s">
        <v>28</v>
      </c>
      <c r="C16" s="153"/>
      <c r="D16" s="153"/>
      <c r="E16" s="153"/>
      <c r="F16" s="154"/>
      <c r="G16" s="162">
        <v>0.27400000000000002</v>
      </c>
      <c r="H16" s="163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152" t="s">
        <v>29</v>
      </c>
      <c r="C17" s="153"/>
      <c r="D17" s="153"/>
      <c r="E17" s="153"/>
      <c r="F17" s="154"/>
      <c r="G17" s="162">
        <v>0.26750000000000002</v>
      </c>
      <c r="H17" s="163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152" t="s">
        <v>26</v>
      </c>
      <c r="C18" s="153"/>
      <c r="D18" s="153"/>
      <c r="E18" s="153"/>
      <c r="F18" s="154"/>
      <c r="G18" s="155">
        <v>1</v>
      </c>
      <c r="H18" s="156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152" t="s">
        <v>35</v>
      </c>
      <c r="C19" s="153"/>
      <c r="D19" s="153"/>
      <c r="E19" s="153"/>
      <c r="F19" s="154"/>
      <c r="G19" s="155">
        <v>1</v>
      </c>
      <c r="H19" s="156"/>
      <c r="I19" s="180" t="s">
        <v>36</v>
      </c>
      <c r="J19" s="69"/>
      <c r="K19" s="69"/>
      <c r="L19" s="69"/>
      <c r="M19" s="70"/>
      <c r="N19" s="155">
        <v>1</v>
      </c>
      <c r="O19" s="156"/>
      <c r="P19" s="156"/>
      <c r="Q19" s="174"/>
      <c r="R19" s="175" t="s">
        <v>30</v>
      </c>
      <c r="S19" s="176"/>
      <c r="T19" s="176"/>
      <c r="U19" s="177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157" t="s">
        <v>3</v>
      </c>
      <c r="C20" s="158"/>
      <c r="D20" s="158"/>
      <c r="E20" s="158"/>
      <c r="F20" s="159"/>
      <c r="G20" s="181">
        <v>21411634465</v>
      </c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3"/>
    </row>
    <row r="21" spans="2:36" ht="15" x14ac:dyDescent="0.25">
      <c r="B21" s="157" t="s">
        <v>12</v>
      </c>
      <c r="C21" s="158"/>
      <c r="D21" s="158"/>
      <c r="E21" s="158"/>
      <c r="F21" s="159"/>
      <c r="G21" s="181">
        <v>3998063388.3183899</v>
      </c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3"/>
    </row>
    <row r="22" spans="2:36" ht="15" x14ac:dyDescent="0.25">
      <c r="B22" s="157" t="s">
        <v>13</v>
      </c>
      <c r="C22" s="158"/>
      <c r="D22" s="158"/>
      <c r="E22" s="158"/>
      <c r="F22" s="159"/>
      <c r="G22" s="181">
        <f>+G20-G21</f>
        <v>17413571076.68161</v>
      </c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3"/>
      <c r="AJ22" s="4"/>
    </row>
    <row r="23" spans="2:36" ht="9" customHeight="1" x14ac:dyDescent="0.2">
      <c r="B23" s="270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2"/>
    </row>
    <row r="24" spans="2:36" ht="19.5" customHeight="1" x14ac:dyDescent="0.2">
      <c r="B24" s="133" t="s">
        <v>87</v>
      </c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5"/>
    </row>
    <row r="25" spans="2:36" ht="24.75" customHeight="1" x14ac:dyDescent="0.2">
      <c r="B25" s="178" t="s">
        <v>49</v>
      </c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9"/>
      <c r="S25" s="168" t="s">
        <v>69</v>
      </c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70"/>
    </row>
    <row r="26" spans="2:36" ht="17.25" customHeight="1" x14ac:dyDescent="0.2">
      <c r="B26" s="164" t="s">
        <v>50</v>
      </c>
      <c r="C26" s="165"/>
      <c r="D26" s="165"/>
      <c r="E26" s="165"/>
      <c r="F26" s="165"/>
      <c r="G26" s="184" t="s">
        <v>54</v>
      </c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6"/>
      <c r="S26" s="164" t="s">
        <v>50</v>
      </c>
      <c r="T26" s="165"/>
      <c r="U26" s="165"/>
      <c r="V26" s="165"/>
      <c r="W26" s="165" t="s">
        <v>91</v>
      </c>
      <c r="X26" s="165"/>
      <c r="Y26" s="165"/>
      <c r="Z26" s="165"/>
      <c r="AA26" s="165"/>
      <c r="AB26" s="165"/>
      <c r="AC26" s="165"/>
      <c r="AD26" s="165"/>
      <c r="AE26" s="165"/>
      <c r="AF26" s="165"/>
      <c r="AG26" s="166"/>
    </row>
    <row r="27" spans="2:36" ht="19.5" customHeight="1" x14ac:dyDescent="0.2">
      <c r="B27" s="72" t="s">
        <v>4</v>
      </c>
      <c r="C27" s="73"/>
      <c r="D27" s="73"/>
      <c r="E27" s="73"/>
      <c r="F27" s="73"/>
      <c r="G27" s="160" t="s">
        <v>55</v>
      </c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76" t="s">
        <v>4</v>
      </c>
      <c r="T27" s="77"/>
      <c r="U27" s="77"/>
      <c r="V27" s="77"/>
      <c r="W27" s="167" t="s">
        <v>56</v>
      </c>
      <c r="X27" s="77"/>
      <c r="Y27" s="77"/>
      <c r="Z27" s="77"/>
      <c r="AA27" s="77"/>
      <c r="AB27" s="77"/>
      <c r="AC27" s="77"/>
      <c r="AD27" s="77"/>
      <c r="AE27" s="77"/>
      <c r="AF27" s="77"/>
      <c r="AG27" s="78"/>
    </row>
    <row r="28" spans="2:36" ht="19.5" customHeight="1" x14ac:dyDescent="0.2">
      <c r="B28" s="72" t="s">
        <v>57</v>
      </c>
      <c r="C28" s="73"/>
      <c r="D28" s="73"/>
      <c r="E28" s="73" t="s">
        <v>51</v>
      </c>
      <c r="F28" s="73"/>
      <c r="G28" s="171">
        <v>45509</v>
      </c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2"/>
      <c r="S28" s="76" t="s">
        <v>57</v>
      </c>
      <c r="T28" s="77"/>
      <c r="U28" s="77"/>
      <c r="V28" s="77"/>
      <c r="W28" s="171">
        <v>45509</v>
      </c>
      <c r="X28" s="171"/>
      <c r="Y28" s="171"/>
      <c r="Z28" s="171"/>
      <c r="AA28" s="171"/>
      <c r="AB28" s="171"/>
      <c r="AC28" s="171"/>
      <c r="AD28" s="171"/>
      <c r="AE28" s="171"/>
      <c r="AF28" s="171"/>
      <c r="AG28" s="198"/>
    </row>
    <row r="29" spans="2:36" ht="18.600000000000001" customHeight="1" x14ac:dyDescent="0.2">
      <c r="B29" s="72" t="s">
        <v>58</v>
      </c>
      <c r="C29" s="73"/>
      <c r="D29" s="73"/>
      <c r="E29" s="73"/>
      <c r="F29" s="73"/>
      <c r="G29" s="77" t="s">
        <v>59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173"/>
      <c r="S29" s="72" t="s">
        <v>58</v>
      </c>
      <c r="T29" s="73"/>
      <c r="U29" s="73"/>
      <c r="V29" s="73"/>
      <c r="W29" s="77" t="s">
        <v>59</v>
      </c>
      <c r="X29" s="77"/>
      <c r="Y29" s="77"/>
      <c r="Z29" s="77"/>
      <c r="AA29" s="77"/>
      <c r="AB29" s="77"/>
      <c r="AC29" s="77"/>
      <c r="AD29" s="77"/>
      <c r="AE29" s="77"/>
      <c r="AF29" s="77"/>
      <c r="AG29" s="78"/>
    </row>
    <row r="30" spans="2:36" ht="19.5" customHeight="1" x14ac:dyDescent="0.2">
      <c r="B30" s="72" t="s">
        <v>60</v>
      </c>
      <c r="C30" s="73"/>
      <c r="D30" s="73"/>
      <c r="E30" s="73"/>
      <c r="F30" s="73"/>
      <c r="G30" s="77" t="s">
        <v>59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173"/>
      <c r="S30" s="72" t="s">
        <v>60</v>
      </c>
      <c r="T30" s="73"/>
      <c r="U30" s="73"/>
      <c r="V30" s="73"/>
      <c r="W30" s="77" t="s">
        <v>59</v>
      </c>
      <c r="X30" s="77"/>
      <c r="Y30" s="77"/>
      <c r="Z30" s="77"/>
      <c r="AA30" s="77"/>
      <c r="AB30" s="77"/>
      <c r="AC30" s="77"/>
      <c r="AD30" s="77"/>
      <c r="AE30" s="77"/>
      <c r="AF30" s="77"/>
      <c r="AG30" s="78"/>
    </row>
    <row r="31" spans="2:36" ht="19.5" customHeight="1" x14ac:dyDescent="0.2">
      <c r="B31" s="72" t="s">
        <v>61</v>
      </c>
      <c r="C31" s="73"/>
      <c r="D31" s="73"/>
      <c r="E31" s="73"/>
      <c r="F31" s="73"/>
      <c r="G31" s="172">
        <v>45813</v>
      </c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1"/>
      <c r="S31" s="76" t="s">
        <v>61</v>
      </c>
      <c r="T31" s="77"/>
      <c r="U31" s="77"/>
      <c r="V31" s="77"/>
      <c r="W31" s="171">
        <v>45752</v>
      </c>
      <c r="X31" s="171"/>
      <c r="Y31" s="171"/>
      <c r="Z31" s="171"/>
      <c r="AA31" s="171"/>
      <c r="AB31" s="171"/>
      <c r="AC31" s="171"/>
      <c r="AD31" s="171"/>
      <c r="AE31" s="171"/>
      <c r="AF31" s="171"/>
      <c r="AG31" s="198"/>
    </row>
    <row r="32" spans="2:36" ht="14.45" customHeight="1" x14ac:dyDescent="0.2">
      <c r="B32" s="72" t="s">
        <v>62</v>
      </c>
      <c r="C32" s="73"/>
      <c r="D32" s="73"/>
      <c r="E32" s="73"/>
      <c r="F32" s="73"/>
      <c r="G32" s="192">
        <f>G31-G28+1</f>
        <v>305</v>
      </c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3"/>
      <c r="S32" s="72" t="s">
        <v>62</v>
      </c>
      <c r="T32" s="73"/>
      <c r="U32" s="73"/>
      <c r="V32" s="73"/>
      <c r="W32" s="193">
        <f>W31-W28+1</f>
        <v>244</v>
      </c>
      <c r="X32" s="199"/>
      <c r="Y32" s="199"/>
      <c r="Z32" s="199"/>
      <c r="AA32" s="199"/>
      <c r="AB32" s="199"/>
      <c r="AC32" s="199"/>
      <c r="AD32" s="199"/>
      <c r="AE32" s="199"/>
      <c r="AF32" s="199"/>
      <c r="AG32" s="200"/>
    </row>
    <row r="33" spans="2:35" ht="18.600000000000001" customHeight="1" x14ac:dyDescent="0.2">
      <c r="B33" s="72" t="s">
        <v>8</v>
      </c>
      <c r="C33" s="73"/>
      <c r="D33" s="73"/>
      <c r="E33" s="73"/>
      <c r="F33" s="73"/>
      <c r="G33" s="194">
        <f>+AD3-G28+1</f>
        <v>168</v>
      </c>
      <c r="H33" s="195"/>
      <c r="I33" s="195"/>
      <c r="J33" s="195"/>
      <c r="K33" s="161" t="s">
        <v>9</v>
      </c>
      <c r="L33" s="161"/>
      <c r="M33" s="161"/>
      <c r="N33" s="161"/>
      <c r="O33" s="196"/>
      <c r="P33" s="187">
        <f>+G33/G32</f>
        <v>0.55081967213114758</v>
      </c>
      <c r="Q33" s="188"/>
      <c r="R33" s="188"/>
      <c r="S33" s="72" t="s">
        <v>8</v>
      </c>
      <c r="T33" s="73"/>
      <c r="U33" s="73"/>
      <c r="V33" s="73"/>
      <c r="W33" s="194">
        <f>AD3-W28+1</f>
        <v>168</v>
      </c>
      <c r="X33" s="195"/>
      <c r="Y33" s="195"/>
      <c r="Z33" s="195"/>
      <c r="AA33" s="197"/>
      <c r="AB33" s="173" t="s">
        <v>9</v>
      </c>
      <c r="AC33" s="161"/>
      <c r="AD33" s="196"/>
      <c r="AE33" s="187">
        <f>+W33/W32</f>
        <v>0.68852459016393441</v>
      </c>
      <c r="AF33" s="188"/>
      <c r="AG33" s="189"/>
    </row>
    <row r="34" spans="2:35" ht="16.5" customHeight="1" x14ac:dyDescent="0.2">
      <c r="B34" s="72" t="s">
        <v>3</v>
      </c>
      <c r="C34" s="73"/>
      <c r="D34" s="73"/>
      <c r="E34" s="73"/>
      <c r="F34" s="73"/>
      <c r="G34" s="74">
        <v>1013921237</v>
      </c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5"/>
      <c r="S34" s="76" t="s">
        <v>3</v>
      </c>
      <c r="T34" s="77"/>
      <c r="U34" s="77"/>
      <c r="V34" s="77"/>
      <c r="W34" s="74">
        <v>17273655800</v>
      </c>
      <c r="X34" s="74"/>
      <c r="Y34" s="74"/>
      <c r="Z34" s="74"/>
      <c r="AA34" s="74"/>
      <c r="AB34" s="74"/>
      <c r="AC34" s="74"/>
      <c r="AD34" s="74"/>
      <c r="AE34" s="74"/>
      <c r="AF34" s="74"/>
      <c r="AG34" s="113"/>
      <c r="AI34" s="4"/>
    </row>
    <row r="35" spans="2:35" ht="18.600000000000001" customHeight="1" x14ac:dyDescent="0.2">
      <c r="B35" s="72" t="s">
        <v>63</v>
      </c>
      <c r="C35" s="73"/>
      <c r="D35" s="73"/>
      <c r="E35" s="73"/>
      <c r="F35" s="73"/>
      <c r="G35" s="74">
        <v>0</v>
      </c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5"/>
      <c r="S35" s="76" t="s">
        <v>63</v>
      </c>
      <c r="T35" s="77"/>
      <c r="U35" s="77"/>
      <c r="V35" s="77"/>
      <c r="W35" s="74">
        <v>0</v>
      </c>
      <c r="X35" s="74"/>
      <c r="Y35" s="74"/>
      <c r="Z35" s="74"/>
      <c r="AA35" s="74"/>
      <c r="AB35" s="74"/>
      <c r="AC35" s="74"/>
      <c r="AD35" s="74"/>
      <c r="AE35" s="74"/>
      <c r="AF35" s="74"/>
      <c r="AG35" s="113"/>
    </row>
    <row r="36" spans="2:35" ht="15.6" customHeight="1" x14ac:dyDescent="0.2">
      <c r="B36" s="72" t="s">
        <v>64</v>
      </c>
      <c r="C36" s="73"/>
      <c r="D36" s="73"/>
      <c r="E36" s="73"/>
      <c r="F36" s="73"/>
      <c r="G36" s="74">
        <v>204155456</v>
      </c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5"/>
      <c r="S36" s="76" t="s">
        <v>64</v>
      </c>
      <c r="T36" s="77"/>
      <c r="U36" s="77"/>
      <c r="V36" s="77"/>
      <c r="W36" s="74">
        <v>625940000</v>
      </c>
      <c r="X36" s="74"/>
      <c r="Y36" s="74"/>
      <c r="Z36" s="74"/>
      <c r="AA36" s="74"/>
      <c r="AB36" s="74"/>
      <c r="AC36" s="74"/>
      <c r="AD36" s="74"/>
      <c r="AE36" s="74"/>
      <c r="AF36" s="74"/>
      <c r="AG36" s="113"/>
    </row>
    <row r="37" spans="2:35" ht="20.45" customHeight="1" x14ac:dyDescent="0.2">
      <c r="B37" s="72" t="s">
        <v>65</v>
      </c>
      <c r="C37" s="73"/>
      <c r="D37" s="73"/>
      <c r="E37" s="73"/>
      <c r="F37" s="73"/>
      <c r="G37" s="74">
        <v>809765781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5"/>
      <c r="S37" s="76" t="s">
        <v>65</v>
      </c>
      <c r="T37" s="77"/>
      <c r="U37" s="77"/>
      <c r="V37" s="77"/>
      <c r="W37" s="74">
        <v>16647715800</v>
      </c>
      <c r="X37" s="74"/>
      <c r="Y37" s="74"/>
      <c r="Z37" s="74"/>
      <c r="AA37" s="74"/>
      <c r="AB37" s="74"/>
      <c r="AC37" s="74"/>
      <c r="AD37" s="74"/>
      <c r="AE37" s="74"/>
      <c r="AF37" s="74"/>
      <c r="AG37" s="113"/>
    </row>
    <row r="38" spans="2:35" ht="17.45" customHeight="1" x14ac:dyDescent="0.2">
      <c r="B38" s="76" t="s">
        <v>66</v>
      </c>
      <c r="C38" s="77"/>
      <c r="D38" s="77"/>
      <c r="E38" s="77"/>
      <c r="F38" s="77"/>
      <c r="G38" s="74">
        <f>G36</f>
        <v>204155456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5"/>
      <c r="S38" s="76" t="s">
        <v>66</v>
      </c>
      <c r="T38" s="77"/>
      <c r="U38" s="77"/>
      <c r="V38" s="77"/>
      <c r="W38" s="74">
        <v>625940000</v>
      </c>
      <c r="X38" s="74"/>
      <c r="Y38" s="74"/>
      <c r="Z38" s="74"/>
      <c r="AA38" s="74"/>
      <c r="AB38" s="74"/>
      <c r="AC38" s="74"/>
      <c r="AD38" s="74"/>
      <c r="AE38" s="74"/>
      <c r="AF38" s="74"/>
      <c r="AG38" s="113"/>
      <c r="AI38" s="38"/>
    </row>
    <row r="39" spans="2:35" ht="21.6" customHeight="1" x14ac:dyDescent="0.2">
      <c r="B39" s="76" t="s">
        <v>67</v>
      </c>
      <c r="C39" s="77"/>
      <c r="D39" s="77"/>
      <c r="E39" s="77"/>
      <c r="F39" s="77"/>
      <c r="G39" s="74">
        <v>207443053.51839301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5"/>
      <c r="S39" s="76" t="s">
        <v>67</v>
      </c>
      <c r="T39" s="77"/>
      <c r="U39" s="77"/>
      <c r="V39" s="77"/>
      <c r="W39" s="74">
        <v>2684858051</v>
      </c>
      <c r="X39" s="74"/>
      <c r="Y39" s="74"/>
      <c r="Z39" s="74"/>
      <c r="AA39" s="74"/>
      <c r="AB39" s="74"/>
      <c r="AC39" s="74"/>
      <c r="AD39" s="74"/>
      <c r="AE39" s="74"/>
      <c r="AF39" s="74"/>
      <c r="AG39" s="113"/>
      <c r="AI39" s="4"/>
    </row>
    <row r="40" spans="2:35" ht="24" customHeight="1" x14ac:dyDescent="0.2">
      <c r="B40" s="72" t="s">
        <v>13</v>
      </c>
      <c r="C40" s="73"/>
      <c r="D40" s="73"/>
      <c r="E40" s="73"/>
      <c r="F40" s="73"/>
      <c r="G40" s="74">
        <f>G34-G38-G39</f>
        <v>602322727.48160696</v>
      </c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5"/>
      <c r="S40" s="72" t="s">
        <v>13</v>
      </c>
      <c r="T40" s="73"/>
      <c r="U40" s="73"/>
      <c r="V40" s="73"/>
      <c r="W40" s="74">
        <f>W34-W38-W39</f>
        <v>13962857749</v>
      </c>
      <c r="X40" s="74"/>
      <c r="Y40" s="74"/>
      <c r="Z40" s="74"/>
      <c r="AA40" s="74"/>
      <c r="AB40" s="74"/>
      <c r="AC40" s="74"/>
      <c r="AD40" s="74"/>
      <c r="AE40" s="74"/>
      <c r="AF40" s="74"/>
      <c r="AG40" s="113"/>
      <c r="AI40" s="4"/>
    </row>
    <row r="41" spans="2:35" ht="23.25" customHeight="1" x14ac:dyDescent="0.2">
      <c r="B41" s="147" t="s">
        <v>53</v>
      </c>
      <c r="C41" s="148"/>
      <c r="D41" s="148"/>
      <c r="E41" s="148"/>
      <c r="F41" s="148"/>
      <c r="G41" s="136" t="s">
        <v>90</v>
      </c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8"/>
      <c r="S41" s="141" t="s">
        <v>52</v>
      </c>
      <c r="T41" s="142"/>
      <c r="U41" s="142"/>
      <c r="V41" s="142"/>
      <c r="W41" s="143" t="s">
        <v>68</v>
      </c>
      <c r="X41" s="144"/>
      <c r="Y41" s="144"/>
      <c r="Z41" s="144"/>
      <c r="AA41" s="144"/>
      <c r="AB41" s="144"/>
      <c r="AC41" s="144"/>
      <c r="AD41" s="144"/>
      <c r="AE41" s="144"/>
      <c r="AF41" s="144"/>
      <c r="AG41" s="145"/>
      <c r="AI41" s="39"/>
    </row>
    <row r="42" spans="2:35" ht="12" customHeight="1" thickBot="1" x14ac:dyDescent="0.25">
      <c r="B42" s="105"/>
      <c r="C42" s="106"/>
      <c r="D42" s="106"/>
      <c r="E42" s="106"/>
      <c r="F42" s="106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84"/>
      <c r="T42" s="84"/>
      <c r="U42" s="84"/>
      <c r="V42" s="84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6"/>
    </row>
    <row r="43" spans="2:35" ht="31.5" customHeight="1" thickBot="1" x14ac:dyDescent="0.25">
      <c r="B43" s="110" t="s">
        <v>89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2"/>
      <c r="AI43" s="39"/>
    </row>
    <row r="44" spans="2:35" ht="47.45" customHeight="1" x14ac:dyDescent="0.2">
      <c r="B44" s="114" t="s">
        <v>0</v>
      </c>
      <c r="C44" s="139"/>
      <c r="D44" s="114" t="s">
        <v>39</v>
      </c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5" t="s">
        <v>40</v>
      </c>
      <c r="W44" s="116"/>
      <c r="X44" s="117"/>
      <c r="Y44" s="146" t="s">
        <v>41</v>
      </c>
      <c r="Z44" s="146"/>
      <c r="AA44" s="146"/>
      <c r="AB44" s="146"/>
      <c r="AC44" s="146"/>
      <c r="AD44" s="146" t="s">
        <v>42</v>
      </c>
      <c r="AE44" s="146"/>
      <c r="AF44" s="146"/>
      <c r="AG44" s="146"/>
      <c r="AI44" s="4"/>
    </row>
    <row r="45" spans="2:35" ht="34.5" customHeight="1" x14ac:dyDescent="0.2">
      <c r="B45" s="118">
        <v>1</v>
      </c>
      <c r="C45" s="118"/>
      <c r="D45" s="119" t="s">
        <v>43</v>
      </c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20">
        <v>0.2074</v>
      </c>
      <c r="W45" s="121"/>
      <c r="X45" s="122"/>
      <c r="Y45" s="132">
        <f>-V45+V46</f>
        <v>-6.8999999999999895E-3</v>
      </c>
      <c r="Z45" s="132"/>
      <c r="AA45" s="132"/>
      <c r="AB45" s="132"/>
      <c r="AC45" s="132"/>
      <c r="AD45" s="140">
        <v>-1</v>
      </c>
      <c r="AE45" s="140"/>
      <c r="AF45" s="140"/>
      <c r="AG45" s="140"/>
    </row>
    <row r="46" spans="2:35" ht="36" customHeight="1" x14ac:dyDescent="0.2">
      <c r="B46" s="118">
        <v>2</v>
      </c>
      <c r="C46" s="118"/>
      <c r="D46" s="119" t="s">
        <v>44</v>
      </c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20">
        <v>0.20050000000000001</v>
      </c>
      <c r="W46" s="121"/>
      <c r="X46" s="122"/>
      <c r="Y46" s="132"/>
      <c r="Z46" s="132"/>
      <c r="AA46" s="132"/>
      <c r="AB46" s="132"/>
      <c r="AC46" s="132"/>
      <c r="AD46" s="140"/>
      <c r="AE46" s="140"/>
      <c r="AF46" s="140"/>
      <c r="AG46" s="140"/>
    </row>
    <row r="47" spans="2:35" ht="9" customHeight="1" x14ac:dyDescent="0.2">
      <c r="B47" s="28"/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2"/>
      <c r="Z47" s="32"/>
      <c r="AA47" s="32"/>
      <c r="AB47" s="32"/>
      <c r="AC47" s="32"/>
      <c r="AD47" s="33"/>
      <c r="AE47" s="33"/>
      <c r="AF47" s="33"/>
      <c r="AG47" s="34"/>
    </row>
    <row r="48" spans="2:35" ht="27" customHeight="1" x14ac:dyDescent="0.2">
      <c r="B48" s="114" t="s">
        <v>0</v>
      </c>
      <c r="C48" s="114"/>
      <c r="D48" s="114" t="s">
        <v>45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5" t="s">
        <v>46</v>
      </c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7"/>
    </row>
    <row r="49" spans="2:33" ht="28.5" customHeight="1" x14ac:dyDescent="0.2">
      <c r="B49" s="108">
        <v>1</v>
      </c>
      <c r="C49" s="108"/>
      <c r="D49" s="109" t="s">
        <v>47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25">
        <v>3452736256.9200001</v>
      </c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7"/>
    </row>
    <row r="50" spans="2:33" ht="34.5" customHeight="1" thickBot="1" x14ac:dyDescent="0.25">
      <c r="B50" s="71">
        <v>2</v>
      </c>
      <c r="C50" s="71"/>
      <c r="D50" s="128" t="s">
        <v>48</v>
      </c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9">
        <v>3337211311.8700099</v>
      </c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1"/>
    </row>
    <row r="51" spans="2:33" ht="9.6" customHeight="1" x14ac:dyDescent="0.2">
      <c r="B51" s="25"/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9"/>
      <c r="X51" s="19"/>
      <c r="Y51" s="20"/>
      <c r="Z51" s="20"/>
      <c r="AA51" s="20"/>
      <c r="AB51" s="20"/>
      <c r="AC51" s="20"/>
      <c r="AD51" s="21"/>
      <c r="AE51" s="21"/>
      <c r="AF51" s="21"/>
      <c r="AG51" s="26"/>
    </row>
    <row r="52" spans="2:33" ht="29.1" customHeight="1" x14ac:dyDescent="0.2">
      <c r="B52" s="133" t="s">
        <v>17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5"/>
    </row>
    <row r="53" spans="2:33" ht="9" customHeight="1" x14ac:dyDescent="0.2">
      <c r="B53" s="231" t="s">
        <v>0</v>
      </c>
      <c r="C53" s="232"/>
      <c r="D53" s="252" t="s">
        <v>70</v>
      </c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4"/>
      <c r="W53" s="240" t="s">
        <v>15</v>
      </c>
      <c r="X53" s="241"/>
      <c r="Y53" s="242"/>
      <c r="Z53" s="246" t="s">
        <v>16</v>
      </c>
      <c r="AA53" s="247"/>
      <c r="AB53" s="247"/>
      <c r="AC53" s="248"/>
      <c r="AD53" s="235" t="s">
        <v>14</v>
      </c>
      <c r="AE53" s="236"/>
      <c r="AF53" s="236"/>
      <c r="AG53" s="237"/>
    </row>
    <row r="54" spans="2:33" ht="23.25" customHeight="1" x14ac:dyDescent="0.2">
      <c r="B54" s="233"/>
      <c r="C54" s="234"/>
      <c r="D54" s="255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7"/>
      <c r="W54" s="243"/>
      <c r="X54" s="244"/>
      <c r="Y54" s="245"/>
      <c r="Z54" s="249"/>
      <c r="AA54" s="250"/>
      <c r="AB54" s="250"/>
      <c r="AC54" s="251"/>
      <c r="AD54" s="232"/>
      <c r="AE54" s="238"/>
      <c r="AF54" s="238"/>
      <c r="AG54" s="239"/>
    </row>
    <row r="55" spans="2:33" ht="24.95" customHeight="1" x14ac:dyDescent="0.2">
      <c r="B55" s="45"/>
      <c r="C55" s="46"/>
      <c r="D55" s="61" t="s">
        <v>71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3"/>
      <c r="W55" s="50">
        <v>45509</v>
      </c>
      <c r="X55" s="51"/>
      <c r="Y55" s="52"/>
      <c r="Z55" s="50">
        <v>45509</v>
      </c>
      <c r="AA55" s="51"/>
      <c r="AB55" s="51"/>
      <c r="AC55" s="52"/>
      <c r="AD55" s="53">
        <f t="shared" ref="AD55:AD66" si="0">+IF(Z55&lt;&gt;0,IF(Z55=0,(W55-Z55),IF(Z55&lt;&gt;W55,(W55-Z55),0)),"no iniciado")</f>
        <v>0</v>
      </c>
      <c r="AE55" s="54"/>
      <c r="AF55" s="54">
        <f t="shared" ref="AF55:AF66" si="1">+IF(Z55&lt;&gt;0,IF(AB55=0,(T55-Z55),IF(Z55&lt;&gt;T55,(T55-Z55),0)),"no iniciado")</f>
        <v>-45509</v>
      </c>
      <c r="AG55" s="55"/>
    </row>
    <row r="56" spans="2:33" ht="17.25" customHeight="1" x14ac:dyDescent="0.2">
      <c r="B56" s="45"/>
      <c r="C56" s="46"/>
      <c r="D56" s="58" t="s">
        <v>72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60"/>
      <c r="W56" s="50">
        <v>45549</v>
      </c>
      <c r="X56" s="51"/>
      <c r="Y56" s="52"/>
      <c r="Z56" s="50">
        <v>45549</v>
      </c>
      <c r="AA56" s="51"/>
      <c r="AB56" s="51"/>
      <c r="AC56" s="52"/>
      <c r="AD56" s="53">
        <f>+IF(Z56&lt;&gt;0,IF(Z56=0,(W56-Z56),IF(Z56&lt;&gt;W56,(W56-Z56),0)),"En ejecución")</f>
        <v>0</v>
      </c>
      <c r="AE56" s="54"/>
      <c r="AF56" s="54">
        <f t="shared" ref="AF56:AF58" si="2">+IF(Z56&lt;&gt;0,IF(AB56=0,(T56-Z56),IF(Z56&lt;&gt;T56,(T56-Z56),0)),"no iniciado")</f>
        <v>-45549</v>
      </c>
      <c r="AG56" s="55"/>
    </row>
    <row r="57" spans="2:33" ht="13.5" customHeight="1" x14ac:dyDescent="0.2">
      <c r="B57" s="123"/>
      <c r="C57" s="124"/>
      <c r="D57" s="58" t="s">
        <v>83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60"/>
      <c r="W57" s="50">
        <v>45578</v>
      </c>
      <c r="X57" s="51"/>
      <c r="Y57" s="52"/>
      <c r="Z57" s="50">
        <v>45578</v>
      </c>
      <c r="AA57" s="51"/>
      <c r="AB57" s="51"/>
      <c r="AC57" s="52"/>
      <c r="AD57" s="53">
        <f>+IF(Z57&lt;&gt;0,IF(Z57=0,(W57-Z57),IF(Z57&lt;&gt;W57,(W57-Z57),0)),"En ejecución")</f>
        <v>0</v>
      </c>
      <c r="AE57" s="54"/>
      <c r="AF57" s="54">
        <f t="shared" si="2"/>
        <v>-45578</v>
      </c>
      <c r="AG57" s="55"/>
    </row>
    <row r="58" spans="2:33" ht="16.5" customHeight="1" x14ac:dyDescent="0.2">
      <c r="B58" s="45"/>
      <c r="C58" s="46"/>
      <c r="D58" s="58" t="s">
        <v>73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60"/>
      <c r="W58" s="50">
        <v>45640</v>
      </c>
      <c r="X58" s="51"/>
      <c r="Y58" s="52"/>
      <c r="Z58" s="50">
        <v>45640</v>
      </c>
      <c r="AA58" s="51"/>
      <c r="AB58" s="51"/>
      <c r="AC58" s="52"/>
      <c r="AD58" s="53">
        <f>+IF(Z58&lt;&gt;0,IF(Z58=0,(W58-Z58),IF(Z58&lt;&gt;W58,(W58-Z58),0)),"En ejecución")</f>
        <v>0</v>
      </c>
      <c r="AE58" s="54"/>
      <c r="AF58" s="54">
        <f t="shared" si="2"/>
        <v>-45640</v>
      </c>
      <c r="AG58" s="55"/>
    </row>
    <row r="59" spans="2:33" ht="18.600000000000001" customHeight="1" x14ac:dyDescent="0.2">
      <c r="B59" s="45"/>
      <c r="C59" s="46"/>
      <c r="D59" s="58" t="s">
        <v>74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60"/>
      <c r="W59" s="50">
        <v>45793</v>
      </c>
      <c r="X59" s="51"/>
      <c r="Y59" s="52"/>
      <c r="Z59" s="50"/>
      <c r="AA59" s="51"/>
      <c r="AB59" s="51"/>
      <c r="AC59" s="52"/>
      <c r="AD59" s="53" t="str">
        <f>+IF(Z59&lt;&gt;0,IF(Z59=0,(W59-Z59),IF(Z59&lt;&gt;W59,(W59-Z59),0)),"En ejecución")</f>
        <v>En ejecución</v>
      </c>
      <c r="AE59" s="54"/>
      <c r="AF59" s="54" t="str">
        <f t="shared" si="1"/>
        <v>no iniciado</v>
      </c>
      <c r="AG59" s="55"/>
    </row>
    <row r="60" spans="2:33" ht="18.600000000000001" customHeight="1" x14ac:dyDescent="0.2">
      <c r="B60" s="45"/>
      <c r="C60" s="46"/>
      <c r="D60" s="58" t="s">
        <v>75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60"/>
      <c r="W60" s="50">
        <v>45819</v>
      </c>
      <c r="X60" s="51"/>
      <c r="Y60" s="52"/>
      <c r="Z60" s="50"/>
      <c r="AA60" s="51"/>
      <c r="AB60" s="51"/>
      <c r="AC60" s="52"/>
      <c r="AD60" s="53" t="str">
        <f t="shared" si="0"/>
        <v>no iniciado</v>
      </c>
      <c r="AE60" s="54"/>
      <c r="AF60" s="54" t="str">
        <f t="shared" si="1"/>
        <v>no iniciado</v>
      </c>
      <c r="AG60" s="55"/>
    </row>
    <row r="61" spans="2:33" ht="18" customHeight="1" x14ac:dyDescent="0.2">
      <c r="B61" s="45"/>
      <c r="C61" s="46"/>
      <c r="D61" s="58" t="s">
        <v>76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60"/>
      <c r="W61" s="50">
        <v>45768</v>
      </c>
      <c r="X61" s="51"/>
      <c r="Y61" s="52"/>
      <c r="Z61" s="50"/>
      <c r="AA61" s="51"/>
      <c r="AB61" s="51"/>
      <c r="AC61" s="52"/>
      <c r="AD61" s="53" t="str">
        <f>+IF(Z61&lt;&gt;0,IF(Z61=0,(W61-Z61),IF(Z61&lt;&gt;W61,(W61-Z61),0)),"En ejecución")</f>
        <v>En ejecución</v>
      </c>
      <c r="AE61" s="54"/>
      <c r="AF61" s="54" t="str">
        <f t="shared" si="1"/>
        <v>no iniciado</v>
      </c>
      <c r="AG61" s="55"/>
    </row>
    <row r="62" spans="2:33" ht="21" customHeight="1" x14ac:dyDescent="0.2">
      <c r="B62" s="45"/>
      <c r="C62" s="46"/>
      <c r="D62" s="58" t="s">
        <v>77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60"/>
      <c r="W62" s="50">
        <v>45805</v>
      </c>
      <c r="X62" s="51"/>
      <c r="Y62" s="52"/>
      <c r="Z62" s="50"/>
      <c r="AA62" s="51"/>
      <c r="AB62" s="51"/>
      <c r="AC62" s="52"/>
      <c r="AD62" s="53" t="str">
        <f t="shared" si="0"/>
        <v>no iniciado</v>
      </c>
      <c r="AE62" s="54"/>
      <c r="AF62" s="54" t="str">
        <f t="shared" si="1"/>
        <v>no iniciado</v>
      </c>
      <c r="AG62" s="55"/>
    </row>
    <row r="63" spans="2:33" ht="15.75" x14ac:dyDescent="0.2">
      <c r="B63" s="45"/>
      <c r="C63" s="46"/>
      <c r="D63" s="58" t="s">
        <v>78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60"/>
      <c r="W63" s="50">
        <v>45819</v>
      </c>
      <c r="X63" s="51"/>
      <c r="Y63" s="52"/>
      <c r="Z63" s="50"/>
      <c r="AA63" s="51"/>
      <c r="AB63" s="51"/>
      <c r="AC63" s="52"/>
      <c r="AD63" s="53" t="str">
        <f t="shared" si="0"/>
        <v>no iniciado</v>
      </c>
      <c r="AE63" s="54"/>
      <c r="AF63" s="54" t="str">
        <f t="shared" si="1"/>
        <v>no iniciado</v>
      </c>
      <c r="AG63" s="55"/>
    </row>
    <row r="64" spans="2:33" ht="18" customHeight="1" x14ac:dyDescent="0.2">
      <c r="B64" s="45"/>
      <c r="C64" s="46"/>
      <c r="D64" s="58" t="s">
        <v>79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60"/>
      <c r="W64" s="50">
        <v>45833</v>
      </c>
      <c r="X64" s="51"/>
      <c r="Y64" s="52"/>
      <c r="Z64" s="50"/>
      <c r="AA64" s="51"/>
      <c r="AB64" s="51"/>
      <c r="AC64" s="52"/>
      <c r="AD64" s="53" t="str">
        <f t="shared" si="0"/>
        <v>no iniciado</v>
      </c>
      <c r="AE64" s="54"/>
      <c r="AF64" s="54" t="str">
        <f t="shared" si="1"/>
        <v>no iniciado</v>
      </c>
      <c r="AG64" s="55"/>
    </row>
    <row r="65" spans="1:33" ht="17.25" customHeight="1" x14ac:dyDescent="0.2">
      <c r="A65" s="1"/>
      <c r="B65" s="45"/>
      <c r="C65" s="46"/>
      <c r="D65" s="58" t="s">
        <v>80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60"/>
      <c r="W65" s="50">
        <v>45833</v>
      </c>
      <c r="X65" s="51"/>
      <c r="Y65" s="52"/>
      <c r="Z65" s="50"/>
      <c r="AA65" s="51"/>
      <c r="AB65" s="51"/>
      <c r="AC65" s="52"/>
      <c r="AD65" s="53" t="str">
        <f t="shared" si="0"/>
        <v>no iniciado</v>
      </c>
      <c r="AE65" s="54"/>
      <c r="AF65" s="54" t="str">
        <f t="shared" si="1"/>
        <v>no iniciado</v>
      </c>
      <c r="AG65" s="55"/>
    </row>
    <row r="66" spans="1:33" ht="35.450000000000003" customHeight="1" x14ac:dyDescent="0.2">
      <c r="B66" s="45"/>
      <c r="C66" s="46"/>
      <c r="D66" s="61" t="s">
        <v>81</v>
      </c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3"/>
      <c r="W66" s="50">
        <v>45874</v>
      </c>
      <c r="X66" s="51"/>
      <c r="Y66" s="52"/>
      <c r="Z66" s="50"/>
      <c r="AA66" s="51"/>
      <c r="AB66" s="51"/>
      <c r="AC66" s="52"/>
      <c r="AD66" s="53" t="str">
        <f t="shared" si="0"/>
        <v>no iniciado</v>
      </c>
      <c r="AE66" s="54"/>
      <c r="AF66" s="54" t="str">
        <f t="shared" si="1"/>
        <v>no iniciado</v>
      </c>
      <c r="AG66" s="55"/>
    </row>
    <row r="67" spans="1:33" s="1" customFormat="1" ht="15" customHeight="1" x14ac:dyDescent="0.25">
      <c r="A67" s="3"/>
      <c r="B67" s="87" t="s">
        <v>82</v>
      </c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9"/>
      <c r="T67" s="90"/>
      <c r="U67" s="91"/>
      <c r="V67" s="92"/>
      <c r="W67" s="56">
        <f>+W66-W55+1</f>
        <v>366</v>
      </c>
      <c r="X67" s="57"/>
      <c r="Y67" s="57"/>
      <c r="Z67" s="47" t="str">
        <f>IF(Z66&lt;&gt;0,(Z66-W55+1),"")</f>
        <v/>
      </c>
      <c r="AA67" s="48"/>
      <c r="AB67" s="48"/>
      <c r="AC67" s="67"/>
      <c r="AD67" s="47"/>
      <c r="AE67" s="48"/>
      <c r="AF67" s="48"/>
      <c r="AG67" s="49"/>
    </row>
    <row r="68" spans="1:33" ht="6.75" customHeight="1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4"/>
    </row>
    <row r="69" spans="1:33" ht="15.75" x14ac:dyDescent="0.2">
      <c r="B69" s="133" t="s">
        <v>24</v>
      </c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5"/>
    </row>
    <row r="70" spans="1:33" ht="64.5" customHeight="1" x14ac:dyDescent="0.2">
      <c r="B70" s="64" t="s">
        <v>94</v>
      </c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6"/>
    </row>
    <row r="71" spans="1:33" ht="18.75" customHeight="1" x14ac:dyDescent="0.2">
      <c r="B71" s="96" t="s">
        <v>85</v>
      </c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8"/>
    </row>
    <row r="72" spans="1:33" ht="17.45" customHeight="1" x14ac:dyDescent="0.2">
      <c r="B72" s="42" t="s">
        <v>95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4"/>
    </row>
    <row r="73" spans="1:33" ht="17.45" customHeight="1" x14ac:dyDescent="0.2">
      <c r="B73" s="42" t="s">
        <v>96</v>
      </c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4"/>
    </row>
    <row r="74" spans="1:33" ht="17.45" customHeight="1" x14ac:dyDescent="0.2">
      <c r="B74" s="42" t="s">
        <v>97</v>
      </c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4"/>
    </row>
    <row r="75" spans="1:33" ht="17.45" customHeight="1" x14ac:dyDescent="0.2">
      <c r="B75" s="42" t="s">
        <v>98</v>
      </c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4"/>
    </row>
    <row r="76" spans="1:33" ht="17.45" customHeight="1" x14ac:dyDescent="0.2">
      <c r="B76" s="42" t="s">
        <v>99</v>
      </c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4"/>
    </row>
    <row r="77" spans="1:33" ht="15.6" customHeight="1" x14ac:dyDescent="0.2">
      <c r="B77" s="42" t="s">
        <v>100</v>
      </c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4"/>
    </row>
    <row r="78" spans="1:33" ht="33.950000000000003" customHeight="1" x14ac:dyDescent="0.2">
      <c r="B78" s="42" t="s">
        <v>101</v>
      </c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4"/>
    </row>
    <row r="79" spans="1:33" ht="17.25" customHeight="1" x14ac:dyDescent="0.2">
      <c r="B79" s="42" t="s">
        <v>102</v>
      </c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4"/>
    </row>
    <row r="80" spans="1:33" ht="16.5" customHeight="1" x14ac:dyDescent="0.2">
      <c r="B80" s="42" t="s">
        <v>103</v>
      </c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4"/>
    </row>
    <row r="81" spans="2:33" ht="17.45" customHeight="1" x14ac:dyDescent="0.2">
      <c r="B81" s="99" t="s">
        <v>84</v>
      </c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1"/>
    </row>
    <row r="82" spans="2:33" ht="18" customHeight="1" x14ac:dyDescent="0.2">
      <c r="B82" s="42" t="s">
        <v>104</v>
      </c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4"/>
    </row>
    <row r="83" spans="2:33" ht="18" customHeight="1" x14ac:dyDescent="0.2">
      <c r="B83" s="42" t="s">
        <v>105</v>
      </c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4"/>
    </row>
    <row r="84" spans="2:33" ht="18" customHeight="1" x14ac:dyDescent="0.2">
      <c r="B84" s="42" t="s">
        <v>106</v>
      </c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4"/>
    </row>
    <row r="85" spans="2:33" ht="18" customHeight="1" x14ac:dyDescent="0.2">
      <c r="B85" s="42" t="s">
        <v>107</v>
      </c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4"/>
    </row>
    <row r="86" spans="2:33" ht="18" customHeight="1" x14ac:dyDescent="0.2">
      <c r="B86" s="42" t="s">
        <v>108</v>
      </c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4"/>
    </row>
    <row r="87" spans="2:33" ht="5.25" customHeight="1" x14ac:dyDescent="0.2">
      <c r="B87" s="102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/>
    </row>
    <row r="88" spans="2:33" ht="5.25" customHeight="1" x14ac:dyDescent="0.2">
      <c r="B88" s="93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5"/>
    </row>
    <row r="89" spans="2:33" ht="15" customHeight="1" x14ac:dyDescent="0.2">
      <c r="B89" s="133" t="s">
        <v>37</v>
      </c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5"/>
    </row>
    <row r="90" spans="2:33" ht="4.5" customHeight="1" x14ac:dyDescent="0.2"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7"/>
    </row>
    <row r="91" spans="2:33" ht="5.25" customHeight="1" x14ac:dyDescent="0.2">
      <c r="B91" s="79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0"/>
      <c r="AD91" s="80"/>
      <c r="AE91" s="80"/>
      <c r="AF91" s="80"/>
      <c r="AG91" s="81"/>
    </row>
    <row r="92" spans="2:33" x14ac:dyDescent="0.2">
      <c r="B92" s="82"/>
      <c r="C92" s="278"/>
      <c r="D92" s="278"/>
      <c r="E92" s="278"/>
      <c r="F92" s="278"/>
      <c r="G92" s="278"/>
      <c r="H92" s="278"/>
      <c r="I92" s="278"/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83"/>
    </row>
    <row r="93" spans="2:33" ht="12.95" customHeight="1" x14ac:dyDescent="0.2">
      <c r="B93" s="82"/>
      <c r="C93" s="278"/>
      <c r="D93" s="278"/>
      <c r="E93" s="278"/>
      <c r="F93" s="278"/>
      <c r="G93" s="278"/>
      <c r="H93" s="278"/>
      <c r="I93" s="278"/>
      <c r="J93" s="278"/>
      <c r="K93" s="278"/>
      <c r="L93" s="278"/>
      <c r="M93" s="278"/>
      <c r="N93" s="278"/>
      <c r="O93" s="278"/>
      <c r="P93" s="278"/>
      <c r="Q93" s="278"/>
      <c r="R93" s="278"/>
      <c r="S93" s="278"/>
      <c r="T93" s="278"/>
      <c r="U93" s="278"/>
      <c r="V93" s="278"/>
      <c r="W93" s="278"/>
      <c r="X93" s="278"/>
      <c r="Y93" s="278"/>
      <c r="Z93" s="278"/>
      <c r="AA93" s="278"/>
      <c r="AB93" s="278"/>
      <c r="AC93" s="278"/>
      <c r="AD93" s="278"/>
      <c r="AE93" s="278"/>
      <c r="AF93" s="278"/>
      <c r="AG93" s="83"/>
    </row>
    <row r="94" spans="2:33" ht="12.95" customHeight="1" x14ac:dyDescent="0.2">
      <c r="B94" s="82"/>
      <c r="C94" s="278"/>
      <c r="D94" s="278"/>
      <c r="E94" s="278"/>
      <c r="F94" s="278"/>
      <c r="G94" s="278"/>
      <c r="H94" s="278"/>
      <c r="I94" s="278"/>
      <c r="J94" s="278"/>
      <c r="K94" s="278"/>
      <c r="L94" s="278"/>
      <c r="M94" s="278"/>
      <c r="N94" s="278"/>
      <c r="O94" s="278"/>
      <c r="P94" s="278"/>
      <c r="Q94" s="278"/>
      <c r="R94" s="278"/>
      <c r="S94" s="278"/>
      <c r="T94" s="278"/>
      <c r="U94" s="278"/>
      <c r="V94" s="278"/>
      <c r="W94" s="278"/>
      <c r="X94" s="278"/>
      <c r="Y94" s="278"/>
      <c r="Z94" s="278"/>
      <c r="AA94" s="278"/>
      <c r="AB94" s="278"/>
      <c r="AC94" s="278"/>
      <c r="AD94" s="278"/>
      <c r="AE94" s="278"/>
      <c r="AF94" s="278"/>
      <c r="AG94" s="83"/>
    </row>
    <row r="95" spans="2:33" ht="12.95" customHeight="1" x14ac:dyDescent="0.2">
      <c r="B95" s="82"/>
      <c r="C95" s="278"/>
      <c r="D95" s="278"/>
      <c r="E95" s="278"/>
      <c r="F95" s="278"/>
      <c r="G95" s="278"/>
      <c r="H95" s="278"/>
      <c r="I95" s="278"/>
      <c r="J95" s="278"/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83"/>
    </row>
    <row r="96" spans="2:33" ht="12.95" customHeight="1" x14ac:dyDescent="0.2">
      <c r="B96" s="82"/>
      <c r="C96" s="278"/>
      <c r="D96" s="278"/>
      <c r="E96" s="278"/>
      <c r="F96" s="278"/>
      <c r="G96" s="278"/>
      <c r="H96" s="278"/>
      <c r="I96" s="278"/>
      <c r="J96" s="278"/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83"/>
    </row>
    <row r="97" spans="2:38" ht="12.95" customHeight="1" x14ac:dyDescent="0.2">
      <c r="B97" s="82"/>
      <c r="C97" s="278"/>
      <c r="D97" s="278"/>
      <c r="E97" s="278"/>
      <c r="F97" s="278"/>
      <c r="G97" s="278"/>
      <c r="H97" s="278"/>
      <c r="I97" s="278"/>
      <c r="J97" s="278"/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83"/>
    </row>
    <row r="98" spans="2:38" ht="12.95" customHeight="1" x14ac:dyDescent="0.2">
      <c r="B98" s="82"/>
      <c r="C98" s="278"/>
      <c r="D98" s="278"/>
      <c r="E98" s="278"/>
      <c r="F98" s="278"/>
      <c r="G98" s="278"/>
      <c r="H98" s="278"/>
      <c r="I98" s="278"/>
      <c r="J98" s="278"/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83"/>
    </row>
    <row r="99" spans="2:38" ht="12.95" customHeight="1" x14ac:dyDescent="0.2">
      <c r="B99" s="82"/>
      <c r="C99" s="278"/>
      <c r="D99" s="278"/>
      <c r="E99" s="278"/>
      <c r="F99" s="278"/>
      <c r="G99" s="278"/>
      <c r="H99" s="278"/>
      <c r="I99" s="278"/>
      <c r="J99" s="278"/>
      <c r="K99" s="278"/>
      <c r="L99" s="278"/>
      <c r="M99" s="278"/>
      <c r="N99" s="278"/>
      <c r="O99" s="278"/>
      <c r="P99" s="278"/>
      <c r="Q99" s="278"/>
      <c r="R99" s="278"/>
      <c r="S99" s="278"/>
      <c r="T99" s="278"/>
      <c r="U99" s="278"/>
      <c r="V99" s="278"/>
      <c r="W99" s="278"/>
      <c r="X99" s="278"/>
      <c r="Y99" s="278"/>
      <c r="Z99" s="278"/>
      <c r="AA99" s="278"/>
      <c r="AB99" s="278"/>
      <c r="AC99" s="278"/>
      <c r="AD99" s="278"/>
      <c r="AE99" s="278"/>
      <c r="AF99" s="278"/>
      <c r="AG99" s="83"/>
    </row>
    <row r="100" spans="2:38" ht="12.95" customHeight="1" x14ac:dyDescent="0.2">
      <c r="B100" s="82"/>
      <c r="C100" s="278"/>
      <c r="D100" s="278"/>
      <c r="E100" s="278"/>
      <c r="F100" s="278"/>
      <c r="G100" s="278"/>
      <c r="H100" s="278"/>
      <c r="I100" s="278"/>
      <c r="J100" s="278"/>
      <c r="K100" s="278"/>
      <c r="L100" s="278"/>
      <c r="M100" s="278"/>
      <c r="N100" s="278"/>
      <c r="O100" s="278"/>
      <c r="P100" s="278"/>
      <c r="Q100" s="278"/>
      <c r="R100" s="278"/>
      <c r="S100" s="278"/>
      <c r="T100" s="278"/>
      <c r="U100" s="278"/>
      <c r="V100" s="278"/>
      <c r="W100" s="278"/>
      <c r="X100" s="278"/>
      <c r="Y100" s="278"/>
      <c r="Z100" s="278"/>
      <c r="AA100" s="278"/>
      <c r="AB100" s="278"/>
      <c r="AC100" s="278"/>
      <c r="AD100" s="278"/>
      <c r="AE100" s="278"/>
      <c r="AF100" s="278"/>
      <c r="AG100" s="83"/>
    </row>
    <row r="101" spans="2:38" ht="12.95" customHeight="1" x14ac:dyDescent="0.2">
      <c r="B101" s="82"/>
      <c r="C101" s="278"/>
      <c r="D101" s="278"/>
      <c r="E101" s="278"/>
      <c r="F101" s="278"/>
      <c r="G101" s="278"/>
      <c r="H101" s="278"/>
      <c r="I101" s="278"/>
      <c r="J101" s="278"/>
      <c r="K101" s="278"/>
      <c r="L101" s="278"/>
      <c r="M101" s="278"/>
      <c r="N101" s="278"/>
      <c r="O101" s="278"/>
      <c r="P101" s="278"/>
      <c r="Q101" s="278"/>
      <c r="R101" s="278"/>
      <c r="S101" s="278"/>
      <c r="T101" s="278"/>
      <c r="U101" s="278"/>
      <c r="V101" s="278"/>
      <c r="W101" s="278"/>
      <c r="X101" s="278"/>
      <c r="Y101" s="278"/>
      <c r="Z101" s="278"/>
      <c r="AA101" s="278"/>
      <c r="AB101" s="278"/>
      <c r="AC101" s="278"/>
      <c r="AD101" s="278"/>
      <c r="AE101" s="278"/>
      <c r="AF101" s="278"/>
      <c r="AG101" s="83"/>
    </row>
    <row r="102" spans="2:38" ht="12.95" customHeight="1" x14ac:dyDescent="0.2">
      <c r="B102" s="82"/>
      <c r="C102" s="278"/>
      <c r="D102" s="278"/>
      <c r="E102" s="278"/>
      <c r="F102" s="278"/>
      <c r="G102" s="278"/>
      <c r="H102" s="278"/>
      <c r="I102" s="278"/>
      <c r="J102" s="278"/>
      <c r="K102" s="278"/>
      <c r="L102" s="278"/>
      <c r="M102" s="278"/>
      <c r="N102" s="278"/>
      <c r="O102" s="278"/>
      <c r="P102" s="278"/>
      <c r="Q102" s="278"/>
      <c r="R102" s="278"/>
      <c r="S102" s="278"/>
      <c r="T102" s="278"/>
      <c r="U102" s="278"/>
      <c r="V102" s="278"/>
      <c r="W102" s="278"/>
      <c r="X102" s="278"/>
      <c r="Y102" s="278"/>
      <c r="Z102" s="278"/>
      <c r="AA102" s="278"/>
      <c r="AB102" s="278"/>
      <c r="AC102" s="278"/>
      <c r="AD102" s="278"/>
      <c r="AE102" s="278"/>
      <c r="AF102" s="278"/>
      <c r="AG102" s="83"/>
    </row>
    <row r="103" spans="2:38" ht="12.95" customHeight="1" x14ac:dyDescent="0.2">
      <c r="B103" s="82"/>
      <c r="C103" s="278"/>
      <c r="D103" s="278"/>
      <c r="E103" s="278"/>
      <c r="F103" s="278"/>
      <c r="G103" s="278"/>
      <c r="H103" s="278"/>
      <c r="I103" s="278"/>
      <c r="J103" s="278"/>
      <c r="K103" s="278"/>
      <c r="L103" s="278"/>
      <c r="M103" s="278"/>
      <c r="N103" s="278"/>
      <c r="O103" s="278"/>
      <c r="P103" s="278"/>
      <c r="Q103" s="278"/>
      <c r="R103" s="278"/>
      <c r="S103" s="278"/>
      <c r="T103" s="278"/>
      <c r="U103" s="278"/>
      <c r="V103" s="278"/>
      <c r="W103" s="278"/>
      <c r="X103" s="278"/>
      <c r="Y103" s="278"/>
      <c r="Z103" s="278"/>
      <c r="AA103" s="278"/>
      <c r="AB103" s="278"/>
      <c r="AC103" s="278"/>
      <c r="AD103" s="278"/>
      <c r="AE103" s="278"/>
      <c r="AF103" s="278"/>
      <c r="AG103" s="83"/>
    </row>
    <row r="104" spans="2:38" ht="12.95" customHeight="1" x14ac:dyDescent="0.2">
      <c r="B104" s="82"/>
      <c r="C104" s="278"/>
      <c r="D104" s="278"/>
      <c r="E104" s="278"/>
      <c r="F104" s="278"/>
      <c r="G104" s="278"/>
      <c r="H104" s="278"/>
      <c r="I104" s="278"/>
      <c r="J104" s="278"/>
      <c r="K104" s="278"/>
      <c r="L104" s="278"/>
      <c r="M104" s="278"/>
      <c r="N104" s="278"/>
      <c r="O104" s="278"/>
      <c r="P104" s="278"/>
      <c r="Q104" s="278"/>
      <c r="R104" s="278"/>
      <c r="S104" s="278"/>
      <c r="T104" s="278"/>
      <c r="U104" s="278"/>
      <c r="V104" s="278"/>
      <c r="W104" s="278"/>
      <c r="X104" s="278"/>
      <c r="Y104" s="278"/>
      <c r="Z104" s="278"/>
      <c r="AA104" s="278"/>
      <c r="AB104" s="278"/>
      <c r="AC104" s="278"/>
      <c r="AD104" s="278"/>
      <c r="AE104" s="278"/>
      <c r="AF104" s="278"/>
      <c r="AG104" s="83"/>
    </row>
    <row r="105" spans="2:38" ht="45.95" customHeight="1" x14ac:dyDescent="0.2">
      <c r="B105" s="82"/>
      <c r="C105" s="278"/>
      <c r="D105" s="278"/>
      <c r="E105" s="278"/>
      <c r="F105" s="278"/>
      <c r="G105" s="278"/>
      <c r="H105" s="278"/>
      <c r="I105" s="278"/>
      <c r="J105" s="278"/>
      <c r="K105" s="278"/>
      <c r="L105" s="278"/>
      <c r="M105" s="278"/>
      <c r="N105" s="278"/>
      <c r="O105" s="278"/>
      <c r="P105" s="278"/>
      <c r="Q105" s="278"/>
      <c r="R105" s="278"/>
      <c r="S105" s="278"/>
      <c r="T105" s="278"/>
      <c r="U105" s="278"/>
      <c r="V105" s="278"/>
      <c r="W105" s="278"/>
      <c r="X105" s="278"/>
      <c r="Y105" s="278"/>
      <c r="Z105" s="278"/>
      <c r="AA105" s="278"/>
      <c r="AB105" s="278"/>
      <c r="AC105" s="278"/>
      <c r="AD105" s="278"/>
      <c r="AE105" s="278"/>
      <c r="AF105" s="278"/>
      <c r="AG105" s="83"/>
    </row>
    <row r="106" spans="2:38" ht="30.75" customHeight="1" x14ac:dyDescent="0.2">
      <c r="B106" s="82"/>
      <c r="C106" s="278"/>
      <c r="D106" s="278"/>
      <c r="E106" s="278"/>
      <c r="F106" s="278"/>
      <c r="G106" s="278"/>
      <c r="H106" s="278"/>
      <c r="I106" s="278"/>
      <c r="J106" s="278"/>
      <c r="K106" s="278"/>
      <c r="L106" s="278"/>
      <c r="M106" s="278"/>
      <c r="N106" s="278"/>
      <c r="O106" s="278"/>
      <c r="P106" s="278"/>
      <c r="Q106" s="278"/>
      <c r="R106" s="278"/>
      <c r="S106" s="278"/>
      <c r="T106" s="278"/>
      <c r="U106" s="278"/>
      <c r="V106" s="278"/>
      <c r="W106" s="278"/>
      <c r="X106" s="278"/>
      <c r="Y106" s="278"/>
      <c r="Z106" s="278"/>
      <c r="AA106" s="278"/>
      <c r="AB106" s="278"/>
      <c r="AC106" s="278"/>
      <c r="AD106" s="278"/>
      <c r="AE106" s="278"/>
      <c r="AF106" s="278"/>
      <c r="AG106" s="83"/>
    </row>
    <row r="107" spans="2:38" ht="12.95" customHeight="1" x14ac:dyDescent="0.2">
      <c r="B107" s="82"/>
      <c r="C107" s="278"/>
      <c r="D107" s="278"/>
      <c r="E107" s="278"/>
      <c r="F107" s="278"/>
      <c r="G107" s="278"/>
      <c r="H107" s="278"/>
      <c r="I107" s="278"/>
      <c r="J107" s="278"/>
      <c r="K107" s="278"/>
      <c r="L107" s="278"/>
      <c r="M107" s="278"/>
      <c r="N107" s="278"/>
      <c r="O107" s="278"/>
      <c r="P107" s="278"/>
      <c r="Q107" s="278"/>
      <c r="R107" s="278"/>
      <c r="S107" s="278"/>
      <c r="T107" s="278"/>
      <c r="U107" s="278"/>
      <c r="V107" s="278"/>
      <c r="W107" s="278"/>
      <c r="X107" s="278"/>
      <c r="Y107" s="278"/>
      <c r="Z107" s="278"/>
      <c r="AA107" s="278"/>
      <c r="AB107" s="278"/>
      <c r="AC107" s="278"/>
      <c r="AD107" s="278"/>
      <c r="AE107" s="278"/>
      <c r="AF107" s="278"/>
      <c r="AG107" s="83"/>
    </row>
    <row r="108" spans="2:38" ht="12.95" customHeight="1" x14ac:dyDescent="0.2">
      <c r="B108" s="82"/>
      <c r="C108" s="278"/>
      <c r="D108" s="278"/>
      <c r="E108" s="278"/>
      <c r="F108" s="278"/>
      <c r="G108" s="278"/>
      <c r="H108" s="278"/>
      <c r="I108" s="278"/>
      <c r="J108" s="278"/>
      <c r="K108" s="278"/>
      <c r="L108" s="278"/>
      <c r="M108" s="278"/>
      <c r="N108" s="278"/>
      <c r="O108" s="278"/>
      <c r="P108" s="278"/>
      <c r="Q108" s="278"/>
      <c r="R108" s="278"/>
      <c r="S108" s="278"/>
      <c r="T108" s="278"/>
      <c r="U108" s="278"/>
      <c r="V108" s="278"/>
      <c r="W108" s="278"/>
      <c r="X108" s="278"/>
      <c r="Y108" s="278"/>
      <c r="Z108" s="278"/>
      <c r="AA108" s="278"/>
      <c r="AB108" s="278"/>
      <c r="AC108" s="278"/>
      <c r="AD108" s="278"/>
      <c r="AE108" s="278"/>
      <c r="AF108" s="278"/>
      <c r="AG108" s="83"/>
    </row>
    <row r="109" spans="2:38" ht="159" customHeight="1" x14ac:dyDescent="0.2">
      <c r="B109" s="82"/>
      <c r="C109" s="278"/>
      <c r="D109" s="278"/>
      <c r="E109" s="278"/>
      <c r="F109" s="278"/>
      <c r="G109" s="278"/>
      <c r="H109" s="278"/>
      <c r="I109" s="278"/>
      <c r="J109" s="278"/>
      <c r="K109" s="278"/>
      <c r="L109" s="278"/>
      <c r="M109" s="278"/>
      <c r="N109" s="278"/>
      <c r="O109" s="278"/>
      <c r="P109" s="278"/>
      <c r="Q109" s="278"/>
      <c r="R109" s="278"/>
      <c r="S109" s="278"/>
      <c r="T109" s="278"/>
      <c r="U109" s="278"/>
      <c r="V109" s="278"/>
      <c r="W109" s="278"/>
      <c r="X109" s="278"/>
      <c r="Y109" s="278"/>
      <c r="Z109" s="278"/>
      <c r="AA109" s="278"/>
      <c r="AB109" s="278"/>
      <c r="AC109" s="278"/>
      <c r="AD109" s="278"/>
      <c r="AE109" s="278"/>
      <c r="AF109" s="278"/>
      <c r="AG109" s="83"/>
    </row>
    <row r="110" spans="2:38" ht="151.5" customHeight="1" x14ac:dyDescent="0.2">
      <c r="B110" s="82"/>
      <c r="C110" s="278"/>
      <c r="D110" s="278"/>
      <c r="E110" s="278"/>
      <c r="F110" s="278"/>
      <c r="G110" s="278"/>
      <c r="H110" s="278"/>
      <c r="I110" s="278"/>
      <c r="J110" s="278"/>
      <c r="K110" s="278"/>
      <c r="L110" s="278"/>
      <c r="M110" s="278"/>
      <c r="N110" s="278"/>
      <c r="O110" s="278"/>
      <c r="P110" s="278"/>
      <c r="Q110" s="278"/>
      <c r="R110" s="278"/>
      <c r="S110" s="278"/>
      <c r="T110" s="278"/>
      <c r="U110" s="278"/>
      <c r="V110" s="278"/>
      <c r="W110" s="278"/>
      <c r="X110" s="278"/>
      <c r="Y110" s="278"/>
      <c r="Z110" s="278"/>
      <c r="AA110" s="278"/>
      <c r="AB110" s="278"/>
      <c r="AC110" s="278"/>
      <c r="AD110" s="278"/>
      <c r="AE110" s="278"/>
      <c r="AF110" s="278"/>
      <c r="AG110" s="83"/>
      <c r="AK110" s="15"/>
    </row>
    <row r="111" spans="2:38" ht="399.75" customHeight="1" x14ac:dyDescent="0.2">
      <c r="B111" s="258"/>
      <c r="C111" s="279"/>
      <c r="D111" s="279"/>
      <c r="E111" s="279"/>
      <c r="F111" s="279"/>
      <c r="G111" s="279"/>
      <c r="H111" s="279"/>
      <c r="I111" s="279"/>
      <c r="J111" s="279"/>
      <c r="K111" s="279"/>
      <c r="L111" s="279"/>
      <c r="M111" s="279"/>
      <c r="N111" s="279"/>
      <c r="O111" s="279"/>
      <c r="P111" s="279"/>
      <c r="Q111" s="279"/>
      <c r="R111" s="279"/>
      <c r="S111" s="279"/>
      <c r="T111" s="279"/>
      <c r="U111" s="279"/>
      <c r="V111" s="279"/>
      <c r="W111" s="279"/>
      <c r="X111" s="279"/>
      <c r="Y111" s="279"/>
      <c r="Z111" s="279"/>
      <c r="AA111" s="279"/>
      <c r="AB111" s="279"/>
      <c r="AC111" s="279"/>
      <c r="AD111" s="279"/>
      <c r="AE111" s="279"/>
      <c r="AF111" s="279"/>
      <c r="AG111" s="259"/>
      <c r="AL111" s="15"/>
    </row>
    <row r="112" spans="2:38" ht="220.5" customHeight="1" x14ac:dyDescent="0.2">
      <c r="B112" s="40"/>
      <c r="C112" s="276"/>
      <c r="D112" s="276"/>
      <c r="E112" s="276"/>
      <c r="F112" s="276"/>
      <c r="G112" s="276"/>
      <c r="H112" s="276"/>
      <c r="I112" s="276"/>
      <c r="J112" s="276"/>
      <c r="K112" s="276"/>
      <c r="L112" s="276"/>
      <c r="M112" s="276"/>
      <c r="N112" s="276"/>
      <c r="O112" s="276"/>
      <c r="P112" s="276"/>
      <c r="Q112" s="276"/>
      <c r="R112" s="276"/>
      <c r="S112" s="276"/>
      <c r="T112" s="276"/>
      <c r="U112" s="276"/>
      <c r="V112" s="276"/>
      <c r="W112" s="276"/>
      <c r="X112" s="276"/>
      <c r="Y112" s="276"/>
      <c r="Z112" s="276"/>
      <c r="AA112" s="276"/>
      <c r="AB112" s="276"/>
      <c r="AC112" s="276"/>
      <c r="AD112" s="276"/>
      <c r="AE112" s="276"/>
      <c r="AF112" s="276"/>
      <c r="AG112" s="41"/>
      <c r="AL112" s="15"/>
    </row>
    <row r="113" spans="1:33" ht="12.75" customHeight="1" x14ac:dyDescent="0.2">
      <c r="A113" s="277"/>
      <c r="B113" s="280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27"/>
    </row>
  </sheetData>
  <mergeCells count="243">
    <mergeCell ref="B74:AG74"/>
    <mergeCell ref="B75:AG75"/>
    <mergeCell ref="B76:AG76"/>
    <mergeCell ref="B111:AG111"/>
    <mergeCell ref="B8:F8"/>
    <mergeCell ref="B9:F9"/>
    <mergeCell ref="B10:F10"/>
    <mergeCell ref="AD55:AG55"/>
    <mergeCell ref="B20:F20"/>
    <mergeCell ref="B14:F14"/>
    <mergeCell ref="B15:F15"/>
    <mergeCell ref="W55:Y55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D55:V55"/>
    <mergeCell ref="B11:F11"/>
    <mergeCell ref="B13:F13"/>
    <mergeCell ref="B89:AG89"/>
    <mergeCell ref="D60:V60"/>
    <mergeCell ref="D61:V61"/>
    <mergeCell ref="W60:Y60"/>
    <mergeCell ref="Z60:AC60"/>
    <mergeCell ref="B79:AG79"/>
    <mergeCell ref="B80:AG80"/>
    <mergeCell ref="W65:Y65"/>
    <mergeCell ref="B69:AG69"/>
    <mergeCell ref="B53:C54"/>
    <mergeCell ref="B55:C55"/>
    <mergeCell ref="AD53:AG54"/>
    <mergeCell ref="W53:Y54"/>
    <mergeCell ref="Z53:AC54"/>
    <mergeCell ref="Z55:AC55"/>
    <mergeCell ref="D53:V54"/>
    <mergeCell ref="B56:C56"/>
    <mergeCell ref="B60:C60"/>
    <mergeCell ref="AD56:AG56"/>
    <mergeCell ref="W56:Y56"/>
    <mergeCell ref="Z56:AC56"/>
    <mergeCell ref="AD60:AG60"/>
    <mergeCell ref="D56:V56"/>
    <mergeCell ref="D57:V57"/>
    <mergeCell ref="B78:AG78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S34:V34"/>
    <mergeCell ref="W34:AG34"/>
    <mergeCell ref="B26:F26"/>
    <mergeCell ref="G26:R26"/>
    <mergeCell ref="B33:F33"/>
    <mergeCell ref="AE33:AG33"/>
    <mergeCell ref="B31:F31"/>
    <mergeCell ref="G31:R31"/>
    <mergeCell ref="B32:F32"/>
    <mergeCell ref="G32:R32"/>
    <mergeCell ref="G33:J33"/>
    <mergeCell ref="K33:O33"/>
    <mergeCell ref="P33:R33"/>
    <mergeCell ref="S33:V33"/>
    <mergeCell ref="W33:AA33"/>
    <mergeCell ref="AB33:AD33"/>
    <mergeCell ref="W31:AG31"/>
    <mergeCell ref="S32:V32"/>
    <mergeCell ref="W32:AG32"/>
    <mergeCell ref="B34:F34"/>
    <mergeCell ref="G34:R34"/>
    <mergeCell ref="W28:AG28"/>
    <mergeCell ref="W29:AG29"/>
    <mergeCell ref="S31:V31"/>
    <mergeCell ref="B28:F28"/>
    <mergeCell ref="G28:R28"/>
    <mergeCell ref="B29:F29"/>
    <mergeCell ref="G29:R29"/>
    <mergeCell ref="B30:F30"/>
    <mergeCell ref="G30:R30"/>
    <mergeCell ref="S28:V28"/>
    <mergeCell ref="S29:V29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G41:R41"/>
    <mergeCell ref="S40:V40"/>
    <mergeCell ref="B40:F40"/>
    <mergeCell ref="B44:C44"/>
    <mergeCell ref="D44:U44"/>
    <mergeCell ref="AD45:AG46"/>
    <mergeCell ref="W40:AG40"/>
    <mergeCell ref="S41:V41"/>
    <mergeCell ref="W41:AG41"/>
    <mergeCell ref="V44:X44"/>
    <mergeCell ref="Y44:AC44"/>
    <mergeCell ref="AD44:AG44"/>
    <mergeCell ref="G40:R40"/>
    <mergeCell ref="B41:F41"/>
    <mergeCell ref="B45:C45"/>
    <mergeCell ref="D45:U45"/>
    <mergeCell ref="V45:X45"/>
    <mergeCell ref="B48:C48"/>
    <mergeCell ref="D48:U48"/>
    <mergeCell ref="V48:AG48"/>
    <mergeCell ref="D58:V58"/>
    <mergeCell ref="D59:V59"/>
    <mergeCell ref="B46:C46"/>
    <mergeCell ref="D46:U46"/>
    <mergeCell ref="V46:X46"/>
    <mergeCell ref="B57:C57"/>
    <mergeCell ref="V49:AG49"/>
    <mergeCell ref="AD59:AG59"/>
    <mergeCell ref="D50:U50"/>
    <mergeCell ref="V50:AG50"/>
    <mergeCell ref="Z57:AC57"/>
    <mergeCell ref="AD57:AG57"/>
    <mergeCell ref="W57:Y57"/>
    <mergeCell ref="Y45:AC46"/>
    <mergeCell ref="Z59:AC59"/>
    <mergeCell ref="B52:AG52"/>
    <mergeCell ref="W35:AG35"/>
    <mergeCell ref="S36:V36"/>
    <mergeCell ref="W36:AG36"/>
    <mergeCell ref="B38:F38"/>
    <mergeCell ref="G38:R38"/>
    <mergeCell ref="B39:F39"/>
    <mergeCell ref="W37:AG37"/>
    <mergeCell ref="W38:AG38"/>
    <mergeCell ref="W39:AG39"/>
    <mergeCell ref="G39:R39"/>
    <mergeCell ref="S37:V37"/>
    <mergeCell ref="S35:V35"/>
    <mergeCell ref="B86:AG86"/>
    <mergeCell ref="B66:C66"/>
    <mergeCell ref="D65:V65"/>
    <mergeCell ref="Z66:AC66"/>
    <mergeCell ref="W66:Y66"/>
    <mergeCell ref="B82:AG82"/>
    <mergeCell ref="B91:AG110"/>
    <mergeCell ref="S42:V42"/>
    <mergeCell ref="W42:AG42"/>
    <mergeCell ref="B67:S67"/>
    <mergeCell ref="T67:V67"/>
    <mergeCell ref="B88:AG88"/>
    <mergeCell ref="B71:AG71"/>
    <mergeCell ref="B81:AG81"/>
    <mergeCell ref="B87:AG87"/>
    <mergeCell ref="B72:AG72"/>
    <mergeCell ref="B42:F42"/>
    <mergeCell ref="G42:R42"/>
    <mergeCell ref="B49:C49"/>
    <mergeCell ref="D49:U49"/>
    <mergeCell ref="AD58:AG58"/>
    <mergeCell ref="B43:AG43"/>
    <mergeCell ref="AD62:AG62"/>
    <mergeCell ref="B58:C58"/>
    <mergeCell ref="B12:F12"/>
    <mergeCell ref="B59:C59"/>
    <mergeCell ref="Z58:AC58"/>
    <mergeCell ref="B50:C50"/>
    <mergeCell ref="W61:Y61"/>
    <mergeCell ref="Z61:AC61"/>
    <mergeCell ref="D64:V64"/>
    <mergeCell ref="W63:Y63"/>
    <mergeCell ref="W58:Y58"/>
    <mergeCell ref="W59:Y59"/>
    <mergeCell ref="W62:Y62"/>
    <mergeCell ref="B36:F36"/>
    <mergeCell ref="G36:R36"/>
    <mergeCell ref="S38:V38"/>
    <mergeCell ref="G35:R35"/>
    <mergeCell ref="S30:V30"/>
    <mergeCell ref="W30:AG30"/>
    <mergeCell ref="W64:Y64"/>
    <mergeCell ref="Z64:AC64"/>
    <mergeCell ref="AD64:AG64"/>
    <mergeCell ref="S39:V39"/>
    <mergeCell ref="B37:F37"/>
    <mergeCell ref="G37:R37"/>
    <mergeCell ref="B35:F35"/>
    <mergeCell ref="B84:AG84"/>
    <mergeCell ref="B85:AG85"/>
    <mergeCell ref="B65:C65"/>
    <mergeCell ref="AD67:AG67"/>
    <mergeCell ref="Z63:AC63"/>
    <mergeCell ref="AD63:AG63"/>
    <mergeCell ref="B77:AG77"/>
    <mergeCell ref="AD61:AG61"/>
    <mergeCell ref="B83:AG83"/>
    <mergeCell ref="Z65:AC65"/>
    <mergeCell ref="AD65:AG65"/>
    <mergeCell ref="W67:Y67"/>
    <mergeCell ref="D63:V63"/>
    <mergeCell ref="Z62:AC62"/>
    <mergeCell ref="D66:V66"/>
    <mergeCell ref="B70:AG70"/>
    <mergeCell ref="B61:C61"/>
    <mergeCell ref="B62:C62"/>
    <mergeCell ref="B63:C63"/>
    <mergeCell ref="B64:C64"/>
    <mergeCell ref="AD66:AG66"/>
    <mergeCell ref="Z67:AC67"/>
    <mergeCell ref="D62:V62"/>
    <mergeCell ref="B73:AG73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655F08CA-0E1A-46B2-AC17-5AD7FC04E3EB}"/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2024-11-19T19:23:16Z</cp:lastPrinted>
  <dcterms:created xsi:type="dcterms:W3CDTF">2008-02-28T20:43:19Z</dcterms:created>
  <dcterms:modified xsi:type="dcterms:W3CDTF">2025-02-05T14:51:48Z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