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421" documentId="8_{01BE81E5-21BC-4052-B764-6168F8537A50}" xr6:coauthVersionLast="47" xr6:coauthVersionMax="47" xr10:uidLastSave="{28AAC8D1-759F-40E8-96DF-28EFF07A7A3A}"/>
  <bookViews>
    <workbookView xWindow="-120" yWindow="-120" windowWidth="20730" windowHeight="11160" xr2:uid="{00000000-000D-0000-FFFF-FFFF00000000}"/>
  </bookViews>
  <sheets>
    <sheet name="SEMANAL" sheetId="2" r:id="rId1"/>
  </sheets>
  <definedNames>
    <definedName name="_xlnm.Print_Area" localSheetId="0">SEMANAL!$A$1:$AH$114</definedName>
    <definedName name="_xlnm.Print_Titles" localSheetId="0">SEMANAL!$1:$3</definedName>
    <definedName name="Z_EC7D1C3D_EF87_4C2F_AF0F_74582594229A_.wvu.PrintArea" localSheetId="0" hidden="1">SEMANAL!$B$1:$AG$70</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2" l="1"/>
  <c r="G39" i="2" l="1"/>
  <c r="W39" i="2"/>
  <c r="W40" i="2" l="1"/>
  <c r="AD58" i="2" l="1"/>
  <c r="AD57" i="2"/>
  <c r="AD56" i="2"/>
  <c r="AF56" i="2"/>
  <c r="AF57" i="2"/>
  <c r="AF58" i="2"/>
  <c r="G38" i="2"/>
  <c r="W67" i="2"/>
  <c r="G40" i="2" l="1"/>
  <c r="G21" i="2"/>
  <c r="G22" i="2" s="1"/>
  <c r="G32" i="2"/>
  <c r="Y45" i="2" l="1"/>
  <c r="Z67" i="2" l="1"/>
  <c r="AF66" i="2"/>
  <c r="AD66" i="2"/>
  <c r="AF65" i="2"/>
  <c r="AD65" i="2"/>
  <c r="AF64" i="2"/>
  <c r="AD64" i="2"/>
  <c r="AF63" i="2"/>
  <c r="AD63" i="2"/>
  <c r="AF62" i="2"/>
  <c r="AD62" i="2"/>
  <c r="AF61" i="2"/>
  <c r="AD61" i="2"/>
  <c r="AF60" i="2"/>
  <c r="AD60" i="2"/>
  <c r="AF59" i="2"/>
  <c r="AD59" i="2"/>
  <c r="AF55" i="2"/>
  <c r="AD55" i="2"/>
  <c r="W32" i="2"/>
  <c r="AD3" i="2" l="1"/>
  <c r="G33" i="2" l="1"/>
  <c r="P33" i="2" s="1"/>
  <c r="W33" i="2"/>
  <c r="AE33" i="2" s="1"/>
  <c r="G15" i="2"/>
  <c r="V19" i="2"/>
  <c r="P15" i="2" l="1"/>
</calcChain>
</file>

<file path=xl/sharedStrings.xml><?xml version="1.0" encoding="utf-8"?>
<sst xmlns="http://schemas.openxmlformats.org/spreadsheetml/2006/main" count="139" uniqueCount="111">
  <si>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</si>
  <si>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</si>
  <si>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</si>
  <si>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</si>
  <si>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</si>
  <si>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</si>
  <si>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</si>
  <si>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</si>
  <si>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</si>
  <si>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</si>
  <si>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</si>
  <si>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</si>
  <si>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</si>
  <si>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</si>
  <si>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</si>
  <si>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</si>
  <si>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</si>
  <si>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</si>
  <si>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</si>
  <si>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</si>
  <si>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</si>
  <si>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</si>
  <si>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</si>
  <si>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</si>
  <si>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</si>
  <si>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</si>
  <si>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</si>
  <si>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</si>
  <si>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</si>
  <si>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</si>
  <si>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</si>
  <si>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</si>
  <si>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</si>
  <si>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</si>
  <si>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</si>
  <si>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</si>
  <si>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</si>
  <si>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</si>
  <si>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</si>
  <si>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</si>
  <si>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</si>
  <si>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</si>
  <si>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</si>
  <si>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</si>
  <si>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</si>
  <si>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</si>
  <si>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</si>
  <si>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</si>
  <si>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</si>
  <si>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</si>
  <si>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</si>
  <si>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</si>
  <si>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</si>
  <si>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</si>
  <si>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</si>
  <si>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</si>
  <si>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</si>
  <si>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</si>
  <si>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</si>
  <si>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</si>
  <si>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</si>
  <si>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</si>
  <si>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</si>
  <si>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</si>
  <si>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</si>
  <si>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</si>
  <si>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</si>
  <si>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</si>
  <si>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</si>
  <si>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</si>
  <si>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</si>
  <si>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</si>
  <si>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</si>
  <si>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</si>
  <si>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</si>
  <si>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</si>
  <si>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</si>
  <si>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</si>
  <si>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</si>
  <si>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</si>
  <si>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</si>
  <si>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</si>
  <si>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</si>
  <si>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</si>
  <si>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</si>
  <si>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</si>
  <si>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</si>
  <si>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</si>
  <si>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</si>
  <si>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</si>
  <si>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</si>
  <si>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</si>
  <si>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El 22 de noviembre el contratista informó al Consorcio Caracas Sur acerca de la actividad de finalización de fundida programada para la semana del 25 al 30 noviembre para tomar las medidas necesarias de acceso considerado los trabajos adelantados por este contratista en el espacio público. Pendiente para la siguiente semana actualizar las fechas del volante informativo acerca de esta actividad para publicar el volante en locales comerciales.</t>
  </si>
  <si>
    <t>En la semana del 25 de noviembre al 01 de diciembre se realizó verificación del funcionamiento del punto de atención a la comunidad a cargo del contratista de manera presencial y virtual</t>
  </si>
  <si>
    <t xml:space="preserve">El día 25 de noviembre de 2024 se realizó la entrega del volante No. 9 para informar de fundida de placa de cimentación en concreto. </t>
  </si>
  <si>
    <t>El día 26 de noviembre se remitió por parte del contratista el Informe mensual social No. 4 por medio del comunicado No. URI-ADM-119-24.</t>
  </si>
  <si>
    <t>El día 27 de noviembre de 2024, la interventoría remitió observaciones al informe mensual social No. 4 mediante oficio No. 0227.24 IE-VE GTC</t>
  </si>
  <si>
    <t>El 27 de noviembre llevó a cabo el comité de obra donde el componente de gestión social participó dando el reporte de cumplimiento de las actividades ejecutadas en la semana.</t>
  </si>
  <si>
    <t>El día 28 de noviembre se remitió por parte del contratista la proyección del oficio con asunto "Solicitud de autorización para el traslado de cableado a poste de alumbrado público sobre la Avenida Caracas" el cual fue observado por la interventoría.</t>
  </si>
  <si>
    <t xml:space="preserve">El 30 de noviembre el contratista remitió al Consorcio Caracas Sur el oficio No. URI-ADM-123-24 Solicitud de autorización para el traslado de cableado a poste de alumbrado público sobre la Avenida Caracas. </t>
  </si>
  <si>
    <t xml:space="preserve">PARA LA SEMANA COMPRENDIDA ENTRE EL 25 DE NOVIEMBRE Y EL 01 DE DICIEMBRE DE 2024 EN EL COMPONENTE TÉCNICO SE REALIZARON LAS SIGUIENTES ACTIVIDADES DE OBRA </t>
  </si>
  <si>
    <t xml:space="preserve">se completo la fundida del 95 % de la placa de cimentacion, se espera el retiro de poste en concreto por parte de ENEL para terminar la placa </t>
  </si>
  <si>
    <t xml:space="preserve">se termino y libero acero para fundir 13 columnas de sotano </t>
  </si>
  <si>
    <t xml:space="preserve">se realizo capacitacion para buen uso de formaleta de columnas y muros pantalla </t>
  </si>
  <si>
    <t xml:space="preserve">se inicio a colocar formaleta para 10 columnas y un muro pantalla </t>
  </si>
  <si>
    <t xml:space="preserve">se continua con el armada de acero de muro pantalla y muro de contencion 60% aproximadamente </t>
  </si>
  <si>
    <t xml:space="preserve">se inicia el armado de viga del eje G, esto para alisatra la losa pendiente sobre rampas y acceso de detenidos </t>
  </si>
  <si>
    <t xml:space="preserve">se solicita al contratissta de obra asegurar el terreno de las viviendas limitantes con la obra para evitar acentamientos </t>
  </si>
  <si>
    <r>
      <t>Durante la semana del 25</t>
    </r>
    <r>
      <rPr>
        <b/>
        <sz val="11"/>
        <rFont val="Times New Roman"/>
        <family val="1"/>
      </rPr>
      <t>/11/2024 al 01/12/2024</t>
    </r>
    <r>
      <rPr>
        <sz val="11"/>
        <rFont val="Times New Roman"/>
        <family val="1"/>
      </rPr>
      <t xml:space="preserve"> se realizaron las siguientes actividades:
El 26/11/2024 Findeter remite a la SDSCJ el oficio con el radicado No. 2202463012669 mediante el cual remite el Informe de ejecución financiera de octubre.
El 26/11/2024 la SDSCJ remite el correo sobre el REPORTE RCD POR PARTE DE CONTRATISTAS EN EL APLICATIVO RCD-SDA.
El 27/11/2024 la SDSCJ remite la Solicitud de Avance físico y financiero a 30-Noviembre-2024 (Proyecto URI Tunjuelito).
El 27/11/2024 la SDSCJ remite el oficio con el radicado 2-2024-85073 mediante el cual aprueba el trámite de PAGO N° 02 DE ASISTENCIA TÉCNICA Y ADMINISTRACIÓN DE RECURSOS DEL CTO 2162 de 2022.
El 27/11/2024 la SDSCJ remite el oficio con el radicado 2-2024-85192 mediante el cual remite la REITERACIÓN SOLICITUD: AVANCE FÍSICO Y FINANCIERO A CIERRE 2024;
EJECUCIÓN EN 2025 (PROYECTO URI TUNJUELITO).
El 29/11/2024 la SDSCJ remite el oficio con el radicado 2-2024-85728 mediante el cual remite el USUARIO Y CLAVE PARA CARGUE INFORMACIÓN (RCD) PIN AMBIENTAL
PROYECTO URI TUNJUELITO  MEMORANDOS DE LA OAP CON RADICADOS SDSCJ 3-2024-35570 Y 3-2024-38062 INTERADMINISTRATIVO NO. 2162-2022.
El 29/11/2024 Findeter remite a la SDSCJ el oficio con el radicado 2202452012832 mediante el cual emite respuesta al Rad SDSCJ No. 2-2024-85192.
El 29/11/2024 Se firma en el SECOP la prórroga No. 2 del Contrato Interadministrativo 2162 de 2022 ampliando el plazo de ejecución hasta el 30/08/2025</t>
    </r>
  </si>
  <si>
    <t>MODIFICATORIO No. 2</t>
  </si>
  <si>
    <t>PRORROGA NUEVE (9)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</si>
</sst>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5"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277">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44" xfId="0" applyFont="1" applyBorder="1"/>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0" fontId="6" fillId="0" borderId="4" xfId="0" applyFont="1" applyBorder="1" applyAlignment="1">
      <alignment horizontal="left" vertical="center" wrapText="1"/>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6" fillId="0" borderId="19" xfId="0" applyFont="1" applyBorder="1" applyAlignment="1">
      <alignment horizontal="center" vertical="center"/>
    </xf>
    <xf numFmtId="0" fontId="6" fillId="0" borderId="31" xfId="0" applyFont="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4" xfId="0" applyNumberFormat="1" applyFont="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169" fontId="6" fillId="0" borderId="31" xfId="0" applyNumberFormat="1" applyFont="1" applyBorder="1" applyAlignment="1">
      <alignment horizontal="center" vertical="center"/>
    </xf>
    <xf numFmtId="0" fontId="6" fillId="0" borderId="4" xfId="0" applyFont="1" applyBorder="1" applyAlignment="1">
      <alignment horizontal="center" vertical="center"/>
    </xf>
    <xf numFmtId="167" fontId="6" fillId="0" borderId="4" xfId="0" applyNumberFormat="1" applyFont="1" applyBorder="1" applyAlignment="1">
      <alignment horizontal="center" vertical="center"/>
    </xf>
    <xf numFmtId="0" fontId="6" fillId="0" borderId="5" xfId="0"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10" fontId="11" fillId="0" borderId="1" xfId="6" applyNumberFormat="1" applyFont="1" applyFill="1" applyBorder="1" applyAlignment="1">
      <alignment horizontal="center" vertical="center"/>
    </xf>
    <xf numFmtId="1" fontId="11" fillId="0" borderId="1" xfId="6" applyNumberFormat="1"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168" fontId="6" fillId="0" borderId="4" xfId="10" applyNumberFormat="1" applyFont="1" applyFill="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167" fontId="6" fillId="0" borderId="6" xfId="8" applyNumberFormat="1" applyFont="1" applyFill="1" applyBorder="1" applyAlignment="1">
      <alignment horizontal="center" vertical="center"/>
    </xf>
    <xf numFmtId="0" fontId="6" fillId="0" borderId="6" xfId="0" applyFont="1" applyBorder="1" applyAlignment="1">
      <alignment horizontal="center" vertical="center"/>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6" fillId="0" borderId="46" xfId="0" applyFont="1" applyBorder="1" applyAlignment="1">
      <alignment horizontal="center" vertical="center"/>
    </xf>
    <xf numFmtId="169" fontId="6" fillId="0" borderId="46"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11" fillId="0" borderId="33" xfId="0" applyFont="1" applyBorder="1" applyAlignment="1">
      <alignment horizontal="center" vertical="center"/>
    </xf>
    <xf numFmtId="0" fontId="13" fillId="0" borderId="40"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6" fillId="0" borderId="15" xfId="0" applyFont="1" applyBorder="1" applyAlignment="1">
      <alignment horizontal="center" vertical="top" wrapText="1"/>
    </xf>
    <xf numFmtId="0" fontId="6" fillId="0" borderId="3" xfId="0" applyFont="1" applyBorder="1" applyAlignment="1">
      <alignment horizontal="center" vertical="top" wrapText="1"/>
    </xf>
    <xf numFmtId="0" fontId="6" fillId="0" borderId="16" xfId="0"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2" fillId="0" borderId="15" xfId="0" applyFont="1" applyBorder="1" applyAlignment="1">
      <alignment horizontal="left" vertical="top" wrapText="1"/>
    </xf>
    <xf numFmtId="0" fontId="12" fillId="0" borderId="3" xfId="0" applyFont="1" applyBorder="1" applyAlignment="1">
      <alignment horizontal="left" vertical="top" wrapText="1"/>
    </xf>
    <xf numFmtId="0" fontId="12" fillId="0" borderId="16"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21</xdr:col>
      <xdr:colOff>814388</xdr:colOff>
      <xdr:row>110</xdr:row>
      <xdr:rowOff>1481296</xdr:rowOff>
    </xdr:from>
    <xdr:to>
      <xdr:col>32</xdr:col>
      <xdr:colOff>261938</xdr:colOff>
      <xdr:row>112</xdr:row>
      <xdr:rowOff>217033</xdr:rowOff>
    </xdr:to>
    <xdr:pic>
      <xdr:nvPicPr>
        <xdr:cNvPr id="13" name="Imagen 12">
          <a:extLst>
            <a:ext uri="{FF2B5EF4-FFF2-40B4-BE49-F238E27FC236}">
              <a16:creationId xmlns:a16="http://schemas.microsoft.com/office/drawing/2014/main" id="{881FC93F-3936-4B8B-9C7A-08D8D7BFA1F9}"/>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7672388" y="30103921"/>
          <a:ext cx="3555206" cy="2688612"/>
        </a:xfrm>
        <a:prstGeom prst="rect">
          <a:avLst/>
        </a:prstGeom>
      </xdr:spPr>
    </xdr:pic>
    <xdr:clientData/>
  </xdr:twoCellAnchor>
  <xdr:twoCellAnchor editAs="oneCell">
    <xdr:from>
      <xdr:col>1</xdr:col>
      <xdr:colOff>10160</xdr:colOff>
      <xdr:row>112</xdr:row>
      <xdr:rowOff>287179</xdr:rowOff>
    </xdr:from>
    <xdr:to>
      <xdr:col>9</xdr:col>
      <xdr:colOff>228379</xdr:colOff>
      <xdr:row>112</xdr:row>
      <xdr:rowOff>2976562</xdr:rowOff>
    </xdr:to>
    <xdr:pic>
      <xdr:nvPicPr>
        <xdr:cNvPr id="14" name="Imagen 13">
          <a:extLst>
            <a:ext uri="{FF2B5EF4-FFF2-40B4-BE49-F238E27FC236}">
              <a16:creationId xmlns:a16="http://schemas.microsoft.com/office/drawing/2014/main" id="{9CA36FAB-96A0-49AB-B20B-B83E23487FD7}"/>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129223" y="32862679"/>
          <a:ext cx="3528156" cy="2689383"/>
        </a:xfrm>
        <a:prstGeom prst="rect">
          <a:avLst/>
        </a:prstGeom>
      </xdr:spPr>
    </xdr:pic>
    <xdr:clientData/>
  </xdr:twoCellAnchor>
  <xdr:twoCellAnchor editAs="oneCell">
    <xdr:from>
      <xdr:col>9</xdr:col>
      <xdr:colOff>432436</xdr:colOff>
      <xdr:row>112</xdr:row>
      <xdr:rowOff>283687</xdr:rowOff>
    </xdr:from>
    <xdr:to>
      <xdr:col>21</xdr:col>
      <xdr:colOff>464344</xdr:colOff>
      <xdr:row>112</xdr:row>
      <xdr:rowOff>2948268</xdr:rowOff>
    </xdr:to>
    <xdr:pic>
      <xdr:nvPicPr>
        <xdr:cNvPr id="15" name="Imagen 14">
          <a:extLst>
            <a:ext uri="{FF2B5EF4-FFF2-40B4-BE49-F238E27FC236}">
              <a16:creationId xmlns:a16="http://schemas.microsoft.com/office/drawing/2014/main" id="{EDEE59DD-A75A-46B4-A26A-B116AEED861C}"/>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3861436" y="32859187"/>
          <a:ext cx="3460908" cy="2664581"/>
        </a:xfrm>
        <a:prstGeom prst="rect">
          <a:avLst/>
        </a:prstGeom>
      </xdr:spPr>
    </xdr:pic>
    <xdr:clientData/>
  </xdr:twoCellAnchor>
  <xdr:twoCellAnchor editAs="oneCell">
    <xdr:from>
      <xdr:col>21</xdr:col>
      <xdr:colOff>772637</xdr:colOff>
      <xdr:row>112</xdr:row>
      <xdr:rowOff>273527</xdr:rowOff>
    </xdr:from>
    <xdr:to>
      <xdr:col>32</xdr:col>
      <xdr:colOff>76736</xdr:colOff>
      <xdr:row>112</xdr:row>
      <xdr:rowOff>2928937</xdr:rowOff>
    </xdr:to>
    <xdr:pic>
      <xdr:nvPicPr>
        <xdr:cNvPr id="17" name="Imagen 16">
          <a:extLst>
            <a:ext uri="{FF2B5EF4-FFF2-40B4-BE49-F238E27FC236}">
              <a16:creationId xmlns:a16="http://schemas.microsoft.com/office/drawing/2014/main" id="{818C0F5A-3848-4D91-A46E-7079D4F0F66B}"/>
            </a:ext>
          </a:extLst>
        </xdr:cNvPr>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7630637" y="32849027"/>
          <a:ext cx="3411755" cy="2655410"/>
        </a:xfrm>
        <a:prstGeom prst="rect">
          <a:avLst/>
        </a:prstGeom>
      </xdr:spPr>
    </xdr:pic>
    <xdr:clientData/>
  </xdr:twoCellAnchor>
  <xdr:twoCellAnchor editAs="oneCell">
    <xdr:from>
      <xdr:col>1</xdr:col>
      <xdr:colOff>69692</xdr:colOff>
      <xdr:row>92</xdr:row>
      <xdr:rowOff>47625</xdr:rowOff>
    </xdr:from>
    <xdr:to>
      <xdr:col>7</xdr:col>
      <xdr:colOff>238126</xdr:colOff>
      <xdr:row>105</xdr:row>
      <xdr:rowOff>131413</xdr:rowOff>
    </xdr:to>
    <xdr:pic>
      <xdr:nvPicPr>
        <xdr:cNvPr id="18" name="Imagen 17">
          <a:extLst>
            <a:ext uri="{FF2B5EF4-FFF2-40B4-BE49-F238E27FC236}">
              <a16:creationId xmlns:a16="http://schemas.microsoft.com/office/drawing/2014/main" id="{1073E5FB-1EE0-465F-A399-7602D2104B47}"/>
            </a:ext>
          </a:extLst>
        </xdr:cNvPr>
        <xdr:cNvPicPr>
          <a:picLocks noChangeAspect="1"/>
        </xdr:cNvPicPr>
      </xdr:nvPicPr>
      <xdr:blipFill>
        <a:blip xmlns:r="http://schemas.openxmlformats.org/officeDocument/2006/relationships" r:embed="rId6" cstate="screen">
          <a:extLst>
            <a:ext uri="{28A0092B-C50C-407E-A947-70E740481C1C}">
              <a14:useLocalDpi xmlns:a14="http://schemas.microsoft.com/office/drawing/2010/main"/>
            </a:ext>
          </a:extLst>
        </a:blip>
        <a:stretch>
          <a:fillRect/>
        </a:stretch>
      </xdr:blipFill>
      <xdr:spPr>
        <a:xfrm>
          <a:off x="188755" y="25122188"/>
          <a:ext cx="2716371" cy="2155475"/>
        </a:xfrm>
        <a:prstGeom prst="rect">
          <a:avLst/>
        </a:prstGeom>
      </xdr:spPr>
    </xdr:pic>
    <xdr:clientData/>
  </xdr:twoCellAnchor>
  <xdr:twoCellAnchor editAs="oneCell">
    <xdr:from>
      <xdr:col>7</xdr:col>
      <xdr:colOff>282418</xdr:colOff>
      <xdr:row>92</xdr:row>
      <xdr:rowOff>59533</xdr:rowOff>
    </xdr:from>
    <xdr:to>
      <xdr:col>18</xdr:col>
      <xdr:colOff>55200</xdr:colOff>
      <xdr:row>105</xdr:row>
      <xdr:rowOff>107158</xdr:rowOff>
    </xdr:to>
    <xdr:pic>
      <xdr:nvPicPr>
        <xdr:cNvPr id="19" name="Imagen 18">
          <a:extLst>
            <a:ext uri="{FF2B5EF4-FFF2-40B4-BE49-F238E27FC236}">
              <a16:creationId xmlns:a16="http://schemas.microsoft.com/office/drawing/2014/main" id="{26B6910F-E8C3-4096-8394-2BA700259812}"/>
            </a:ext>
          </a:extLst>
        </xdr:cNvPr>
        <xdr:cNvPicPr>
          <a:picLocks noChangeAspect="1"/>
        </xdr:cNvPicPr>
      </xdr:nvPicPr>
      <xdr:blipFill>
        <a:blip xmlns:r="http://schemas.openxmlformats.org/officeDocument/2006/relationships" r:embed="rId7" cstate="screen">
          <a:extLst>
            <a:ext uri="{28A0092B-C50C-407E-A947-70E740481C1C}">
              <a14:useLocalDpi xmlns:a14="http://schemas.microsoft.com/office/drawing/2010/main"/>
            </a:ext>
          </a:extLst>
        </a:blip>
        <a:stretch>
          <a:fillRect/>
        </a:stretch>
      </xdr:blipFill>
      <xdr:spPr>
        <a:xfrm>
          <a:off x="2949418" y="25134096"/>
          <a:ext cx="2820782" cy="2119312"/>
        </a:xfrm>
        <a:prstGeom prst="rect">
          <a:avLst/>
        </a:prstGeom>
      </xdr:spPr>
    </xdr:pic>
    <xdr:clientData/>
  </xdr:twoCellAnchor>
  <xdr:twoCellAnchor editAs="oneCell">
    <xdr:from>
      <xdr:col>18</xdr:col>
      <xdr:colOff>130970</xdr:colOff>
      <xdr:row>93</xdr:row>
      <xdr:rowOff>62706</xdr:rowOff>
    </xdr:from>
    <xdr:to>
      <xdr:col>24</xdr:col>
      <xdr:colOff>128941</xdr:colOff>
      <xdr:row>105</xdr:row>
      <xdr:rowOff>119061</xdr:rowOff>
    </xdr:to>
    <xdr:pic>
      <xdr:nvPicPr>
        <xdr:cNvPr id="20" name="Imagen 19">
          <a:extLst>
            <a:ext uri="{FF2B5EF4-FFF2-40B4-BE49-F238E27FC236}">
              <a16:creationId xmlns:a16="http://schemas.microsoft.com/office/drawing/2014/main" id="{B8A4F8D1-9329-436F-A152-49513596A99B}"/>
            </a:ext>
          </a:extLst>
        </xdr:cNvPr>
        <xdr:cNvPicPr>
          <a:picLocks noChangeAspect="1"/>
        </xdr:cNvPicPr>
      </xdr:nvPicPr>
      <xdr:blipFill>
        <a:blip xmlns:r="http://schemas.openxmlformats.org/officeDocument/2006/relationships" r:embed="rId8" cstate="screen">
          <a:extLst>
            <a:ext uri="{28A0092B-C50C-407E-A947-70E740481C1C}">
              <a14:useLocalDpi xmlns:a14="http://schemas.microsoft.com/office/drawing/2010/main"/>
            </a:ext>
          </a:extLst>
        </a:blip>
        <a:stretch>
          <a:fillRect/>
        </a:stretch>
      </xdr:blipFill>
      <xdr:spPr>
        <a:xfrm>
          <a:off x="5845970" y="25208706"/>
          <a:ext cx="2915002" cy="2056605"/>
        </a:xfrm>
        <a:prstGeom prst="rect">
          <a:avLst/>
        </a:prstGeom>
      </xdr:spPr>
    </xdr:pic>
    <xdr:clientData/>
  </xdr:twoCellAnchor>
  <xdr:twoCellAnchor editAs="oneCell">
    <xdr:from>
      <xdr:col>24</xdr:col>
      <xdr:colOff>202406</xdr:colOff>
      <xdr:row>92</xdr:row>
      <xdr:rowOff>23811</xdr:rowOff>
    </xdr:from>
    <xdr:to>
      <xdr:col>32</xdr:col>
      <xdr:colOff>233917</xdr:colOff>
      <xdr:row>105</xdr:row>
      <xdr:rowOff>130967</xdr:rowOff>
    </xdr:to>
    <xdr:pic>
      <xdr:nvPicPr>
        <xdr:cNvPr id="21" name="Imagen 20">
          <a:extLst>
            <a:ext uri="{FF2B5EF4-FFF2-40B4-BE49-F238E27FC236}">
              <a16:creationId xmlns:a16="http://schemas.microsoft.com/office/drawing/2014/main" id="{39C5D8DA-9451-4668-8673-1D01D6C95493}"/>
            </a:ext>
          </a:extLst>
        </xdr:cNvPr>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8834437" y="25098374"/>
          <a:ext cx="2365136" cy="2178843"/>
        </a:xfrm>
        <a:prstGeom prst="rect">
          <a:avLst/>
        </a:prstGeom>
      </xdr:spPr>
    </xdr:pic>
    <xdr:clientData/>
  </xdr:twoCellAnchor>
  <xdr:twoCellAnchor editAs="oneCell">
    <xdr:from>
      <xdr:col>1</xdr:col>
      <xdr:colOff>68897</xdr:colOff>
      <xdr:row>106</xdr:row>
      <xdr:rowOff>38894</xdr:rowOff>
    </xdr:from>
    <xdr:to>
      <xdr:col>9</xdr:col>
      <xdr:colOff>238126</xdr:colOff>
      <xdr:row>110</xdr:row>
      <xdr:rowOff>1436950</xdr:rowOff>
    </xdr:to>
    <xdr:pic>
      <xdr:nvPicPr>
        <xdr:cNvPr id="22" name="Imagen 21">
          <a:extLst>
            <a:ext uri="{FF2B5EF4-FFF2-40B4-BE49-F238E27FC236}">
              <a16:creationId xmlns:a16="http://schemas.microsoft.com/office/drawing/2014/main" id="{11355240-CF27-4167-8D0F-C9BB1F7D52DE}"/>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187960" y="27351832"/>
          <a:ext cx="3479166" cy="2707743"/>
        </a:xfrm>
        <a:prstGeom prst="rect">
          <a:avLst/>
        </a:prstGeom>
      </xdr:spPr>
    </xdr:pic>
    <xdr:clientData/>
  </xdr:twoCellAnchor>
  <xdr:twoCellAnchor editAs="oneCell">
    <xdr:from>
      <xdr:col>9</xdr:col>
      <xdr:colOff>280511</xdr:colOff>
      <xdr:row>106</xdr:row>
      <xdr:rowOff>31114</xdr:rowOff>
    </xdr:from>
    <xdr:to>
      <xdr:col>21</xdr:col>
      <xdr:colOff>726280</xdr:colOff>
      <xdr:row>110</xdr:row>
      <xdr:rowOff>1463043</xdr:rowOff>
    </xdr:to>
    <xdr:pic>
      <xdr:nvPicPr>
        <xdr:cNvPr id="23" name="Imagen 22">
          <a:extLst>
            <a:ext uri="{FF2B5EF4-FFF2-40B4-BE49-F238E27FC236}">
              <a16:creationId xmlns:a16="http://schemas.microsoft.com/office/drawing/2014/main" id="{8A4257C7-4BBE-4267-857D-76848527D304}"/>
            </a:ext>
          </a:extLst>
        </xdr:cNvPr>
        <xdr:cNvPicPr>
          <a:picLocks noChangeAspect="1" noChangeArrowheads="1"/>
        </xdr:cNvPicPr>
      </xdr:nvPicPr>
      <xdr:blipFill>
        <a:blip xmlns:r="http://schemas.openxmlformats.org/officeDocument/2006/relationships" r:embed="rId11" cstate="screen">
          <a:extLst>
            <a:ext uri="{28A0092B-C50C-407E-A947-70E740481C1C}">
              <a14:useLocalDpi xmlns:a14="http://schemas.microsoft.com/office/drawing/2010/main"/>
            </a:ext>
          </a:extLst>
        </a:blip>
        <a:srcRect/>
        <a:stretch>
          <a:fillRect/>
        </a:stretch>
      </xdr:blipFill>
      <xdr:spPr bwMode="auto">
        <a:xfrm>
          <a:off x="3709511" y="27344052"/>
          <a:ext cx="3874769" cy="2741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773906</xdr:colOff>
      <xdr:row>106</xdr:row>
      <xdr:rowOff>54926</xdr:rowOff>
    </xdr:from>
    <xdr:to>
      <xdr:col>32</xdr:col>
      <xdr:colOff>306060</xdr:colOff>
      <xdr:row>110</xdr:row>
      <xdr:rowOff>1440656</xdr:rowOff>
    </xdr:to>
    <xdr:pic>
      <xdr:nvPicPr>
        <xdr:cNvPr id="25" name="Imagen 24">
          <a:extLst>
            <a:ext uri="{FF2B5EF4-FFF2-40B4-BE49-F238E27FC236}">
              <a16:creationId xmlns:a16="http://schemas.microsoft.com/office/drawing/2014/main" id="{8F7A9911-CC4D-490D-8A4F-509970EE31A9}"/>
            </a:ext>
          </a:extLst>
        </xdr:cNvPr>
        <xdr:cNvPicPr>
          <a:picLocks noChangeAspect="1" noChangeArrowheads="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bwMode="auto">
        <a:xfrm>
          <a:off x="7631906" y="27367864"/>
          <a:ext cx="3639810" cy="26954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66197</xdr:colOff>
      <xdr:row>110</xdr:row>
      <xdr:rowOff>1526064</xdr:rowOff>
    </xdr:from>
    <xdr:to>
      <xdr:col>9</xdr:col>
      <xdr:colOff>214311</xdr:colOff>
      <xdr:row>112</xdr:row>
      <xdr:rowOff>199294</xdr:rowOff>
    </xdr:to>
    <xdr:pic>
      <xdr:nvPicPr>
        <xdr:cNvPr id="26" name="Imagen 25">
          <a:extLst>
            <a:ext uri="{FF2B5EF4-FFF2-40B4-BE49-F238E27FC236}">
              <a16:creationId xmlns:a16="http://schemas.microsoft.com/office/drawing/2014/main" id="{35328BA8-0993-4918-AB2A-328909F4A02F}"/>
            </a:ext>
          </a:extLst>
        </xdr:cNvPr>
        <xdr:cNvPicPr>
          <a:picLocks noChangeAspect="1"/>
        </xdr:cNvPicPr>
      </xdr:nvPicPr>
      <xdr:blipFill>
        <a:blip xmlns:r="http://schemas.openxmlformats.org/officeDocument/2006/relationships" r:embed="rId13" cstate="screen">
          <a:extLst>
            <a:ext uri="{28A0092B-C50C-407E-A947-70E740481C1C}">
              <a14:useLocalDpi xmlns:a14="http://schemas.microsoft.com/office/drawing/2010/main"/>
            </a:ext>
          </a:extLst>
        </a:blip>
        <a:stretch>
          <a:fillRect/>
        </a:stretch>
      </xdr:blipFill>
      <xdr:spPr>
        <a:xfrm>
          <a:off x="185260" y="30148689"/>
          <a:ext cx="3458051" cy="2626105"/>
        </a:xfrm>
        <a:prstGeom prst="rect">
          <a:avLst/>
        </a:prstGeom>
      </xdr:spPr>
    </xdr:pic>
    <xdr:clientData/>
  </xdr:twoCellAnchor>
  <xdr:twoCellAnchor editAs="oneCell">
    <xdr:from>
      <xdr:col>10</xdr:col>
      <xdr:colOff>88266</xdr:colOff>
      <xdr:row>110</xdr:row>
      <xdr:rowOff>1507172</xdr:rowOff>
    </xdr:from>
    <xdr:to>
      <xdr:col>21</xdr:col>
      <xdr:colOff>619125</xdr:colOff>
      <xdr:row>112</xdr:row>
      <xdr:rowOff>211605</xdr:rowOff>
    </xdr:to>
    <xdr:pic>
      <xdr:nvPicPr>
        <xdr:cNvPr id="27" name="Imagen 26">
          <a:extLst>
            <a:ext uri="{FF2B5EF4-FFF2-40B4-BE49-F238E27FC236}">
              <a16:creationId xmlns:a16="http://schemas.microsoft.com/office/drawing/2014/main" id="{B41FC03C-7D84-49B4-874B-2F9D1E77D70C}"/>
            </a:ext>
          </a:extLst>
        </xdr:cNvPr>
        <xdr:cNvPicPr>
          <a:picLocks noChangeAspect="1"/>
        </xdr:cNvPicPr>
      </xdr:nvPicPr>
      <xdr:blipFill>
        <a:blip xmlns:r="http://schemas.openxmlformats.org/officeDocument/2006/relationships" r:embed="rId14" cstate="screen">
          <a:extLst>
            <a:ext uri="{28A0092B-C50C-407E-A947-70E740481C1C}">
              <a14:useLocalDpi xmlns:a14="http://schemas.microsoft.com/office/drawing/2010/main"/>
            </a:ext>
          </a:extLst>
        </a:blip>
        <a:stretch>
          <a:fillRect/>
        </a:stretch>
      </xdr:blipFill>
      <xdr:spPr>
        <a:xfrm>
          <a:off x="3957797" y="30129797"/>
          <a:ext cx="3519328" cy="265730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14"/>
  <sheetViews>
    <sheetView showGridLines="0" tabSelected="1" view="pageBreakPreview" zoomScale="80" zoomScaleNormal="75" zoomScaleSheetLayoutView="80" workbookViewId="0">
      <selection activeCell="G15" sqref="G15:J15"/>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0.7109375" style="3" customWidth="1"/>
    <col min="36" max="36" width="11.42578125" style="3" customWidth="1"/>
    <col min="37" max="16384" width="11.42578125" style="3"/>
  </cols>
  <sheetData>
    <row r="1" spans="2:33" s="1" customFormat="1" ht="57.95" customHeight="1" x14ac:dyDescent="0.2">
      <c r="B1" s="125"/>
      <c r="C1" s="126"/>
      <c r="D1" s="126"/>
      <c r="E1" s="126"/>
      <c r="F1" s="127"/>
      <c r="G1" s="131" t="s">
        <v>19</v>
      </c>
      <c r="H1" s="132"/>
      <c r="I1" s="132"/>
      <c r="J1" s="132"/>
      <c r="K1" s="132"/>
      <c r="L1" s="132"/>
      <c r="M1" s="132"/>
      <c r="N1" s="132"/>
      <c r="O1" s="132"/>
      <c r="P1" s="132"/>
      <c r="Q1" s="132"/>
      <c r="R1" s="132"/>
      <c r="S1" s="132"/>
      <c r="T1" s="132"/>
      <c r="U1" s="132"/>
      <c r="V1" s="132"/>
      <c r="W1" s="132"/>
      <c r="X1" s="132"/>
      <c r="Y1" s="132"/>
      <c r="Z1" s="133"/>
      <c r="AA1" s="128" t="s">
        <v>18</v>
      </c>
      <c r="AB1" s="129"/>
      <c r="AC1" s="129"/>
      <c r="AD1" s="129"/>
      <c r="AE1" s="129"/>
      <c r="AF1" s="129"/>
      <c r="AG1" s="130"/>
    </row>
    <row r="2" spans="2:33" s="1" customFormat="1" ht="8.25" customHeight="1" x14ac:dyDescent="0.2">
      <c r="B2" s="149"/>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1"/>
    </row>
    <row r="3" spans="2:33" ht="15.75" customHeight="1" x14ac:dyDescent="0.2">
      <c r="B3" s="145" t="s">
        <v>6</v>
      </c>
      <c r="C3" s="145"/>
      <c r="D3" s="145"/>
      <c r="E3" s="146">
        <v>45628</v>
      </c>
      <c r="F3" s="145"/>
      <c r="G3" s="145"/>
      <c r="H3" s="145"/>
      <c r="I3" s="145"/>
      <c r="J3" s="145"/>
      <c r="K3" s="145"/>
      <c r="L3" s="145"/>
      <c r="M3" s="145"/>
      <c r="N3" s="145"/>
      <c r="O3" s="145"/>
      <c r="P3" s="145"/>
      <c r="Q3" s="145"/>
      <c r="R3" s="145"/>
      <c r="S3" s="145"/>
      <c r="T3" s="145"/>
      <c r="U3" s="147" t="s">
        <v>7</v>
      </c>
      <c r="V3" s="147"/>
      <c r="W3" s="2">
        <v>97</v>
      </c>
      <c r="X3" s="2" t="s">
        <v>1</v>
      </c>
      <c r="Y3" s="148">
        <v>45621</v>
      </c>
      <c r="Z3" s="147"/>
      <c r="AA3" s="147"/>
      <c r="AB3" s="147"/>
      <c r="AC3" s="2" t="s">
        <v>2</v>
      </c>
      <c r="AD3" s="148">
        <f>+Y3+6</f>
        <v>45627</v>
      </c>
      <c r="AE3" s="147"/>
      <c r="AF3" s="147"/>
      <c r="AG3" s="147"/>
    </row>
    <row r="4" spans="2:33" ht="15.75" customHeight="1" x14ac:dyDescent="0.2">
      <c r="B4" s="84" t="s">
        <v>88</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6"/>
    </row>
    <row r="5" spans="2:33" ht="32.450000000000003" customHeight="1" x14ac:dyDescent="0.2">
      <c r="B5" s="134" t="s">
        <v>10</v>
      </c>
      <c r="C5" s="135"/>
      <c r="D5" s="135"/>
      <c r="E5" s="135"/>
      <c r="F5" s="135"/>
      <c r="G5" s="139" t="s">
        <v>86</v>
      </c>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1"/>
    </row>
    <row r="6" spans="2:33" ht="26.45" customHeight="1" x14ac:dyDescent="0.2">
      <c r="B6" s="136" t="s">
        <v>11</v>
      </c>
      <c r="C6" s="137"/>
      <c r="D6" s="137"/>
      <c r="E6" s="137"/>
      <c r="F6" s="138"/>
      <c r="G6" s="142" t="s">
        <v>20</v>
      </c>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4"/>
    </row>
    <row r="7" spans="2:33" ht="31.5" customHeight="1" x14ac:dyDescent="0.25">
      <c r="B7" s="47" t="s">
        <v>21</v>
      </c>
      <c r="C7" s="48"/>
      <c r="D7" s="48"/>
      <c r="E7" s="48"/>
      <c r="F7" s="49"/>
      <c r="G7" s="152" t="s">
        <v>22</v>
      </c>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4"/>
    </row>
    <row r="8" spans="2:33" ht="15" x14ac:dyDescent="0.25">
      <c r="B8" s="44" t="s">
        <v>4</v>
      </c>
      <c r="C8" s="45"/>
      <c r="D8" s="45"/>
      <c r="E8" s="45"/>
      <c r="F8" s="46"/>
      <c r="G8" s="56" t="s">
        <v>23</v>
      </c>
      <c r="H8" s="45"/>
      <c r="I8" s="45"/>
      <c r="J8" s="45"/>
      <c r="K8" s="45"/>
      <c r="L8" s="45"/>
      <c r="M8" s="45"/>
      <c r="N8" s="45"/>
      <c r="O8" s="45"/>
      <c r="P8" s="45"/>
      <c r="Q8" s="45"/>
      <c r="R8" s="45"/>
      <c r="S8" s="45"/>
      <c r="T8" s="45"/>
      <c r="U8" s="45"/>
      <c r="V8" s="45"/>
      <c r="W8" s="45"/>
      <c r="X8" s="45"/>
      <c r="Y8" s="45"/>
      <c r="Z8" s="45"/>
      <c r="AA8" s="45"/>
      <c r="AB8" s="45"/>
      <c r="AC8" s="45"/>
      <c r="AD8" s="45"/>
      <c r="AE8" s="45"/>
      <c r="AF8" s="45"/>
      <c r="AG8" s="57"/>
    </row>
    <row r="9" spans="2:33" ht="15" x14ac:dyDescent="0.25">
      <c r="B9" s="44" t="s">
        <v>5</v>
      </c>
      <c r="C9" s="45"/>
      <c r="D9" s="45"/>
      <c r="E9" s="45"/>
      <c r="F9" s="46"/>
      <c r="G9" s="58">
        <v>44953</v>
      </c>
      <c r="H9" s="59"/>
      <c r="I9" s="59"/>
      <c r="J9" s="59"/>
      <c r="K9" s="59"/>
      <c r="L9" s="59"/>
      <c r="M9" s="59"/>
      <c r="N9" s="59"/>
      <c r="O9" s="59"/>
      <c r="P9" s="59"/>
      <c r="Q9" s="59"/>
      <c r="R9" s="59"/>
      <c r="S9" s="59"/>
      <c r="T9" s="59"/>
      <c r="U9" s="59"/>
      <c r="V9" s="59"/>
      <c r="W9" s="59"/>
      <c r="X9" s="59"/>
      <c r="Y9" s="59"/>
      <c r="Z9" s="59"/>
      <c r="AA9" s="59"/>
      <c r="AB9" s="59"/>
      <c r="AC9" s="59"/>
      <c r="AD9" s="59"/>
      <c r="AE9" s="59"/>
      <c r="AF9" s="59"/>
      <c r="AG9" s="60"/>
    </row>
    <row r="10" spans="2:33" ht="27.75" customHeight="1" x14ac:dyDescent="0.25">
      <c r="B10" s="47" t="s">
        <v>31</v>
      </c>
      <c r="C10" s="48"/>
      <c r="D10" s="48"/>
      <c r="E10" s="48"/>
      <c r="F10" s="49"/>
      <c r="G10" s="58">
        <v>45473</v>
      </c>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60"/>
    </row>
    <row r="11" spans="2:33" ht="15" x14ac:dyDescent="0.25">
      <c r="B11" s="78" t="s">
        <v>32</v>
      </c>
      <c r="C11" s="79"/>
      <c r="D11" s="79"/>
      <c r="E11" s="79"/>
      <c r="F11" s="80"/>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78" t="s">
        <v>109</v>
      </c>
      <c r="C12" s="79"/>
      <c r="D12" s="79"/>
      <c r="E12" s="79"/>
      <c r="F12" s="80"/>
      <c r="G12" s="11" t="s">
        <v>110</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81" t="s">
        <v>34</v>
      </c>
      <c r="C13" s="82"/>
      <c r="D13" s="82"/>
      <c r="E13" s="82"/>
      <c r="F13" s="83"/>
      <c r="G13" s="58">
        <v>45899</v>
      </c>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60"/>
    </row>
    <row r="14" spans="2:33" ht="15" x14ac:dyDescent="0.25">
      <c r="B14" s="44" t="s">
        <v>38</v>
      </c>
      <c r="C14" s="45"/>
      <c r="D14" s="45"/>
      <c r="E14" s="45"/>
      <c r="F14" s="46"/>
      <c r="G14" s="56">
        <f>G13-G9+1</f>
        <v>947</v>
      </c>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57"/>
    </row>
    <row r="15" spans="2:33" ht="15" x14ac:dyDescent="0.25">
      <c r="B15" s="44" t="s">
        <v>8</v>
      </c>
      <c r="C15" s="45"/>
      <c r="D15" s="45"/>
      <c r="E15" s="45"/>
      <c r="F15" s="46"/>
      <c r="G15" s="70">
        <f>AD3-G9</f>
        <v>674</v>
      </c>
      <c r="H15" s="71"/>
      <c r="I15" s="71"/>
      <c r="J15" s="71"/>
      <c r="K15" s="45" t="s">
        <v>9</v>
      </c>
      <c r="L15" s="45"/>
      <c r="M15" s="45"/>
      <c r="N15" s="45"/>
      <c r="O15" s="46"/>
      <c r="P15" s="67">
        <f>+G15/G14</f>
        <v>0.71172122492080259</v>
      </c>
      <c r="Q15" s="68"/>
      <c r="R15" s="69"/>
      <c r="S15" s="61" t="s">
        <v>25</v>
      </c>
      <c r="T15" s="62"/>
      <c r="U15" s="62"/>
      <c r="V15" s="62"/>
      <c r="W15" s="62"/>
      <c r="X15" s="62"/>
      <c r="Y15" s="62"/>
      <c r="Z15" s="62"/>
      <c r="AA15" s="62"/>
      <c r="AB15" s="62"/>
      <c r="AC15" s="62"/>
      <c r="AD15" s="62"/>
      <c r="AE15" s="62"/>
      <c r="AF15" s="62"/>
      <c r="AG15" s="63"/>
    </row>
    <row r="16" spans="2:33" ht="29.25" customHeight="1" x14ac:dyDescent="0.25">
      <c r="B16" s="47" t="s">
        <v>28</v>
      </c>
      <c r="C16" s="48"/>
      <c r="D16" s="48"/>
      <c r="E16" s="48"/>
      <c r="F16" s="49"/>
      <c r="G16" s="185">
        <v>0.214</v>
      </c>
      <c r="H16" s="186"/>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47" t="s">
        <v>29</v>
      </c>
      <c r="C17" s="48"/>
      <c r="D17" s="48"/>
      <c r="E17" s="48"/>
      <c r="F17" s="49"/>
      <c r="G17" s="185">
        <v>0.214</v>
      </c>
      <c r="H17" s="186"/>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47" t="s">
        <v>26</v>
      </c>
      <c r="C18" s="48"/>
      <c r="D18" s="48"/>
      <c r="E18" s="48"/>
      <c r="F18" s="49"/>
      <c r="G18" s="159">
        <v>1</v>
      </c>
      <c r="H18" s="160"/>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47" t="s">
        <v>35</v>
      </c>
      <c r="C19" s="48"/>
      <c r="D19" s="48"/>
      <c r="E19" s="48"/>
      <c r="F19" s="49"/>
      <c r="G19" s="159">
        <v>1</v>
      </c>
      <c r="H19" s="160"/>
      <c r="I19" s="161" t="s">
        <v>36</v>
      </c>
      <c r="J19" s="79"/>
      <c r="K19" s="79"/>
      <c r="L19" s="79"/>
      <c r="M19" s="80"/>
      <c r="N19" s="159">
        <v>1</v>
      </c>
      <c r="O19" s="160"/>
      <c r="P19" s="160"/>
      <c r="Q19" s="162"/>
      <c r="R19" s="163" t="s">
        <v>30</v>
      </c>
      <c r="S19" s="164"/>
      <c r="T19" s="164"/>
      <c r="U19" s="165"/>
      <c r="V19" s="14">
        <f>N19-G19</f>
        <v>0</v>
      </c>
      <c r="W19" s="8"/>
      <c r="X19" s="8"/>
      <c r="Y19" s="8"/>
      <c r="Z19" s="8"/>
      <c r="AA19" s="8"/>
      <c r="AB19" s="8"/>
      <c r="AC19" s="8"/>
      <c r="AD19" s="8"/>
      <c r="AE19" s="8"/>
      <c r="AF19" s="8"/>
      <c r="AG19" s="9"/>
    </row>
    <row r="20" spans="2:36" ht="15" x14ac:dyDescent="0.25">
      <c r="B20" s="44" t="s">
        <v>3</v>
      </c>
      <c r="C20" s="45"/>
      <c r="D20" s="45"/>
      <c r="E20" s="45"/>
      <c r="F20" s="46"/>
      <c r="G20" s="64">
        <v>21411634465</v>
      </c>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2:36" ht="15" x14ac:dyDescent="0.25">
      <c r="B21" s="44" t="s">
        <v>12</v>
      </c>
      <c r="C21" s="45"/>
      <c r="D21" s="45"/>
      <c r="E21" s="45"/>
      <c r="F21" s="46"/>
      <c r="G21" s="64">
        <f>137833413.9+G38+W38+G39+W39</f>
        <v>2077553135.6300001</v>
      </c>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6"/>
    </row>
    <row r="22" spans="2:36" ht="15" x14ac:dyDescent="0.25">
      <c r="B22" s="44" t="s">
        <v>13</v>
      </c>
      <c r="C22" s="45"/>
      <c r="D22" s="45"/>
      <c r="E22" s="45"/>
      <c r="F22" s="46"/>
      <c r="G22" s="64">
        <f>+G20-G21</f>
        <v>19334081329.369999</v>
      </c>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6"/>
      <c r="AJ22" s="4"/>
    </row>
    <row r="23" spans="2:36" ht="9" customHeight="1" x14ac:dyDescent="0.2">
      <c r="B23" s="72"/>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4"/>
    </row>
    <row r="24" spans="2:36" ht="19.5" customHeight="1" x14ac:dyDescent="0.2">
      <c r="B24" s="84" t="s">
        <v>87</v>
      </c>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6"/>
    </row>
    <row r="25" spans="2:36" ht="24.75" customHeight="1" x14ac:dyDescent="0.2">
      <c r="B25" s="157" t="s">
        <v>49</v>
      </c>
      <c r="C25" s="157"/>
      <c r="D25" s="157"/>
      <c r="E25" s="157"/>
      <c r="F25" s="157"/>
      <c r="G25" s="157"/>
      <c r="H25" s="157"/>
      <c r="I25" s="157"/>
      <c r="J25" s="157"/>
      <c r="K25" s="157"/>
      <c r="L25" s="157"/>
      <c r="M25" s="157"/>
      <c r="N25" s="157"/>
      <c r="O25" s="157"/>
      <c r="P25" s="157"/>
      <c r="Q25" s="157"/>
      <c r="R25" s="158"/>
      <c r="S25" s="191" t="s">
        <v>69</v>
      </c>
      <c r="T25" s="192"/>
      <c r="U25" s="192"/>
      <c r="V25" s="192"/>
      <c r="W25" s="192"/>
      <c r="X25" s="192"/>
      <c r="Y25" s="192"/>
      <c r="Z25" s="192"/>
      <c r="AA25" s="192"/>
      <c r="AB25" s="192"/>
      <c r="AC25" s="192"/>
      <c r="AD25" s="192"/>
      <c r="AE25" s="192"/>
      <c r="AF25" s="192"/>
      <c r="AG25" s="193"/>
    </row>
    <row r="26" spans="2:36" ht="17.25" customHeight="1" x14ac:dyDescent="0.2">
      <c r="B26" s="170" t="s">
        <v>50</v>
      </c>
      <c r="C26" s="171"/>
      <c r="D26" s="171"/>
      <c r="E26" s="171"/>
      <c r="F26" s="171"/>
      <c r="G26" s="172" t="s">
        <v>54</v>
      </c>
      <c r="H26" s="173"/>
      <c r="I26" s="173"/>
      <c r="J26" s="173"/>
      <c r="K26" s="173"/>
      <c r="L26" s="173"/>
      <c r="M26" s="173"/>
      <c r="N26" s="173"/>
      <c r="O26" s="173"/>
      <c r="P26" s="173"/>
      <c r="Q26" s="173"/>
      <c r="R26" s="174"/>
      <c r="S26" s="170" t="s">
        <v>50</v>
      </c>
      <c r="T26" s="171"/>
      <c r="U26" s="171"/>
      <c r="V26" s="171"/>
      <c r="W26" s="171" t="s">
        <v>91</v>
      </c>
      <c r="X26" s="171"/>
      <c r="Y26" s="171"/>
      <c r="Z26" s="171"/>
      <c r="AA26" s="171"/>
      <c r="AB26" s="171"/>
      <c r="AC26" s="171"/>
      <c r="AD26" s="171"/>
      <c r="AE26" s="171"/>
      <c r="AF26" s="171"/>
      <c r="AG26" s="232"/>
    </row>
    <row r="27" spans="2:36" ht="19.5" customHeight="1" x14ac:dyDescent="0.2">
      <c r="B27" s="175" t="s">
        <v>4</v>
      </c>
      <c r="C27" s="176"/>
      <c r="D27" s="176"/>
      <c r="E27" s="176"/>
      <c r="F27" s="176"/>
      <c r="G27" s="189" t="s">
        <v>55</v>
      </c>
      <c r="H27" s="190"/>
      <c r="I27" s="190"/>
      <c r="J27" s="190"/>
      <c r="K27" s="190"/>
      <c r="L27" s="190"/>
      <c r="M27" s="190"/>
      <c r="N27" s="190"/>
      <c r="O27" s="190"/>
      <c r="P27" s="190"/>
      <c r="Q27" s="190"/>
      <c r="R27" s="190"/>
      <c r="S27" s="166" t="s">
        <v>4</v>
      </c>
      <c r="T27" s="167"/>
      <c r="U27" s="167"/>
      <c r="V27" s="167"/>
      <c r="W27" s="233" t="s">
        <v>56</v>
      </c>
      <c r="X27" s="167"/>
      <c r="Y27" s="167"/>
      <c r="Z27" s="167"/>
      <c r="AA27" s="167"/>
      <c r="AB27" s="167"/>
      <c r="AC27" s="167"/>
      <c r="AD27" s="167"/>
      <c r="AE27" s="167"/>
      <c r="AF27" s="167"/>
      <c r="AG27" s="234"/>
    </row>
    <row r="28" spans="2:36" ht="19.5" customHeight="1" x14ac:dyDescent="0.2">
      <c r="B28" s="175" t="s">
        <v>57</v>
      </c>
      <c r="C28" s="176"/>
      <c r="D28" s="176"/>
      <c r="E28" s="176" t="s">
        <v>51</v>
      </c>
      <c r="F28" s="176"/>
      <c r="G28" s="187">
        <v>45509</v>
      </c>
      <c r="H28" s="187"/>
      <c r="I28" s="187"/>
      <c r="J28" s="187"/>
      <c r="K28" s="187"/>
      <c r="L28" s="187"/>
      <c r="M28" s="187"/>
      <c r="N28" s="187"/>
      <c r="O28" s="187"/>
      <c r="P28" s="187"/>
      <c r="Q28" s="187"/>
      <c r="R28" s="180"/>
      <c r="S28" s="166" t="s">
        <v>57</v>
      </c>
      <c r="T28" s="167"/>
      <c r="U28" s="167"/>
      <c r="V28" s="167"/>
      <c r="W28" s="187">
        <v>45509</v>
      </c>
      <c r="X28" s="187"/>
      <c r="Y28" s="187"/>
      <c r="Z28" s="187"/>
      <c r="AA28" s="187"/>
      <c r="AB28" s="187"/>
      <c r="AC28" s="187"/>
      <c r="AD28" s="187"/>
      <c r="AE28" s="187"/>
      <c r="AF28" s="187"/>
      <c r="AG28" s="235"/>
    </row>
    <row r="29" spans="2:36" ht="18.600000000000001" customHeight="1" x14ac:dyDescent="0.2">
      <c r="B29" s="175" t="s">
        <v>58</v>
      </c>
      <c r="C29" s="176"/>
      <c r="D29" s="176"/>
      <c r="E29" s="176"/>
      <c r="F29" s="176"/>
      <c r="G29" s="167" t="s">
        <v>59</v>
      </c>
      <c r="H29" s="167"/>
      <c r="I29" s="167"/>
      <c r="J29" s="167"/>
      <c r="K29" s="167"/>
      <c r="L29" s="167"/>
      <c r="M29" s="167"/>
      <c r="N29" s="167"/>
      <c r="O29" s="167"/>
      <c r="P29" s="167"/>
      <c r="Q29" s="167"/>
      <c r="R29" s="188"/>
      <c r="S29" s="175" t="s">
        <v>58</v>
      </c>
      <c r="T29" s="176"/>
      <c r="U29" s="176"/>
      <c r="V29" s="176"/>
      <c r="W29" s="167" t="s">
        <v>59</v>
      </c>
      <c r="X29" s="167"/>
      <c r="Y29" s="167"/>
      <c r="Z29" s="167"/>
      <c r="AA29" s="167"/>
      <c r="AB29" s="167"/>
      <c r="AC29" s="167"/>
      <c r="AD29" s="167"/>
      <c r="AE29" s="167"/>
      <c r="AF29" s="167"/>
      <c r="AG29" s="234"/>
    </row>
    <row r="30" spans="2:36" ht="19.5" customHeight="1" x14ac:dyDescent="0.2">
      <c r="B30" s="175" t="s">
        <v>60</v>
      </c>
      <c r="C30" s="176"/>
      <c r="D30" s="176"/>
      <c r="E30" s="176"/>
      <c r="F30" s="176"/>
      <c r="G30" s="167" t="s">
        <v>59</v>
      </c>
      <c r="H30" s="167"/>
      <c r="I30" s="167"/>
      <c r="J30" s="167"/>
      <c r="K30" s="167"/>
      <c r="L30" s="167"/>
      <c r="M30" s="167"/>
      <c r="N30" s="167"/>
      <c r="O30" s="167"/>
      <c r="P30" s="167"/>
      <c r="Q30" s="167"/>
      <c r="R30" s="188"/>
      <c r="S30" s="175" t="s">
        <v>60</v>
      </c>
      <c r="T30" s="176"/>
      <c r="U30" s="176"/>
      <c r="V30" s="176"/>
      <c r="W30" s="167" t="s">
        <v>59</v>
      </c>
      <c r="X30" s="167"/>
      <c r="Y30" s="167"/>
      <c r="Z30" s="167"/>
      <c r="AA30" s="167"/>
      <c r="AB30" s="167"/>
      <c r="AC30" s="167"/>
      <c r="AD30" s="167"/>
      <c r="AE30" s="167"/>
      <c r="AF30" s="167"/>
      <c r="AG30" s="234"/>
    </row>
    <row r="31" spans="2:36" ht="19.5" customHeight="1" x14ac:dyDescent="0.2">
      <c r="B31" s="175" t="s">
        <v>61</v>
      </c>
      <c r="C31" s="176"/>
      <c r="D31" s="176"/>
      <c r="E31" s="176"/>
      <c r="F31" s="176"/>
      <c r="G31" s="180">
        <v>45813</v>
      </c>
      <c r="H31" s="181"/>
      <c r="I31" s="181"/>
      <c r="J31" s="181"/>
      <c r="K31" s="181"/>
      <c r="L31" s="181"/>
      <c r="M31" s="181"/>
      <c r="N31" s="181"/>
      <c r="O31" s="181"/>
      <c r="P31" s="181"/>
      <c r="Q31" s="181"/>
      <c r="R31" s="182"/>
      <c r="S31" s="166" t="s">
        <v>61</v>
      </c>
      <c r="T31" s="167"/>
      <c r="U31" s="167"/>
      <c r="V31" s="167"/>
      <c r="W31" s="187">
        <v>45752</v>
      </c>
      <c r="X31" s="187"/>
      <c r="Y31" s="187"/>
      <c r="Z31" s="187"/>
      <c r="AA31" s="187"/>
      <c r="AB31" s="187"/>
      <c r="AC31" s="187"/>
      <c r="AD31" s="187"/>
      <c r="AE31" s="187"/>
      <c r="AF31" s="187"/>
      <c r="AG31" s="235"/>
    </row>
    <row r="32" spans="2:36" ht="14.45" customHeight="1" x14ac:dyDescent="0.2">
      <c r="B32" s="175" t="s">
        <v>62</v>
      </c>
      <c r="C32" s="176"/>
      <c r="D32" s="176"/>
      <c r="E32" s="176"/>
      <c r="F32" s="176"/>
      <c r="G32" s="183">
        <f>G31-G28+1</f>
        <v>305</v>
      </c>
      <c r="H32" s="183"/>
      <c r="I32" s="183"/>
      <c r="J32" s="183"/>
      <c r="K32" s="183"/>
      <c r="L32" s="183"/>
      <c r="M32" s="183"/>
      <c r="N32" s="183"/>
      <c r="O32" s="183"/>
      <c r="P32" s="183"/>
      <c r="Q32" s="183"/>
      <c r="R32" s="184"/>
      <c r="S32" s="175" t="s">
        <v>62</v>
      </c>
      <c r="T32" s="176"/>
      <c r="U32" s="176"/>
      <c r="V32" s="176"/>
      <c r="W32" s="184">
        <f>W31-W28+1</f>
        <v>244</v>
      </c>
      <c r="X32" s="236"/>
      <c r="Y32" s="236"/>
      <c r="Z32" s="236"/>
      <c r="AA32" s="236"/>
      <c r="AB32" s="236"/>
      <c r="AC32" s="236"/>
      <c r="AD32" s="236"/>
      <c r="AE32" s="236"/>
      <c r="AF32" s="236"/>
      <c r="AG32" s="237"/>
    </row>
    <row r="33" spans="2:35" ht="18.600000000000001" customHeight="1" x14ac:dyDescent="0.2">
      <c r="B33" s="175" t="s">
        <v>8</v>
      </c>
      <c r="C33" s="176"/>
      <c r="D33" s="176"/>
      <c r="E33" s="176"/>
      <c r="F33" s="176"/>
      <c r="G33" s="223">
        <f>+AD3-G28+1</f>
        <v>119</v>
      </c>
      <c r="H33" s="224"/>
      <c r="I33" s="224"/>
      <c r="J33" s="224"/>
      <c r="K33" s="190" t="s">
        <v>9</v>
      </c>
      <c r="L33" s="190"/>
      <c r="M33" s="190"/>
      <c r="N33" s="190"/>
      <c r="O33" s="226"/>
      <c r="P33" s="177">
        <f>+G33/G32</f>
        <v>0.39016393442622949</v>
      </c>
      <c r="Q33" s="178"/>
      <c r="R33" s="178"/>
      <c r="S33" s="175" t="s">
        <v>8</v>
      </c>
      <c r="T33" s="176"/>
      <c r="U33" s="176"/>
      <c r="V33" s="176"/>
      <c r="W33" s="223">
        <f>AD3-W28+1</f>
        <v>119</v>
      </c>
      <c r="X33" s="224"/>
      <c r="Y33" s="224"/>
      <c r="Z33" s="224"/>
      <c r="AA33" s="225"/>
      <c r="AB33" s="188" t="s">
        <v>9</v>
      </c>
      <c r="AC33" s="190"/>
      <c r="AD33" s="226"/>
      <c r="AE33" s="177">
        <f>+W33/W32</f>
        <v>0.48770491803278687</v>
      </c>
      <c r="AF33" s="178"/>
      <c r="AG33" s="179"/>
    </row>
    <row r="34" spans="2:35" ht="16.5" customHeight="1" x14ac:dyDescent="0.2">
      <c r="B34" s="175" t="s">
        <v>3</v>
      </c>
      <c r="C34" s="176"/>
      <c r="D34" s="176"/>
      <c r="E34" s="176"/>
      <c r="F34" s="176"/>
      <c r="G34" s="168">
        <v>1013921237</v>
      </c>
      <c r="H34" s="168"/>
      <c r="I34" s="168"/>
      <c r="J34" s="168"/>
      <c r="K34" s="168"/>
      <c r="L34" s="168"/>
      <c r="M34" s="168"/>
      <c r="N34" s="168"/>
      <c r="O34" s="168"/>
      <c r="P34" s="168"/>
      <c r="Q34" s="168"/>
      <c r="R34" s="211"/>
      <c r="S34" s="166" t="s">
        <v>3</v>
      </c>
      <c r="T34" s="167"/>
      <c r="U34" s="167"/>
      <c r="V34" s="167"/>
      <c r="W34" s="168">
        <v>17273655800</v>
      </c>
      <c r="X34" s="168"/>
      <c r="Y34" s="168"/>
      <c r="Z34" s="168"/>
      <c r="AA34" s="168"/>
      <c r="AB34" s="168"/>
      <c r="AC34" s="168"/>
      <c r="AD34" s="168"/>
      <c r="AE34" s="168"/>
      <c r="AF34" s="168"/>
      <c r="AG34" s="169"/>
      <c r="AI34" s="4"/>
    </row>
    <row r="35" spans="2:35" ht="18.600000000000001" customHeight="1" x14ac:dyDescent="0.2">
      <c r="B35" s="175" t="s">
        <v>63</v>
      </c>
      <c r="C35" s="176"/>
      <c r="D35" s="176"/>
      <c r="E35" s="176"/>
      <c r="F35" s="176"/>
      <c r="G35" s="168">
        <v>0</v>
      </c>
      <c r="H35" s="168"/>
      <c r="I35" s="168"/>
      <c r="J35" s="168"/>
      <c r="K35" s="168"/>
      <c r="L35" s="168"/>
      <c r="M35" s="168"/>
      <c r="N35" s="168"/>
      <c r="O35" s="168"/>
      <c r="P35" s="168"/>
      <c r="Q35" s="168"/>
      <c r="R35" s="211"/>
      <c r="S35" s="166" t="s">
        <v>63</v>
      </c>
      <c r="T35" s="167"/>
      <c r="U35" s="167"/>
      <c r="V35" s="167"/>
      <c r="W35" s="168">
        <v>0</v>
      </c>
      <c r="X35" s="168"/>
      <c r="Y35" s="168"/>
      <c r="Z35" s="168"/>
      <c r="AA35" s="168"/>
      <c r="AB35" s="168"/>
      <c r="AC35" s="168"/>
      <c r="AD35" s="168"/>
      <c r="AE35" s="168"/>
      <c r="AF35" s="168"/>
      <c r="AG35" s="169"/>
    </row>
    <row r="36" spans="2:35" ht="15.6" customHeight="1" x14ac:dyDescent="0.2">
      <c r="B36" s="175" t="s">
        <v>64</v>
      </c>
      <c r="C36" s="176"/>
      <c r="D36" s="176"/>
      <c r="E36" s="176"/>
      <c r="F36" s="176"/>
      <c r="G36" s="168">
        <v>204155456</v>
      </c>
      <c r="H36" s="168"/>
      <c r="I36" s="168"/>
      <c r="J36" s="168"/>
      <c r="K36" s="168"/>
      <c r="L36" s="168"/>
      <c r="M36" s="168"/>
      <c r="N36" s="168"/>
      <c r="O36" s="168"/>
      <c r="P36" s="168"/>
      <c r="Q36" s="168"/>
      <c r="R36" s="211"/>
      <c r="S36" s="166" t="s">
        <v>64</v>
      </c>
      <c r="T36" s="167"/>
      <c r="U36" s="167"/>
      <c r="V36" s="167"/>
      <c r="W36" s="168">
        <v>625940000</v>
      </c>
      <c r="X36" s="168"/>
      <c r="Y36" s="168"/>
      <c r="Z36" s="168"/>
      <c r="AA36" s="168"/>
      <c r="AB36" s="168"/>
      <c r="AC36" s="168"/>
      <c r="AD36" s="168"/>
      <c r="AE36" s="168"/>
      <c r="AF36" s="168"/>
      <c r="AG36" s="169"/>
    </row>
    <row r="37" spans="2:35" ht="20.45" customHeight="1" x14ac:dyDescent="0.2">
      <c r="B37" s="175" t="s">
        <v>65</v>
      </c>
      <c r="C37" s="176"/>
      <c r="D37" s="176"/>
      <c r="E37" s="176"/>
      <c r="F37" s="176"/>
      <c r="G37" s="168">
        <v>809765781</v>
      </c>
      <c r="H37" s="168"/>
      <c r="I37" s="168"/>
      <c r="J37" s="168"/>
      <c r="K37" s="168"/>
      <c r="L37" s="168"/>
      <c r="M37" s="168"/>
      <c r="N37" s="168"/>
      <c r="O37" s="168"/>
      <c r="P37" s="168"/>
      <c r="Q37" s="168"/>
      <c r="R37" s="211"/>
      <c r="S37" s="166" t="s">
        <v>65</v>
      </c>
      <c r="T37" s="167"/>
      <c r="U37" s="167"/>
      <c r="V37" s="167"/>
      <c r="W37" s="168">
        <v>16647715800</v>
      </c>
      <c r="X37" s="168"/>
      <c r="Y37" s="168"/>
      <c r="Z37" s="168"/>
      <c r="AA37" s="168"/>
      <c r="AB37" s="168"/>
      <c r="AC37" s="168"/>
      <c r="AD37" s="168"/>
      <c r="AE37" s="168"/>
      <c r="AF37" s="168"/>
      <c r="AG37" s="169"/>
    </row>
    <row r="38" spans="2:35" ht="17.45" customHeight="1" x14ac:dyDescent="0.2">
      <c r="B38" s="166" t="s">
        <v>66</v>
      </c>
      <c r="C38" s="167"/>
      <c r="D38" s="167"/>
      <c r="E38" s="167"/>
      <c r="F38" s="167"/>
      <c r="G38" s="168">
        <f>G36</f>
        <v>204155456</v>
      </c>
      <c r="H38" s="168"/>
      <c r="I38" s="168"/>
      <c r="J38" s="168"/>
      <c r="K38" s="168"/>
      <c r="L38" s="168"/>
      <c r="M38" s="168"/>
      <c r="N38" s="168"/>
      <c r="O38" s="168"/>
      <c r="P38" s="168"/>
      <c r="Q38" s="168"/>
      <c r="R38" s="211"/>
      <c r="S38" s="166" t="s">
        <v>66</v>
      </c>
      <c r="T38" s="167"/>
      <c r="U38" s="167"/>
      <c r="V38" s="167"/>
      <c r="W38" s="168">
        <v>625940000</v>
      </c>
      <c r="X38" s="168"/>
      <c r="Y38" s="168"/>
      <c r="Z38" s="168"/>
      <c r="AA38" s="168"/>
      <c r="AB38" s="168"/>
      <c r="AC38" s="168"/>
      <c r="AD38" s="168"/>
      <c r="AE38" s="168"/>
      <c r="AF38" s="168"/>
      <c r="AG38" s="169"/>
      <c r="AI38" s="39"/>
    </row>
    <row r="39" spans="2:35" ht="21.6" customHeight="1" x14ac:dyDescent="0.2">
      <c r="B39" s="166" t="s">
        <v>67</v>
      </c>
      <c r="C39" s="167"/>
      <c r="D39" s="167"/>
      <c r="E39" s="167"/>
      <c r="F39" s="167"/>
      <c r="G39" s="168">
        <f>42298078.26+51691156.47</f>
        <v>93989234.729999989</v>
      </c>
      <c r="H39" s="168"/>
      <c r="I39" s="168"/>
      <c r="J39" s="168"/>
      <c r="K39" s="168"/>
      <c r="L39" s="168"/>
      <c r="M39" s="168"/>
      <c r="N39" s="168"/>
      <c r="O39" s="168"/>
      <c r="P39" s="168"/>
      <c r="Q39" s="168"/>
      <c r="R39" s="211"/>
      <c r="S39" s="166" t="s">
        <v>67</v>
      </c>
      <c r="T39" s="167"/>
      <c r="U39" s="167"/>
      <c r="V39" s="167"/>
      <c r="W39" s="168">
        <f>439844607+575790424</f>
        <v>1015635031</v>
      </c>
      <c r="X39" s="168"/>
      <c r="Y39" s="168"/>
      <c r="Z39" s="168"/>
      <c r="AA39" s="168"/>
      <c r="AB39" s="168"/>
      <c r="AC39" s="168"/>
      <c r="AD39" s="168"/>
      <c r="AE39" s="168"/>
      <c r="AF39" s="168"/>
      <c r="AG39" s="169"/>
      <c r="AI39" s="4"/>
    </row>
    <row r="40" spans="2:35" ht="24" customHeight="1" x14ac:dyDescent="0.2">
      <c r="B40" s="175" t="s">
        <v>13</v>
      </c>
      <c r="C40" s="176"/>
      <c r="D40" s="176"/>
      <c r="E40" s="176"/>
      <c r="F40" s="176"/>
      <c r="G40" s="168">
        <f>G34-G38-G39</f>
        <v>715776546.26999998</v>
      </c>
      <c r="H40" s="168"/>
      <c r="I40" s="168"/>
      <c r="J40" s="168"/>
      <c r="K40" s="168"/>
      <c r="L40" s="168"/>
      <c r="M40" s="168"/>
      <c r="N40" s="168"/>
      <c r="O40" s="168"/>
      <c r="P40" s="168"/>
      <c r="Q40" s="168"/>
      <c r="R40" s="211"/>
      <c r="S40" s="175" t="s">
        <v>13</v>
      </c>
      <c r="T40" s="176"/>
      <c r="U40" s="176"/>
      <c r="V40" s="176"/>
      <c r="W40" s="168">
        <f>W34-W38-W39</f>
        <v>15632080769</v>
      </c>
      <c r="X40" s="168"/>
      <c r="Y40" s="168"/>
      <c r="Z40" s="168"/>
      <c r="AA40" s="168"/>
      <c r="AB40" s="168"/>
      <c r="AC40" s="168"/>
      <c r="AD40" s="168"/>
      <c r="AE40" s="168"/>
      <c r="AF40" s="168"/>
      <c r="AG40" s="169"/>
      <c r="AI40" s="4"/>
    </row>
    <row r="41" spans="2:35" ht="23.25" customHeight="1" x14ac:dyDescent="0.2">
      <c r="B41" s="227" t="s">
        <v>53</v>
      </c>
      <c r="C41" s="228"/>
      <c r="D41" s="228"/>
      <c r="E41" s="228"/>
      <c r="F41" s="228"/>
      <c r="G41" s="229" t="s">
        <v>90</v>
      </c>
      <c r="H41" s="230"/>
      <c r="I41" s="230"/>
      <c r="J41" s="230"/>
      <c r="K41" s="230"/>
      <c r="L41" s="230"/>
      <c r="M41" s="230"/>
      <c r="N41" s="230"/>
      <c r="O41" s="230"/>
      <c r="P41" s="230"/>
      <c r="Q41" s="230"/>
      <c r="R41" s="231"/>
      <c r="S41" s="199" t="s">
        <v>52</v>
      </c>
      <c r="T41" s="200"/>
      <c r="U41" s="200"/>
      <c r="V41" s="200"/>
      <c r="W41" s="201" t="s">
        <v>68</v>
      </c>
      <c r="X41" s="202"/>
      <c r="Y41" s="202"/>
      <c r="Z41" s="202"/>
      <c r="AA41" s="202"/>
      <c r="AB41" s="202"/>
      <c r="AC41" s="202"/>
      <c r="AD41" s="202"/>
      <c r="AE41" s="202"/>
      <c r="AF41" s="202"/>
      <c r="AG41" s="203"/>
      <c r="AI41" s="40"/>
    </row>
    <row r="42" spans="2:35" ht="12" customHeight="1" thickBot="1" x14ac:dyDescent="0.25">
      <c r="B42" s="269"/>
      <c r="C42" s="270"/>
      <c r="D42" s="270"/>
      <c r="E42" s="270"/>
      <c r="F42" s="270"/>
      <c r="G42" s="271"/>
      <c r="H42" s="271"/>
      <c r="I42" s="271"/>
      <c r="J42" s="271"/>
      <c r="K42" s="271"/>
      <c r="L42" s="271"/>
      <c r="M42" s="271"/>
      <c r="N42" s="271"/>
      <c r="O42" s="271"/>
      <c r="P42" s="271"/>
      <c r="Q42" s="271"/>
      <c r="R42" s="271"/>
      <c r="S42" s="248"/>
      <c r="T42" s="248"/>
      <c r="U42" s="248"/>
      <c r="V42" s="248"/>
      <c r="W42" s="249"/>
      <c r="X42" s="249"/>
      <c r="Y42" s="249"/>
      <c r="Z42" s="249"/>
      <c r="AA42" s="249"/>
      <c r="AB42" s="249"/>
      <c r="AC42" s="249"/>
      <c r="AD42" s="249"/>
      <c r="AE42" s="249"/>
      <c r="AF42" s="249"/>
      <c r="AG42" s="250"/>
    </row>
    <row r="43" spans="2:35" ht="31.5" customHeight="1" thickBot="1" x14ac:dyDescent="0.25">
      <c r="B43" s="274" t="s">
        <v>89</v>
      </c>
      <c r="C43" s="275"/>
      <c r="D43" s="275"/>
      <c r="E43" s="275"/>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5"/>
      <c r="AF43" s="275"/>
      <c r="AG43" s="276"/>
      <c r="AI43" s="40"/>
    </row>
    <row r="44" spans="2:35" ht="47.45" customHeight="1" x14ac:dyDescent="0.2">
      <c r="B44" s="155" t="s">
        <v>0</v>
      </c>
      <c r="C44" s="156"/>
      <c r="D44" s="155" t="s">
        <v>39</v>
      </c>
      <c r="E44" s="155"/>
      <c r="F44" s="155"/>
      <c r="G44" s="155"/>
      <c r="H44" s="155"/>
      <c r="I44" s="155"/>
      <c r="J44" s="155"/>
      <c r="K44" s="155"/>
      <c r="L44" s="155"/>
      <c r="M44" s="155"/>
      <c r="N44" s="155"/>
      <c r="O44" s="155"/>
      <c r="P44" s="155"/>
      <c r="Q44" s="155"/>
      <c r="R44" s="155"/>
      <c r="S44" s="155"/>
      <c r="T44" s="155"/>
      <c r="U44" s="155"/>
      <c r="V44" s="204" t="s">
        <v>40</v>
      </c>
      <c r="W44" s="205"/>
      <c r="X44" s="206"/>
      <c r="Y44" s="207" t="s">
        <v>41</v>
      </c>
      <c r="Z44" s="207"/>
      <c r="AA44" s="207"/>
      <c r="AB44" s="207"/>
      <c r="AC44" s="207"/>
      <c r="AD44" s="207" t="s">
        <v>42</v>
      </c>
      <c r="AE44" s="207"/>
      <c r="AF44" s="207"/>
      <c r="AG44" s="207"/>
      <c r="AI44" s="4"/>
    </row>
    <row r="45" spans="2:35" ht="34.5" customHeight="1" x14ac:dyDescent="0.2">
      <c r="B45" s="212">
        <v>1</v>
      </c>
      <c r="C45" s="212"/>
      <c r="D45" s="213" t="s">
        <v>43</v>
      </c>
      <c r="E45" s="213"/>
      <c r="F45" s="213"/>
      <c r="G45" s="213"/>
      <c r="H45" s="213"/>
      <c r="I45" s="213"/>
      <c r="J45" s="213"/>
      <c r="K45" s="213"/>
      <c r="L45" s="213"/>
      <c r="M45" s="213"/>
      <c r="N45" s="213"/>
      <c r="O45" s="213"/>
      <c r="P45" s="213"/>
      <c r="Q45" s="213"/>
      <c r="R45" s="213"/>
      <c r="S45" s="213"/>
      <c r="T45" s="213"/>
      <c r="U45" s="213"/>
      <c r="V45" s="194">
        <v>0.1452</v>
      </c>
      <c r="W45" s="195"/>
      <c r="X45" s="196"/>
      <c r="Y45" s="197">
        <f>-V45+V46</f>
        <v>8.5999999999999965E-3</v>
      </c>
      <c r="Z45" s="197"/>
      <c r="AA45" s="197"/>
      <c r="AB45" s="197"/>
      <c r="AC45" s="197"/>
      <c r="AD45" s="198">
        <v>0.8</v>
      </c>
      <c r="AE45" s="198"/>
      <c r="AF45" s="198"/>
      <c r="AG45" s="198"/>
    </row>
    <row r="46" spans="2:35" ht="36" customHeight="1" x14ac:dyDescent="0.2">
      <c r="B46" s="212">
        <v>2</v>
      </c>
      <c r="C46" s="212"/>
      <c r="D46" s="213" t="s">
        <v>44</v>
      </c>
      <c r="E46" s="213"/>
      <c r="F46" s="213"/>
      <c r="G46" s="213"/>
      <c r="H46" s="213"/>
      <c r="I46" s="213"/>
      <c r="J46" s="213"/>
      <c r="K46" s="213"/>
      <c r="L46" s="213"/>
      <c r="M46" s="213"/>
      <c r="N46" s="213"/>
      <c r="O46" s="213"/>
      <c r="P46" s="213"/>
      <c r="Q46" s="213"/>
      <c r="R46" s="213"/>
      <c r="S46" s="213"/>
      <c r="T46" s="213"/>
      <c r="U46" s="213"/>
      <c r="V46" s="194">
        <v>0.15379999999999999</v>
      </c>
      <c r="W46" s="195"/>
      <c r="X46" s="196"/>
      <c r="Y46" s="197"/>
      <c r="Z46" s="197"/>
      <c r="AA46" s="197"/>
      <c r="AB46" s="197"/>
      <c r="AC46" s="197"/>
      <c r="AD46" s="198"/>
      <c r="AE46" s="198"/>
      <c r="AF46" s="198"/>
      <c r="AG46" s="198"/>
    </row>
    <row r="47" spans="2:35" ht="9" customHeight="1" x14ac:dyDescent="0.2">
      <c r="B47" s="29"/>
      <c r="C47" s="30"/>
      <c r="D47" s="31"/>
      <c r="E47" s="31"/>
      <c r="F47" s="31"/>
      <c r="G47" s="31"/>
      <c r="H47" s="31"/>
      <c r="I47" s="31"/>
      <c r="J47" s="31"/>
      <c r="K47" s="31"/>
      <c r="L47" s="31"/>
      <c r="M47" s="31"/>
      <c r="N47" s="31"/>
      <c r="O47" s="31"/>
      <c r="P47" s="31"/>
      <c r="Q47" s="31"/>
      <c r="R47" s="31"/>
      <c r="S47" s="31"/>
      <c r="T47" s="31"/>
      <c r="U47" s="31"/>
      <c r="V47" s="32"/>
      <c r="W47" s="32"/>
      <c r="X47" s="32"/>
      <c r="Y47" s="33"/>
      <c r="Z47" s="33"/>
      <c r="AA47" s="33"/>
      <c r="AB47" s="33"/>
      <c r="AC47" s="33"/>
      <c r="AD47" s="34"/>
      <c r="AE47" s="34"/>
      <c r="AF47" s="34"/>
      <c r="AG47" s="35"/>
    </row>
    <row r="48" spans="2:35" ht="27" customHeight="1" x14ac:dyDescent="0.2">
      <c r="B48" s="155" t="s">
        <v>0</v>
      </c>
      <c r="C48" s="155"/>
      <c r="D48" s="155" t="s">
        <v>45</v>
      </c>
      <c r="E48" s="155"/>
      <c r="F48" s="155"/>
      <c r="G48" s="155"/>
      <c r="H48" s="155"/>
      <c r="I48" s="155"/>
      <c r="J48" s="155"/>
      <c r="K48" s="155"/>
      <c r="L48" s="155"/>
      <c r="M48" s="155"/>
      <c r="N48" s="155"/>
      <c r="O48" s="155"/>
      <c r="P48" s="155"/>
      <c r="Q48" s="155"/>
      <c r="R48" s="155"/>
      <c r="S48" s="155"/>
      <c r="T48" s="155"/>
      <c r="U48" s="155"/>
      <c r="V48" s="204" t="s">
        <v>46</v>
      </c>
      <c r="W48" s="205"/>
      <c r="X48" s="205"/>
      <c r="Y48" s="205"/>
      <c r="Z48" s="205"/>
      <c r="AA48" s="205"/>
      <c r="AB48" s="205"/>
      <c r="AC48" s="205"/>
      <c r="AD48" s="205"/>
      <c r="AE48" s="205"/>
      <c r="AF48" s="205"/>
      <c r="AG48" s="206"/>
    </row>
    <row r="49" spans="2:33" ht="28.5" customHeight="1" x14ac:dyDescent="0.2">
      <c r="B49" s="272">
        <v>1</v>
      </c>
      <c r="C49" s="272"/>
      <c r="D49" s="273" t="s">
        <v>47</v>
      </c>
      <c r="E49" s="273"/>
      <c r="F49" s="273"/>
      <c r="G49" s="273"/>
      <c r="H49" s="273"/>
      <c r="I49" s="273"/>
      <c r="J49" s="273"/>
      <c r="K49" s="273"/>
      <c r="L49" s="273"/>
      <c r="M49" s="273"/>
      <c r="N49" s="273"/>
      <c r="O49" s="273"/>
      <c r="P49" s="273"/>
      <c r="Q49" s="273"/>
      <c r="R49" s="273"/>
      <c r="S49" s="273"/>
      <c r="T49" s="273"/>
      <c r="U49" s="273"/>
      <c r="V49" s="214">
        <v>2417248334.1599998</v>
      </c>
      <c r="W49" s="215"/>
      <c r="X49" s="215"/>
      <c r="Y49" s="215"/>
      <c r="Z49" s="215"/>
      <c r="AA49" s="215"/>
      <c r="AB49" s="215"/>
      <c r="AC49" s="215"/>
      <c r="AD49" s="215"/>
      <c r="AE49" s="215"/>
      <c r="AF49" s="215"/>
      <c r="AG49" s="216"/>
    </row>
    <row r="50" spans="2:33" ht="34.5" customHeight="1" thickBot="1" x14ac:dyDescent="0.25">
      <c r="B50" s="238">
        <v>2</v>
      </c>
      <c r="C50" s="238"/>
      <c r="D50" s="217" t="s">
        <v>48</v>
      </c>
      <c r="E50" s="217"/>
      <c r="F50" s="217"/>
      <c r="G50" s="217"/>
      <c r="H50" s="217"/>
      <c r="I50" s="217"/>
      <c r="J50" s="217"/>
      <c r="K50" s="217"/>
      <c r="L50" s="217"/>
      <c r="M50" s="217"/>
      <c r="N50" s="217"/>
      <c r="O50" s="217"/>
      <c r="P50" s="217"/>
      <c r="Q50" s="217"/>
      <c r="R50" s="217"/>
      <c r="S50" s="217"/>
      <c r="T50" s="217"/>
      <c r="U50" s="217"/>
      <c r="V50" s="218">
        <v>2561127316.26476</v>
      </c>
      <c r="W50" s="219"/>
      <c r="X50" s="219"/>
      <c r="Y50" s="219"/>
      <c r="Z50" s="219"/>
      <c r="AA50" s="219"/>
      <c r="AB50" s="219"/>
      <c r="AC50" s="219"/>
      <c r="AD50" s="219"/>
      <c r="AE50" s="219"/>
      <c r="AF50" s="219"/>
      <c r="AG50" s="220"/>
    </row>
    <row r="51" spans="2:33" ht="9.6" customHeight="1" x14ac:dyDescent="0.2">
      <c r="B51" s="25"/>
      <c r="C51" s="17"/>
      <c r="D51" s="18"/>
      <c r="E51" s="18"/>
      <c r="F51" s="18"/>
      <c r="G51" s="18"/>
      <c r="H51" s="18"/>
      <c r="I51" s="18"/>
      <c r="J51" s="18"/>
      <c r="K51" s="18"/>
      <c r="L51" s="18"/>
      <c r="M51" s="18"/>
      <c r="N51" s="18"/>
      <c r="O51" s="18"/>
      <c r="P51" s="18"/>
      <c r="Q51" s="18"/>
      <c r="R51" s="18"/>
      <c r="S51" s="18"/>
      <c r="T51" s="18"/>
      <c r="U51" s="18"/>
      <c r="V51" s="19"/>
      <c r="W51" s="19"/>
      <c r="X51" s="19"/>
      <c r="Y51" s="20"/>
      <c r="Z51" s="20"/>
      <c r="AA51" s="20"/>
      <c r="AB51" s="20"/>
      <c r="AC51" s="20"/>
      <c r="AD51" s="21"/>
      <c r="AE51" s="21"/>
      <c r="AF51" s="21"/>
      <c r="AG51" s="26"/>
    </row>
    <row r="52" spans="2:33" ht="29.1" customHeight="1" x14ac:dyDescent="0.2">
      <c r="B52" s="84" t="s">
        <v>17</v>
      </c>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6"/>
    </row>
    <row r="53" spans="2:33" ht="9" customHeight="1" x14ac:dyDescent="0.2">
      <c r="B53" s="87" t="s">
        <v>0</v>
      </c>
      <c r="C53" s="88"/>
      <c r="D53" s="110" t="s">
        <v>70</v>
      </c>
      <c r="E53" s="111"/>
      <c r="F53" s="111"/>
      <c r="G53" s="111"/>
      <c r="H53" s="111"/>
      <c r="I53" s="111"/>
      <c r="J53" s="111"/>
      <c r="K53" s="111"/>
      <c r="L53" s="111"/>
      <c r="M53" s="111"/>
      <c r="N53" s="111"/>
      <c r="O53" s="111"/>
      <c r="P53" s="111"/>
      <c r="Q53" s="111"/>
      <c r="R53" s="111"/>
      <c r="S53" s="111"/>
      <c r="T53" s="111"/>
      <c r="U53" s="111"/>
      <c r="V53" s="112"/>
      <c r="W53" s="98" t="s">
        <v>15</v>
      </c>
      <c r="X53" s="99"/>
      <c r="Y53" s="100"/>
      <c r="Z53" s="104" t="s">
        <v>16</v>
      </c>
      <c r="AA53" s="105"/>
      <c r="AB53" s="105"/>
      <c r="AC53" s="106"/>
      <c r="AD53" s="93" t="s">
        <v>14</v>
      </c>
      <c r="AE53" s="94"/>
      <c r="AF53" s="94"/>
      <c r="AG53" s="95"/>
    </row>
    <row r="54" spans="2:33" ht="23.25" customHeight="1" x14ac:dyDescent="0.2">
      <c r="B54" s="89"/>
      <c r="C54" s="90"/>
      <c r="D54" s="113"/>
      <c r="E54" s="114"/>
      <c r="F54" s="114"/>
      <c r="G54" s="114"/>
      <c r="H54" s="114"/>
      <c r="I54" s="114"/>
      <c r="J54" s="114"/>
      <c r="K54" s="114"/>
      <c r="L54" s="114"/>
      <c r="M54" s="114"/>
      <c r="N54" s="114"/>
      <c r="O54" s="114"/>
      <c r="P54" s="114"/>
      <c r="Q54" s="114"/>
      <c r="R54" s="114"/>
      <c r="S54" s="114"/>
      <c r="T54" s="114"/>
      <c r="U54" s="114"/>
      <c r="V54" s="115"/>
      <c r="W54" s="101"/>
      <c r="X54" s="102"/>
      <c r="Y54" s="103"/>
      <c r="Z54" s="107"/>
      <c r="AA54" s="108"/>
      <c r="AB54" s="108"/>
      <c r="AC54" s="109"/>
      <c r="AD54" s="88"/>
      <c r="AE54" s="96"/>
      <c r="AF54" s="96"/>
      <c r="AG54" s="97"/>
    </row>
    <row r="55" spans="2:33" ht="24.95" customHeight="1" x14ac:dyDescent="0.2">
      <c r="B55" s="91"/>
      <c r="C55" s="92"/>
      <c r="D55" s="75" t="s">
        <v>71</v>
      </c>
      <c r="E55" s="76"/>
      <c r="F55" s="76"/>
      <c r="G55" s="76"/>
      <c r="H55" s="76"/>
      <c r="I55" s="76"/>
      <c r="J55" s="76"/>
      <c r="K55" s="76"/>
      <c r="L55" s="76"/>
      <c r="M55" s="76"/>
      <c r="N55" s="76"/>
      <c r="O55" s="76"/>
      <c r="P55" s="76"/>
      <c r="Q55" s="76"/>
      <c r="R55" s="76"/>
      <c r="S55" s="76"/>
      <c r="T55" s="76"/>
      <c r="U55" s="76"/>
      <c r="V55" s="77"/>
      <c r="W55" s="53">
        <v>45509</v>
      </c>
      <c r="X55" s="54"/>
      <c r="Y55" s="55"/>
      <c r="Z55" s="53">
        <v>45509</v>
      </c>
      <c r="AA55" s="54"/>
      <c r="AB55" s="54"/>
      <c r="AC55" s="55"/>
      <c r="AD55" s="50">
        <f t="shared" ref="AD55:AD66" si="0">+IF(Z55&lt;&gt;0,IF(Z55=0,(W55-Z55),IF(Z55&lt;&gt;W55,(W55-Z55),0)),"no iniciado")</f>
        <v>0</v>
      </c>
      <c r="AE55" s="51"/>
      <c r="AF55" s="51">
        <f t="shared" ref="AF55:AF66" si="1">+IF(Z55&lt;&gt;0,IF(AB55=0,(T55-Z55),IF(Z55&lt;&gt;T55,(T55-Z55),0)),"no iniciado")</f>
        <v>-45509</v>
      </c>
      <c r="AG55" s="52"/>
    </row>
    <row r="56" spans="2:33" ht="17.25" customHeight="1" x14ac:dyDescent="0.2">
      <c r="B56" s="91"/>
      <c r="C56" s="92"/>
      <c r="D56" s="208" t="s">
        <v>72</v>
      </c>
      <c r="E56" s="209"/>
      <c r="F56" s="209"/>
      <c r="G56" s="209"/>
      <c r="H56" s="209"/>
      <c r="I56" s="209"/>
      <c r="J56" s="209"/>
      <c r="K56" s="209"/>
      <c r="L56" s="209"/>
      <c r="M56" s="209"/>
      <c r="N56" s="209"/>
      <c r="O56" s="209"/>
      <c r="P56" s="209"/>
      <c r="Q56" s="209"/>
      <c r="R56" s="209"/>
      <c r="S56" s="209"/>
      <c r="T56" s="209"/>
      <c r="U56" s="209"/>
      <c r="V56" s="210"/>
      <c r="W56" s="53">
        <v>45549</v>
      </c>
      <c r="X56" s="54"/>
      <c r="Y56" s="55"/>
      <c r="Z56" s="53">
        <v>45549</v>
      </c>
      <c r="AA56" s="54"/>
      <c r="AB56" s="54"/>
      <c r="AC56" s="55"/>
      <c r="AD56" s="50">
        <f>+IF(Z56&lt;&gt;0,IF(Z56=0,(W56-Z56),IF(Z56&lt;&gt;W56,(W56-Z56),0)),"En ejecución")</f>
        <v>0</v>
      </c>
      <c r="AE56" s="51"/>
      <c r="AF56" s="51">
        <f t="shared" ref="AF56:AF58" si="2">+IF(Z56&lt;&gt;0,IF(AB56=0,(T56-Z56),IF(Z56&lt;&gt;T56,(T56-Z56),0)),"no iniciado")</f>
        <v>-45549</v>
      </c>
      <c r="AG56" s="52"/>
    </row>
    <row r="57" spans="2:33" ht="13.5" customHeight="1" x14ac:dyDescent="0.2">
      <c r="B57" s="221"/>
      <c r="C57" s="222"/>
      <c r="D57" s="208" t="s">
        <v>83</v>
      </c>
      <c r="E57" s="209"/>
      <c r="F57" s="209"/>
      <c r="G57" s="209"/>
      <c r="H57" s="209"/>
      <c r="I57" s="209"/>
      <c r="J57" s="209"/>
      <c r="K57" s="209"/>
      <c r="L57" s="209"/>
      <c r="M57" s="209"/>
      <c r="N57" s="209"/>
      <c r="O57" s="209"/>
      <c r="P57" s="209"/>
      <c r="Q57" s="209"/>
      <c r="R57" s="209"/>
      <c r="S57" s="209"/>
      <c r="T57" s="209"/>
      <c r="U57" s="209"/>
      <c r="V57" s="210"/>
      <c r="W57" s="53">
        <v>45578</v>
      </c>
      <c r="X57" s="54"/>
      <c r="Y57" s="55"/>
      <c r="Z57" s="53">
        <v>45578</v>
      </c>
      <c r="AA57" s="54"/>
      <c r="AB57" s="54"/>
      <c r="AC57" s="55"/>
      <c r="AD57" s="50">
        <f>+IF(Z57&lt;&gt;0,IF(Z57=0,(W57-Z57),IF(Z57&lt;&gt;W57,(W57-Z57),0)),"En ejecución")</f>
        <v>0</v>
      </c>
      <c r="AE57" s="51"/>
      <c r="AF57" s="51">
        <f t="shared" si="2"/>
        <v>-45578</v>
      </c>
      <c r="AG57" s="52"/>
    </row>
    <row r="58" spans="2:33" ht="16.5" customHeight="1" x14ac:dyDescent="0.2">
      <c r="B58" s="91"/>
      <c r="C58" s="92"/>
      <c r="D58" s="208" t="s">
        <v>73</v>
      </c>
      <c r="E58" s="209"/>
      <c r="F58" s="209"/>
      <c r="G58" s="209"/>
      <c r="H58" s="209"/>
      <c r="I58" s="209"/>
      <c r="J58" s="209"/>
      <c r="K58" s="209"/>
      <c r="L58" s="209"/>
      <c r="M58" s="209"/>
      <c r="N58" s="209"/>
      <c r="O58" s="209"/>
      <c r="P58" s="209"/>
      <c r="Q58" s="209"/>
      <c r="R58" s="209"/>
      <c r="S58" s="209"/>
      <c r="T58" s="209"/>
      <c r="U58" s="209"/>
      <c r="V58" s="210"/>
      <c r="W58" s="53">
        <v>45640</v>
      </c>
      <c r="X58" s="54"/>
      <c r="Y58" s="55"/>
      <c r="Z58" s="53"/>
      <c r="AA58" s="54"/>
      <c r="AB58" s="54"/>
      <c r="AC58" s="55"/>
      <c r="AD58" s="50" t="str">
        <f>+IF(Z58&lt;&gt;0,IF(Z58=0,(W58-Z58),IF(Z58&lt;&gt;W58,(W58-Z58),0)),"En ejecución")</f>
        <v>En ejecución</v>
      </c>
      <c r="AE58" s="51"/>
      <c r="AF58" s="51" t="str">
        <f t="shared" si="2"/>
        <v>no iniciado</v>
      </c>
      <c r="AG58" s="52"/>
    </row>
    <row r="59" spans="2:33" ht="18.600000000000001" customHeight="1" x14ac:dyDescent="0.2">
      <c r="B59" s="91"/>
      <c r="C59" s="92"/>
      <c r="D59" s="208" t="s">
        <v>74</v>
      </c>
      <c r="E59" s="209"/>
      <c r="F59" s="209"/>
      <c r="G59" s="209"/>
      <c r="H59" s="209"/>
      <c r="I59" s="209"/>
      <c r="J59" s="209"/>
      <c r="K59" s="209"/>
      <c r="L59" s="209"/>
      <c r="M59" s="209"/>
      <c r="N59" s="209"/>
      <c r="O59" s="209"/>
      <c r="P59" s="209"/>
      <c r="Q59" s="209"/>
      <c r="R59" s="209"/>
      <c r="S59" s="209"/>
      <c r="T59" s="209"/>
      <c r="U59" s="209"/>
      <c r="V59" s="210"/>
      <c r="W59" s="53">
        <v>45793</v>
      </c>
      <c r="X59" s="54"/>
      <c r="Y59" s="55"/>
      <c r="Z59" s="53"/>
      <c r="AA59" s="54"/>
      <c r="AB59" s="54"/>
      <c r="AC59" s="55"/>
      <c r="AD59" s="50" t="str">
        <f t="shared" si="0"/>
        <v>no iniciado</v>
      </c>
      <c r="AE59" s="51"/>
      <c r="AF59" s="51" t="str">
        <f t="shared" si="1"/>
        <v>no iniciado</v>
      </c>
      <c r="AG59" s="52"/>
    </row>
    <row r="60" spans="2:33" ht="18.600000000000001" customHeight="1" x14ac:dyDescent="0.2">
      <c r="B60" s="91"/>
      <c r="C60" s="92"/>
      <c r="D60" s="208" t="s">
        <v>75</v>
      </c>
      <c r="E60" s="209"/>
      <c r="F60" s="209"/>
      <c r="G60" s="209"/>
      <c r="H60" s="209"/>
      <c r="I60" s="209"/>
      <c r="J60" s="209"/>
      <c r="K60" s="209"/>
      <c r="L60" s="209"/>
      <c r="M60" s="209"/>
      <c r="N60" s="209"/>
      <c r="O60" s="209"/>
      <c r="P60" s="209"/>
      <c r="Q60" s="209"/>
      <c r="R60" s="209"/>
      <c r="S60" s="209"/>
      <c r="T60" s="209"/>
      <c r="U60" s="209"/>
      <c r="V60" s="210"/>
      <c r="W60" s="53">
        <v>45819</v>
      </c>
      <c r="X60" s="54"/>
      <c r="Y60" s="55"/>
      <c r="Z60" s="53"/>
      <c r="AA60" s="54"/>
      <c r="AB60" s="54"/>
      <c r="AC60" s="55"/>
      <c r="AD60" s="50" t="str">
        <f t="shared" si="0"/>
        <v>no iniciado</v>
      </c>
      <c r="AE60" s="51"/>
      <c r="AF60" s="51" t="str">
        <f t="shared" si="1"/>
        <v>no iniciado</v>
      </c>
      <c r="AG60" s="52"/>
    </row>
    <row r="61" spans="2:33" ht="12.6" customHeight="1" x14ac:dyDescent="0.2">
      <c r="B61" s="91"/>
      <c r="C61" s="92"/>
      <c r="D61" s="208" t="s">
        <v>76</v>
      </c>
      <c r="E61" s="209"/>
      <c r="F61" s="209"/>
      <c r="G61" s="209"/>
      <c r="H61" s="209"/>
      <c r="I61" s="209"/>
      <c r="J61" s="209"/>
      <c r="K61" s="209"/>
      <c r="L61" s="209"/>
      <c r="M61" s="209"/>
      <c r="N61" s="209"/>
      <c r="O61" s="209"/>
      <c r="P61" s="209"/>
      <c r="Q61" s="209"/>
      <c r="R61" s="209"/>
      <c r="S61" s="209"/>
      <c r="T61" s="209"/>
      <c r="U61" s="209"/>
      <c r="V61" s="210"/>
      <c r="W61" s="53">
        <v>45768</v>
      </c>
      <c r="X61" s="54"/>
      <c r="Y61" s="55"/>
      <c r="Z61" s="53"/>
      <c r="AA61" s="54"/>
      <c r="AB61" s="54"/>
      <c r="AC61" s="55"/>
      <c r="AD61" s="50" t="str">
        <f t="shared" si="0"/>
        <v>no iniciado</v>
      </c>
      <c r="AE61" s="51"/>
      <c r="AF61" s="51" t="str">
        <f t="shared" si="1"/>
        <v>no iniciado</v>
      </c>
      <c r="AG61" s="52"/>
    </row>
    <row r="62" spans="2:33" ht="21" customHeight="1" x14ac:dyDescent="0.2">
      <c r="B62" s="91"/>
      <c r="C62" s="92"/>
      <c r="D62" s="208" t="s">
        <v>77</v>
      </c>
      <c r="E62" s="209"/>
      <c r="F62" s="209"/>
      <c r="G62" s="209"/>
      <c r="H62" s="209"/>
      <c r="I62" s="209"/>
      <c r="J62" s="209"/>
      <c r="K62" s="209"/>
      <c r="L62" s="209"/>
      <c r="M62" s="209"/>
      <c r="N62" s="209"/>
      <c r="O62" s="209"/>
      <c r="P62" s="209"/>
      <c r="Q62" s="209"/>
      <c r="R62" s="209"/>
      <c r="S62" s="209"/>
      <c r="T62" s="209"/>
      <c r="U62" s="209"/>
      <c r="V62" s="210"/>
      <c r="W62" s="53">
        <v>45805</v>
      </c>
      <c r="X62" s="54"/>
      <c r="Y62" s="55"/>
      <c r="Z62" s="53"/>
      <c r="AA62" s="54"/>
      <c r="AB62" s="54"/>
      <c r="AC62" s="55"/>
      <c r="AD62" s="50" t="str">
        <f t="shared" si="0"/>
        <v>no iniciado</v>
      </c>
      <c r="AE62" s="51"/>
      <c r="AF62" s="51" t="str">
        <f t="shared" si="1"/>
        <v>no iniciado</v>
      </c>
      <c r="AG62" s="52"/>
    </row>
    <row r="63" spans="2:33" ht="15.75" x14ac:dyDescent="0.2">
      <c r="B63" s="91"/>
      <c r="C63" s="92"/>
      <c r="D63" s="208" t="s">
        <v>78</v>
      </c>
      <c r="E63" s="209"/>
      <c r="F63" s="209"/>
      <c r="G63" s="209"/>
      <c r="H63" s="209"/>
      <c r="I63" s="209"/>
      <c r="J63" s="209"/>
      <c r="K63" s="209"/>
      <c r="L63" s="209"/>
      <c r="M63" s="209"/>
      <c r="N63" s="209"/>
      <c r="O63" s="209"/>
      <c r="P63" s="209"/>
      <c r="Q63" s="209"/>
      <c r="R63" s="209"/>
      <c r="S63" s="209"/>
      <c r="T63" s="209"/>
      <c r="U63" s="209"/>
      <c r="V63" s="210"/>
      <c r="W63" s="53">
        <v>45819</v>
      </c>
      <c r="X63" s="54"/>
      <c r="Y63" s="55"/>
      <c r="Z63" s="53"/>
      <c r="AA63" s="54"/>
      <c r="AB63" s="54"/>
      <c r="AC63" s="55"/>
      <c r="AD63" s="50" t="str">
        <f t="shared" si="0"/>
        <v>no iniciado</v>
      </c>
      <c r="AE63" s="51"/>
      <c r="AF63" s="51" t="str">
        <f t="shared" si="1"/>
        <v>no iniciado</v>
      </c>
      <c r="AG63" s="52"/>
    </row>
    <row r="64" spans="2:33" ht="18" customHeight="1" x14ac:dyDescent="0.2">
      <c r="B64" s="91"/>
      <c r="C64" s="92"/>
      <c r="D64" s="208" t="s">
        <v>79</v>
      </c>
      <c r="E64" s="209"/>
      <c r="F64" s="209"/>
      <c r="G64" s="209"/>
      <c r="H64" s="209"/>
      <c r="I64" s="209"/>
      <c r="J64" s="209"/>
      <c r="K64" s="209"/>
      <c r="L64" s="209"/>
      <c r="M64" s="209"/>
      <c r="N64" s="209"/>
      <c r="O64" s="209"/>
      <c r="P64" s="209"/>
      <c r="Q64" s="209"/>
      <c r="R64" s="209"/>
      <c r="S64" s="209"/>
      <c r="T64" s="209"/>
      <c r="U64" s="209"/>
      <c r="V64" s="210"/>
      <c r="W64" s="53">
        <v>45833</v>
      </c>
      <c r="X64" s="54"/>
      <c r="Y64" s="55"/>
      <c r="Z64" s="53"/>
      <c r="AA64" s="54"/>
      <c r="AB64" s="54"/>
      <c r="AC64" s="55"/>
      <c r="AD64" s="50" t="str">
        <f t="shared" si="0"/>
        <v>no iniciado</v>
      </c>
      <c r="AE64" s="51"/>
      <c r="AF64" s="51" t="str">
        <f t="shared" si="1"/>
        <v>no iniciado</v>
      </c>
      <c r="AG64" s="52"/>
    </row>
    <row r="65" spans="1:33" ht="17.25" customHeight="1" x14ac:dyDescent="0.2">
      <c r="A65" s="1"/>
      <c r="B65" s="91"/>
      <c r="C65" s="92"/>
      <c r="D65" s="208" t="s">
        <v>80</v>
      </c>
      <c r="E65" s="209"/>
      <c r="F65" s="209"/>
      <c r="G65" s="209"/>
      <c r="H65" s="209"/>
      <c r="I65" s="209"/>
      <c r="J65" s="209"/>
      <c r="K65" s="209"/>
      <c r="L65" s="209"/>
      <c r="M65" s="209"/>
      <c r="N65" s="209"/>
      <c r="O65" s="209"/>
      <c r="P65" s="209"/>
      <c r="Q65" s="209"/>
      <c r="R65" s="209"/>
      <c r="S65" s="209"/>
      <c r="T65" s="209"/>
      <c r="U65" s="209"/>
      <c r="V65" s="210"/>
      <c r="W65" s="53">
        <v>45833</v>
      </c>
      <c r="X65" s="54"/>
      <c r="Y65" s="55"/>
      <c r="Z65" s="53"/>
      <c r="AA65" s="54"/>
      <c r="AB65" s="54"/>
      <c r="AC65" s="55"/>
      <c r="AD65" s="50" t="str">
        <f t="shared" si="0"/>
        <v>no iniciado</v>
      </c>
      <c r="AE65" s="51"/>
      <c r="AF65" s="51" t="str">
        <f t="shared" si="1"/>
        <v>no iniciado</v>
      </c>
      <c r="AG65" s="52"/>
    </row>
    <row r="66" spans="1:33" ht="35.450000000000003" customHeight="1" x14ac:dyDescent="0.2">
      <c r="B66" s="91"/>
      <c r="C66" s="92"/>
      <c r="D66" s="75" t="s">
        <v>81</v>
      </c>
      <c r="E66" s="76"/>
      <c r="F66" s="76"/>
      <c r="G66" s="76"/>
      <c r="H66" s="76"/>
      <c r="I66" s="76"/>
      <c r="J66" s="76"/>
      <c r="K66" s="76"/>
      <c r="L66" s="76"/>
      <c r="M66" s="76"/>
      <c r="N66" s="76"/>
      <c r="O66" s="76"/>
      <c r="P66" s="76"/>
      <c r="Q66" s="76"/>
      <c r="R66" s="76"/>
      <c r="S66" s="76"/>
      <c r="T66" s="76"/>
      <c r="U66" s="76"/>
      <c r="V66" s="77"/>
      <c r="W66" s="53">
        <v>45874</v>
      </c>
      <c r="X66" s="54"/>
      <c r="Y66" s="55"/>
      <c r="Z66" s="53"/>
      <c r="AA66" s="54"/>
      <c r="AB66" s="54"/>
      <c r="AC66" s="55"/>
      <c r="AD66" s="50" t="str">
        <f t="shared" si="0"/>
        <v>no iniciado</v>
      </c>
      <c r="AE66" s="51"/>
      <c r="AF66" s="51" t="str">
        <f t="shared" si="1"/>
        <v>no iniciado</v>
      </c>
      <c r="AG66" s="52"/>
    </row>
    <row r="67" spans="1:33" s="1" customFormat="1" ht="15" customHeight="1" x14ac:dyDescent="0.25">
      <c r="A67" s="3"/>
      <c r="B67" s="251" t="s">
        <v>82</v>
      </c>
      <c r="C67" s="252"/>
      <c r="D67" s="252"/>
      <c r="E67" s="252"/>
      <c r="F67" s="252"/>
      <c r="G67" s="252"/>
      <c r="H67" s="252"/>
      <c r="I67" s="252"/>
      <c r="J67" s="252"/>
      <c r="K67" s="252"/>
      <c r="L67" s="252"/>
      <c r="M67" s="252"/>
      <c r="N67" s="252"/>
      <c r="O67" s="252"/>
      <c r="P67" s="252"/>
      <c r="Q67" s="252"/>
      <c r="R67" s="252"/>
      <c r="S67" s="253"/>
      <c r="T67" s="254"/>
      <c r="U67" s="255"/>
      <c r="V67" s="256"/>
      <c r="W67" s="240">
        <f>+W66-W55+1</f>
        <v>366</v>
      </c>
      <c r="X67" s="241"/>
      <c r="Y67" s="241"/>
      <c r="Z67" s="119" t="str">
        <f>IF(Z66&lt;&gt;0,(Z66-W55+1),"")</f>
        <v/>
      </c>
      <c r="AA67" s="120"/>
      <c r="AB67" s="120"/>
      <c r="AC67" s="121"/>
      <c r="AD67" s="119"/>
      <c r="AE67" s="120"/>
      <c r="AF67" s="120"/>
      <c r="AG67" s="239"/>
    </row>
    <row r="68" spans="1:33" ht="6.75" customHeight="1" x14ac:dyDescent="0.2">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4"/>
    </row>
    <row r="69" spans="1:33" ht="15.75" x14ac:dyDescent="0.2">
      <c r="B69" s="84" t="s">
        <v>24</v>
      </c>
      <c r="C69" s="85"/>
      <c r="D69" s="85"/>
      <c r="E69" s="85"/>
      <c r="F69" s="85"/>
      <c r="G69" s="85"/>
      <c r="H69" s="85"/>
      <c r="I69" s="85"/>
      <c r="J69" s="85"/>
      <c r="K69" s="85"/>
      <c r="L69" s="85"/>
      <c r="M69" s="85"/>
      <c r="N69" s="85"/>
      <c r="O69" s="85"/>
      <c r="P69" s="85"/>
      <c r="Q69" s="85"/>
      <c r="R69" s="85"/>
      <c r="S69" s="85"/>
      <c r="T69" s="85"/>
      <c r="U69" s="85"/>
      <c r="V69" s="85"/>
      <c r="W69" s="85"/>
      <c r="X69" s="85"/>
      <c r="Y69" s="85"/>
      <c r="Z69" s="85"/>
      <c r="AA69" s="85"/>
      <c r="AB69" s="85"/>
      <c r="AC69" s="85"/>
      <c r="AD69" s="85"/>
      <c r="AE69" s="85"/>
      <c r="AF69" s="85"/>
      <c r="AG69" s="86"/>
    </row>
    <row r="70" spans="1:33" ht="186" customHeight="1" x14ac:dyDescent="0.2">
      <c r="B70" s="116" t="s">
        <v>108</v>
      </c>
      <c r="C70" s="117"/>
      <c r="D70" s="117"/>
      <c r="E70" s="117"/>
      <c r="F70" s="117"/>
      <c r="G70" s="117"/>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17"/>
      <c r="AF70" s="117"/>
      <c r="AG70" s="118"/>
    </row>
    <row r="71" spans="1:33" ht="18.75" customHeight="1" x14ac:dyDescent="0.2">
      <c r="B71" s="260" t="s">
        <v>85</v>
      </c>
      <c r="C71" s="261"/>
      <c r="D71" s="261"/>
      <c r="E71" s="261"/>
      <c r="F71" s="261"/>
      <c r="G71" s="261"/>
      <c r="H71" s="261"/>
      <c r="I71" s="261"/>
      <c r="J71" s="261"/>
      <c r="K71" s="261"/>
      <c r="L71" s="261"/>
      <c r="M71" s="261"/>
      <c r="N71" s="261"/>
      <c r="O71" s="261"/>
      <c r="P71" s="261"/>
      <c r="Q71" s="261"/>
      <c r="R71" s="261"/>
      <c r="S71" s="261"/>
      <c r="T71" s="261"/>
      <c r="U71" s="261"/>
      <c r="V71" s="261"/>
      <c r="W71" s="261"/>
      <c r="X71" s="261"/>
      <c r="Y71" s="261"/>
      <c r="Z71" s="261"/>
      <c r="AA71" s="261"/>
      <c r="AB71" s="261"/>
      <c r="AC71" s="261"/>
      <c r="AD71" s="261"/>
      <c r="AE71" s="261"/>
      <c r="AF71" s="261"/>
      <c r="AG71" s="262"/>
    </row>
    <row r="72" spans="1:33" ht="15" customHeight="1" x14ac:dyDescent="0.2">
      <c r="B72" s="122" t="s">
        <v>93</v>
      </c>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4"/>
    </row>
    <row r="73" spans="1:33" ht="16.5" customHeight="1" x14ac:dyDescent="0.2">
      <c r="B73" s="122" t="s">
        <v>94</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4"/>
    </row>
    <row r="74" spans="1:33" ht="16.5" customHeight="1" x14ac:dyDescent="0.2">
      <c r="B74" s="122" t="s">
        <v>95</v>
      </c>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4"/>
    </row>
    <row r="75" spans="1:33" ht="16.5" customHeight="1" x14ac:dyDescent="0.2">
      <c r="B75" s="122" t="s">
        <v>96</v>
      </c>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c r="AC75" s="123"/>
      <c r="AD75" s="123"/>
      <c r="AE75" s="123"/>
      <c r="AF75" s="123"/>
      <c r="AG75" s="124"/>
    </row>
    <row r="76" spans="1:33" ht="16.5" customHeight="1" x14ac:dyDescent="0.2">
      <c r="B76" s="122" t="s">
        <v>97</v>
      </c>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4"/>
    </row>
    <row r="77" spans="1:33" ht="29.25" customHeight="1" x14ac:dyDescent="0.2">
      <c r="B77" s="122" t="s">
        <v>98</v>
      </c>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4"/>
    </row>
    <row r="78" spans="1:33" ht="30" customHeight="1" x14ac:dyDescent="0.2">
      <c r="B78" s="122" t="s">
        <v>99</v>
      </c>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4"/>
    </row>
    <row r="79" spans="1:33" ht="15" x14ac:dyDescent="0.2">
      <c r="B79" s="122" t="s">
        <v>92</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4"/>
    </row>
    <row r="80" spans="1:33" ht="17.45" customHeight="1" x14ac:dyDescent="0.2">
      <c r="B80" s="263" t="s">
        <v>84</v>
      </c>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c r="AA80" s="264"/>
      <c r="AB80" s="264"/>
      <c r="AC80" s="264"/>
      <c r="AD80" s="264"/>
      <c r="AE80" s="264"/>
      <c r="AF80" s="264"/>
      <c r="AG80" s="265"/>
    </row>
    <row r="81" spans="2:33" ht="18" customHeight="1" x14ac:dyDescent="0.2">
      <c r="B81" s="122" t="s">
        <v>100</v>
      </c>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4"/>
    </row>
    <row r="82" spans="2:33" ht="18" customHeight="1" x14ac:dyDescent="0.2">
      <c r="B82" s="122" t="s">
        <v>101</v>
      </c>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c r="AC82" s="123"/>
      <c r="AD82" s="123"/>
      <c r="AE82" s="123"/>
      <c r="AF82" s="123"/>
      <c r="AG82" s="124"/>
    </row>
    <row r="83" spans="2:33" ht="18" customHeight="1" x14ac:dyDescent="0.2">
      <c r="B83" s="122" t="s">
        <v>102</v>
      </c>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c r="AC83" s="123"/>
      <c r="AD83" s="123"/>
      <c r="AE83" s="123"/>
      <c r="AF83" s="123"/>
      <c r="AG83" s="124"/>
    </row>
    <row r="84" spans="2:33" ht="18" customHeight="1" x14ac:dyDescent="0.2">
      <c r="B84" s="122" t="s">
        <v>103</v>
      </c>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c r="AC84" s="123"/>
      <c r="AD84" s="123"/>
      <c r="AE84" s="123"/>
      <c r="AF84" s="123"/>
      <c r="AG84" s="124"/>
    </row>
    <row r="85" spans="2:33" ht="18" customHeight="1" x14ac:dyDescent="0.2">
      <c r="B85" s="122" t="s">
        <v>104</v>
      </c>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4"/>
    </row>
    <row r="86" spans="2:33" ht="18" customHeight="1" x14ac:dyDescent="0.2">
      <c r="B86" s="122" t="s">
        <v>105</v>
      </c>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4"/>
    </row>
    <row r="87" spans="2:33" ht="18" customHeight="1" x14ac:dyDescent="0.2">
      <c r="B87" s="122" t="s">
        <v>106</v>
      </c>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4"/>
    </row>
    <row r="88" spans="2:33" ht="18" customHeight="1" x14ac:dyDescent="0.2">
      <c r="B88" s="122" t="s">
        <v>107</v>
      </c>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4"/>
    </row>
    <row r="89" spans="2:33" ht="5.25" customHeight="1" x14ac:dyDescent="0.2">
      <c r="B89" s="266"/>
      <c r="C89" s="267"/>
      <c r="D89" s="267"/>
      <c r="E89" s="267"/>
      <c r="F89" s="267"/>
      <c r="G89" s="267"/>
      <c r="H89" s="267"/>
      <c r="I89" s="267"/>
      <c r="J89" s="267"/>
      <c r="K89" s="267"/>
      <c r="L89" s="267"/>
      <c r="M89" s="267"/>
      <c r="N89" s="267"/>
      <c r="O89" s="267"/>
      <c r="P89" s="267"/>
      <c r="Q89" s="267"/>
      <c r="R89" s="267"/>
      <c r="S89" s="267"/>
      <c r="T89" s="267"/>
      <c r="U89" s="267"/>
      <c r="V89" s="267"/>
      <c r="W89" s="267"/>
      <c r="X89" s="267"/>
      <c r="Y89" s="267"/>
      <c r="Z89" s="267"/>
      <c r="AA89" s="267"/>
      <c r="AB89" s="267"/>
      <c r="AC89" s="267"/>
      <c r="AD89" s="267"/>
      <c r="AE89" s="267"/>
      <c r="AF89" s="267"/>
      <c r="AG89" s="268"/>
    </row>
    <row r="90" spans="2:33" ht="5.25" customHeight="1" x14ac:dyDescent="0.2">
      <c r="B90" s="257"/>
      <c r="C90" s="258"/>
      <c r="D90" s="258"/>
      <c r="E90" s="258"/>
      <c r="F90" s="258"/>
      <c r="G90" s="258"/>
      <c r="H90" s="258"/>
      <c r="I90" s="258"/>
      <c r="J90" s="258"/>
      <c r="K90" s="258"/>
      <c r="L90" s="258"/>
      <c r="M90" s="258"/>
      <c r="N90" s="258"/>
      <c r="O90" s="258"/>
      <c r="P90" s="258"/>
      <c r="Q90" s="258"/>
      <c r="R90" s="258"/>
      <c r="S90" s="258"/>
      <c r="T90" s="258"/>
      <c r="U90" s="258"/>
      <c r="V90" s="258"/>
      <c r="W90" s="258"/>
      <c r="X90" s="258"/>
      <c r="Y90" s="258"/>
      <c r="Z90" s="258"/>
      <c r="AA90" s="258"/>
      <c r="AB90" s="258"/>
      <c r="AC90" s="258"/>
      <c r="AD90" s="258"/>
      <c r="AE90" s="258"/>
      <c r="AF90" s="258"/>
      <c r="AG90" s="259"/>
    </row>
    <row r="91" spans="2:33" ht="15" customHeight="1" x14ac:dyDescent="0.2">
      <c r="B91" s="84" t="s">
        <v>37</v>
      </c>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6"/>
    </row>
    <row r="92" spans="2:33" ht="4.5" customHeight="1" x14ac:dyDescent="0.2">
      <c r="B92" s="36"/>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8"/>
    </row>
    <row r="93" spans="2:33" ht="5.25" customHeight="1" x14ac:dyDescent="0.2">
      <c r="B93" s="242"/>
      <c r="C93" s="243"/>
      <c r="D93" s="243"/>
      <c r="E93" s="243"/>
      <c r="F93" s="243"/>
      <c r="G93" s="243"/>
      <c r="H93" s="243"/>
      <c r="I93" s="243"/>
      <c r="J93" s="243"/>
      <c r="K93" s="243"/>
      <c r="L93" s="243"/>
      <c r="M93" s="243"/>
      <c r="N93" s="243"/>
      <c r="O93" s="243"/>
      <c r="P93" s="243"/>
      <c r="Q93" s="243"/>
      <c r="R93" s="243"/>
      <c r="S93" s="243"/>
      <c r="T93" s="243"/>
      <c r="U93" s="243"/>
      <c r="V93" s="243"/>
      <c r="W93" s="243"/>
      <c r="X93" s="243"/>
      <c r="Y93" s="243"/>
      <c r="Z93" s="243"/>
      <c r="AA93" s="243"/>
      <c r="AB93" s="243"/>
      <c r="AC93" s="243"/>
      <c r="AD93" s="243"/>
      <c r="AE93" s="243"/>
      <c r="AF93" s="243"/>
      <c r="AG93" s="244"/>
    </row>
    <row r="94" spans="2:33" x14ac:dyDescent="0.2">
      <c r="B94" s="245"/>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7"/>
    </row>
    <row r="95" spans="2:33" ht="12.95" customHeight="1" x14ac:dyDescent="0.2">
      <c r="B95" s="245"/>
      <c r="C95" s="246"/>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7"/>
    </row>
    <row r="96" spans="2:33" ht="12.95" customHeight="1" x14ac:dyDescent="0.2">
      <c r="B96" s="245"/>
      <c r="C96" s="246"/>
      <c r="D96" s="246"/>
      <c r="E96" s="246"/>
      <c r="F96" s="246"/>
      <c r="G96" s="246"/>
      <c r="H96" s="246"/>
      <c r="I96" s="246"/>
      <c r="J96" s="246"/>
      <c r="K96" s="246"/>
      <c r="L96" s="246"/>
      <c r="M96" s="246"/>
      <c r="N96" s="246"/>
      <c r="O96" s="246"/>
      <c r="P96" s="246"/>
      <c r="Q96" s="246"/>
      <c r="R96" s="246"/>
      <c r="S96" s="246"/>
      <c r="T96" s="246"/>
      <c r="U96" s="246"/>
      <c r="V96" s="246"/>
      <c r="W96" s="246"/>
      <c r="X96" s="246"/>
      <c r="Y96" s="246"/>
      <c r="Z96" s="246"/>
      <c r="AA96" s="246"/>
      <c r="AB96" s="246"/>
      <c r="AC96" s="246"/>
      <c r="AD96" s="246"/>
      <c r="AE96" s="246"/>
      <c r="AF96" s="246"/>
      <c r="AG96" s="247"/>
    </row>
    <row r="97" spans="2:37" ht="12.95" customHeight="1" x14ac:dyDescent="0.2">
      <c r="B97" s="245"/>
      <c r="C97" s="246"/>
      <c r="D97" s="246"/>
      <c r="E97" s="246"/>
      <c r="F97" s="246"/>
      <c r="G97" s="246"/>
      <c r="H97" s="246"/>
      <c r="I97" s="246"/>
      <c r="J97" s="246"/>
      <c r="K97" s="246"/>
      <c r="L97" s="246"/>
      <c r="M97" s="246"/>
      <c r="N97" s="246"/>
      <c r="O97" s="246"/>
      <c r="P97" s="246"/>
      <c r="Q97" s="246"/>
      <c r="R97" s="246"/>
      <c r="S97" s="246"/>
      <c r="T97" s="246"/>
      <c r="U97" s="246"/>
      <c r="V97" s="246"/>
      <c r="W97" s="246"/>
      <c r="X97" s="246"/>
      <c r="Y97" s="246"/>
      <c r="Z97" s="246"/>
      <c r="AA97" s="246"/>
      <c r="AB97" s="246"/>
      <c r="AC97" s="246"/>
      <c r="AD97" s="246"/>
      <c r="AE97" s="246"/>
      <c r="AF97" s="246"/>
      <c r="AG97" s="247"/>
    </row>
    <row r="98" spans="2:37" ht="12.95" customHeight="1" x14ac:dyDescent="0.2">
      <c r="B98" s="245"/>
      <c r="C98" s="246"/>
      <c r="D98" s="246"/>
      <c r="E98" s="246"/>
      <c r="F98" s="246"/>
      <c r="G98" s="246"/>
      <c r="H98" s="246"/>
      <c r="I98" s="246"/>
      <c r="J98" s="246"/>
      <c r="K98" s="246"/>
      <c r="L98" s="246"/>
      <c r="M98" s="246"/>
      <c r="N98" s="246"/>
      <c r="O98" s="246"/>
      <c r="P98" s="246"/>
      <c r="Q98" s="246"/>
      <c r="R98" s="246"/>
      <c r="S98" s="246"/>
      <c r="T98" s="246"/>
      <c r="U98" s="246"/>
      <c r="V98" s="246"/>
      <c r="W98" s="246"/>
      <c r="X98" s="246"/>
      <c r="Y98" s="246"/>
      <c r="Z98" s="246"/>
      <c r="AA98" s="246"/>
      <c r="AB98" s="246"/>
      <c r="AC98" s="246"/>
      <c r="AD98" s="246"/>
      <c r="AE98" s="246"/>
      <c r="AF98" s="246"/>
      <c r="AG98" s="247"/>
    </row>
    <row r="99" spans="2:37" ht="12.95" customHeight="1" x14ac:dyDescent="0.2">
      <c r="B99" s="245"/>
      <c r="C99" s="246"/>
      <c r="D99" s="246"/>
      <c r="E99" s="246"/>
      <c r="F99" s="246"/>
      <c r="G99" s="246"/>
      <c r="H99" s="246"/>
      <c r="I99" s="246"/>
      <c r="J99" s="246"/>
      <c r="K99" s="246"/>
      <c r="L99" s="246"/>
      <c r="M99" s="246"/>
      <c r="N99" s="246"/>
      <c r="O99" s="246"/>
      <c r="P99" s="246"/>
      <c r="Q99" s="246"/>
      <c r="R99" s="246"/>
      <c r="S99" s="246"/>
      <c r="T99" s="246"/>
      <c r="U99" s="246"/>
      <c r="V99" s="246"/>
      <c r="W99" s="246"/>
      <c r="X99" s="246"/>
      <c r="Y99" s="246"/>
      <c r="Z99" s="246"/>
      <c r="AA99" s="246"/>
      <c r="AB99" s="246"/>
      <c r="AC99" s="246"/>
      <c r="AD99" s="246"/>
      <c r="AE99" s="246"/>
      <c r="AF99" s="246"/>
      <c r="AG99" s="247"/>
    </row>
    <row r="100" spans="2:37" ht="12.95" customHeight="1" x14ac:dyDescent="0.2">
      <c r="B100" s="245"/>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7"/>
    </row>
    <row r="101" spans="2:37" ht="12.95" customHeight="1" x14ac:dyDescent="0.2">
      <c r="B101" s="245"/>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7"/>
    </row>
    <row r="102" spans="2:37" ht="12.95" customHeight="1" x14ac:dyDescent="0.2">
      <c r="B102" s="245"/>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7"/>
    </row>
    <row r="103" spans="2:37" ht="12.95" customHeight="1" x14ac:dyDescent="0.2">
      <c r="B103" s="245"/>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7"/>
    </row>
    <row r="104" spans="2:37" ht="12.95" customHeight="1" x14ac:dyDescent="0.2">
      <c r="B104" s="245"/>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7"/>
    </row>
    <row r="105" spans="2:37" ht="12.95" customHeight="1" x14ac:dyDescent="0.2">
      <c r="B105" s="245"/>
      <c r="C105" s="246"/>
      <c r="D105" s="246"/>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7"/>
    </row>
    <row r="106" spans="2:37" ht="12.95" customHeight="1" x14ac:dyDescent="0.2">
      <c r="B106" s="245"/>
      <c r="C106" s="246"/>
      <c r="D106" s="246"/>
      <c r="E106" s="246"/>
      <c r="F106" s="246"/>
      <c r="G106" s="246"/>
      <c r="H106" s="246"/>
      <c r="I106" s="246"/>
      <c r="J106" s="246"/>
      <c r="K106" s="246"/>
      <c r="L106" s="246"/>
      <c r="M106" s="246"/>
      <c r="N106" s="246"/>
      <c r="O106" s="246"/>
      <c r="P106" s="246"/>
      <c r="Q106" s="246"/>
      <c r="R106" s="246"/>
      <c r="S106" s="246"/>
      <c r="T106" s="246"/>
      <c r="U106" s="246"/>
      <c r="V106" s="246"/>
      <c r="W106" s="246"/>
      <c r="X106" s="246"/>
      <c r="Y106" s="246"/>
      <c r="Z106" s="246"/>
      <c r="AA106" s="246"/>
      <c r="AB106" s="246"/>
      <c r="AC106" s="246"/>
      <c r="AD106" s="246"/>
      <c r="AE106" s="246"/>
      <c r="AF106" s="246"/>
      <c r="AG106" s="247"/>
    </row>
    <row r="107" spans="2:37" ht="45.95" customHeight="1" x14ac:dyDescent="0.2">
      <c r="B107" s="245"/>
      <c r="C107" s="246"/>
      <c r="D107" s="246"/>
      <c r="E107" s="246"/>
      <c r="F107" s="246"/>
      <c r="G107" s="246"/>
      <c r="H107" s="246"/>
      <c r="I107" s="246"/>
      <c r="J107" s="246"/>
      <c r="K107" s="246"/>
      <c r="L107" s="246"/>
      <c r="M107" s="246"/>
      <c r="N107" s="246"/>
      <c r="O107" s="246"/>
      <c r="P107" s="246"/>
      <c r="Q107" s="246"/>
      <c r="R107" s="246"/>
      <c r="S107" s="246"/>
      <c r="T107" s="246"/>
      <c r="U107" s="246"/>
      <c r="V107" s="246"/>
      <c r="W107" s="246"/>
      <c r="X107" s="246"/>
      <c r="Y107" s="246"/>
      <c r="Z107" s="246"/>
      <c r="AA107" s="246"/>
      <c r="AB107" s="246"/>
      <c r="AC107" s="246"/>
      <c r="AD107" s="246"/>
      <c r="AE107" s="246"/>
      <c r="AF107" s="246"/>
      <c r="AG107" s="247"/>
    </row>
    <row r="108" spans="2:37" ht="30.75" customHeight="1" x14ac:dyDescent="0.2">
      <c r="B108" s="245"/>
      <c r="C108" s="246"/>
      <c r="D108" s="246"/>
      <c r="E108" s="246"/>
      <c r="F108" s="246"/>
      <c r="G108" s="246"/>
      <c r="H108" s="246"/>
      <c r="I108" s="246"/>
      <c r="J108" s="246"/>
      <c r="K108" s="246"/>
      <c r="L108" s="246"/>
      <c r="M108" s="246"/>
      <c r="N108" s="246"/>
      <c r="O108" s="246"/>
      <c r="P108" s="246"/>
      <c r="Q108" s="246"/>
      <c r="R108" s="246"/>
      <c r="S108" s="246"/>
      <c r="T108" s="246"/>
      <c r="U108" s="246"/>
      <c r="V108" s="246"/>
      <c r="W108" s="246"/>
      <c r="X108" s="246"/>
      <c r="Y108" s="246"/>
      <c r="Z108" s="246"/>
      <c r="AA108" s="246"/>
      <c r="AB108" s="246"/>
      <c r="AC108" s="246"/>
      <c r="AD108" s="246"/>
      <c r="AE108" s="246"/>
      <c r="AF108" s="246"/>
      <c r="AG108" s="247"/>
    </row>
    <row r="109" spans="2:37" ht="12.95" customHeight="1" x14ac:dyDescent="0.2">
      <c r="B109" s="245"/>
      <c r="C109" s="246"/>
      <c r="D109" s="246"/>
      <c r="E109" s="246"/>
      <c r="F109" s="246"/>
      <c r="G109" s="246"/>
      <c r="H109" s="246"/>
      <c r="I109" s="246"/>
      <c r="J109" s="246"/>
      <c r="K109" s="246"/>
      <c r="L109" s="246"/>
      <c r="M109" s="246"/>
      <c r="N109" s="246"/>
      <c r="O109" s="246"/>
      <c r="P109" s="246"/>
      <c r="Q109" s="246"/>
      <c r="R109" s="246"/>
      <c r="S109" s="246"/>
      <c r="T109" s="246"/>
      <c r="U109" s="246"/>
      <c r="V109" s="246"/>
      <c r="W109" s="246"/>
      <c r="X109" s="246"/>
      <c r="Y109" s="246"/>
      <c r="Z109" s="246"/>
      <c r="AA109" s="246"/>
      <c r="AB109" s="246"/>
      <c r="AC109" s="246"/>
      <c r="AD109" s="246"/>
      <c r="AE109" s="246"/>
      <c r="AF109" s="246"/>
      <c r="AG109" s="247"/>
    </row>
    <row r="110" spans="2:37" ht="12.95" customHeight="1" x14ac:dyDescent="0.2">
      <c r="B110" s="245"/>
      <c r="C110" s="246"/>
      <c r="D110" s="246"/>
      <c r="E110" s="246"/>
      <c r="F110" s="246"/>
      <c r="G110" s="246"/>
      <c r="H110" s="246"/>
      <c r="I110" s="246"/>
      <c r="J110" s="246"/>
      <c r="K110" s="246"/>
      <c r="L110" s="246"/>
      <c r="M110" s="246"/>
      <c r="N110" s="246"/>
      <c r="O110" s="246"/>
      <c r="P110" s="246"/>
      <c r="Q110" s="246"/>
      <c r="R110" s="246"/>
      <c r="S110" s="246"/>
      <c r="T110" s="246"/>
      <c r="U110" s="246"/>
      <c r="V110" s="246"/>
      <c r="W110" s="246"/>
      <c r="X110" s="246"/>
      <c r="Y110" s="246"/>
      <c r="Z110" s="246"/>
      <c r="AA110" s="246"/>
      <c r="AB110" s="246"/>
      <c r="AC110" s="246"/>
      <c r="AD110" s="246"/>
      <c r="AE110" s="246"/>
      <c r="AF110" s="246"/>
      <c r="AG110" s="247"/>
    </row>
    <row r="111" spans="2:37" ht="159" customHeight="1" x14ac:dyDescent="0.2">
      <c r="B111" s="245"/>
      <c r="C111" s="246"/>
      <c r="D111" s="246"/>
      <c r="E111" s="246"/>
      <c r="F111" s="246"/>
      <c r="G111" s="246"/>
      <c r="H111" s="246"/>
      <c r="I111" s="246"/>
      <c r="J111" s="246"/>
      <c r="K111" s="246"/>
      <c r="L111" s="246"/>
      <c r="M111" s="246"/>
      <c r="N111" s="246"/>
      <c r="O111" s="246"/>
      <c r="P111" s="246"/>
      <c r="Q111" s="246"/>
      <c r="R111" s="246"/>
      <c r="S111" s="246"/>
      <c r="T111" s="246"/>
      <c r="U111" s="246"/>
      <c r="V111" s="246"/>
      <c r="W111" s="246"/>
      <c r="X111" s="246"/>
      <c r="Y111" s="246"/>
      <c r="Z111" s="246"/>
      <c r="AA111" s="246"/>
      <c r="AB111" s="246"/>
      <c r="AC111" s="246"/>
      <c r="AD111" s="246"/>
      <c r="AE111" s="246"/>
      <c r="AF111" s="246"/>
      <c r="AG111" s="247"/>
    </row>
    <row r="112" spans="2:37" ht="151.5" customHeight="1" x14ac:dyDescent="0.2">
      <c r="B112" s="245"/>
      <c r="C112" s="246"/>
      <c r="D112" s="246"/>
      <c r="E112" s="246"/>
      <c r="F112" s="246"/>
      <c r="G112" s="246"/>
      <c r="H112" s="246"/>
      <c r="I112" s="246"/>
      <c r="J112" s="246"/>
      <c r="K112" s="246"/>
      <c r="L112" s="246"/>
      <c r="M112" s="246"/>
      <c r="N112" s="246"/>
      <c r="O112" s="246"/>
      <c r="P112" s="246"/>
      <c r="Q112" s="246"/>
      <c r="R112" s="246"/>
      <c r="S112" s="246"/>
      <c r="T112" s="246"/>
      <c r="U112" s="246"/>
      <c r="V112" s="246"/>
      <c r="W112" s="246"/>
      <c r="X112" s="246"/>
      <c r="Y112" s="246"/>
      <c r="Z112" s="246"/>
      <c r="AA112" s="246"/>
      <c r="AB112" s="246"/>
      <c r="AC112" s="246"/>
      <c r="AD112" s="246"/>
      <c r="AE112" s="246"/>
      <c r="AF112" s="246"/>
      <c r="AG112" s="247"/>
      <c r="AK112" s="15"/>
    </row>
    <row r="113" spans="1:38" ht="388.5" customHeight="1" x14ac:dyDescent="0.2">
      <c r="B113" s="41"/>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c r="AC113" s="42"/>
      <c r="AD113" s="42"/>
      <c r="AE113" s="42"/>
      <c r="AF113" s="42"/>
      <c r="AG113" s="43"/>
      <c r="AL113" s="15"/>
    </row>
    <row r="114" spans="1:38" ht="8.25" customHeight="1" x14ac:dyDescent="0.2">
      <c r="A114" s="27"/>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28"/>
    </row>
  </sheetData>
  <mergeCells count="245">
    <mergeCell ref="B74:AG74"/>
    <mergeCell ref="B75:AG75"/>
    <mergeCell ref="B76:AG76"/>
    <mergeCell ref="B83:AG83"/>
    <mergeCell ref="B84:AG84"/>
    <mergeCell ref="B85:AG85"/>
    <mergeCell ref="B86:AG86"/>
    <mergeCell ref="B12:F12"/>
    <mergeCell ref="B87:AG87"/>
    <mergeCell ref="B88:AG88"/>
    <mergeCell ref="B78:AG78"/>
    <mergeCell ref="B81:AG81"/>
    <mergeCell ref="B93:AG112"/>
    <mergeCell ref="S42:V42"/>
    <mergeCell ref="W42:AG42"/>
    <mergeCell ref="B67:S67"/>
    <mergeCell ref="T67:V67"/>
    <mergeCell ref="B90:AG90"/>
    <mergeCell ref="B71:AG71"/>
    <mergeCell ref="B80:AG80"/>
    <mergeCell ref="B89:AG89"/>
    <mergeCell ref="B72:AG72"/>
    <mergeCell ref="B42:F42"/>
    <mergeCell ref="G42:R42"/>
    <mergeCell ref="B49:C49"/>
    <mergeCell ref="D49:U49"/>
    <mergeCell ref="AD58:AG58"/>
    <mergeCell ref="B43:AG43"/>
    <mergeCell ref="AD62:AG62"/>
    <mergeCell ref="B82:AG82"/>
    <mergeCell ref="B73:AG73"/>
    <mergeCell ref="AD61:AG61"/>
    <mergeCell ref="B58:C58"/>
    <mergeCell ref="B59:C59"/>
    <mergeCell ref="Z58:AC58"/>
    <mergeCell ref="B50:C50"/>
    <mergeCell ref="W61:Y61"/>
    <mergeCell ref="Z61:AC61"/>
    <mergeCell ref="B79:AG79"/>
    <mergeCell ref="D64:V64"/>
    <mergeCell ref="W63:Y63"/>
    <mergeCell ref="W58:Y58"/>
    <mergeCell ref="W59:Y59"/>
    <mergeCell ref="W62:Y62"/>
    <mergeCell ref="B65:C65"/>
    <mergeCell ref="AD67:AG67"/>
    <mergeCell ref="Z63:AC63"/>
    <mergeCell ref="AD63:AG63"/>
    <mergeCell ref="W64:Y64"/>
    <mergeCell ref="Z64:AC64"/>
    <mergeCell ref="AD64:AG64"/>
    <mergeCell ref="W65:Y65"/>
    <mergeCell ref="Z65:AC65"/>
    <mergeCell ref="AD65:AG65"/>
    <mergeCell ref="W67:Y67"/>
    <mergeCell ref="B66:C66"/>
    <mergeCell ref="D65:V65"/>
    <mergeCell ref="S26:V26"/>
    <mergeCell ref="W26:AG26"/>
    <mergeCell ref="S27:V27"/>
    <mergeCell ref="W27:AG27"/>
    <mergeCell ref="S28:V28"/>
    <mergeCell ref="W28:AG28"/>
    <mergeCell ref="S29:V29"/>
    <mergeCell ref="W29:AG29"/>
    <mergeCell ref="S30:V30"/>
    <mergeCell ref="W30:AG30"/>
    <mergeCell ref="W31:AG31"/>
    <mergeCell ref="S32:V32"/>
    <mergeCell ref="W32:AG32"/>
    <mergeCell ref="S39:V39"/>
    <mergeCell ref="B37:F37"/>
    <mergeCell ref="G37:R37"/>
    <mergeCell ref="B35:F35"/>
    <mergeCell ref="W35:AG35"/>
    <mergeCell ref="S36:V36"/>
    <mergeCell ref="W36:AG36"/>
    <mergeCell ref="B38:F38"/>
    <mergeCell ref="G38:R38"/>
    <mergeCell ref="B39:F39"/>
    <mergeCell ref="B57:C57"/>
    <mergeCell ref="W33:AA33"/>
    <mergeCell ref="AB33:AD33"/>
    <mergeCell ref="B40:F40"/>
    <mergeCell ref="G40:R40"/>
    <mergeCell ref="B41:F41"/>
    <mergeCell ref="G41:R41"/>
    <mergeCell ref="S40:V40"/>
    <mergeCell ref="B34:F34"/>
    <mergeCell ref="G34:R34"/>
    <mergeCell ref="S35:V35"/>
    <mergeCell ref="G33:J33"/>
    <mergeCell ref="K33:O33"/>
    <mergeCell ref="P33:R33"/>
    <mergeCell ref="S33:V33"/>
    <mergeCell ref="B36:F36"/>
    <mergeCell ref="G36:R36"/>
    <mergeCell ref="S38:V38"/>
    <mergeCell ref="G35:R35"/>
    <mergeCell ref="Z66:AC66"/>
    <mergeCell ref="W66:Y66"/>
    <mergeCell ref="B45:C45"/>
    <mergeCell ref="D45:U45"/>
    <mergeCell ref="D58:V58"/>
    <mergeCell ref="D59:V59"/>
    <mergeCell ref="D60:V60"/>
    <mergeCell ref="D61:V61"/>
    <mergeCell ref="D62:V62"/>
    <mergeCell ref="W56:Y56"/>
    <mergeCell ref="Z56:AC56"/>
    <mergeCell ref="D63:V63"/>
    <mergeCell ref="V49:AG49"/>
    <mergeCell ref="AD59:AG59"/>
    <mergeCell ref="B48:C48"/>
    <mergeCell ref="D48:U48"/>
    <mergeCell ref="V48:AG48"/>
    <mergeCell ref="D50:U50"/>
    <mergeCell ref="V50:AG50"/>
    <mergeCell ref="B46:C46"/>
    <mergeCell ref="D46:U46"/>
    <mergeCell ref="V46:X46"/>
    <mergeCell ref="W60:Y60"/>
    <mergeCell ref="Z60:AC60"/>
    <mergeCell ref="W57:Y57"/>
    <mergeCell ref="S25:AG25"/>
    <mergeCell ref="Z62:AC62"/>
    <mergeCell ref="V45:X45"/>
    <mergeCell ref="Y45:AC46"/>
    <mergeCell ref="AD45:AG46"/>
    <mergeCell ref="W40:AG40"/>
    <mergeCell ref="S41:V41"/>
    <mergeCell ref="W41:AG41"/>
    <mergeCell ref="V44:X44"/>
    <mergeCell ref="Y44:AC44"/>
    <mergeCell ref="AD44:AG44"/>
    <mergeCell ref="D56:V56"/>
    <mergeCell ref="D57:V57"/>
    <mergeCell ref="AD60:AG60"/>
    <mergeCell ref="S31:V31"/>
    <mergeCell ref="G39:R39"/>
    <mergeCell ref="S37:V37"/>
    <mergeCell ref="AD56:AG56"/>
    <mergeCell ref="Z57:AC57"/>
    <mergeCell ref="AD57:AG57"/>
    <mergeCell ref="B16:F16"/>
    <mergeCell ref="G16:H16"/>
    <mergeCell ref="B28:F28"/>
    <mergeCell ref="G28:R28"/>
    <mergeCell ref="B29:F29"/>
    <mergeCell ref="G29:R29"/>
    <mergeCell ref="B30:F30"/>
    <mergeCell ref="G30:R30"/>
    <mergeCell ref="G13:AG13"/>
    <mergeCell ref="B18:F18"/>
    <mergeCell ref="G18:H18"/>
    <mergeCell ref="B21:F21"/>
    <mergeCell ref="B27:F27"/>
    <mergeCell ref="G27:R27"/>
    <mergeCell ref="B17:F17"/>
    <mergeCell ref="G17:H17"/>
    <mergeCell ref="B44:C44"/>
    <mergeCell ref="D44:U44"/>
    <mergeCell ref="B24:AG24"/>
    <mergeCell ref="B25:R25"/>
    <mergeCell ref="G19:H19"/>
    <mergeCell ref="I19:M19"/>
    <mergeCell ref="N19:Q19"/>
    <mergeCell ref="R19:U19"/>
    <mergeCell ref="S34:V34"/>
    <mergeCell ref="W34:AG34"/>
    <mergeCell ref="B26:F26"/>
    <mergeCell ref="G26:R26"/>
    <mergeCell ref="B33:F33"/>
    <mergeCell ref="AE33:AG33"/>
    <mergeCell ref="B31:F31"/>
    <mergeCell ref="G31:R31"/>
    <mergeCell ref="B32:F32"/>
    <mergeCell ref="G32:R32"/>
    <mergeCell ref="W37:AG37"/>
    <mergeCell ref="W38:AG38"/>
    <mergeCell ref="W39:AG39"/>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91:AG91"/>
    <mergeCell ref="G22:AG22"/>
    <mergeCell ref="B69:AG69"/>
    <mergeCell ref="B22:F22"/>
    <mergeCell ref="B52:AG52"/>
    <mergeCell ref="B53:C54"/>
    <mergeCell ref="B55:C55"/>
    <mergeCell ref="AD53:AG54"/>
    <mergeCell ref="W53:Y54"/>
    <mergeCell ref="Z53:AC54"/>
    <mergeCell ref="Z55:AC55"/>
    <mergeCell ref="D53:V54"/>
    <mergeCell ref="B56:C56"/>
    <mergeCell ref="B60:C60"/>
    <mergeCell ref="B70:AG70"/>
    <mergeCell ref="B61:C61"/>
    <mergeCell ref="Z59:AC59"/>
    <mergeCell ref="B62:C62"/>
    <mergeCell ref="B63:C63"/>
    <mergeCell ref="B64:C64"/>
    <mergeCell ref="AD66:AG66"/>
    <mergeCell ref="Z67:AC67"/>
    <mergeCell ref="B77:AG77"/>
    <mergeCell ref="D66:V66"/>
    <mergeCell ref="B113:AG113"/>
    <mergeCell ref="B8:F8"/>
    <mergeCell ref="B9:F9"/>
    <mergeCell ref="B10:F10"/>
    <mergeCell ref="AD55:AG55"/>
    <mergeCell ref="B20:F20"/>
    <mergeCell ref="B14:F14"/>
    <mergeCell ref="B15:F15"/>
    <mergeCell ref="W55:Y55"/>
    <mergeCell ref="G8:AG8"/>
    <mergeCell ref="G9:AG9"/>
    <mergeCell ref="G10:AG10"/>
    <mergeCell ref="G14:AG14"/>
    <mergeCell ref="S15:AG15"/>
    <mergeCell ref="G20:AG20"/>
    <mergeCell ref="G21:AG21"/>
    <mergeCell ref="P15:R15"/>
    <mergeCell ref="G15:J15"/>
    <mergeCell ref="K15:O15"/>
    <mergeCell ref="B23:AG23"/>
    <mergeCell ref="D55:V55"/>
    <mergeCell ref="B11:F11"/>
    <mergeCell ref="B13:F13"/>
    <mergeCell ref="B19:F19"/>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2" ma:contentTypeDescription="Crear nuevo documento." ma:contentTypeScope="" ma:versionID="87303088f494cf0c636facd2677d7915">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dada5cb463a46e4f92280fde4d116c3b"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06E2D9-5E6F-46C1-A423-29B6A546895F}"/>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2024-11-19T19:23:16Z</cp:lastPrinted>
  <dcterms:created xsi:type="dcterms:W3CDTF">2008-02-28T20:43:19Z</dcterms:created>
  <dcterms:modified xsi:type="dcterms:W3CDTF">2024-12-06T18:41:49Z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