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findeterco-my.sharepoint.com/personal/alozada_findeter_gov_co/Documents/Documents/URI TUNJUELITO/PRECONTRACTUAL/"/>
    </mc:Choice>
  </mc:AlternateContent>
  <xr:revisionPtr revIDLastSave="0" documentId="8_{50DE084F-F4B9-42F8-9D09-6B73EB8B6019}" xr6:coauthVersionLast="47" xr6:coauthVersionMax="47" xr10:uidLastSave="{00000000-0000-0000-0000-000000000000}"/>
  <bookViews>
    <workbookView xWindow="-120" yWindow="-120" windowWidth="29040" windowHeight="15840" tabRatio="651" xr2:uid="{00000000-000D-0000-FFFF-FFFF00000000}"/>
  </bookViews>
  <sheets>
    <sheet name="URI TUNJUELITO" sheetId="2" r:id="rId1"/>
  </sheets>
  <definedNames>
    <definedName name="_xlnm.Print_Area" localSheetId="0">'URI TUNJUELITO'!$B$2:$G$35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" l="1"/>
  <c r="N8" i="2"/>
  <c r="L12" i="2"/>
  <c r="L37" i="2"/>
  <c r="L38" i="2"/>
  <c r="L39" i="2"/>
  <c r="J15" i="2"/>
  <c r="J14" i="2"/>
  <c r="J13" i="2"/>
  <c r="J18" i="2"/>
  <c r="J22" i="2"/>
  <c r="F12" i="2"/>
  <c r="L13" i="2"/>
  <c r="L18" i="2"/>
  <c r="L42" i="2"/>
  <c r="L40" i="2"/>
  <c r="M7" i="2"/>
  <c r="M9" i="2"/>
  <c r="N6" i="2"/>
</calcChain>
</file>

<file path=xl/sharedStrings.xml><?xml version="1.0" encoding="utf-8"?>
<sst xmlns="http://schemas.openxmlformats.org/spreadsheetml/2006/main" count="40" uniqueCount="38">
  <si>
    <t>DESCRIPCIÓN</t>
  </si>
  <si>
    <t>VALOR TOTAL</t>
  </si>
  <si>
    <t>ÍTEM</t>
  </si>
  <si>
    <t>A</t>
  </si>
  <si>
    <t>B</t>
  </si>
  <si>
    <t>Administración</t>
  </si>
  <si>
    <t xml:space="preserve">Imprevistos </t>
  </si>
  <si>
    <t>Utilidad</t>
  </si>
  <si>
    <t>UND</t>
  </si>
  <si>
    <t>Representante Legal</t>
  </si>
  <si>
    <t xml:space="preserve">Proponente: </t>
  </si>
  <si>
    <t>CANT</t>
  </si>
  <si>
    <t>VR UNITARIO</t>
  </si>
  <si>
    <t>TOTAL DISP PROYECTOS</t>
  </si>
  <si>
    <t>ETP 1 OBRA</t>
  </si>
  <si>
    <t>ETP 1 INTV</t>
  </si>
  <si>
    <t>ETP 2 INTV</t>
  </si>
  <si>
    <t>CI</t>
  </si>
  <si>
    <t>VALOR COSTOS INDIRECTOS (AFECTA COSTO DIRECTO)          AIU</t>
  </si>
  <si>
    <r>
      <t xml:space="preserve">VALOR DIRECTO OBRA - </t>
    </r>
    <r>
      <rPr>
        <b/>
        <sz val="11"/>
        <color rgb="FFFF0000"/>
        <rFont val="Arial Narrow"/>
        <family val="2"/>
      </rPr>
      <t>NO MODIFICABLE</t>
    </r>
  </si>
  <si>
    <t>El VALOR TOTAL DE LA OFERTA no puede superar el PRESUPUESTO ESTIMADO TOTAL</t>
  </si>
  <si>
    <t>Llenar unicamente los recuadros amarillos</t>
  </si>
  <si>
    <t>Nota 1: Todos los valores contenidos en la oferta económica (valor unitario, valor de ítem, valor de etapa o fase, valor del AIU, valor total, valores resultantes de las operaciones aritméticas a que haya lugar, etc.) deberán estar ajustado al peso.
En caso que cualquier valor de la oferta económica (valor unitario, valor de ítem, valor de etapa o fase, valor del AIU, valor total, valores resultantes de las operaciones aritméticas a que haya lugar, etc.) de algún proponente se presente con decimales, la entidad procederá ajustar el valor redondeándolo al peso, cuando la fracción decimal del peso sea igual o superior a cinco lo aproximará por exceso al peso y cuando la fracción decimal del peso sea inferior a cinco lo aproximará por defecto al peso.</t>
  </si>
  <si>
    <t>Nota 2: EN EL EVENTO QUE EL FORMATO DE PROPUESTA ECONÓMICA PRESENTADO POR EL PROPONENTE PRESENTE DIFERENCIAS EN LA DESCRIPCIÓN DE LAS ACTIVIDADES O ÍTEMS Y/O EN LA UNIDAD CORRESPONDIENTE Y/O EN LAS CANTIDADES FRENTE A LAS ESTIPULADAS EN EL FORMATO PUBLICADO CON LA CONVOCATORIA PREVALECERÁ ESTA ÚLTIMA, POR LO QUE LA OFERTA SERÁ AJUSTADA DE CONFORMIDAD.</t>
  </si>
  <si>
    <t>Nota 3: La Entidad realizará la verificación y corrección de todas las operaciones aritméticas a que haya lugar en la propuesta económica. El resultado de todas las operaciones aritméticas se redondeará al peso en el momento de la evaluación económica.</t>
  </si>
  <si>
    <t>Nota 4: El AIU deberá ser expresado en porcentaje (%) y deberá consignarlo y discriminarlo en la propuesta económica (administración (a), imprevistos (i) y utilidad (u)) (cuando aplique)
Para los componentes del AIU (administración (a), imprevistos (i) y utilidad (u)) expresados en porcentaje, se podrán incluir hasta máximo dos (2) decimales. En caso que cualquier porcentaje del AIU presente más de dos (2) decimales, la Entidad procederá a ajustar el porcentaje redondeándolo a la centésima, así: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porcentaje.</t>
  </si>
  <si>
    <t>Nota 5: En el evento que la propuesta económica no contenga el precio o se haya diligenciado en cero o con algún símbolo, la propuesta será rechazada.</t>
  </si>
  <si>
    <t>PRESUPUESTO
ELABORACION DE LOS ESTUDIOS Y DISEÑOS, LA OBTENCIÓN DE LICENCIAS Y PERMISOS, Y LA CONSTRUCCIÓN Y PUESTA EN FUNCIONAMIENTO DE LA UNIDAD DE REACCIÓN INMEDIATA (URI) UBICADA EN LA LOCALIDAD DE TUNJUELITO, EN LA CIUDAD DE BOGOTÁ D.C.”</t>
  </si>
  <si>
    <t>IVA (19%)</t>
  </si>
  <si>
    <t>VALOR ANTES DE IVA ETAPA I</t>
  </si>
  <si>
    <t>VALOR TOTAL ETAPA I</t>
  </si>
  <si>
    <t>1. ETAPA I.  ELABORACIÓN DE LOS ESTUDIOS Y DISEÑOS, INCLUIDO EL TRÁMITE Y GESTIÓN PARA LA EXPEDICIÓN DE PERMISOS Y LICENCIAS REQUERIDOS.</t>
  </si>
  <si>
    <t>Iva sobre la Utilidad</t>
  </si>
  <si>
    <t>COSTO TOTAL ETAPA II (A+B)</t>
  </si>
  <si>
    <t>3. VALOR TOTAL OFERTA (VALOR TOTAL ETAPA I + COSTO TOTAL ETAPA II)</t>
  </si>
  <si>
    <t>2. ETAPA II.  EJECUCIÓN DE OBRA </t>
  </si>
  <si>
    <t>Nota 7: Revisión del IVA: El oferente debe indicar en su oferta económica la tarifa del IVA aplicable al objeto contractual. En caso de no indicarla o en caso de indicarla en un porcentaje diferente a la tarifa legal, su oferta será rechazada.</t>
  </si>
  <si>
    <t>Nota 6: Tope máximo del A.I.U.: 25,30%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</si>
</sst>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rgb="FFFF0000"/>
      <name val="Arial Narrow"/>
      <family val="2"/>
    </font>
    <font>
      <b/>
      <sz val="14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/>
    <xf numFmtId="4" fontId="0" fillId="0" borderId="0" xfId="0" applyNumberFormat="1"/>
    <xf numFmtId="44" fontId="0" fillId="0" borderId="0" xfId="7" applyFont="1"/>
    <xf numFmtId="9" fontId="7" fillId="0" borderId="0" xfId="8" applyFont="1"/>
    <xf numFmtId="44" fontId="7" fillId="0" borderId="0" xfId="7" applyFont="1"/>
    <xf numFmtId="44" fontId="7" fillId="0" borderId="0" xfId="0" applyNumberFormat="1" applyFont="1"/>
    <xf numFmtId="44" fontId="0" fillId="0" borderId="0" xfId="0" applyNumberFormat="1"/>
    <xf numFmtId="10" fontId="4" fillId="6" borderId="6" xfId="0" applyNumberFormat="1" applyFont="1" applyFill="1" applyBorder="1" applyAlignment="1">
      <alignment horizontal="center" vertical="center" wrapText="1"/>
    </xf>
    <xf numFmtId="10" fontId="4" fillId="6" borderId="7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4" fontId="7" fillId="0" borderId="18" xfId="0" applyNumberFormat="1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17" xfId="0" applyFont="1" applyBorder="1" applyAlignment="1">
      <alignment horizontal="justify"/>
    </xf>
    <xf numFmtId="0" fontId="7" fillId="0" borderId="0" xfId="0" applyFont="1" applyAlignment="1">
      <alignment horizontal="justify"/>
    </xf>
    <xf numFmtId="0" fontId="7" fillId="0" borderId="18" xfId="0" applyFont="1" applyBorder="1" applyAlignment="1">
      <alignment horizontal="justify"/>
    </xf>
    <xf numFmtId="0" fontId="4" fillId="6" borderId="15" xfId="6" applyNumberFormat="1" applyFont="1" applyFill="1" applyBorder="1" applyAlignment="1">
      <alignment horizontal="right" vertical="center" wrapText="1"/>
    </xf>
    <xf numFmtId="43" fontId="2" fillId="5" borderId="15" xfId="9" applyFont="1" applyFill="1" applyBorder="1" applyAlignment="1">
      <alignment horizontal="right" vertical="center" wrapText="1"/>
    </xf>
    <xf numFmtId="0" fontId="10" fillId="6" borderId="15" xfId="7" applyNumberFormat="1" applyFont="1" applyFill="1" applyBorder="1" applyAlignment="1">
      <alignment horizontal="right" vertical="center" wrapText="1"/>
    </xf>
    <xf numFmtId="43" fontId="2" fillId="6" borderId="13" xfId="9" applyFont="1" applyFill="1" applyBorder="1" applyAlignment="1">
      <alignment horizontal="right" vertical="center" wrapText="1"/>
    </xf>
    <xf numFmtId="43" fontId="4" fillId="6" borderId="13" xfId="9" applyFont="1" applyFill="1" applyBorder="1" applyAlignment="1">
      <alignment horizontal="right" vertical="center" wrapText="1"/>
    </xf>
    <xf numFmtId="43" fontId="2" fillId="6" borderId="15" xfId="9" applyFont="1" applyFill="1" applyBorder="1" applyAlignment="1">
      <alignment horizontal="right" vertical="center" wrapText="1"/>
    </xf>
    <xf numFmtId="43" fontId="3" fillId="6" borderId="15" xfId="9" applyFont="1" applyFill="1" applyBorder="1" applyAlignment="1">
      <alignment horizontal="right" vertical="center"/>
    </xf>
    <xf numFmtId="10" fontId="2" fillId="5" borderId="24" xfId="0" applyNumberFormat="1" applyFont="1" applyFill="1" applyBorder="1" applyAlignment="1">
      <alignment horizontal="center" vertical="center" wrapText="1"/>
    </xf>
    <xf numFmtId="10" fontId="4" fillId="6" borderId="2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15" xfId="0" applyFont="1" applyFill="1" applyBorder="1" applyAlignment="1">
      <alignment horizontal="justify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</cellXfs>
  <cellStyles count="10">
    <cellStyle name="Hipervínculo" xfId="1" builtinId="8" hidden="1"/>
    <cellStyle name="Hipervínculo visitado" xfId="2" builtinId="9" hidden="1"/>
    <cellStyle name="Millares" xfId="9" builtinId="3"/>
    <cellStyle name="Millares 10" xfId="5" xr:uid="{00000000-0005-0000-0000-000003000000}"/>
    <cellStyle name="Moneda" xfId="7" builtinId="4"/>
    <cellStyle name="Moneda [0]" xfId="6" builtinId="7"/>
    <cellStyle name="Moneda 11" xfId="4" xr:uid="{00000000-0005-0000-0000-000005000000}"/>
    <cellStyle name="Normal" xfId="0" builtinId="0"/>
    <cellStyle name="Normal 2" xfId="3" xr:uid="{00000000-0005-0000-0000-000007000000}"/>
    <cellStyle name="Porcentaje" xfId="8" builtinId="5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B1:N44"/>
  <sheetViews>
    <sheetView tabSelected="1" view="pageBreakPreview" zoomScale="90" zoomScaleNormal="90" zoomScaleSheetLayoutView="90" workbookViewId="0">
      <selection activeCell="B28" sqref="B28:G28"/>
    </sheetView>
  </sheetViews>
  <sheetFormatPr baseColWidth="10" defaultRowHeight="16.5" x14ac:dyDescent="0.3"/>
  <cols>
    <col min="1" max="1" width="2.85546875" customWidth="1"/>
    <col min="2" max="2" width="11.42578125" style="1"/>
    <col min="3" max="3" width="30" style="1" customWidth="1"/>
    <col min="4" max="4" width="14.42578125" style="1" customWidth="1"/>
    <col min="5" max="5" width="20.5703125" style="1" customWidth="1"/>
    <col min="6" max="6" width="21.5703125" style="1" customWidth="1"/>
    <col min="7" max="7" width="23.140625" style="1" customWidth="1"/>
    <col min="8" max="8" width="2.85546875" style="1" customWidth="1"/>
    <col min="9" max="9" width="7" style="1" hidden="1" customWidth="1"/>
    <col min="10" max="10" width="21.7109375" style="1" hidden="1" customWidth="1"/>
    <col min="11" max="11" width="11.42578125" hidden="1" customWidth="1"/>
    <col min="12" max="12" width="22.140625" hidden="1" customWidth="1"/>
    <col min="13" max="13" width="23.5703125" hidden="1" customWidth="1"/>
    <col min="14" max="14" width="11.42578125" hidden="1" customWidth="1"/>
    <col min="15" max="15" width="0" hidden="1" customWidth="1"/>
  </cols>
  <sheetData>
    <row r="1" spans="2:14" ht="5.25" customHeight="1" x14ac:dyDescent="0.3"/>
    <row r="2" spans="2:14" ht="72" customHeight="1" x14ac:dyDescent="0.3">
      <c r="B2" s="41" t="s">
        <v>27</v>
      </c>
      <c r="C2" s="41"/>
      <c r="D2" s="41"/>
      <c r="E2" s="41"/>
      <c r="F2" s="41"/>
      <c r="G2" s="41"/>
    </row>
    <row r="3" spans="2:14" ht="21.75" customHeight="1" x14ac:dyDescent="0.3">
      <c r="B3" s="38"/>
      <c r="C3" s="39"/>
      <c r="D3" s="39"/>
      <c r="E3" s="39"/>
      <c r="F3" s="39"/>
      <c r="G3" s="40"/>
    </row>
    <row r="4" spans="2:14" ht="36" customHeight="1" x14ac:dyDescent="0.3">
      <c r="B4" s="49" t="s">
        <v>31</v>
      </c>
      <c r="C4" s="49"/>
      <c r="D4" s="49"/>
      <c r="E4" s="49"/>
      <c r="F4" s="49"/>
      <c r="G4" s="49"/>
    </row>
    <row r="5" spans="2:14" ht="21.75" customHeight="1" x14ac:dyDescent="0.3">
      <c r="B5" s="38" t="s">
        <v>0</v>
      </c>
      <c r="C5" s="39"/>
      <c r="D5" s="39"/>
      <c r="E5" s="39"/>
      <c r="F5" s="39"/>
      <c r="G5" s="12" t="s">
        <v>1</v>
      </c>
    </row>
    <row r="6" spans="2:14" ht="27.75" customHeight="1" x14ac:dyDescent="0.3">
      <c r="B6" s="42" t="s">
        <v>29</v>
      </c>
      <c r="C6" s="43"/>
      <c r="D6" s="43"/>
      <c r="E6" s="43"/>
      <c r="F6" s="43"/>
      <c r="G6" s="29"/>
      <c r="N6" t="e">
        <f>+G6/G18</f>
        <v>#DIV/0!</v>
      </c>
    </row>
    <row r="7" spans="2:14" ht="27" customHeight="1" x14ac:dyDescent="0.3">
      <c r="B7" s="46" t="s">
        <v>28</v>
      </c>
      <c r="C7" s="47"/>
      <c r="D7" s="47"/>
      <c r="E7" s="47"/>
      <c r="F7" s="48"/>
      <c r="G7" s="27"/>
      <c r="J7" s="7">
        <v>311000000</v>
      </c>
      <c r="M7" s="4">
        <f>+G18-17400000000</f>
        <v>-17400000000</v>
      </c>
    </row>
    <row r="8" spans="2:14" ht="27.75" customHeight="1" x14ac:dyDescent="0.3">
      <c r="B8" s="42" t="s">
        <v>30</v>
      </c>
      <c r="C8" s="43"/>
      <c r="D8" s="43"/>
      <c r="E8" s="43"/>
      <c r="F8" s="43"/>
      <c r="G8" s="29"/>
      <c r="N8" t="e">
        <f>+G8/G20</f>
        <v>#DIV/0!</v>
      </c>
    </row>
    <row r="9" spans="2:14" ht="21.75" customHeight="1" x14ac:dyDescent="0.3">
      <c r="B9" s="50" t="s">
        <v>35</v>
      </c>
      <c r="C9" s="51"/>
      <c r="D9" s="51"/>
      <c r="E9" s="51"/>
      <c r="F9" s="51"/>
      <c r="G9" s="52"/>
      <c r="J9" s="7"/>
      <c r="M9" s="4">
        <f>+G7-M7</f>
        <v>17400000000</v>
      </c>
    </row>
    <row r="10" spans="2:14" ht="21.75" customHeight="1" x14ac:dyDescent="0.3">
      <c r="B10" s="13" t="s">
        <v>2</v>
      </c>
      <c r="C10" s="2" t="s">
        <v>0</v>
      </c>
      <c r="D10" s="2" t="s">
        <v>8</v>
      </c>
      <c r="E10" s="2" t="s">
        <v>11</v>
      </c>
      <c r="F10" s="2" t="s">
        <v>12</v>
      </c>
      <c r="G10" s="14" t="s">
        <v>1</v>
      </c>
      <c r="J10" s="7"/>
    </row>
    <row r="11" spans="2:14" ht="21.75" customHeight="1" thickBot="1" x14ac:dyDescent="0.35">
      <c r="B11" s="15" t="s">
        <v>3</v>
      </c>
      <c r="C11" s="44" t="s">
        <v>19</v>
      </c>
      <c r="D11" s="45"/>
      <c r="E11" s="45"/>
      <c r="F11" s="45"/>
      <c r="G11" s="28">
        <v>13375000000</v>
      </c>
      <c r="I11"/>
      <c r="J11" s="5">
        <v>9850532847</v>
      </c>
      <c r="L11" s="5">
        <v>9165000000</v>
      </c>
    </row>
    <row r="12" spans="2:14" ht="21.75" customHeight="1" thickBot="1" x14ac:dyDescent="0.35">
      <c r="B12" s="15" t="s">
        <v>4</v>
      </c>
      <c r="C12" s="44" t="s">
        <v>18</v>
      </c>
      <c r="D12" s="45"/>
      <c r="E12" s="45"/>
      <c r="F12" s="34">
        <f>SUM(F13:F15)</f>
        <v>0</v>
      </c>
      <c r="G12" s="30"/>
      <c r="I12"/>
      <c r="J12" s="5"/>
      <c r="L12" s="5" t="e">
        <f>+#REF!*0.05</f>
        <v>#REF!</v>
      </c>
    </row>
    <row r="13" spans="2:14" ht="21.75" customHeight="1" x14ac:dyDescent="0.3">
      <c r="B13" s="16"/>
      <c r="C13" s="67" t="s">
        <v>5</v>
      </c>
      <c r="D13" s="68"/>
      <c r="E13" s="68"/>
      <c r="F13" s="35"/>
      <c r="G13" s="31"/>
      <c r="J13" s="7" t="e">
        <f>+J14+J15+#REF!</f>
        <v>#REF!</v>
      </c>
      <c r="L13" s="5">
        <f>+L11*F12</f>
        <v>0</v>
      </c>
    </row>
    <row r="14" spans="2:14" ht="21.75" customHeight="1" x14ac:dyDescent="0.3">
      <c r="B14" s="16"/>
      <c r="C14" s="67" t="s">
        <v>6</v>
      </c>
      <c r="D14" s="68"/>
      <c r="E14" s="68"/>
      <c r="F14" s="10"/>
      <c r="G14" s="31"/>
      <c r="I14" s="6">
        <v>0.32</v>
      </c>
      <c r="J14" s="7">
        <f>+$J$11*I14</f>
        <v>3152170511.04</v>
      </c>
    </row>
    <row r="15" spans="2:14" ht="21.75" customHeight="1" x14ac:dyDescent="0.3">
      <c r="B15" s="16"/>
      <c r="C15" s="67" t="s">
        <v>7</v>
      </c>
      <c r="D15" s="68"/>
      <c r="E15" s="68"/>
      <c r="F15" s="10"/>
      <c r="G15" s="31"/>
      <c r="I15" s="6">
        <v>0.01</v>
      </c>
      <c r="J15" s="7">
        <f t="shared" ref="J15" si="0">+$J$11*I15</f>
        <v>98505328.469999999</v>
      </c>
    </row>
    <row r="16" spans="2:14" ht="21.75" customHeight="1" thickBot="1" x14ac:dyDescent="0.35">
      <c r="B16" s="16"/>
      <c r="C16" s="67" t="s">
        <v>32</v>
      </c>
      <c r="D16" s="68"/>
      <c r="E16" s="68"/>
      <c r="F16" s="11"/>
      <c r="G16" s="31"/>
      <c r="I16" s="6">
        <v>0.01</v>
      </c>
      <c r="J16" s="7">
        <f t="shared" ref="J16" si="1">+$J$11*I16</f>
        <v>98505328.469999999</v>
      </c>
    </row>
    <row r="17" spans="2:13" ht="21.75" customHeight="1" x14ac:dyDescent="0.3">
      <c r="B17" s="64" t="s">
        <v>33</v>
      </c>
      <c r="C17" s="65"/>
      <c r="D17" s="65"/>
      <c r="E17" s="65"/>
      <c r="F17" s="66"/>
      <c r="G17" s="32"/>
      <c r="I17" s="6"/>
      <c r="J17" s="7"/>
      <c r="L17" s="4"/>
    </row>
    <row r="18" spans="2:13" ht="21.75" customHeight="1" x14ac:dyDescent="0.3">
      <c r="B18" s="62" t="s">
        <v>34</v>
      </c>
      <c r="C18" s="63"/>
      <c r="D18" s="63"/>
      <c r="E18" s="63"/>
      <c r="F18" s="63"/>
      <c r="G18" s="33"/>
      <c r="J18" s="8" t="e">
        <f>+J11+J13</f>
        <v>#REF!</v>
      </c>
      <c r="L18" s="9" t="e">
        <f>+L13+L12+#REF!+L11</f>
        <v>#REF!</v>
      </c>
    </row>
    <row r="19" spans="2:13" ht="21.75" customHeight="1" thickBot="1" x14ac:dyDescent="0.35">
      <c r="B19" s="59"/>
      <c r="C19" s="60"/>
      <c r="D19" s="60"/>
      <c r="E19" s="60"/>
      <c r="F19" s="60"/>
      <c r="G19" s="61"/>
      <c r="J19" s="8"/>
      <c r="L19" s="9"/>
    </row>
    <row r="20" spans="2:13" ht="21.75" customHeight="1" x14ac:dyDescent="0.3">
      <c r="B20" s="53" t="s">
        <v>21</v>
      </c>
      <c r="C20" s="54"/>
      <c r="D20" s="54"/>
      <c r="E20" s="54"/>
      <c r="F20" s="54"/>
      <c r="G20" s="55"/>
      <c r="J20" s="8"/>
      <c r="L20" s="9"/>
    </row>
    <row r="21" spans="2:13" ht="21.75" customHeight="1" x14ac:dyDescent="0.3">
      <c r="B21" s="56" t="s">
        <v>20</v>
      </c>
      <c r="C21" s="57"/>
      <c r="D21" s="57"/>
      <c r="E21" s="57"/>
      <c r="F21" s="57"/>
      <c r="G21" s="58"/>
      <c r="J21" s="8"/>
      <c r="L21" s="9"/>
    </row>
    <row r="22" spans="2:13" ht="118.5" customHeight="1" x14ac:dyDescent="0.3">
      <c r="B22" s="37" t="s">
        <v>22</v>
      </c>
      <c r="C22" s="37"/>
      <c r="D22" s="37"/>
      <c r="E22" s="37"/>
      <c r="F22" s="37"/>
      <c r="G22" s="37"/>
      <c r="J22" s="8" t="e">
        <f>+J18+J7</f>
        <v>#REF!</v>
      </c>
    </row>
    <row r="23" spans="2:13" ht="74.25" customHeight="1" x14ac:dyDescent="0.3">
      <c r="B23" s="37" t="s">
        <v>23</v>
      </c>
      <c r="C23" s="37"/>
      <c r="D23" s="37"/>
      <c r="E23" s="37"/>
      <c r="F23" s="37"/>
      <c r="G23" s="37"/>
      <c r="J23" s="8"/>
    </row>
    <row r="24" spans="2:13" ht="37.5" customHeight="1" x14ac:dyDescent="0.3">
      <c r="B24" s="37" t="s">
        <v>24</v>
      </c>
      <c r="C24" s="37"/>
      <c r="D24" s="37"/>
      <c r="E24" s="37"/>
      <c r="F24" s="37"/>
      <c r="G24" s="37"/>
      <c r="J24" s="8"/>
    </row>
    <row r="25" spans="2:13" ht="120.75" customHeight="1" x14ac:dyDescent="0.3">
      <c r="B25" s="37" t="s">
        <v>25</v>
      </c>
      <c r="C25" s="37"/>
      <c r="D25" s="37"/>
      <c r="E25" s="37"/>
      <c r="F25" s="37"/>
      <c r="G25" s="37"/>
      <c r="J25" s="8"/>
    </row>
    <row r="26" spans="2:13" ht="36" customHeight="1" x14ac:dyDescent="0.3">
      <c r="B26" s="37" t="s">
        <v>26</v>
      </c>
      <c r="C26" s="37"/>
      <c r="D26" s="37"/>
      <c r="E26" s="37"/>
      <c r="F26" s="37"/>
      <c r="G26" s="37"/>
      <c r="J26" s="8"/>
    </row>
    <row r="27" spans="2:13" ht="36" customHeight="1" x14ac:dyDescent="0.3">
      <c r="B27" s="37" t="s">
        <v>37</v>
      </c>
      <c r="C27" s="37"/>
      <c r="D27" s="37"/>
      <c r="E27" s="37"/>
      <c r="F27" s="37"/>
      <c r="G27" s="37"/>
      <c r="J27" s="8"/>
    </row>
    <row r="28" spans="2:13" ht="43.5" customHeight="1" x14ac:dyDescent="0.3">
      <c r="B28" s="36" t="s">
        <v>36</v>
      </c>
      <c r="C28" s="36"/>
      <c r="D28" s="36"/>
      <c r="E28" s="36"/>
      <c r="F28" s="36"/>
      <c r="G28" s="36"/>
      <c r="J28" s="8"/>
    </row>
    <row r="29" spans="2:13" ht="21.75" customHeight="1" x14ac:dyDescent="0.3">
      <c r="B29" s="24"/>
      <c r="C29" s="25"/>
      <c r="D29" s="25"/>
      <c r="E29" s="25"/>
      <c r="F29" s="25"/>
      <c r="G29" s="26"/>
      <c r="J29" s="8"/>
    </row>
    <row r="30" spans="2:13" ht="21.75" customHeight="1" x14ac:dyDescent="0.3">
      <c r="B30" s="24"/>
      <c r="C30" s="25"/>
      <c r="D30" s="25"/>
      <c r="E30" s="25"/>
      <c r="F30" s="25"/>
      <c r="G30" s="26"/>
      <c r="J30" s="8"/>
    </row>
    <row r="31" spans="2:13" x14ac:dyDescent="0.3">
      <c r="B31" s="19"/>
      <c r="C31" s="3"/>
      <c r="G31" s="20"/>
    </row>
    <row r="32" spans="2:13" x14ac:dyDescent="0.3">
      <c r="B32" s="17" t="s">
        <v>9</v>
      </c>
      <c r="G32" s="18"/>
      <c r="L32" s="5">
        <v>16109165921</v>
      </c>
      <c r="M32" t="s">
        <v>17</v>
      </c>
    </row>
    <row r="33" spans="2:13" x14ac:dyDescent="0.3">
      <c r="B33" s="17"/>
      <c r="G33" s="18"/>
      <c r="L33" s="5">
        <v>14879993339</v>
      </c>
      <c r="M33" t="s">
        <v>13</v>
      </c>
    </row>
    <row r="34" spans="2:13" x14ac:dyDescent="0.3">
      <c r="B34" s="17" t="s">
        <v>10</v>
      </c>
      <c r="G34" s="18"/>
      <c r="L34" s="5">
        <v>247752690</v>
      </c>
      <c r="M34" t="s">
        <v>14</v>
      </c>
    </row>
    <row r="35" spans="2:13" ht="17.25" thickBot="1" x14ac:dyDescent="0.35">
      <c r="B35" s="21"/>
      <c r="C35" s="22"/>
      <c r="D35" s="22"/>
      <c r="E35" s="22"/>
      <c r="F35" s="22"/>
      <c r="G35" s="23"/>
      <c r="L35" s="5">
        <v>148633650</v>
      </c>
      <c r="M35" t="s">
        <v>15</v>
      </c>
    </row>
    <row r="36" spans="2:13" x14ac:dyDescent="0.3">
      <c r="L36" s="5">
        <v>981125710</v>
      </c>
      <c r="M36" t="s">
        <v>16</v>
      </c>
    </row>
    <row r="37" spans="2:13" x14ac:dyDescent="0.3">
      <c r="L37" s="5">
        <f>+L33-L34-L35-L36</f>
        <v>13502481289</v>
      </c>
    </row>
    <row r="38" spans="2:13" x14ac:dyDescent="0.3">
      <c r="L38" s="5">
        <f>+L37/1.37</f>
        <v>9855825758.3941593</v>
      </c>
    </row>
    <row r="39" spans="2:13" x14ac:dyDescent="0.3">
      <c r="L39" s="5">
        <f>+L36+L35+L34</f>
        <v>1377512050</v>
      </c>
    </row>
    <row r="40" spans="2:13" x14ac:dyDescent="0.3">
      <c r="L40" s="5">
        <f>+L33-L34-L35-L36-G17</f>
        <v>13502481289</v>
      </c>
    </row>
    <row r="41" spans="2:13" x14ac:dyDescent="0.3">
      <c r="L41" s="5"/>
    </row>
    <row r="42" spans="2:13" x14ac:dyDescent="0.3">
      <c r="L42" s="5">
        <f>+G18+L36+L35</f>
        <v>1129759360</v>
      </c>
    </row>
    <row r="43" spans="2:13" x14ac:dyDescent="0.3">
      <c r="L43" s="5"/>
    </row>
    <row r="44" spans="2:13" x14ac:dyDescent="0.3">
      <c r="L44" s="5"/>
    </row>
  </sheetData>
  <mergeCells count="26">
    <mergeCell ref="B20:G20"/>
    <mergeCell ref="B21:G21"/>
    <mergeCell ref="B19:G19"/>
    <mergeCell ref="C12:E12"/>
    <mergeCell ref="B18:F18"/>
    <mergeCell ref="B17:F17"/>
    <mergeCell ref="C13:E13"/>
    <mergeCell ref="C14:E14"/>
    <mergeCell ref="C15:E15"/>
    <mergeCell ref="C16:E16"/>
    <mergeCell ref="B3:G3"/>
    <mergeCell ref="B2:G2"/>
    <mergeCell ref="B6:F6"/>
    <mergeCell ref="C11:F11"/>
    <mergeCell ref="B7:F7"/>
    <mergeCell ref="B4:G4"/>
    <mergeCell ref="B9:G9"/>
    <mergeCell ref="B5:F5"/>
    <mergeCell ref="B8:F8"/>
    <mergeCell ref="B28:G28"/>
    <mergeCell ref="B27:G27"/>
    <mergeCell ref="B22:G22"/>
    <mergeCell ref="B23:G23"/>
    <mergeCell ref="B24:G24"/>
    <mergeCell ref="B25:G25"/>
    <mergeCell ref="B26:G26"/>
  </mergeCells>
  <pageMargins left="0.7" right="0.7" top="0.75" bottom="0.75" header="0.3" footer="0.3"/>
  <pageSetup scale="63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URI TUNJUELITO</vt:lpstr>
      <vt:lpstr>'URI TUNJUELITO'!Área_de_impresión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ANDRES LOZADA HERRERA</cp:lastModifiedBy>
  <cp:lastPrinted>2018-03-26T14:48:26Z</cp:lastPrinted>
  <dcterms:created xsi:type="dcterms:W3CDTF">2015-04-29T19:59:23Z</dcterms:created>
  <dcterms:modified xsi:type="dcterms:W3CDTF">2023-04-19T16:52:34Z</dcterms:modified>
</cp:coreProperties>
</file>