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silv\Documents\FINDETER\ESTUDIOS PREVIOS\OBRAS MINDEPORTE\DE MARIA PAU\BOGOTA\"/>
    </mc:Choice>
  </mc:AlternateContent>
  <xr:revisionPtr revIDLastSave="0" documentId="13_ncr:1_{FD5663F7-A03A-46D5-9A0C-A0360BC20561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<sst xmlns="http://schemas.openxmlformats.org/spreadsheetml/2006/main" count="1402" uniqueCount="834">
  <si>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</si>
  <si>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</si>
  <si>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</si>
  <si>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</si>
  <si>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</si>
  <si>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</si>
  <si>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</si>
  <si>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</si>
  <si>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</si>
  <si>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</si>
  <si>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</si>
  <si>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</si>
  <si>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</si>
  <si>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</si>
  <si>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</si>
  <si>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</si>
  <si>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</si>
  <si>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</si>
  <si>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</si>
  <si>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</si>
  <si>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</si>
  <si>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</si>
  <si>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</si>
  <si>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</si>
  <si>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</si>
  <si>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</si>
  <si>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</si>
  <si>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</si>
  <si>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</si>
  <si>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</si>
  <si>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</si>
  <si>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</si>
  <si>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</si>
  <si>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</si>
  <si>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</si>
  <si>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</si>
  <si>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</si>
  <si>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</si>
  <si>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</si>
  <si>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</si>
  <si>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</si>
  <si>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</si>
  <si>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</si>
  <si>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</si>
  <si>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</si>
  <si>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</si>
  <si>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</si>
  <si>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</si>
  <si>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</si>
  <si>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</si>
  <si>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</si>
  <si>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</si>
  <si>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</si>
  <si>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</si>
  <si>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</si>
  <si>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</si>
  <si>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</si>
  <si>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</si>
  <si>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</si>
  <si>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</si>
  <si>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</si>
  <si>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</si>
  <si>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</si>
  <si>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</si>
  <si>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</si>
  <si>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</si>
  <si>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</si>
  <si>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</si>
  <si>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</si>
  <si>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</si>
  <si>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</si>
  <si>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</si>
  <si>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</si>
  <si>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</si>
  <si>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</si>
  <si>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</si>
  <si>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</si>
  <si>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</si>
  <si>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</si>
  <si>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</si>
  <si>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</si>
  <si>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</si>
  <si>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</si>
  <si>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</si>
  <si>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</si>
  <si>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</si>
  <si>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</si>
  <si>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</si>
  <si>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</si>
  <si>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</si>
  <si>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</si>
  <si>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</si>
  <si>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</si>
  <si>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</si>
  <si>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</si>
  <si>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</si>
  <si>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</si>
  <si>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</si>
  <si>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</si>
  <si>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</si>
  <si>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</si>
  <si>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</si>
  <si>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</si>
  <si>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</si>
  <si>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</si>
  <si>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</si>
  <si>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</si>
  <si>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</si>
  <si>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</si>
  <si>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</si>
  <si>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</si>
  <si>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</si>
  <si>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</si>
  <si>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</si>
  <si>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</si>
  <si>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</si>
  <si>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</si>
  <si>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</si>
  <si>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</si>
  <si>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</si>
  <si>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</si>
  <si>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</si>
  <si>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</si>
  <si>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</si>
  <si>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</si>
  <si>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</si>
  <si>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</si>
  <si>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</si>
  <si>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</si>
  <si>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</si>
  <si>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</si>
  <si>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</si>
  <si>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</si>
  <si>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</si>
  <si>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</si>
  <si>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</si>
  <si>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</si>
  <si>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</si>
  <si>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</si>
  <si>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</si>
  <si>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</si>
  <si>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</si>
  <si>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</si>
  <si>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</si>
  <si>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</si>
  <si>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</si>
  <si>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</si>
  <si>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</si>
  <si>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</si>
  <si>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</si>
  <si>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</si>
  <si>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</si>
  <si>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</si>
  <si>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</si>
  <si>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</si>
  <si>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</si>
  <si>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</si>
  <si>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</si>
  <si>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</si>
  <si>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</si>
  <si>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</si>
  <si>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</si>
  <si>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</si>
  <si>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</si>
  <si>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</si>
  <si>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</si>
  <si>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</si>
  <si>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</si>
  <si>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</si>
  <si>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</si>
  <si>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</si>
  <si>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</si>
  <si>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</si>
  <si>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</si>
  <si>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</si>
  <si>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</si>
  <si>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</si>
  <si>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</si>
  <si>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</si>
  <si>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</si>
  <si>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</si>
  <si>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</si>
  <si>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</si>
  <si>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</si>
  <si>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</si>
  <si>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</si>
  <si>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</si>
  <si>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</si>
  <si>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</si>
  <si>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</si>
  <si>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</si>
  <si>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</si>
  <si>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</si>
  <si>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</si>
  <si>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</si>
  <si>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</si>
  <si>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</si>
  <si>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</si>
  <si>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</si>
  <si>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</si>
  <si>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</si>
  <si>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</si>
  <si>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</si>
  <si>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</si>
  <si>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</si>
  <si>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</si>
  <si>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</si>
  <si>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</si>
  <si>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</si>
  <si>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</si>
  <si>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</si>
  <si>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</si>
  <si>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</si>
  <si>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</si>
  <si>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</si>
  <si>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</si>
  <si>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</si>
  <si>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</si>
  <si>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</si>
  <si>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</si>
  <si>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</si>
  <si>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</si>
  <si>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</si>
  <si>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</si>
  <si>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</si>
  <si>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</si>
  <si>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</si>
  <si>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</si>
  <si>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</si>
  <si>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</si>
  <si>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</si>
  <si>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</si>
  <si>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</si>
  <si>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</si>
  <si>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</si>
  <si>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</si>
  <si>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</si>
  <si>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</si>
  <si>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</si>
  <si>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</si>
  <si>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2. ETAPA II. EJECUCION DE OBRA</t>
  </si>
  <si>
    <t>1. ETAPA I. REVISIÓN DE ESTUDIOS Y DISEÑOS</t>
  </si>
  <si>
    <t>REVISIÓN DE ESTUDIOS Y DISEÑOS</t>
  </si>
  <si>
    <t xml:space="preserve">VALOR TOTAL ETAPA DE  REVISIÓN DE ESTUDIOS Y DISEÑOS. (IVA INCLUIDO) </t>
  </si>
  <si>
    <t>PRELIMINARES</t>
  </si>
  <si>
    <t>“ADECUACION, REMODELACION DE LAS INSTALACIONES DEL CCD EN EL CENTRO DE ALTO RENDIMIENTO EN BOGOTA ”</t>
  </si>
  <si>
    <t>1.1</t>
  </si>
  <si>
    <t xml:space="preserve">Trazado y replanteo manual, al interior de areas a intervenir </t>
  </si>
  <si>
    <t>1.2</t>
  </si>
  <si>
    <t>Desmonte y limpieza de maleza en sitio, incluye retiro de sobrantes a sitio autorizado</t>
  </si>
  <si>
    <t>1.3</t>
  </si>
  <si>
    <t xml:space="preserve">Demolición de muros de mampostería e= 0.12 y 0.15 m,  para aperturas de vanos. Incluye resanes remates y acabados de nuevos filos, retiro y disposición final de sobrantes a sitios autorizados </t>
  </si>
  <si>
    <t>1.4</t>
  </si>
  <si>
    <t xml:space="preserve">Desmonte de piso en caucho vinisol  retiro y disposición final de sobrantes a sitios autorizados </t>
  </si>
  <si>
    <t>1.5</t>
  </si>
  <si>
    <t xml:space="preserve">Demolición de enchape existente en piso  en baños  actual donde se requiera, retiro y disposición final de sobrantes a sitios autorizados </t>
  </si>
  <si>
    <t>1.6</t>
  </si>
  <si>
    <t xml:space="preserve">Desmonte y retiro de lavamanos corridos  y accesorios de baño de incrustar, incluye retiro de sobrantes y disposición final , long . de 2.40 mts </t>
  </si>
  <si>
    <t>1.7</t>
  </si>
  <si>
    <t xml:space="preserve">Desmonte y retiro de  sanitarios , incluye sellamiento de puntos hidrosanitarios,  incluye retiro de sobrantes y disposición final . </t>
  </si>
  <si>
    <t>1.8</t>
  </si>
  <si>
    <t xml:space="preserve">Desmonte y retiro de  lavamanos decolgar  , incluye sellamiento de puntos hidrosanitarios,  incluye retiro de sobrantes y disposición final . </t>
  </si>
  <si>
    <t>1.9</t>
  </si>
  <si>
    <t xml:space="preserve">Desmonte y retiro de   orinales, incluye sellamiento de puntos hidrosanitarios,  incluye retiro de sobrantes y disposición final . </t>
  </si>
  <si>
    <t>1.10</t>
  </si>
  <si>
    <t xml:space="preserve">Desmonte e instalacion  de tubería de gas de 2 pulgadas a la vista.  </t>
  </si>
  <si>
    <t>1.11</t>
  </si>
  <si>
    <t>Desmonte y retiro canaletas e instalaciones eléctricas en desuso,  incluye retiro de sobrantes y disposición final .</t>
  </si>
  <si>
    <t>1.12</t>
  </si>
  <si>
    <t xml:space="preserve">Desmonte y retiro de paneles divisorios piso techos de oficina, incluye perfilaría metálica, puertas y vidrios,  incluye retiro de sobrantes y disposición final . h: 1.5 hasta 2,50 </t>
  </si>
  <si>
    <t>1.13</t>
  </si>
  <si>
    <t>Desmonte y retiro de mobiliario en madera dentro de las oficinas incluye las gabetas 2.5 *0.6 altura de 0.6</t>
  </si>
  <si>
    <t>1.14</t>
  </si>
  <si>
    <t>Desmonte y retiro de puerta metálica persiana en area de caldera de 1,35 m x 3,43 m de altura, incluye retiro de marcos , resanes y acabados de filos.</t>
  </si>
  <si>
    <t>1.15</t>
  </si>
  <si>
    <t>Desmonte y retiro de canal galvanizada de aguas lluvias incluye la bajante  lon 15 mts x 0.50 desarrollo</t>
  </si>
  <si>
    <t>1.16</t>
  </si>
  <si>
    <t xml:space="preserve">Desmonte de ventana , incluye marco , incluye trasiego interno </t>
  </si>
  <si>
    <t>1.17</t>
  </si>
  <si>
    <t>Desmonte de cerchas y/o perfiles metalicos a nivel de cubierta.</t>
  </si>
  <si>
    <t>1.18</t>
  </si>
  <si>
    <t>Desmonte y retiro de espejo existente en área de baños , incluye tasiego y disposición final</t>
  </si>
  <si>
    <t>1.19</t>
  </si>
  <si>
    <t>Desmonte y retiro de puerta metálica  en baños  incluye retiro de marcos , resanes y acabados de filos. Cantidad - 8 puertas. Ancho entre 0,70; 0.8 y 1.60 m y altura de 2.10</t>
  </si>
  <si>
    <t>1.20</t>
  </si>
  <si>
    <t>Desmonte y retiro de divisiones  en vidrio en oficinas , incluye retiro de elementos de anclaje, resanes y acabados de filos. Cantidad - 18 divisiones, ancho entre 1,20,  1,5 , 0.90 y altura variable entre 2,10 y 2,20</t>
  </si>
  <si>
    <t>1.21</t>
  </si>
  <si>
    <t>Demolicion manual de elementos en concreto reforzado, incluye vigas, columnas, dinteles apoyos, canales, riostras , alfajias,  muros en concreto , placas y demas. incluye teriso de sobrantes y disposicion final a stio autorizado</t>
  </si>
  <si>
    <t>1.22</t>
  </si>
  <si>
    <t>Regata e = entre 5cm a 10 cm y ancho entre 10 y 20 ccm, incluye trasiego y disposición final</t>
  </si>
  <si>
    <t>1.23</t>
  </si>
  <si>
    <t>Resane piso y muro</t>
  </si>
  <si>
    <t>1.24</t>
  </si>
  <si>
    <t>Desmonte de cielorrasos con estructura en perfilería en aluminio o galvanizada y lamina acrílica o yeso, incluye trasiego interno y disposición final.</t>
  </si>
  <si>
    <t>1.25</t>
  </si>
  <si>
    <t xml:space="preserve">Desmonte de puertas en oficinas de 0.70x 2.20 incluye trasiego y disposicion final a sitios autorizados </t>
  </si>
  <si>
    <t>1.26</t>
  </si>
  <si>
    <t xml:space="preserve">Desmonte de media cañas en granito en baños  incluye trasiego y disposicion final a sitios autorizados </t>
  </si>
  <si>
    <t>1.27</t>
  </si>
  <si>
    <t xml:space="preserve">Retiro de chimenea area de caldera Long : 15,00 ml </t>
  </si>
  <si>
    <t>1.28</t>
  </si>
  <si>
    <t>Desmonte e instalacion y mantenimeinto de cubierta en teja termoacustica  con estructura  area de caldera.</t>
  </si>
  <si>
    <t>1.29</t>
  </si>
  <si>
    <t xml:space="preserve">Desmonte de puertas metalicas corrediza con  rieles incluye trasiego y disposicion final 1,80 X 2.20 </t>
  </si>
  <si>
    <t xml:space="preserve">UND </t>
  </si>
  <si>
    <t>1.30</t>
  </si>
  <si>
    <t xml:space="preserve">Desmonte y retiro de archivos en  oficinas de los corredores 2.20altura  x 2,00 de largo   x1,60 de ancho </t>
  </si>
  <si>
    <t>1.31</t>
  </si>
  <si>
    <t>Desmonte y retiro de puerta persiana con marco area de  RACK 0,80x2,20</t>
  </si>
  <si>
    <t>1.32</t>
  </si>
  <si>
    <t xml:space="preserve">Retiro de pintura en vinilo y estuco con pulidora sobre muro curvo </t>
  </si>
  <si>
    <t>1.33</t>
  </si>
  <si>
    <t>Retiro  de texturizado ( esgrafiado ) con pulidora area   actual en cielo raso bajo losa de oficinas ,  baños y Hall</t>
  </si>
  <si>
    <t>1.34</t>
  </si>
  <si>
    <t xml:space="preserve">Desmonte de puerta doble area de corredor ( Paraolimpico ) 2.35x 2.00 </t>
  </si>
  <si>
    <t xml:space="preserve">DESMONTAJE DE EQUPIOS EN CALDERA </t>
  </si>
  <si>
    <t>2.1</t>
  </si>
  <si>
    <t xml:space="preserve">Desmontaje de los siguientes equipos: 
- Dos calderas pirobulares GN/acpm
- Un tanque de condensados
- Un distribuidor de vapor
- Dos tanques verticales
- Un depósito de combustible de ACPM
- Un juego de bombas
  Tubería galvanizada  EMT 
- Dos días de trabajo de desarme con un siso, un supervisor y cinco auxiliares
- Suministro de grúa por un día para retirar los equipos mencionados del sitio actual y ubicarlos en           un sitio contiguo
- No se incluye ningún suministro
- El cuarto de calderas libre de techo para que la grúa pueda izar los equipos allí contenidos
- La oferta incluye tres (3) días hábiles, con jornadas de máximo 10 horas cada uno. 
</t>
  </si>
  <si>
    <t>ELEMENTOS EN CONCRETO</t>
  </si>
  <si>
    <t>3.1</t>
  </si>
  <si>
    <t>Columnetas en concreto 3000psi para confinamiento en vanos de muros incluye refuerzo</t>
  </si>
  <si>
    <t>3.2</t>
  </si>
  <si>
    <t xml:space="preserve">Suministro e instalacion de Solado de limpieza en  concreto de 2500 psi espesor 0.05 mts,  </t>
  </si>
  <si>
    <t>3.3</t>
  </si>
  <si>
    <t>Suministro e instalacion placa de contrapiso e=8cm en concreto 3000psi, incluye malla electrosoldad</t>
  </si>
  <si>
    <t>3.4</t>
  </si>
  <si>
    <t>Suministro e instalacion de viga de cimentacion en concreto de 3000 psi incluye formaleta , vibrado , curado refuerzo de 60000 libras 0.3*0,3</t>
  </si>
  <si>
    <t>3.5</t>
  </si>
  <si>
    <t xml:space="preserve">Suministro e instalacion de viga dintel en concreto de 3000 psi incluye formaleta , vibrado ,curado  , refuerzo del 60000psi de 0,12*0,12 </t>
  </si>
  <si>
    <t>SENDERO PETAONAL</t>
  </si>
  <si>
    <t>4.1</t>
  </si>
  <si>
    <t>Suministro, construccion e instalacion de placa en concreto reforzado de 3000 psi  prefabricada esp: 0.15 para cubierta en sendero petaonal para acceso a las calderas, conservando diseño existente.</t>
  </si>
  <si>
    <t xml:space="preserve">Suministro y construccion de pedestal  en concreto 3000 psi  reforzado para cubierta en sendero petaonal para acceso a las calderas, conservando diseño existente. h=0.50 y diametro de 0.40 mts </t>
  </si>
  <si>
    <t>4.3</t>
  </si>
  <si>
    <t>Suministro y construccion de Zapatas  en concreto 3000 psi  reforzado para cubierta en sendero petaonal para acceso a las calderas, conservando diseño existente. 0.8x0.30 mts.</t>
  </si>
  <si>
    <t xml:space="preserve">EXCAVACIONES Y RELLENOS  </t>
  </si>
  <si>
    <t>5.1</t>
  </si>
  <si>
    <t xml:space="preserve">Excavación manual en terreno natural para vigas de cimentacion y carcamo H= 0,00m - 0,50m, Ancho máximo de 0,50 m Incluye retiro de Sobrantes a Sitio autorizado por la CCD </t>
  </si>
  <si>
    <t>5.2</t>
  </si>
  <si>
    <t xml:space="preserve">Relleno en material seleccionado compactado a 80 % para nivelacion pisos esp 0,30 mts </t>
  </si>
  <si>
    <t>5.3</t>
  </si>
  <si>
    <t xml:space="preserve">Excavación manual para zapatas  en terreno natural 0,80 * 0,80 * 0.8  incluye retiro de sobrante a sitio autorizado por el CCD , incluye cajas de inspeccion </t>
  </si>
  <si>
    <t>MUROS LIVIANOS Y MAMPOSTERÍA</t>
  </si>
  <si>
    <t>Suministro  e  instalacion  de  Muros  divisorios  en  Superboard,  e=0.12cm,  doble  cara, Incluye  estructura  portante,  suministro  e  instalación  laminas  Superboard  de  espesor 8mm, masillado, sellado y pintura en vinilo tipo I a dos manos, remates lineales (filos y dilataciones)  frescaza,  interior  y  todos  los  demás  elementos  necesarios  para  su correcta instalación y funcionamiento.</t>
  </si>
  <si>
    <t>Suministro  e  instalacion  de  Muros  divisorios  en  DRYWALL,  e=0.12cm,  doble  cara, Incluye  estructura  portante,  suministro  e  instalación  laminas  Superboard  de  espesor 8mm, masillado, sellado y pintura en vinilo tipo I a dos manos, remates lineales (filos y dilataciones)  frescaza,  interior  y  todos  los  demás  elementos  necesarios  para  su correcta instalación y funcionamiento.</t>
  </si>
  <si>
    <t>Suministro  e  instalacion  de  Muros  divisorios  en  DRYWALL,  e=0.12cm, una cara, Incluye  estructura  portante,  suministro  e  instalación  laminas  Superboard  de  espesor 8mm, masillado, sellado y pintura en vinilo tipo I a dos manos, remates lineales (filos y dilataciones)  frescaza,  interior  y  todos  los  demás  elementos  necesarios  para  su correcta instalación y funcionamiento.</t>
  </si>
  <si>
    <t>Suministro  e  instalacion  de  Muros  divisorios  en  Superboard,  e=0.12cm, una cara, Incluye  estructura  portante,  suministro  e  instalación  laminas  Superboard  de  espesor 8mm, masillado, sellado y pintura en vinilo tipo I a dos manos, remates lineales (filos y dilataciones)  frescaza,  interior  y  todos  los  demás  elementos  necesarios  para  su correcta instalación y funcionamiento.</t>
  </si>
  <si>
    <t>PINTURAS Y PAÑETES</t>
  </si>
  <si>
    <t>7.1</t>
  </si>
  <si>
    <t xml:space="preserve">Pintura en vinilo tipo I a tres manos  color blanco incluye suministro  equipos y mano de obra  </t>
  </si>
  <si>
    <t>7.2</t>
  </si>
  <si>
    <t xml:space="preserve">Pintura epóxica industrial a dos manos, color blanco y/o similar incluye cielo raso, muro y áreas  donde se requiera. Calidad certificada </t>
  </si>
  <si>
    <t>7.3</t>
  </si>
  <si>
    <t>suministro e instalación de Estuco plástico</t>
  </si>
  <si>
    <t>7.4</t>
  </si>
  <si>
    <t xml:space="preserve">Pañete liso impermeabilizado 1:3 de +/- 2.5  cm de espesor, incluye remates lineales, filos y dilataciones, para áreas donde se requiera. ( incluye muros) </t>
  </si>
  <si>
    <t>7.5</t>
  </si>
  <si>
    <t>Suministro e Instalación de Esquinero en pvc de 1"</t>
  </si>
  <si>
    <t>7.6</t>
  </si>
  <si>
    <t>Suministro e instalación de win  de aluminio.</t>
  </si>
  <si>
    <t>7.7</t>
  </si>
  <si>
    <t>Suministro e instalacion Pintura tipo koraza para facahadas</t>
  </si>
  <si>
    <t>7.8</t>
  </si>
  <si>
    <t xml:space="preserve">Pintura anticorrosiva DOS MANOS sobre la estructura metalica cubierta sendero peatonal o rrecorido del CCD </t>
  </si>
  <si>
    <t>7.9</t>
  </si>
  <si>
    <t>Pintura EN ESMALTE PARA  ACABADO DOS MANOS sobre la estructura metalica cubierta sendero peatonal o rrecorido del CCD, de acuerdo al diseño actual</t>
  </si>
  <si>
    <t xml:space="preserve">ML </t>
  </si>
  <si>
    <t>ENCHAPES MUROS Y PISOS</t>
  </si>
  <si>
    <t>8.1</t>
  </si>
  <si>
    <t xml:space="preserve">Suministro e instalación de enchape cerámico tipo egeo  o equivalente en muros,  formato 0.30x0.60,o equivalente, color blanco, incluye remates y todo lo necesario para su correcta instalación. Áreas de baños, lavados, aguas y cuarto de aseo. pocetas </t>
  </si>
  <si>
    <t>8.2</t>
  </si>
  <si>
    <t xml:space="preserve">Suministro e instalación de piso cerámico en baños,  o equivalente color blanco, formato 0.3x0.6, incluye remates y todo lo necesario para su correcta instalación. Áreas: de lavado limpio, baños,, cuartos de aseo </t>
  </si>
  <si>
    <t>8.3</t>
  </si>
  <si>
    <t xml:space="preserve">Suministro e instalación de piso cerámico antideslizante en pasillos y corredores ,  o equivalente color blanco, formato 0.3x0.6, incluye remates y todo lo necesario para su correcta instalación. Áreas: de lavado limpio, baños,, cuartos de aseo </t>
  </si>
  <si>
    <t xml:space="preserve"> ALISTADOS Y PISOS</t>
  </si>
  <si>
    <t>9.1</t>
  </si>
  <si>
    <t xml:space="preserve">Preparación y alistado de piso para recibir enchape y/o revestimiento, incluye limpieza, alistado y nivelación de 2 a 5 cm. </t>
  </si>
  <si>
    <t>9.2</t>
  </si>
  <si>
    <t>Suministro e instalación de piso homogéneo en vinilo tipo rollo dos tonos blanco y azul con textura en granito, calibre 2 mm, de tráfico comercial / industrial. Debe ser resistente a la abrasión y químicos, retardante al fuego, bacteriostático, con durabilidad del color.</t>
  </si>
  <si>
    <t>9.3</t>
  </si>
  <si>
    <t xml:space="preserve">Media caña en granito pulido de 6 cm de radio incluye dilatacion metalica  destroncada pulida , brillada, en areas de lavados , aseo , pocetas , baños y zonas humedas donde se realicen intervenciones </t>
  </si>
  <si>
    <t>9.4</t>
  </si>
  <si>
    <t xml:space="preserve">Suministro e instalacion de media caña en pvc radio de 6 cmts incluye pegante adhesivo especial doble doble contacto para pisos y remate en sello con sika flex </t>
  </si>
  <si>
    <t xml:space="preserve"> CIELOS RASOS</t>
  </si>
  <si>
    <t>10.1</t>
  </si>
  <si>
    <t>Ventanilla de inspección en cielo raso. Incluye apertura ventanilla de 60*60 en cielo raso, refuerzo en estructura, marco en aluminio con pintura electrostática blanca y tapa en superborad con estuco y pintura de acabado en .</t>
  </si>
  <si>
    <t>10.2</t>
  </si>
  <si>
    <t>Cieloraso en Superboard, Incluye estructura portante, suministro e instalación laminas Superboard de espesor 8mm, masillado, sellado y pintura en vinilo tipo I a dos manos, remates lineales (filos y dilataciones) frescaza, interior y todos los demás elementos necesarios para su correcta instalación y funcionamiento.</t>
  </si>
  <si>
    <t xml:space="preserve">CUBIERTAS </t>
  </si>
  <si>
    <t>11.1</t>
  </si>
  <si>
    <t xml:space="preserve">Suministro e instalacion de canal galvanizada calibre 20 desarrollo de 500 mm incluye soporte y/o anclajes, pintura wash primer, anticorrosivo y pintura y esmalte para intemperie. incluye remate de fachada y bajante de 4" con sus respectivos soportes </t>
  </si>
  <si>
    <t>11.2</t>
  </si>
  <si>
    <t>Suministro e instalacion de cubiera en  lamina termoacustica. remates sobre  muros  y todos los elementos necesarios para su funcionamiento.</t>
  </si>
  <si>
    <t>11.3</t>
  </si>
  <si>
    <t xml:space="preserve">Suministro e instalacion de Estructura metalica  cerchas correas para cubierta en teja termoacustica </t>
  </si>
  <si>
    <t>kg</t>
  </si>
  <si>
    <t>11.5</t>
  </si>
  <si>
    <t>Suministro e instalación de flanches para cubierta y fachada elaborados en làmina cold rolled cal 18, desarrollo 60 cm.</t>
  </si>
  <si>
    <t xml:space="preserve">APARATOS SANITARIOS </t>
  </si>
  <si>
    <t>12.1</t>
  </si>
  <si>
    <t>Juego de accesorios de incrustar cromados, para baño de vestier, incluye toallero, jabonera y percha simple</t>
  </si>
  <si>
    <t>12.2</t>
  </si>
  <si>
    <t>Suministro e instalacion de orinales con fluxometro</t>
  </si>
  <si>
    <t>12.3</t>
  </si>
  <si>
    <t>Suministro e instalacion de sanitario tipo institucional con fluxometro. Para todos los baños</t>
  </si>
  <si>
    <t>12.4</t>
  </si>
  <si>
    <t>Suministro e instalacion de lavamanos, tipo marsella o equivalente. Incluyen griferia. Para baños independientes</t>
  </si>
  <si>
    <t>12.5</t>
  </si>
  <si>
    <t xml:space="preserve">Suministro e instalación mesón para lavamanos corrido en granito pulido  y accesorios de baño de incrustar, long de 2.40 mts. </t>
  </si>
  <si>
    <t>12.6</t>
  </si>
  <si>
    <t>Suministro e instalación de duchas , incluye griferia.</t>
  </si>
  <si>
    <t>12.7</t>
  </si>
  <si>
    <t xml:space="preserve">Suministro e instalación de duchas de emergencia </t>
  </si>
  <si>
    <t>12.8</t>
  </si>
  <si>
    <t xml:space="preserve">Suministro e instalación de pocetas en acero inoxidable de 50 x 60 cms </t>
  </si>
  <si>
    <t xml:space="preserve"> CARPINTERÍA METÁLICA , MADERA  Y VIDRIOS</t>
  </si>
  <si>
    <t>13.1</t>
  </si>
  <si>
    <t xml:space="preserve">Suministro e instalación de divisiones de vidrio  de 10 mm , similar a las existentes </t>
  </si>
  <si>
    <t>13.2</t>
  </si>
  <si>
    <t xml:space="preserve">Suministro   e   instalación   de   puertas de vidrio de 10 mm  incluye herrajes  y accesorios su normal funcionamiento </t>
  </si>
  <si>
    <t>13.3</t>
  </si>
  <si>
    <t>Suministro e instalación de película protectora de vidrios color oscuro filtro UV 30%, incluye retiro de película existente. Este ítem es para todas las ventanas de fachadas.</t>
  </si>
  <si>
    <t>13.4</t>
  </si>
  <si>
    <t>Suministro e instalación de puerta entamborada madecor triple  de 5mm , de 0.90 x 2.00 m. Incluye pintura , marco y cerraduras. Acorde a posibles cambios en sitio. Puertas internas</t>
  </si>
  <si>
    <t>13.5</t>
  </si>
  <si>
    <t>Suministro e instalación de puerta doble entamborada madecor triple de 5mm , de 1,80 x 2.00 m. Incluye pintura , marco y cerraduras. Acorde a posibles cambios en sitio. Puerta sala de reuniones y laboratorio fisiologia</t>
  </si>
  <si>
    <t>13.6</t>
  </si>
  <si>
    <t>Suministro e instalación de puerta doble,  metálica con pintura electroestática blanca, de 1.72 x 2.00 m, incluye marco, mirilla con vidrio templado de 8 mm. En area laboratorio de Fisiologia y circulaciónes y cafeteria</t>
  </si>
  <si>
    <t>13.7</t>
  </si>
  <si>
    <t>Suministro e instalación de puerta sencilla,  metálica con pintura electroestática blanca, de 1.18 x 2.00 m, incluye marco, mirilla con vidrio templado de 8 mm. En el corredor del laboratorio clinico</t>
  </si>
  <si>
    <t>13.8</t>
  </si>
  <si>
    <t>Suministro e instalación de puerta sencilla,  metálica con pintura electroestática blanca, de 1.10 x 2.00 m, incluye marco, mirilla con vidrio templado de 8 mm. En area de lavado de recipientes</t>
  </si>
  <si>
    <t>13.9</t>
  </si>
  <si>
    <t>Suministro e instalación de sistema de cerradura con barra antipánico a puerta existente. En area de acceso privado</t>
  </si>
  <si>
    <t>13.10</t>
  </si>
  <si>
    <t>Suministro e instalación de espejo con bordes biselados de 4 mm,  flotado. h=1,20m</t>
  </si>
  <si>
    <t>13.11</t>
  </si>
  <si>
    <t>Suministro e instalación de dispensador de rollo de papel y toallas de papel para manos en acero inoxidable, para baños.</t>
  </si>
  <si>
    <t>13.12</t>
  </si>
  <si>
    <t>Instalacion puerta persiana existente cuarto electrico según norma 2.20x0,80 m</t>
  </si>
  <si>
    <t>13.13</t>
  </si>
  <si>
    <t xml:space="preserve">Suministro e instalación de ventana fija en vidrio y aluminio, según diseño. Para corredor laboratorio clínico, en vidrio incoloro templado de 10 mm, incluye marco en aluminio blanca mate y demás accesorios para su correcta instalación. h= 2,50m
</t>
  </si>
  <si>
    <t>13.14</t>
  </si>
  <si>
    <t xml:space="preserve">Suministro e instalación de película, sandblasteado para ventaneria fija   en vidrio templado </t>
  </si>
  <si>
    <t>13.15</t>
  </si>
  <si>
    <t xml:space="preserve">Suministro e instalación Barras de seguridad para baños PMR 18" DE Ø 1 .1/4"  en acero inoxidable satinado segun plano arquitectonico </t>
  </si>
  <si>
    <t>13.16</t>
  </si>
  <si>
    <t>Suministro e instalación de divisiones entamborada en estructura metalica y lamina cold rolled calibre 18, con pintura electroestática y ancladas a muro. Para orinales, segun planos. h= 1,10</t>
  </si>
  <si>
    <t>13.17</t>
  </si>
  <si>
    <t>Suministro e instalación de divisiones de baños entamborada en estructura metalica y lamina cold rolled calibre 18, con pintura electroestática. Incluye puertas, según plano arquitectónico. h= 1,60</t>
  </si>
  <si>
    <t>13.18</t>
  </si>
  <si>
    <t xml:space="preserve">Suministro e instalación de puerta entamborada en estructura metalica y lamina cold rolled calibre 18, con pintura electroestática para baños de PMR de 1,10 x 1,80 segun planos </t>
  </si>
  <si>
    <t xml:space="preserve">ESTRUCTURA METALICA PARA PÉRGOLA SENDEDRO PEATONAL </t>
  </si>
  <si>
    <t>14.1</t>
  </si>
  <si>
    <t xml:space="preserve">Suministro e instalacion  de estructura metalica  en tuberia de hierro diametro de 7 pulgadas  incluye platina en  lamina de acero de 1/4 diametro de 30 cmts  y pernos  para pergola en sendero petaonal para acceso a las calderas. Según diseño existente. </t>
  </si>
  <si>
    <t>14.2</t>
  </si>
  <si>
    <t xml:space="preserve">Suministro e instalacion  de estructura metalica  en perfil en "I"  H: 200 MM   para pergola en sendero petaonal para acceso a las calderas, incluye lamina en platina  en forma mensula de 1/4". Según diseño existente. </t>
  </si>
  <si>
    <t>INSTALACIONES HIDROSANITARIAS</t>
  </si>
  <si>
    <t>15.1</t>
  </si>
  <si>
    <t xml:space="preserve">Instalacioes sanitarias </t>
  </si>
  <si>
    <t>15.1.1</t>
  </si>
  <si>
    <t>SUMINISTRO E INSTALACION DE CODO 90 _2P</t>
  </si>
  <si>
    <t>Und</t>
  </si>
  <si>
    <t>15.1.2</t>
  </si>
  <si>
    <t>SUMINISTRO E INSTALACION DE CODO 90 _3P</t>
  </si>
  <si>
    <t>15.1.3</t>
  </si>
  <si>
    <t>SUMINISTRO E INSTALACION DE CODO 90_4P</t>
  </si>
  <si>
    <t>15.1.4</t>
  </si>
  <si>
    <t>SUMINISTRO E INSTALACION DE CODO 45_2P</t>
  </si>
  <si>
    <t>15.1.5</t>
  </si>
  <si>
    <t>SUMINISTRO E INSTALACION DE CODO 45_3P</t>
  </si>
  <si>
    <t>15.1.6</t>
  </si>
  <si>
    <t>SUMINISTRO E INSTALACION DE CODO 45_4P</t>
  </si>
  <si>
    <t>15.1.7</t>
  </si>
  <si>
    <t>SUMINISTRO E INSTALACION DE YEE 45_2P</t>
  </si>
  <si>
    <t>15.1.8</t>
  </si>
  <si>
    <t>SUMINNISTRO E INSTALACION DE YEE 45_4P</t>
  </si>
  <si>
    <t>15.1.9</t>
  </si>
  <si>
    <t>SUMINISTRO E INSTALACION DE YEE 45_4x2P</t>
  </si>
  <si>
    <t>15.1.10</t>
  </si>
  <si>
    <t>SUMINISTRO E INSTALACION DE YEE 45_4x3P</t>
  </si>
  <si>
    <t>15.1.11</t>
  </si>
  <si>
    <t>SUMINISTRO E INSTALACION DE YEE 45_6x4P</t>
  </si>
  <si>
    <t>15.1.12</t>
  </si>
  <si>
    <t>SUMINISTRO E INSTALACION DE BUJE_4X2</t>
  </si>
  <si>
    <t>15.1.13</t>
  </si>
  <si>
    <t>SUMINISTRRO E INSTALACION DE SIFON_2P</t>
  </si>
  <si>
    <t>15.1.14</t>
  </si>
  <si>
    <t>SUMINISTRO E INSTLACION DE TUBERIA SANITARIA 2P</t>
  </si>
  <si>
    <t>mL</t>
  </si>
  <si>
    <t>15.1.15</t>
  </si>
  <si>
    <t>SUMINISTRO E INSTALACION DE UNIÓN SANITARIA 2P</t>
  </si>
  <si>
    <t>15.1.16</t>
  </si>
  <si>
    <t>SUMINISTRO E INSTALACION DE TUBERIA SANITARIA 3P</t>
  </si>
  <si>
    <t>15.1.17</t>
  </si>
  <si>
    <t>SUMINISTRO E INSTALACION DE UNIÓN SANITARIA 3P</t>
  </si>
  <si>
    <t>15.1.18</t>
  </si>
  <si>
    <t>SUMINISTRO E INSTALACION DE TUBERIA SANITARIA 4P</t>
  </si>
  <si>
    <t>15.1.19</t>
  </si>
  <si>
    <t>SUMINISTRO E INSTALACION DE UNIÓN SANITARIA 4P</t>
  </si>
  <si>
    <t>15.1.20</t>
  </si>
  <si>
    <t>SUMINISTRO E INSTALACION DE TUBERIA SANITARIA 6P</t>
  </si>
  <si>
    <t>15.1.21</t>
  </si>
  <si>
    <t>SUMINISTRO E INSTALACION DE UNIÓN SANITARIA 6P</t>
  </si>
  <si>
    <t>15.1.22</t>
  </si>
  <si>
    <t>SUMINISTRO E INSTALACION DE Rejilla 3X2 (Sifon piso)</t>
  </si>
  <si>
    <t>15.1.23</t>
  </si>
  <si>
    <t xml:space="preserve">CONSTRUCCION DE Poceta en ladrillo recocido 20*10*6 con pañete en mortero de 3500 psi para  limpieza  DE 60 X 60 </t>
  </si>
  <si>
    <t>15.1.24</t>
  </si>
  <si>
    <t>CAJA DE INSPECCIÓN DE 0,60 X 0,60 X 0,60 M EN LADRILLO, CONCRETO DE 2.500 PSI PARA LA BASE  Y TAPA REFORZADA EN CONCRETO DE 3.000 PSI</t>
  </si>
  <si>
    <t>15.1.25</t>
  </si>
  <si>
    <t xml:space="preserve">Construccion de carcamos en concreto de 3000 psi   reforzado de 40 x 40 segun diseño  </t>
  </si>
  <si>
    <t>ml</t>
  </si>
  <si>
    <t>15.1.26</t>
  </si>
  <si>
    <t xml:space="preserve">Mantenimiento de la red contra incendios existente. ( incluye cambio de  materiales en mal estado y suministros e instalacion  para su correcta instalación y funcionamientopor consideracion de la supervision y/o inteventoria ) </t>
  </si>
  <si>
    <t>und</t>
  </si>
  <si>
    <t>15.2</t>
  </si>
  <si>
    <t xml:space="preserve">Instalacionde hidraulicas </t>
  </si>
  <si>
    <t>15.2.1</t>
  </si>
  <si>
    <t>SUMINISTRO E INNSTALACION DE TUBERIA 2P</t>
  </si>
  <si>
    <t>15.2.2</t>
  </si>
  <si>
    <t>SUMINISTRO E INSTALACION DE UNION TUBERIA 2P</t>
  </si>
  <si>
    <t>15.2.3</t>
  </si>
  <si>
    <t>SUMINISTRO E INSTALACION DE TUBERIA 1 1/2P</t>
  </si>
  <si>
    <t>15.2.4</t>
  </si>
  <si>
    <t>SUMINISTRO E INSTALACION DE UNION TUBERIA 1 1/2P</t>
  </si>
  <si>
    <t>15.2.5</t>
  </si>
  <si>
    <t>SUMINISTRO E INSTALACION DE TUBERIA 1P</t>
  </si>
  <si>
    <t>15.2.6</t>
  </si>
  <si>
    <t>SUMINISTRO E INSTALACION DE UNION TUBERIA 1P</t>
  </si>
  <si>
    <t>15.2.7</t>
  </si>
  <si>
    <t>SUMINISTRO E NSTALACION DE TUBERIA 3/4P</t>
  </si>
  <si>
    <t>15.2.8</t>
  </si>
  <si>
    <t>SUMINISTRO E INSTALACION DE UNION TUBERIA 3/4P</t>
  </si>
  <si>
    <t>15.2.9</t>
  </si>
  <si>
    <t xml:space="preserve">SUMINISTRO E INSTALACION DE TUBERIA 1/2P </t>
  </si>
  <si>
    <t>15.2.10</t>
  </si>
  <si>
    <t>SUMINISTRO E INSTALACION DE UNION TUBERIA 1/2P</t>
  </si>
  <si>
    <t>15.2.11</t>
  </si>
  <si>
    <t xml:space="preserve">SUMINISTRO E INSTALACION DE VALVULA 3/4P ( ANTIFRAUDE) </t>
  </si>
  <si>
    <t>15.2.12</t>
  </si>
  <si>
    <t>SUMINISTRO E INSTALACION DE CODO 90_2P</t>
  </si>
  <si>
    <t>15.2.13</t>
  </si>
  <si>
    <t>SUMINISTRO E INSTALACION DE CODO 90_1 1/2P</t>
  </si>
  <si>
    <t>15.2.14</t>
  </si>
  <si>
    <t>SUMINISTRO E INSTALACION DE CODO 90_ 1P</t>
  </si>
  <si>
    <t>15.2.15</t>
  </si>
  <si>
    <t>SUMINISTRO E INSTALACION DE CODO 90_3/4P</t>
  </si>
  <si>
    <t>15.2.16</t>
  </si>
  <si>
    <t>SUMINISTRO E INSTALACION DE CODO 90_1/2P</t>
  </si>
  <si>
    <t>15.2.17</t>
  </si>
  <si>
    <t>SUMINISTRO E INSTALACION DE TEE 2P</t>
  </si>
  <si>
    <t>15.2.18</t>
  </si>
  <si>
    <t>SUMINISTRO E INSTALACION DE TEE 1 1/2P</t>
  </si>
  <si>
    <t>15.2.19</t>
  </si>
  <si>
    <t>SUMINISTRO E INSTALACION DE TEE 3/4P</t>
  </si>
  <si>
    <t>15.2.20</t>
  </si>
  <si>
    <t xml:space="preserve">SUMINISTRO E INSTALACION DE TEE 1/2P </t>
  </si>
  <si>
    <t>15.2.21</t>
  </si>
  <si>
    <t xml:space="preserve">SUMINISTRO E INSTALACION DE TAPON 1/2P VERTICAL </t>
  </si>
  <si>
    <t>15.2.22</t>
  </si>
  <si>
    <t>SUMINISTRO E INSTALACION DE REDUCCION 2 x 1 1/2P</t>
  </si>
  <si>
    <t>15.2.23</t>
  </si>
  <si>
    <t>SUMINISTRO E INSTALACION DE REDUCCION 3/4 x 1/2P</t>
  </si>
  <si>
    <t>INSTALACIONES ELÉCTRICAS</t>
  </si>
  <si>
    <t>16.1</t>
  </si>
  <si>
    <t>LABORATORIOS</t>
  </si>
  <si>
    <t>16.1.1</t>
  </si>
  <si>
    <t>TRASLADO CUARTO TECNICO A UNA DISTANCIA DE 8 METROS</t>
  </si>
  <si>
    <t>16.1.1.1</t>
  </si>
  <si>
    <t>Adecuación de puesta a tierra existente, incluye barraje de tierra en cuarto eléctrico y conexión a tierra existente a una longitd de 8 metros. Incluye medicion de tierra e informe.</t>
  </si>
  <si>
    <t>16.1.1.2</t>
  </si>
  <si>
    <t>TRASLADO DE GABINETE GENERAL DE DISTRIBUCIÓN SISTEMA REGULADO TG-R, 3φ-4H, 208-120V. según unifilar</t>
  </si>
  <si>
    <t>16.1.1.3</t>
  </si>
  <si>
    <t>TRASLADO DE TABLERO DE DISTRIBUCIÓN SISTEMA NORMAL TN-1, 3φ-4H, 208-120V. según unifilar.</t>
  </si>
  <si>
    <t>16.1.1.4</t>
  </si>
  <si>
    <t xml:space="preserve">TRASLADO DE UPS DE 10 KVA.
</t>
  </si>
  <si>
    <t>16.1.1.5</t>
  </si>
  <si>
    <t>Sumnistro e instalación de Tablero Bypass para UPS de 10 kVA, 3Fx120V/208V, 60 Hz. Incluye caja con puerta, chapa y CONMUTADOR TETRAPOLAR 1-0-2 DE 63 AMP EN CAJA TERMOPLÁSTICA IP65 (LLAVE DE TRANSFERENCIA CON CAJA)</t>
  </si>
  <si>
    <t>16.1.1.6</t>
  </si>
  <si>
    <t>TRASLADO DE RACK DE COMUNICACIONES EXISTENTE, CONTIENE APROXIMADAMENTE 48 PUNTOS DE VOZ Y 48 PUNTOS DE DATOS.</t>
  </si>
  <si>
    <t>16.1.1.7</t>
  </si>
  <si>
    <t>Suministro e instalación de Bandeja tipo escalerilla de 30x6cm con división. Incluye los accesorios</t>
  </si>
  <si>
    <t>16.1.1.8</t>
  </si>
  <si>
    <t xml:space="preserve">MOVIMIENTO DE ACOMETIDA EN CALIBRE 2 JUEGOS DE 3F No.1/0 + 1N No.1/0 + 1T No.6 EN TUBERIA 2∅2" VIENE DE SUBESTACIÓN A CUARTO TECNICO 1, SE REDUCE LA LONGITUD EN 8 METROS
</t>
  </si>
  <si>
    <t>16.1.1.9</t>
  </si>
  <si>
    <t>Suministro e instalación de circuito ramal de fuerza Normal. Incluye tubo metálico EMT de 3/4", cable de cobre calibre 2x12 AWG HF FR LS + 1x12 AWG desnudo, caja metálica galvanizada octagonal para derivación y alimentación de luminaria, accesorios de conexión de tuberías y cajas, y soportes para fijación de las tuberías.</t>
  </si>
  <si>
    <t>16.1.1.10</t>
  </si>
  <si>
    <t>Suministro e instalación de circuito ramal de fuerza Regulada. Incluye tubo metálico EMT de 3/4", cable de cobre calibre 3x12 AWG HF FR LS, caja metálica galvanizada octagonal para derivación y alimentación de luminaria, accesorios de conexión de tuberías y cajas, y soportes para fijación de las tuberías.</t>
  </si>
  <si>
    <t>16.1.1.11</t>
  </si>
  <si>
    <t>Suministro e instalación de circuito ramal de fuerza GFCI. Incluye tubo metálico EMT de 3/4", cable de cobre calibre 2x12 AWG HF FR LS + 1x12 AWG desnudo, caja metálica galvanizada octagonal para derivación y alimentación de luminaria, accesorios de conexión de tuberías y cajas, y soportes para fijación de las tuberías.</t>
  </si>
  <si>
    <t>16.1..11.A</t>
  </si>
  <si>
    <t>Suministro e instalación de circuito ramal de iluminación. Incluye tubo metálico EMT de 3/4", cable de cobre calibre 2x12 AWG HF FR LS + 1x12 AWG desnudo, caja metálica galvanizada octagonal para derivación y alimentación de luminaria, accesorios de conexión de tuberías y cajas, y soportes para fijación de las tuberías.</t>
  </si>
  <si>
    <t>16.1.1.12</t>
  </si>
  <si>
    <t>Aterrizaje de gabinetes, en tubería IMC 1", cable desnudo hasta 1/0, coraza y uniones.</t>
  </si>
  <si>
    <t>16.1.1.13</t>
  </si>
  <si>
    <t xml:space="preserve">Cable de fibra óptica OM3 de 12 hilos uso interior </t>
  </si>
  <si>
    <t>16.1.1.14</t>
  </si>
  <si>
    <t>Conectorización de 4 Hilos de fibra óptica incluye 8 conectores y certificación.</t>
  </si>
  <si>
    <t>16.1.1.15</t>
  </si>
  <si>
    <t>Fusión de cada hilo de fibra optica</t>
  </si>
  <si>
    <t>16.1.1.16</t>
  </si>
  <si>
    <t>Caja de paso 20 cm x 25 cm x 10 cm con chapa</t>
  </si>
  <si>
    <t>16.1.1.17</t>
  </si>
  <si>
    <t>Caja de paso 30 cm x 30 cm x 15 cm con chapa</t>
  </si>
  <si>
    <t>16.1.1.18</t>
  </si>
  <si>
    <t>Breaker monopolar enchufable 1x20 amp.</t>
  </si>
  <si>
    <t>16.1.1.19</t>
  </si>
  <si>
    <t>Breaker monopolar enchufable 1x30 amp.</t>
  </si>
  <si>
    <t>16.1.1.20</t>
  </si>
  <si>
    <t>Breaker bipolar enchufable 2x20 amp.</t>
  </si>
  <si>
    <t>16.1.1.21</t>
  </si>
  <si>
    <t>Breaker bipolar enchufable 2x30 amp.</t>
  </si>
  <si>
    <t>16.1.1.22</t>
  </si>
  <si>
    <t>Breaker bipolar enchufable 2x50 amp.</t>
  </si>
  <si>
    <t>16.1.1.23</t>
  </si>
  <si>
    <t>Suministro e instalación de GABINETE 2.20 M X 1M FONDO, RACK DE 42 RU INCLUYE ORGANIZADORES VERTICALES HORIZONTALES, MULTITOMA Y KIT DE VENTILACIÓN</t>
  </si>
  <si>
    <t>16.1.1.24</t>
  </si>
  <si>
    <t>Suministro e instalación de tablero de distribución de 36 circuitos con espacio para totalizador (Tablero Normal). Incluye el suministro y la instalación de 20 interruptores termomagnéticos monopolares tipo encufable de 20A, y 3 interruptores termomagnéticos tripolares tipo encufable de 30A.</t>
  </si>
  <si>
    <t>16.1.1.25</t>
  </si>
  <si>
    <t>Suministro e instalación de tablero de distribución de 18 circuitos con espacio para totalizador (Tablero Iluminación). Incluye el suministro y la instalación de 12 interruptores termomagnéticos monopolares tipo encufable de 15A</t>
  </si>
  <si>
    <t>16.1.1.26</t>
  </si>
  <si>
    <t>Suministro e instalación de tablero de distribución de 12 circuitos con espacio para totalizador (Tablero Regulado). Incluye el suministro y la instalación de 10 interruptores termomagnéticos monopolares tipo encufable de 20A</t>
  </si>
  <si>
    <t>16.1.1.28</t>
  </si>
  <si>
    <t>Breaker Industrial Graduable 350 - 500A - 70 KA</t>
  </si>
  <si>
    <t>16.1.1.29</t>
  </si>
  <si>
    <t>Breaker Industrial Graduable 140 - 200A - 50 KA</t>
  </si>
  <si>
    <t>16.1.1.30</t>
  </si>
  <si>
    <t>Breaker Industrial 125A Capacidad de Ruptura 25 KA</t>
  </si>
  <si>
    <t>16.1.1.31</t>
  </si>
  <si>
    <t>Breaker Industrial 100A Capacidad de Ruptura 25 KA</t>
  </si>
  <si>
    <t>16.1.1.32</t>
  </si>
  <si>
    <t>Breaker Industrial 60A Capacidad de Ruptura 25 KA</t>
  </si>
  <si>
    <t>16.1.1.33</t>
  </si>
  <si>
    <t>traslado y puesta en marcha de teclado de seguridad para puerta</t>
  </si>
  <si>
    <t>16.1.1.34</t>
  </si>
  <si>
    <t>traslado y puesta en marcha de contacto magnetico pesado</t>
  </si>
  <si>
    <t>16.1.135</t>
  </si>
  <si>
    <t>traslado y puesta en marcha de boton de salida</t>
  </si>
  <si>
    <t>16.1.2</t>
  </si>
  <si>
    <t>CABLEADO Y CANALIZACIONES</t>
  </si>
  <si>
    <t>16.1.2.1</t>
  </si>
  <si>
    <t>Suministro e instalación de Canaleta Metálica de 12cm x 5cm con división, pintura electrostática, accesorios para canaleta y de fijación, para instalación perimetral.</t>
  </si>
  <si>
    <t>16.1.2.2</t>
  </si>
  <si>
    <t>Suministro e instalación de tubria EMT de 3/4", incluye accesorios de conexión.</t>
  </si>
  <si>
    <t>16.1.2.3</t>
  </si>
  <si>
    <t>Suministro e instalación de tubria EMT de 1", incluye accesorios de conexión.</t>
  </si>
  <si>
    <t>16.1.2.4</t>
  </si>
  <si>
    <t>Suministro e instalación de tubria EMT de 1.1/2", incluye accesorios de conexión.</t>
  </si>
  <si>
    <t>16.1.2.5</t>
  </si>
  <si>
    <t>Suministro e instalación de tubria EMT de 2", incluye accesorios de conexión.</t>
  </si>
  <si>
    <t>16.1.2.6</t>
  </si>
  <si>
    <t>Circuito ramal en cable 3x12 HFFRLS</t>
  </si>
  <si>
    <t>16.1.2.7</t>
  </si>
  <si>
    <t>Circuito ramal en cable 3x10 HFFRLS</t>
  </si>
  <si>
    <t>16.1.2.8</t>
  </si>
  <si>
    <t>Bandeja tipo escalerilla de 30x6cm con división. Incluye los accesorios</t>
  </si>
  <si>
    <t>16.1.2.9</t>
  </si>
  <si>
    <t>suministro e instalación de coraza flexible tipo americana de 3/4 de pulgada, incluye accesorios de conexión.</t>
  </si>
  <si>
    <t>16.1.3</t>
  </si>
  <si>
    <t>ILUMINACIÓN</t>
  </si>
  <si>
    <t>16.1.3.1</t>
  </si>
  <si>
    <t>Desinstalación o retiro de luminarias existentes.</t>
  </si>
  <si>
    <t>16.1.3.2</t>
  </si>
  <si>
    <t>Desmonte de interruptor existente</t>
  </si>
  <si>
    <t>16.1.3.3</t>
  </si>
  <si>
    <t>Suministro e instalación de Luminaria Led Redonda 24 w para circulaciones, pasillos y otras, según diseño de las instalaciones eléctricas internas y   cumplimiento RETILAP</t>
  </si>
  <si>
    <t>16.1.3.4</t>
  </si>
  <si>
    <t>Suministro e instalación de luminaria led panel cuadrado 60x60cm de entre 36W y 48W, 3600 lumens, 6500K RETILAP</t>
  </si>
  <si>
    <t>16.1.3.5</t>
  </si>
  <si>
    <t>Suministro e instalación de luminaria led redonda de 24W, 1440 lumens, 6500K RETILAP</t>
  </si>
  <si>
    <t>16.1.3.6</t>
  </si>
  <si>
    <t>Suministro e instalación de luminaria led hermética de 50W, 5300 lumens, 6500K</t>
  </si>
  <si>
    <t>16.1.3.7</t>
  </si>
  <si>
    <t>Suministro e instalación de  Aplique tipo tortuga led 12w</t>
  </si>
  <si>
    <t>16.1.3.8</t>
  </si>
  <si>
    <t>Salida Eléctrica Iluminación Lprom = 6 mts cable # 12 LSHF. Incluye suministro e instalación de ducto o canalización, conductores fase, neutro, tierra, caja metálica, conectores, aparato, identificación de circuito en bandeja, marcación de tuberías, marcación  Luminaria. Se debe considerar el cable encauchetado 3x16, soportes y elementos de fijación</t>
  </si>
  <si>
    <t>16.1.3.9</t>
  </si>
  <si>
    <t>Luminaria de Emergencia, cumplimiento con el RETILAP</t>
  </si>
  <si>
    <t>16.1.3.10</t>
  </si>
  <si>
    <t>Luminaria de Emergencia, cumplimiento con el RETILAP y con aviso de salida</t>
  </si>
  <si>
    <t>16.1.3.11</t>
  </si>
  <si>
    <t>Salida Eléctrica Interruptor Sencillo. Incluye suministro e instalación de ducto o canalización, conductores fase, neutro, tierra, caja metálica, conectores, aparato</t>
  </si>
  <si>
    <t>16.1.3.12</t>
  </si>
  <si>
    <t>Salida Eléctrica Interruptor Doble. Incluye suministro e instalación de ducto o canalización, conductores fase, neutro, tierra, caja metálica, conectores, aparato</t>
  </si>
  <si>
    <t>16.1.3.13</t>
  </si>
  <si>
    <t>Salida Eléctrica Interruptor Triple. Incluye suministro e instalación de ducto o canalización, conductores fase, neutro, tierra, caja metálica, conectores, aparato</t>
  </si>
  <si>
    <t>16.1.3.14</t>
  </si>
  <si>
    <t>Salida para sensor 360° para control de luces en pasillos. Incluye el sensor.</t>
  </si>
  <si>
    <t>16.1.4</t>
  </si>
  <si>
    <t>TOMACORRIENTES</t>
  </si>
  <si>
    <t>16.1.4.1</t>
  </si>
  <si>
    <t>Salida Eléctrica GFCI Lprom = 6 mts cable # 12 HFFRSL. Incluye suministro e instalación de ducto o canalización, conductores fase, neutro, tierra, caja metálica, conectores, aparato, identificación de circuito en bandeja, marcación de tuberías, marcación  tomacorriente</t>
  </si>
  <si>
    <t>16.1.4.2</t>
  </si>
  <si>
    <t>Salida Eléctrica Trifásica cable # 10 HFFRSL. Incluye suministro e instalación de ducto o canalización, conductores fase, neutro y tierra, caja metálica, conectores, aparato, identificación de circuito en bandeja, marcación de tuberías, marcación  tomacorriente</t>
  </si>
  <si>
    <t>16.1.4.3</t>
  </si>
  <si>
    <t>Suministro e instalación de Salida Eléctrica Bifásica Lprom= 6 mts. cable # 10 HFFRSL. Incluye suministro e instalación de ducto o canalización, conductores fase y tierra, caja metálica, conectores, aparato, identificación de circuito en bandeja, marcación de tuberías, marcación  tomacorriente</t>
  </si>
  <si>
    <t>16.1.4.4</t>
  </si>
  <si>
    <t>Suministro e instlación de Salida Eléctrica Normal Lprom = 6 mts cable # 12 HFFRSL. Incluye suministro e instalación de ducto o canalización, conductores fase, neutro, tierra, caja metálica, conectores, aparato, identificación de circuito en tablero, marcación de tuberías, marcación  tomacorriente</t>
  </si>
  <si>
    <t>16.1.4.5</t>
  </si>
  <si>
    <t>Suministro e instlación de Salida Eléctrica Regulada Lprom = 6 mts cable # 12 HFFRSL. Incluye suministro e instalación de ducto o canalización, conductores fase, neutro, tierra, caja metálica, conectores, aparato, identificación de circuito en tablero, marcación de tuberías, marcación  tomacorriente</t>
  </si>
  <si>
    <t>16.1.4.6</t>
  </si>
  <si>
    <t>Salida Eléctrica dedicada Lprom = 6 mts cable # 12 HFFRSL. Incluye suministro e instalación de ducto o canalización, conductores fase, neutro, tierra, caja metálica, conectores, aparato, identificación de circuito en bandeja, marcación de tuberías, marcación  tomacorriente</t>
  </si>
  <si>
    <t>16.1.4.7</t>
  </si>
  <si>
    <t>Desmonte de tomacorriente y cableado existente</t>
  </si>
  <si>
    <t>16.1.4.8</t>
  </si>
  <si>
    <t>Retiro de conductores en salida eléctrica</t>
  </si>
  <si>
    <t>16.1.4.9</t>
  </si>
  <si>
    <t>Movimiento de salida normal incluye caja o troquel, cableado, tomacorriente, canalización y sus accesorios.</t>
  </si>
  <si>
    <t>16.1.4.10</t>
  </si>
  <si>
    <t>Movimiento de salida regulada inlcuye caja o troquel, cableado, tomacorriente, canalización y sus accesorios.</t>
  </si>
  <si>
    <t>16.1.4.11</t>
  </si>
  <si>
    <t>Suministro e instalación de Salida Eléctrica Bifásica Lprom= 10 mts. para extractor en cable # 10 HFFRSL. Incluye suministro e instalación de ducto o canalización, conductores fase y tierra, caja metálica, conectores, aparato, identificación de circuito en bandeja, marcación de tuberías, marcación  tomacorriente</t>
  </si>
  <si>
    <t>16.1.5</t>
  </si>
  <si>
    <t>INSTALACIONES DE VOZ Y DATOS</t>
  </si>
  <si>
    <t>16.1.5.1</t>
  </si>
  <si>
    <t>Suministro e instalación de puntos de voz y datos (salida doble, uno voz y uno datos) incluye caja o troquel, cableado, jacks y sus accesorios. Todo en categoria 6A con una longitud promedio de 50 metros.</t>
  </si>
  <si>
    <t>16.1.5.2</t>
  </si>
  <si>
    <t>Suministro e instalación de puntos de datos (salida doble, dos datos) incluye caja o troquel, cableado, jacks y sus accesorios. Todo en categoria 6A con una longitud promedio de 50 metros.</t>
  </si>
  <si>
    <t>16.1.5.3</t>
  </si>
  <si>
    <t>Suministro e instalación de punto de datos (salida sencilla, uno datos) incluye caja o troquel, cableado, jack y sus accesorios. Todo en categoria 6A con una longitud promedio de 50 metros.</t>
  </si>
  <si>
    <t>16.1.5.4</t>
  </si>
  <si>
    <t>Suministro e instalación de punto de datos (salida sencilla, llamado de emergencia) incluye caja o troquel, cableado, jack, botonera y sus accesorios. Todo en categoria 6A con una longitud promedio de 40 metros.</t>
  </si>
  <si>
    <t>16.1.5.5</t>
  </si>
  <si>
    <t>Suministro e instalación de salida HDMI, incluye caja o troquel, cableado, face plate, jack  en ambas puntas y sus accesorios.Long. promedio de 6 mts.</t>
  </si>
  <si>
    <t>16.1.5.6</t>
  </si>
  <si>
    <t>Suministro e instalación de cable HDMI long aprox. 3 mts.</t>
  </si>
  <si>
    <t>16.1.5.7</t>
  </si>
  <si>
    <t>Suministro e instalación de salida TV en cable coaxial, incluye caja o troquel, cableado, face plate, jack y sus accesorios.</t>
  </si>
  <si>
    <t>16.1.5.8</t>
  </si>
  <si>
    <t>PATCHCORD CAT 6A x1.5m color rojo</t>
  </si>
  <si>
    <t>16.1.5.9</t>
  </si>
  <si>
    <t>PATCHCORD  CAT 6 A x 3 MT color rojo</t>
  </si>
  <si>
    <t>16.1.5.10</t>
  </si>
  <si>
    <t>PATCHPANEL COMPLETO INCLUYE JACKS UTP CAT 6A (VOZ IP) 24 PUERTOS</t>
  </si>
  <si>
    <t>16.1.5.11</t>
  </si>
  <si>
    <t>PATCHCORD  CAT 6 A x 3 MT color azul</t>
  </si>
  <si>
    <t>16.1.5.12</t>
  </si>
  <si>
    <t>PATCH PANEL COMPLETO INCLUYE JACKS DE 24 PUERTOS CAT 6A RED DE DATOS</t>
  </si>
  <si>
    <t>16.1.5.13</t>
  </si>
  <si>
    <t>PATCHCORD  CAT 6A  x 1,5 MT color azul</t>
  </si>
  <si>
    <t>16.1.5.14</t>
  </si>
  <si>
    <t>CERTIFICACION CABLEADO ESTRUCTURADO PUNTO</t>
  </si>
  <si>
    <t>16.1.5.15</t>
  </si>
  <si>
    <t>identificación de punto de cableado voz o datos</t>
  </si>
  <si>
    <t>16.1.5.16</t>
  </si>
  <si>
    <t>Movimiento de puntos de voz y datos (salida doble, uno voz y uno datos) incluye caja o troquel, cableado, jacks y sus accesorios.</t>
  </si>
  <si>
    <t>16.1.5.17</t>
  </si>
  <si>
    <t>marquillas para circuitos electricos o puntos de voz y datos.</t>
  </si>
  <si>
    <t>16.1.5.18</t>
  </si>
  <si>
    <t>Cable UTP CAT 6A</t>
  </si>
  <si>
    <t>16.1.5.19</t>
  </si>
  <si>
    <t>JACK CAT 6A ROJO O AZUL</t>
  </si>
  <si>
    <t>16.1.5.20</t>
  </si>
  <si>
    <t>FACE PLATE DOBLE</t>
  </si>
  <si>
    <t>16.1.5.21</t>
  </si>
  <si>
    <t>FACE PLATE SENCILLO</t>
  </si>
  <si>
    <t>16.1.5.22</t>
  </si>
  <si>
    <t>SUMINISTRO, INSTALACION, PROGRAMACIÓN Y PUESTA EN MARCHA DE SWITCH, PUERTOS POE 24 puertos 10/100 Mbps RJ45 PoE, 2 puertos Gigabit RJ45/SFP combo, VLAN: Soportado, CAPACIDAD: 8,8 Gbps, TABLAS DE DIRECCIÓN MAC: 16 K, TASA DE REENVIÓ DE PAQUETES: 6,5 Mbps, NORMA: IEEE 802.3af/at</t>
  </si>
  <si>
    <t>16.1.5.23</t>
  </si>
  <si>
    <t>suministro e instalación de contacto magnetico pesado alta seguridad, incluye cableado.</t>
  </si>
  <si>
    <t>16.1.5.24</t>
  </si>
  <si>
    <t>suministro e instalación de boton de salida, incluye cableado</t>
  </si>
  <si>
    <t>16.1.5.25</t>
  </si>
  <si>
    <t>suministro e instalación de teclado para apertura puerta, Controlador De Puerta (control De Acceso), incluye cableado.</t>
  </si>
  <si>
    <t>16.2</t>
  </si>
  <si>
    <t>FISIOLOGIA</t>
  </si>
  <si>
    <t>16.2.1</t>
  </si>
  <si>
    <t>16.2.1.1</t>
  </si>
  <si>
    <t>Canaleta Metálica de 12cm x 5cm con división, pintura electrostática, accesorios para canaleta y de fijación, para instalación perimetral.</t>
  </si>
  <si>
    <t>16.2.1.2</t>
  </si>
  <si>
    <t>Suministro e instalación de tuberia EMT de 3/4"</t>
  </si>
  <si>
    <t>16.2.1.3</t>
  </si>
  <si>
    <t>Suministro e instalación de tuberia EMT de 1"</t>
  </si>
  <si>
    <t>16.2.1.4</t>
  </si>
  <si>
    <t>Suministro e instalación de tuberia EMT de 1.1/2"</t>
  </si>
  <si>
    <t>16.2.1.5</t>
  </si>
  <si>
    <t>Suministro e instalación de tuberia EMT de 2"</t>
  </si>
  <si>
    <t>16.2.1.6</t>
  </si>
  <si>
    <t>16.2.1.7</t>
  </si>
  <si>
    <t>Circuito ramal en cable 3x12 HFFRLS normal (codigo de colores)</t>
  </si>
  <si>
    <t>16.2.1.8</t>
  </si>
  <si>
    <t>Circuito ramal en cable 3x12 HFFRLS regulado (codigo de colores)</t>
  </si>
  <si>
    <t>16.2.1.9</t>
  </si>
  <si>
    <t>16.2.1.10</t>
  </si>
  <si>
    <t>16.2.2</t>
  </si>
  <si>
    <t>16.2.2.1</t>
  </si>
  <si>
    <t>Desinstalación o retiro de luminarias existentes a doble altura.</t>
  </si>
  <si>
    <t>16.2.2.2</t>
  </si>
  <si>
    <t>Luminaria Led Redonda de 24 w para circulaciones, pasillos y otras, según diseño de las instalaciones eléctricas internas y   cumplimiento RETILAP</t>
  </si>
  <si>
    <t>16.2.2.3</t>
  </si>
  <si>
    <t>Luminaria Led 60cm x 60cm 48 w cumplimiento con el RETILAP</t>
  </si>
  <si>
    <t>16.2.2.4</t>
  </si>
  <si>
    <t>Luminaria Led 120cm x 30cm cumplimiento con el RETILAP</t>
  </si>
  <si>
    <t>16.2.2.5</t>
  </si>
  <si>
    <t>16.2.2.6</t>
  </si>
  <si>
    <t>16.2.2.7</t>
  </si>
  <si>
    <t>16.2.2.8</t>
  </si>
  <si>
    <t>16.2.2.9</t>
  </si>
  <si>
    <t>16.2.2.10</t>
  </si>
  <si>
    <t>16.2.3</t>
  </si>
  <si>
    <t>16.2.3.1</t>
  </si>
  <si>
    <t>16.2.3.2</t>
  </si>
  <si>
    <t>16.2.3.3</t>
  </si>
  <si>
    <t>16.2.3.4</t>
  </si>
  <si>
    <t>16.2.3.5</t>
  </si>
  <si>
    <t>16.2.4</t>
  </si>
  <si>
    <t>INSTALACIONES DE VOZ Y DATOS (TODOS LOS PUNTOS SON NUEVOS)</t>
  </si>
  <si>
    <t>16.2.4.1</t>
  </si>
  <si>
    <t>Suministro e instalación de puntos de voz y datos (salida doble, uno voz y uno datos) incluye caja o troquel, cableado, jacks y sus accesorios. Todo en categoria 6A con una longitud promedio de 70 metros.</t>
  </si>
  <si>
    <t>16.2.4.2</t>
  </si>
  <si>
    <t>Suministro e instalación de punto de datos (salida sencilla, uno datos) incluye caja o troquel, cableado, jack y sus accesorios. Todo en categoria 6A con una longitud promedio de 70 metros.</t>
  </si>
  <si>
    <t>16.2.4.3</t>
  </si>
  <si>
    <t>16.2.4.4</t>
  </si>
  <si>
    <t>16.2.4.5</t>
  </si>
  <si>
    <t>16.2.4.6</t>
  </si>
  <si>
    <t>16.2.4.7</t>
  </si>
  <si>
    <t>16.2.4.8</t>
  </si>
  <si>
    <t>16.2.4.9</t>
  </si>
  <si>
    <t>16.2.4.10</t>
  </si>
  <si>
    <t>PATCH PANEL COMPLETO INCLUYE JACKS 24 PUERTOS CAT 6A RED DE DATOS</t>
  </si>
  <si>
    <t>16.2.4.11</t>
  </si>
  <si>
    <t>16.2.4.12</t>
  </si>
  <si>
    <t xml:space="preserve">SISTEMA DE SEGURIDAD </t>
  </si>
  <si>
    <t>17.1</t>
  </si>
  <si>
    <t xml:space="preserve">Sistema de seguridad y control de acceso </t>
  </si>
  <si>
    <t>17.2</t>
  </si>
  <si>
    <t xml:space="preserve">Sistema de deteccion de humos </t>
  </si>
  <si>
    <t>17.3</t>
  </si>
  <si>
    <t>C.C.T.V</t>
  </si>
  <si>
    <t>ASEOS Y VARIOS</t>
  </si>
  <si>
    <t>18.1</t>
  </si>
  <si>
    <t>Aseo general durante toda la obra y al final, incluye cargue de escombros y sobrantes, retiro y disposición final</t>
  </si>
  <si>
    <t>Para la presentación de la propuesta económica deberá tener en cuenta los siguientes aspectos:
Nota 1: 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Nota 2: En el evento que la propuesta económica no contenga el precio o se haya diligenciado en cero o con algún símbolo, la propuesta será rechazada.
Nota 3: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Nota 4: La Entidad realizará la verificación y corrección de todas las operaciones aritméticas a que haya lugar en la propuesta económica. El resultado de todas las operaciones aritméticas se redondeará al peso en el momento de la evaluación económica.
Nota 5: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Nota 6: Revisión del IVA: El oferente debe indicar en su oferta económica la tarifa del IVA aplicable al objeto contractual. En caso de no indicarla o en caso de indicarla en un porcentaje diferente a la tarifa legal, su oferta será rechazada.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</si>
</sst>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6" formatCode="_ &quot;$&quot;\ * #,##0_ ;_ &quot;$&quot;\ * \-#,##0_ ;_ &quot;$&quot;\ * &quot;-&quot;_ ;_ @_ "/>
    <numFmt numFmtId="177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7"/>
      <color theme="1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176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177" fontId="5" fillId="0" borderId="0" applyFont="0" applyFill="0" applyBorder="0" applyAlignment="0" applyProtection="0"/>
  </cellStyleXfs>
  <cellXfs count="3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174" fontId="34" fillId="23" borderId="1" xfId="6" applyNumberFormat="1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6" fillId="0" borderId="1" xfId="9" applyFont="1" applyBorder="1" applyAlignment="1">
      <alignment horizontal="center" vertical="center"/>
    </xf>
    <xf numFmtId="0" fontId="35" fillId="0" borderId="1" xfId="9" applyFont="1" applyBorder="1" applyAlignment="1">
      <alignment horizontal="center" vertical="center"/>
    </xf>
    <xf numFmtId="4" fontId="36" fillId="0" borderId="1" xfId="10" applyNumberFormat="1" applyFont="1" applyBorder="1" applyAlignment="1">
      <alignment vertical="center" wrapText="1"/>
    </xf>
    <xf numFmtId="4" fontId="35" fillId="0" borderId="1" xfId="10" applyNumberFormat="1" applyFont="1" applyBorder="1" applyAlignment="1">
      <alignment vertical="center" wrapText="1"/>
    </xf>
    <xf numFmtId="0" fontId="35" fillId="0" borderId="1" xfId="11" applyFont="1" applyBorder="1" applyAlignment="1">
      <alignment horizontal="center" vertical="center"/>
    </xf>
    <xf numFmtId="0" fontId="36" fillId="0" borderId="1" xfId="11" applyFont="1" applyBorder="1" applyAlignment="1">
      <alignment horizontal="center" vertical="center"/>
    </xf>
    <xf numFmtId="0" fontId="33" fillId="0" borderId="1" xfId="9" applyFont="1" applyBorder="1" applyAlignment="1">
      <alignment horizontal="center" vertical="center"/>
    </xf>
    <xf numFmtId="4" fontId="33" fillId="0" borderId="1" xfId="10" applyNumberFormat="1" applyFont="1" applyBorder="1" applyAlignment="1">
      <alignment vertical="center" wrapText="1"/>
    </xf>
    <xf numFmtId="0" fontId="33" fillId="0" borderId="1" xfId="11" applyFont="1" applyBorder="1" applyAlignment="1">
      <alignment horizontal="center" vertical="center"/>
    </xf>
    <xf numFmtId="0" fontId="31" fillId="0" borderId="1" xfId="11" applyFont="1" applyBorder="1" applyAlignment="1">
      <alignment horizontal="center" vertical="center"/>
    </xf>
    <xf numFmtId="4" fontId="35" fillId="0" borderId="1" xfId="10" applyNumberFormat="1" applyFont="1" applyFill="1" applyBorder="1" applyAlignment="1">
      <alignment vertical="center" wrapText="1"/>
    </xf>
    <xf numFmtId="4" fontId="31" fillId="0" borderId="1" xfId="10" applyNumberFormat="1" applyFont="1" applyBorder="1" applyAlignment="1">
      <alignment vertical="center" wrapText="1"/>
    </xf>
    <xf numFmtId="0" fontId="31" fillId="0" borderId="0" xfId="8" applyFont="1" applyFill="1" applyBorder="1" applyAlignment="1">
      <alignment horizontal="center" vertical="center"/>
    </xf>
    <xf numFmtId="0" fontId="31" fillId="0" borderId="0" xfId="11" applyFont="1" applyBorder="1" applyAlignment="1">
      <alignment horizontal="center" vertical="center"/>
    </xf>
    <xf numFmtId="0" fontId="33" fillId="0" borderId="0" xfId="11" applyFont="1" applyBorder="1" applyAlignment="1">
      <alignment horizontal="center" vertical="center"/>
    </xf>
    <xf numFmtId="0" fontId="33" fillId="0" borderId="0" xfId="11" applyFont="1" applyFill="1" applyBorder="1" applyAlignment="1">
      <alignment horizontal="center" vertical="center"/>
    </xf>
    <xf numFmtId="0" fontId="0" fillId="0" borderId="1" xfId="14" applyFont="1" applyBorder="1" applyAlignment="1">
      <alignment horizontal="justify" vertical="center" wrapText="1"/>
    </xf>
    <xf numFmtId="0" fontId="0" fillId="0" borderId="1" xfId="14" applyFont="1" applyBorder="1" applyAlignment="1">
      <alignment horizontal="center" vertical="center" wrapText="1"/>
    </xf>
    <xf numFmtId="2" fontId="4" fillId="23" borderId="1" xfId="11" applyNumberFormat="1" applyFont="1" applyFill="1" applyBorder="1" applyAlignment="1">
      <alignment vertical="center" wrapText="1"/>
    </xf>
    <xf numFmtId="0" fontId="5" fillId="0" borderId="1" xfId="14" applyBorder="1" applyAlignment="1">
      <alignment horizontal="justify" vertical="center" wrapText="1"/>
    </xf>
    <xf numFmtId="0" fontId="5" fillId="0" borderId="1" xfId="14" applyBorder="1" applyAlignment="1">
      <alignment horizontal="center" vertical="center" wrapText="1"/>
    </xf>
    <xf numFmtId="0" fontId="5" fillId="28" borderId="1" xfId="11" applyFill="1" applyBorder="1" applyAlignment="1">
      <alignment horizontal="center" vertical="center"/>
    </xf>
    <xf numFmtId="0" fontId="5" fillId="0" borderId="1" xfId="11" applyBorder="1" applyAlignment="1">
      <alignment horizontal="center" vertical="center"/>
    </xf>
    <xf numFmtId="0" fontId="0" fillId="11" borderId="1" xfId="14" applyFont="1" applyFill="1" applyBorder="1" applyAlignment="1">
      <alignment horizontal="justify" vertical="center" wrapText="1"/>
    </xf>
    <xf numFmtId="0" fontId="5" fillId="11" borderId="1" xfId="11" applyFill="1" applyBorder="1" applyAlignment="1">
      <alignment horizontal="center" vertical="center"/>
    </xf>
    <xf numFmtId="2" fontId="5" fillId="23" borderId="1" xfId="11" applyNumberFormat="1" applyFill="1" applyBorder="1" applyAlignment="1">
      <alignment vertical="center" wrapText="1"/>
    </xf>
    <xf numFmtId="0" fontId="5" fillId="11" borderId="1" xfId="14" applyFill="1" applyBorder="1" applyAlignment="1">
      <alignment horizontal="justify" vertical="center" wrapText="1"/>
    </xf>
    <xf numFmtId="2" fontId="4" fillId="11" borderId="1" xfId="11" applyNumberFormat="1" applyFont="1" applyFill="1" applyBorder="1" applyAlignment="1">
      <alignment vertical="center" wrapText="1"/>
    </xf>
    <xf numFmtId="2" fontId="4" fillId="0" borderId="1" xfId="11" applyNumberFormat="1" applyFont="1" applyBorder="1" applyAlignment="1">
      <alignment vertical="center" wrapText="1"/>
    </xf>
    <xf numFmtId="0" fontId="5" fillId="11" borderId="1" xfId="14" applyFill="1" applyBorder="1" applyAlignment="1">
      <alignment horizontal="center" vertical="center" wrapText="1"/>
    </xf>
    <xf numFmtId="0" fontId="5" fillId="23" borderId="1" xfId="14" applyFill="1" applyBorder="1" applyAlignment="1">
      <alignment horizontal="justify" vertical="center" wrapText="1"/>
    </xf>
    <xf numFmtId="0" fontId="5" fillId="23" borderId="1" xfId="11" applyFill="1" applyBorder="1" applyAlignment="1">
      <alignment horizontal="center" vertical="center"/>
    </xf>
    <xf numFmtId="2" fontId="5" fillId="0" borderId="1" xfId="14" applyNumberFormat="1" applyBorder="1" applyAlignment="1">
      <alignment vertical="center" wrapText="1"/>
    </xf>
    <xf numFmtId="2" fontId="5" fillId="11" borderId="1" xfId="14" applyNumberFormat="1" applyFill="1" applyBorder="1" applyAlignment="1">
      <alignment vertical="center" wrapText="1"/>
    </xf>
    <xf numFmtId="0" fontId="5" fillId="0" borderId="1" xfId="11" applyBorder="1" applyAlignment="1">
      <alignment horizontal="justify" vertical="center"/>
    </xf>
    <xf numFmtId="0" fontId="4" fillId="0" borderId="1" xfId="11" applyFont="1" applyBorder="1" applyAlignment="1">
      <alignment horizontal="center" vertical="center" wrapText="1"/>
    </xf>
    <xf numFmtId="0" fontId="4" fillId="0" borderId="1" xfId="11" applyFont="1" applyBorder="1" applyAlignment="1">
      <alignment horizontal="center" vertical="center"/>
    </xf>
    <xf numFmtId="2" fontId="4" fillId="0" borderId="1" xfId="11" applyNumberFormat="1" applyFont="1" applyBorder="1" applyAlignment="1">
      <alignment vertical="center"/>
    </xf>
    <xf numFmtId="2" fontId="4" fillId="11" borderId="1" xfId="11" applyNumberFormat="1" applyFont="1" applyFill="1" applyBorder="1" applyAlignment="1">
      <alignment vertical="center"/>
    </xf>
    <xf numFmtId="0" fontId="5" fillId="0" borderId="1" xfId="11" applyBorder="1" applyAlignment="1">
      <alignment horizontal="justify" vertical="center" wrapText="1"/>
    </xf>
    <xf numFmtId="2" fontId="4" fillId="23" borderId="1" xfId="11" applyNumberFormat="1" applyFont="1" applyFill="1" applyBorder="1" applyAlignment="1">
      <alignment vertical="center"/>
    </xf>
    <xf numFmtId="0" fontId="5" fillId="23" borderId="1" xfId="11" applyFill="1" applyBorder="1" applyAlignment="1">
      <alignment horizontal="justify" vertical="center"/>
    </xf>
    <xf numFmtId="0" fontId="4" fillId="23" borderId="1" xfId="11" applyFont="1" applyFill="1" applyBorder="1" applyAlignment="1">
      <alignment horizontal="center" vertical="center"/>
    </xf>
    <xf numFmtId="2" fontId="5" fillId="23" borderId="1" xfId="11" applyNumberFormat="1" applyFill="1" applyBorder="1" applyAlignment="1">
      <alignment vertical="center"/>
    </xf>
    <xf numFmtId="2" fontId="5" fillId="0" borderId="1" xfId="11" applyNumberFormat="1" applyBorder="1" applyAlignment="1">
      <alignment vertical="center"/>
    </xf>
    <xf numFmtId="2" fontId="5" fillId="0" borderId="1" xfId="15" applyNumberFormat="1" applyFont="1" applyFill="1" applyBorder="1" applyAlignment="1" applyProtection="1">
      <alignment vertical="center"/>
    </xf>
    <xf numFmtId="2" fontId="5" fillId="23" borderId="1" xfId="15" applyNumberFormat="1" applyFont="1" applyFill="1" applyBorder="1" applyAlignment="1" applyProtection="1">
      <alignment vertical="center"/>
    </xf>
    <xf numFmtId="2" fontId="5" fillId="23" borderId="1" xfId="14" applyNumberFormat="1" applyFill="1" applyBorder="1" applyAlignment="1">
      <alignment vertical="center" wrapText="1"/>
    </xf>
    <xf numFmtId="0" fontId="5" fillId="23" borderId="1" xfId="14" applyFill="1" applyBorder="1" applyAlignment="1">
      <alignment horizontal="center" vertical="center" wrapText="1"/>
    </xf>
    <xf numFmtId="0" fontId="37" fillId="23" borderId="1" xfId="11" applyFont="1" applyFill="1" applyBorder="1" applyAlignment="1">
      <alignment horizontal="left" vertical="center" wrapText="1"/>
    </xf>
    <xf numFmtId="0" fontId="5" fillId="23" borderId="1" xfId="11" applyFill="1" applyBorder="1" applyAlignment="1">
      <alignment horizontal="left" vertical="center" wrapText="1"/>
    </xf>
    <xf numFmtId="0" fontId="5" fillId="11" borderId="1" xfId="11" applyFill="1" applyBorder="1" applyAlignment="1">
      <alignment horizontal="justify" vertical="center"/>
    </xf>
    <xf numFmtId="0" fontId="0" fillId="0" borderId="1" xfId="14" applyFont="1" applyBorder="1" applyAlignment="1">
      <alignment horizontal="left" vertical="top" wrapText="1"/>
    </xf>
    <xf numFmtId="2" fontId="4" fillId="23" borderId="1" xfId="11" applyNumberFormat="1" applyFont="1" applyFill="1" applyBorder="1" applyAlignment="1">
      <alignment horizontal="right" vertical="center"/>
    </xf>
    <xf numFmtId="0" fontId="38" fillId="0" borderId="1" xfId="11" applyFont="1" applyBorder="1" applyAlignment="1">
      <alignment wrapText="1"/>
    </xf>
    <xf numFmtId="0" fontId="38" fillId="0" borderId="1" xfId="11" applyFont="1" applyBorder="1" applyAlignment="1">
      <alignment horizontal="center"/>
    </xf>
    <xf numFmtId="2" fontId="38" fillId="23" borderId="1" xfId="11" applyNumberFormat="1" applyFont="1" applyFill="1" applyBorder="1"/>
    <xf numFmtId="0" fontId="38" fillId="0" borderId="1" xfId="11" applyFont="1" applyBorder="1"/>
    <xf numFmtId="2" fontId="38" fillId="0" borderId="1" xfId="11" applyNumberFormat="1" applyFont="1" applyBorder="1"/>
    <xf numFmtId="0" fontId="5" fillId="0" borderId="1" xfId="11" applyBorder="1" applyAlignment="1">
      <alignment horizontal="justify" vertical="top" wrapText="1"/>
    </xf>
    <xf numFmtId="0" fontId="5" fillId="0" borderId="1" xfId="14" applyBorder="1" applyAlignment="1">
      <alignment horizontal="justify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1" fillId="21" borderId="1" xfId="0" applyFont="1" applyFill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  <xf numFmtId="41" fontId="21" fillId="0" borderId="1" xfId="6" applyFont="1" applyBorder="1" applyAlignment="1">
      <alignment vertical="center"/>
    </xf>
    <xf numFmtId="41" fontId="21" fillId="5" borderId="1" xfId="6" applyFont="1" applyFill="1" applyBorder="1" applyAlignment="1">
      <alignment vertical="center"/>
    </xf>
    <xf numFmtId="41" fontId="21" fillId="3" borderId="1" xfId="6" applyFont="1" applyFill="1" applyBorder="1" applyAlignment="1">
      <alignment vertical="center"/>
    </xf>
    <xf numFmtId="0" fontId="32" fillId="10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6" fontId="32" fillId="5" borderId="1" xfId="6" applyNumberFormat="1" applyFont="1" applyFill="1" applyBorder="1" applyAlignment="1">
      <alignment vertical="center"/>
    </xf>
    <xf numFmtId="0" fontId="34" fillId="5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left" vertical="center" wrapText="1"/>
    </xf>
    <xf numFmtId="41" fontId="32" fillId="0" borderId="1" xfId="6" applyFont="1" applyBorder="1" applyAlignment="1">
      <alignment horizontal="center" vertical="center"/>
    </xf>
    <xf numFmtId="0" fontId="33" fillId="0" borderId="1" xfId="6" applyNumberFormat="1" applyFont="1" applyBorder="1" applyAlignment="1">
      <alignment horizontal="left" vertical="center" wrapText="1"/>
    </xf>
    <xf numFmtId="41" fontId="33" fillId="0" borderId="1" xfId="6" applyFont="1" applyBorder="1" applyAlignment="1">
      <alignment horizontal="left" vertical="center" wrapText="1"/>
    </xf>
    <xf numFmtId="41" fontId="32" fillId="22" borderId="1" xfId="6" applyFont="1" applyFill="1" applyBorder="1" applyAlignment="1">
      <alignment vertical="center" wrapText="1"/>
    </xf>
    <xf numFmtId="41" fontId="32" fillId="22" borderId="1" xfId="6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36" fillId="27" borderId="1" xfId="8" applyFont="1" applyFill="1" applyBorder="1" applyAlignment="1">
      <alignment vertical="center"/>
    </xf>
    <xf numFmtId="0" fontId="0" fillId="0" borderId="1" xfId="13" applyFont="1" applyBorder="1" applyAlignment="1">
      <alignment horizontal="center" vertical="center"/>
    </xf>
    <xf numFmtId="0" fontId="5" fillId="0" borderId="1" xfId="13" applyBorder="1" applyAlignment="1">
      <alignment horizontal="center" vertical="center"/>
    </xf>
    <xf numFmtId="0" fontId="0" fillId="11" borderId="1" xfId="13" applyFont="1" applyFill="1" applyBorder="1" applyAlignment="1">
      <alignment horizontal="center" vertical="center"/>
    </xf>
    <xf numFmtId="0" fontId="36" fillId="27" borderId="1" xfId="8" applyFont="1" applyFill="1" applyBorder="1" applyAlignment="1">
      <alignment horizontal="left" vertical="center"/>
    </xf>
    <xf numFmtId="0" fontId="5" fillId="23" borderId="1" xfId="13" applyFill="1" applyBorder="1" applyAlignment="1">
      <alignment horizontal="center" vertical="center"/>
    </xf>
    <xf numFmtId="0" fontId="0" fillId="23" borderId="1" xfId="13" applyFont="1" applyFill="1" applyBorder="1" applyAlignment="1">
      <alignment horizontal="center" vertical="center"/>
    </xf>
    <xf numFmtId="0" fontId="38" fillId="11" borderId="1" xfId="13" applyFont="1" applyFill="1" applyBorder="1" applyAlignment="1">
      <alignment horizontal="center" vertical="center"/>
    </xf>
    <xf numFmtId="0" fontId="38" fillId="0" borderId="1" xfId="11" applyFont="1" applyBorder="1" applyAlignment="1">
      <alignment vertical="top" wrapText="1"/>
    </xf>
    <xf numFmtId="0" fontId="38" fillId="29" borderId="1" xfId="11" applyFont="1" applyFill="1" applyBorder="1" applyAlignment="1">
      <alignment wrapText="1"/>
    </xf>
    <xf numFmtId="0" fontId="38" fillId="29" borderId="1" xfId="11" applyFont="1" applyFill="1" applyBorder="1" applyAlignment="1">
      <alignment horizontal="center"/>
    </xf>
    <xf numFmtId="2" fontId="38" fillId="29" borderId="1" xfId="11" applyNumberFormat="1" applyFont="1" applyFill="1" applyBorder="1"/>
    <xf numFmtId="0" fontId="38" fillId="29" borderId="1" xfId="11" applyFont="1" applyFill="1" applyBorder="1" applyAlignment="1">
      <alignment vertical="top" wrapText="1"/>
    </xf>
    <xf numFmtId="4" fontId="35" fillId="0" borderId="1" xfId="12" applyNumberFormat="1" applyFont="1" applyBorder="1" applyAlignment="1">
      <alignment vertical="center" wrapText="1"/>
    </xf>
    <xf numFmtId="0" fontId="5" fillId="11" borderId="1" xfId="13" applyFill="1" applyBorder="1" applyAlignment="1">
      <alignment horizontal="center" vertical="center"/>
    </xf>
    <xf numFmtId="0" fontId="33" fillId="0" borderId="1" xfId="9" applyFont="1" applyBorder="1" applyAlignment="1">
      <alignment horizontal="left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9" fillId="10" borderId="14" xfId="0" applyFont="1" applyFill="1" applyBorder="1" applyAlignment="1">
      <alignment horizontal="left" vertical="center" wrapText="1"/>
    </xf>
    <xf numFmtId="0" fontId="39" fillId="10" borderId="15" xfId="0" applyFont="1" applyFill="1" applyBorder="1" applyAlignment="1">
      <alignment horizontal="left" vertical="center" wrapText="1"/>
    </xf>
    <xf numFmtId="0" fontId="39" fillId="10" borderId="16" xfId="0" applyFont="1" applyFill="1" applyBorder="1" applyAlignment="1">
      <alignment horizontal="left" vertical="center" wrapText="1"/>
    </xf>
  </cellXfs>
  <cellStyles count="16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illares 2 11" xfId="10" xr:uid="{BA0C06BF-C58F-4808-935C-1154239B4216}"/>
    <cellStyle name="Millares 2 14" xfId="12" xr:uid="{BB4B96C2-75C9-47C7-A04E-4AADAA1FFACD}"/>
    <cellStyle name="Millares 3" xfId="15" xr:uid="{F15995AB-5BAD-4207-ABBC-DAAF78CF2980}"/>
    <cellStyle name="Moneda" xfId="4" builtinId="4"/>
    <cellStyle name="Moneda [0] 2" xfId="7" xr:uid="{00000000-0005-0000-0000-000005000000}"/>
    <cellStyle name="Normal" xfId="0" builtinId="0"/>
    <cellStyle name="Normal 2 10 2 2" xfId="11" xr:uid="{84D967B2-0819-46C9-9320-56F1A266A8ED}"/>
    <cellStyle name="Normal 2 10 3" xfId="9" xr:uid="{B72853DB-2716-4720-B430-4020EA9EC42B}"/>
    <cellStyle name="Normal 2 2" xfId="8" xr:uid="{D7F494E4-91F7-4DAD-B34F-BC18EAC6ED39}"/>
    <cellStyle name="Normal 3" xfId="13" xr:uid="{39A825C4-1D5F-4782-97E0-812AECCD3E4D}"/>
    <cellStyle name="Normal_cantidades 2 2" xfId="14" xr:uid="{4F317CCA-5356-4EC8-91B2-F1A30509DD7D}"/>
    <cellStyle name="Porcentaje" xfId="1" builtinId="5"/>
  </cellStyles>
  <dxfs count="120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280" t="s">
        <v>0</v>
      </c>
      <c r="C2" s="281"/>
      <c r="D2" s="281"/>
      <c r="E2" s="281"/>
      <c r="F2" s="281"/>
      <c r="G2" s="281"/>
      <c r="H2" s="281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25">
      <c r="B4" s="1"/>
      <c r="C4" s="171"/>
      <c r="D4" s="170" t="s">
        <v>13</v>
      </c>
      <c r="E4" s="117"/>
      <c r="F4" s="117"/>
      <c r="G4" s="1"/>
      <c r="H4" s="2"/>
    </row>
    <row r="5" spans="2:12" ht="26.25" x14ac:dyDescent="0.2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9" x14ac:dyDescent="0.2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64.5" x14ac:dyDescent="0.2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2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9" x14ac:dyDescent="0.2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2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2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2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2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2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2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25">
      <c r="B16" s="47"/>
      <c r="C16" s="48"/>
      <c r="D16" s="47"/>
      <c r="E16" s="49"/>
      <c r="F16" s="49"/>
      <c r="G16" s="49"/>
      <c r="H16" s="49"/>
    </row>
    <row r="17" spans="2:12" x14ac:dyDescent="0.2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2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2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2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2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2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2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25">
      <c r="B24" s="73"/>
      <c r="C24" s="73"/>
      <c r="D24" s="73"/>
      <c r="E24" s="73"/>
      <c r="F24" s="73"/>
      <c r="G24" s="73"/>
      <c r="H24" s="73"/>
    </row>
    <row r="25" spans="2:12" x14ac:dyDescent="0.2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25">
      <c r="B26" s="73"/>
      <c r="C26" s="73"/>
      <c r="D26" s="73"/>
      <c r="E26" s="73"/>
      <c r="F26" s="73"/>
      <c r="G26" s="73"/>
      <c r="H26" s="119"/>
    </row>
    <row r="27" spans="2:12" x14ac:dyDescent="0.2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165</v>
      </c>
      <c r="G1">
        <f>10.93+23.02+79.07</f>
        <v>113.02</v>
      </c>
      <c r="M1" s="149"/>
      <c r="N1" s="150">
        <v>198</v>
      </c>
      <c r="P1" s="283" t="s">
        <v>174</v>
      </c>
      <c r="Q1" s="284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2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85"/>
      <c r="Q2" s="286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2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.75" thickBot="1" x14ac:dyDescent="0.3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.75" thickBot="1" x14ac:dyDescent="0.3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.75" thickBot="1" x14ac:dyDescent="0.3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25">
      <c r="E7" s="73" t="s">
        <v>207</v>
      </c>
    </row>
    <row r="8" spans="2:23" x14ac:dyDescent="0.25">
      <c r="E8" s="73"/>
    </row>
    <row r="10" spans="2:23" x14ac:dyDescent="0.25">
      <c r="B10" s="280" t="s">
        <v>122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2"/>
      <c r="M10" s="143"/>
      <c r="P10" t="s">
        <v>110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2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2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2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" x14ac:dyDescent="0.2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1" x14ac:dyDescent="0.2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.5" x14ac:dyDescent="0.2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6.5" x14ac:dyDescent="0.2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.5" x14ac:dyDescent="0.2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" x14ac:dyDescent="0.2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.5" x14ac:dyDescent="0.2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8.25" x14ac:dyDescent="0.2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8.25" x14ac:dyDescent="0.2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" x14ac:dyDescent="0.2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2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.5" x14ac:dyDescent="0.2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8.25" x14ac:dyDescent="0.2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2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8.25" x14ac:dyDescent="0.2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2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.5" x14ac:dyDescent="0.2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2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2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2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2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2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2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2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2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2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2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2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2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2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280" t="s">
        <v>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2"/>
      <c r="R2" t="s">
        <v>110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4.5" hidden="1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.25" hidden="1" x14ac:dyDescent="0.2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.25" hidden="1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.25" hidden="1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.25" hidden="1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.25" hidden="1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.25" hidden="1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.25" hidden="1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4.5" hidden="1" x14ac:dyDescent="0.2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.25" hidden="1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.25" hidden="1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.25" hidden="1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t="26.25" hidden="1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.25" hidden="1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.25" hidden="1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.25" hidden="1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4.5" hidden="1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.25" hidden="1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6.25" hidden="1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hidden="1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2.75" hidden="1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2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.5" x14ac:dyDescent="0.2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2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.5" x14ac:dyDescent="0.2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2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2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2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2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.5" x14ac:dyDescent="0.2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2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2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2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2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2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2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2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2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2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2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2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280" t="s">
        <v>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2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4.5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.25" x14ac:dyDescent="0.2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.25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.25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.25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.25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.25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.25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4.5" x14ac:dyDescent="0.2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.25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.25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.25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.25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ht="26.25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.25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.25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.25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4.5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.25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.25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2.75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2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38.25" x14ac:dyDescent="0.2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.5" x14ac:dyDescent="0.2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.5" x14ac:dyDescent="0.2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2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2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2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2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2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2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2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2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2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2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2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288" t="s">
        <v>66</v>
      </c>
      <c r="C1" s="288"/>
      <c r="D1" s="288"/>
      <c r="E1" s="288"/>
      <c r="F1" s="288"/>
      <c r="G1" s="288"/>
    </row>
    <row r="2" spans="2:8" ht="29.25" customHeight="1" x14ac:dyDescent="0.25">
      <c r="B2" s="288"/>
      <c r="C2" s="288"/>
      <c r="D2" s="288"/>
      <c r="E2" s="288"/>
      <c r="F2" s="288"/>
      <c r="G2" s="288"/>
    </row>
    <row r="3" spans="2:8" ht="38.25" x14ac:dyDescent="0.2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25">
      <c r="B4" s="84" t="s">
        <v>69</v>
      </c>
      <c r="C4" s="289" t="s">
        <v>70</v>
      </c>
      <c r="D4" s="289"/>
      <c r="E4" s="289"/>
      <c r="F4" s="289"/>
      <c r="G4" s="85"/>
    </row>
    <row r="5" spans="2:8" ht="38.25" x14ac:dyDescent="0.2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25">
      <c r="B7" s="288" t="s">
        <v>72</v>
      </c>
      <c r="C7" s="288"/>
      <c r="D7" s="288"/>
      <c r="E7" s="288"/>
      <c r="F7" s="288"/>
      <c r="G7" s="288"/>
      <c r="H7" s="92"/>
    </row>
    <row r="8" spans="2:8" ht="28.5" customHeight="1" x14ac:dyDescent="0.25">
      <c r="B8" s="288"/>
      <c r="C8" s="288"/>
      <c r="D8" s="288"/>
      <c r="E8" s="288"/>
      <c r="F8" s="288"/>
      <c r="G8" s="288"/>
      <c r="H8" s="92"/>
    </row>
    <row r="9" spans="2:8" ht="25.5" x14ac:dyDescent="0.2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25">
      <c r="B10" s="84" t="s">
        <v>69</v>
      </c>
      <c r="C10" s="289" t="s">
        <v>75</v>
      </c>
      <c r="D10" s="289"/>
      <c r="E10" s="289"/>
      <c r="F10" s="289"/>
      <c r="G10" s="85">
        <f>SUM(G11:G13)</f>
        <v>959562063.90912735</v>
      </c>
      <c r="H10" s="92"/>
    </row>
    <row r="11" spans="2:8" ht="38.25" x14ac:dyDescent="0.2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2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2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25">
      <c r="B14" s="94"/>
      <c r="C14" s="95"/>
      <c r="D14" s="94"/>
      <c r="E14" s="96"/>
      <c r="F14" s="97"/>
      <c r="G14" s="98"/>
      <c r="H14" s="92"/>
    </row>
    <row r="15" spans="2:8" x14ac:dyDescent="0.25">
      <c r="B15" s="84" t="s">
        <v>80</v>
      </c>
      <c r="C15" s="289" t="s">
        <v>81</v>
      </c>
      <c r="D15" s="289"/>
      <c r="E15" s="289"/>
      <c r="F15" s="289"/>
      <c r="G15" s="99">
        <f>SUM(G16:G19)</f>
        <v>351618170.10566616</v>
      </c>
      <c r="H15" s="92"/>
    </row>
    <row r="16" spans="2:8" x14ac:dyDescent="0.25">
      <c r="B16" s="94"/>
      <c r="C16" s="100" t="s">
        <v>82</v>
      </c>
      <c r="D16" s="101">
        <v>0.27693608926474311</v>
      </c>
      <c r="E16" s="287"/>
      <c r="F16" s="287"/>
      <c r="G16" s="102">
        <f>$G$10*D16</f>
        <v>265737365.38579923</v>
      </c>
      <c r="H16" s="92"/>
    </row>
    <row r="17" spans="2:13" x14ac:dyDescent="0.25">
      <c r="B17" s="94"/>
      <c r="C17" s="100" t="s">
        <v>83</v>
      </c>
      <c r="D17" s="103">
        <v>0.03</v>
      </c>
      <c r="E17" s="287"/>
      <c r="F17" s="287"/>
      <c r="G17" s="102">
        <f>$G$10*D17</f>
        <v>28786861.917273819</v>
      </c>
      <c r="H17" s="92"/>
    </row>
    <row r="18" spans="2:13" x14ac:dyDescent="0.25">
      <c r="B18" s="94"/>
      <c r="C18" s="100" t="s">
        <v>84</v>
      </c>
      <c r="D18" s="103">
        <v>0.05</v>
      </c>
      <c r="E18" s="287"/>
      <c r="F18" s="287"/>
      <c r="G18" s="102">
        <f>$G$10*D18</f>
        <v>47978103.195456371</v>
      </c>
      <c r="H18" s="92"/>
    </row>
    <row r="19" spans="2:13" x14ac:dyDescent="0.25">
      <c r="B19" s="94"/>
      <c r="C19" s="100" t="s">
        <v>85</v>
      </c>
      <c r="D19" s="103">
        <v>0.19</v>
      </c>
      <c r="E19" s="287"/>
      <c r="F19" s="287"/>
      <c r="G19" s="102">
        <f>G18*D19</f>
        <v>9115839.6071367096</v>
      </c>
      <c r="H19" s="92"/>
    </row>
    <row r="20" spans="2:13" x14ac:dyDescent="0.25">
      <c r="B20" s="291" t="s">
        <v>86</v>
      </c>
      <c r="C20" s="291"/>
      <c r="D20" s="291"/>
      <c r="E20" s="291"/>
      <c r="F20" s="291"/>
      <c r="G20" s="104">
        <f>G10+G15</f>
        <v>1311180234.0147934</v>
      </c>
      <c r="H20" s="92"/>
    </row>
    <row r="22" spans="2:13" ht="32.25" customHeight="1" x14ac:dyDescent="0.25">
      <c r="B22" s="290" t="s">
        <v>87</v>
      </c>
      <c r="C22" s="290"/>
      <c r="D22" s="105" t="s">
        <v>88</v>
      </c>
      <c r="E22" s="290" t="s">
        <v>89</v>
      </c>
      <c r="F22" s="290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25">
      <c r="B23" s="292" t="s">
        <v>94</v>
      </c>
      <c r="C23" s="293"/>
      <c r="D23" s="107">
        <v>1</v>
      </c>
      <c r="E23" s="296" t="s">
        <v>95</v>
      </c>
      <c r="F23" s="296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25">
      <c r="B24" s="294"/>
      <c r="C24" s="295"/>
      <c r="D24" s="107">
        <v>2</v>
      </c>
      <c r="E24" s="296" t="s">
        <v>96</v>
      </c>
      <c r="F24" s="296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25">
      <c r="B25" s="290" t="s">
        <v>97</v>
      </c>
      <c r="C25" s="290"/>
      <c r="D25" s="105">
        <v>3</v>
      </c>
      <c r="E25" s="290" t="s">
        <v>98</v>
      </c>
      <c r="F25" s="290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2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5.5" x14ac:dyDescent="0.25">
      <c r="B27" s="290" t="s">
        <v>89</v>
      </c>
      <c r="C27" s="290"/>
      <c r="D27" s="290" t="s">
        <v>99</v>
      </c>
      <c r="E27" s="290"/>
      <c r="F27" s="290" t="s">
        <v>100</v>
      </c>
      <c r="G27" s="290"/>
      <c r="J27" s="105" t="s">
        <v>101</v>
      </c>
    </row>
    <row r="28" spans="2:13" ht="32.25" customHeight="1" x14ac:dyDescent="0.25">
      <c r="B28" s="298" t="s">
        <v>102</v>
      </c>
      <c r="C28" s="298"/>
      <c r="D28" s="299">
        <f>ROUND(G23*0.9,0)</f>
        <v>35959842</v>
      </c>
      <c r="E28" s="299"/>
      <c r="F28" s="300" t="s">
        <v>103</v>
      </c>
      <c r="G28" s="300"/>
      <c r="J28" s="109">
        <f>G25+J25</f>
        <v>1564938874</v>
      </c>
      <c r="L28" s="115">
        <f>L26-J28</f>
        <v>-46026453.799999952</v>
      </c>
    </row>
    <row r="29" spans="2:13" ht="32.25" customHeight="1" x14ac:dyDescent="0.25">
      <c r="B29" s="298" t="s">
        <v>104</v>
      </c>
      <c r="C29" s="298"/>
      <c r="D29" s="299">
        <f>ROUND(G24*0.9,0)</f>
        <v>1180062211</v>
      </c>
      <c r="E29" s="299"/>
      <c r="F29" s="300" t="s">
        <v>108</v>
      </c>
      <c r="G29" s="300"/>
    </row>
    <row r="30" spans="2:13" x14ac:dyDescent="0.25">
      <c r="B30" s="290" t="s">
        <v>105</v>
      </c>
      <c r="C30" s="290"/>
      <c r="D30" s="297">
        <f>SUM(D28:E29)</f>
        <v>1216022053</v>
      </c>
      <c r="E30" s="297"/>
      <c r="F30" s="290" t="s">
        <v>109</v>
      </c>
      <c r="G30" s="290"/>
    </row>
    <row r="31" spans="2:13" x14ac:dyDescent="0.25">
      <c r="B31" s="290" t="s">
        <v>106</v>
      </c>
      <c r="C31" s="290"/>
      <c r="D31" s="297"/>
      <c r="E31" s="297"/>
      <c r="F31" s="290"/>
      <c r="G31" s="290"/>
    </row>
  </sheetData>
  <mergeCells count="30"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E16:F16"/>
    <mergeCell ref="B1:G2"/>
    <mergeCell ref="C4:F4"/>
    <mergeCell ref="B7:G8"/>
    <mergeCell ref="C10:F10"/>
    <mergeCell ref="C15:F15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I355"/>
  <sheetViews>
    <sheetView tabSelected="1" topLeftCell="B100" zoomScale="85" zoomScaleNormal="85" zoomScaleSheetLayoutView="85" workbookViewId="0">
      <selection activeCell="F108" sqref="F108"/>
    </sheetView>
  </sheetViews>
  <sheetFormatPr baseColWidth="10" defaultColWidth="11.42578125" defaultRowHeight="12.75" x14ac:dyDescent="0.25"/>
  <cols>
    <col min="1" max="1" width="5.42578125" style="196" customWidth="1"/>
    <col min="2" max="2" width="10.140625" style="196" customWidth="1"/>
    <col min="3" max="3" width="34.140625" style="196" customWidth="1"/>
    <col min="4" max="4" width="8.7109375" style="196" customWidth="1"/>
    <col min="5" max="5" width="11.140625" style="196" customWidth="1"/>
    <col min="6" max="6" width="16.42578125" style="196" customWidth="1"/>
    <col min="7" max="7" width="18.5703125" style="196" customWidth="1"/>
    <col min="8" max="8" width="13.28515625" style="196" customWidth="1"/>
    <col min="9" max="9" width="10.42578125" style="196" customWidth="1"/>
    <col min="10" max="10" width="8.42578125" style="196" customWidth="1"/>
    <col min="11" max="11" width="15.5703125" style="196" customWidth="1"/>
    <col min="12" max="12" width="20.7109375" style="196" customWidth="1"/>
    <col min="13" max="13" width="23" style="196" customWidth="1"/>
    <col min="14" max="16384" width="11.42578125" style="196"/>
  </cols>
  <sheetData>
    <row r="2" spans="2:7" x14ac:dyDescent="0.25">
      <c r="B2" s="302" t="s">
        <v>245</v>
      </c>
      <c r="C2" s="302"/>
      <c r="D2" s="302"/>
      <c r="E2" s="302"/>
      <c r="F2" s="302"/>
      <c r="G2" s="302"/>
    </row>
    <row r="3" spans="2:7" x14ac:dyDescent="0.25">
      <c r="B3" s="302"/>
      <c r="C3" s="302"/>
      <c r="D3" s="302"/>
      <c r="E3" s="302"/>
      <c r="F3" s="302"/>
      <c r="G3" s="302"/>
    </row>
    <row r="4" spans="2:7" s="195" customFormat="1" ht="13.5" x14ac:dyDescent="0.25">
      <c r="B4" s="217"/>
      <c r="C4" s="218"/>
      <c r="D4" s="218"/>
      <c r="E4" s="218"/>
      <c r="F4" s="218"/>
      <c r="G4" s="218"/>
    </row>
    <row r="5" spans="2:7" s="195" customFormat="1" ht="13.5" x14ac:dyDescent="0.25">
      <c r="B5" s="316" t="s">
        <v>245</v>
      </c>
      <c r="C5" s="316"/>
      <c r="D5" s="316"/>
      <c r="E5" s="316"/>
      <c r="F5" s="316"/>
      <c r="G5" s="316"/>
    </row>
    <row r="6" spans="2:7" x14ac:dyDescent="0.25">
      <c r="B6" s="317" t="s">
        <v>241</v>
      </c>
      <c r="C6" s="317"/>
      <c r="D6" s="317"/>
      <c r="E6" s="317"/>
      <c r="F6" s="317"/>
      <c r="G6" s="317"/>
    </row>
    <row r="7" spans="2:7" x14ac:dyDescent="0.25">
      <c r="B7" s="317"/>
      <c r="C7" s="317"/>
      <c r="D7" s="317"/>
      <c r="E7" s="317"/>
      <c r="F7" s="317"/>
      <c r="G7" s="317"/>
    </row>
    <row r="8" spans="2:7" ht="13.5" x14ac:dyDescent="0.25">
      <c r="B8" s="318" t="s">
        <v>2</v>
      </c>
      <c r="C8" s="318"/>
      <c r="D8" s="318"/>
      <c r="E8" s="318"/>
      <c r="F8" s="318"/>
      <c r="G8" s="197" t="s">
        <v>74</v>
      </c>
    </row>
    <row r="9" spans="2:7" ht="13.5" x14ac:dyDescent="0.25">
      <c r="B9" s="319" t="s">
        <v>242</v>
      </c>
      <c r="C9" s="319"/>
      <c r="D9" s="319"/>
      <c r="E9" s="319"/>
      <c r="F9" s="319"/>
      <c r="G9" s="198"/>
    </row>
    <row r="10" spans="2:7" ht="13.5" x14ac:dyDescent="0.25">
      <c r="B10" s="320" t="s">
        <v>233</v>
      </c>
      <c r="C10" s="320"/>
      <c r="D10" s="320"/>
      <c r="E10" s="320"/>
      <c r="F10" s="320"/>
      <c r="G10" s="198"/>
    </row>
    <row r="11" spans="2:7" ht="13.5" x14ac:dyDescent="0.25">
      <c r="B11" s="321" t="s">
        <v>69</v>
      </c>
      <c r="C11" s="322" t="s">
        <v>243</v>
      </c>
      <c r="D11" s="322"/>
      <c r="E11" s="322"/>
      <c r="F11" s="322"/>
      <c r="G11" s="216"/>
    </row>
    <row r="12" spans="2:7" x14ac:dyDescent="0.25">
      <c r="B12" s="301" t="s">
        <v>240</v>
      </c>
      <c r="C12" s="301"/>
      <c r="D12" s="301"/>
      <c r="E12" s="301"/>
      <c r="F12" s="301"/>
      <c r="G12" s="301"/>
    </row>
    <row r="13" spans="2:7" x14ac:dyDescent="0.25">
      <c r="B13" s="301"/>
      <c r="C13" s="301"/>
      <c r="D13" s="301"/>
      <c r="E13" s="301"/>
      <c r="F13" s="301"/>
      <c r="G13" s="301"/>
    </row>
    <row r="14" spans="2:7" ht="27" x14ac:dyDescent="0.25">
      <c r="B14" s="323" t="s">
        <v>1</v>
      </c>
      <c r="C14" s="323" t="s">
        <v>2</v>
      </c>
      <c r="D14" s="323" t="s">
        <v>3</v>
      </c>
      <c r="E14" s="323" t="s">
        <v>4</v>
      </c>
      <c r="F14" s="323" t="s">
        <v>73</v>
      </c>
      <c r="G14" s="323" t="s">
        <v>74</v>
      </c>
    </row>
    <row r="15" spans="2:7" ht="15" x14ac:dyDescent="0.25">
      <c r="B15" s="324">
        <v>1</v>
      </c>
      <c r="C15" s="324" t="s">
        <v>244</v>
      </c>
      <c r="D15" s="324"/>
      <c r="E15" s="324"/>
      <c r="F15" s="324"/>
      <c r="G15" s="324"/>
    </row>
    <row r="16" spans="2:7" ht="30" x14ac:dyDescent="0.25">
      <c r="B16" s="325" t="s">
        <v>246</v>
      </c>
      <c r="C16" s="235" t="s">
        <v>247</v>
      </c>
      <c r="D16" s="236" t="s">
        <v>13</v>
      </c>
      <c r="E16" s="237">
        <v>750</v>
      </c>
      <c r="F16" s="219"/>
      <c r="G16" s="221"/>
    </row>
    <row r="17" spans="2:7" ht="38.25" x14ac:dyDescent="0.25">
      <c r="B17" s="325" t="s">
        <v>248</v>
      </c>
      <c r="C17" s="238" t="s">
        <v>249</v>
      </c>
      <c r="D17" s="236" t="s">
        <v>13</v>
      </c>
      <c r="E17" s="237">
        <v>150</v>
      </c>
      <c r="F17" s="220"/>
      <c r="G17" s="222"/>
    </row>
    <row r="18" spans="2:7" ht="76.5" x14ac:dyDescent="0.25">
      <c r="B18" s="325" t="s">
        <v>250</v>
      </c>
      <c r="C18" s="238" t="s">
        <v>251</v>
      </c>
      <c r="D18" s="239" t="s">
        <v>13</v>
      </c>
      <c r="E18" s="237">
        <v>260</v>
      </c>
      <c r="F18" s="219"/>
      <c r="G18" s="222"/>
    </row>
    <row r="19" spans="2:7" ht="38.25" x14ac:dyDescent="0.25">
      <c r="B19" s="325" t="s">
        <v>252</v>
      </c>
      <c r="C19" s="238" t="s">
        <v>253</v>
      </c>
      <c r="D19" s="239" t="s">
        <v>13</v>
      </c>
      <c r="E19" s="237">
        <v>588</v>
      </c>
      <c r="F19" s="220"/>
      <c r="G19" s="222"/>
    </row>
    <row r="20" spans="2:7" ht="51" x14ac:dyDescent="0.25">
      <c r="B20" s="325" t="s">
        <v>254</v>
      </c>
      <c r="C20" s="238" t="s">
        <v>255</v>
      </c>
      <c r="D20" s="239" t="s">
        <v>13</v>
      </c>
      <c r="E20" s="237">
        <v>50</v>
      </c>
      <c r="F20" s="220"/>
      <c r="G20" s="222"/>
    </row>
    <row r="21" spans="2:7" ht="51" x14ac:dyDescent="0.25">
      <c r="B21" s="325" t="s">
        <v>256</v>
      </c>
      <c r="C21" s="238" t="s">
        <v>257</v>
      </c>
      <c r="D21" s="240" t="s">
        <v>3</v>
      </c>
      <c r="E21" s="237">
        <v>3</v>
      </c>
      <c r="F21" s="220"/>
      <c r="G21" s="222"/>
    </row>
    <row r="22" spans="2:7" ht="51" x14ac:dyDescent="0.25">
      <c r="B22" s="325" t="s">
        <v>258</v>
      </c>
      <c r="C22" s="238" t="s">
        <v>259</v>
      </c>
      <c r="D22" s="241" t="s">
        <v>3</v>
      </c>
      <c r="E22" s="237">
        <v>5</v>
      </c>
      <c r="F22" s="220"/>
      <c r="G22" s="222"/>
    </row>
    <row r="23" spans="2:7" ht="51" x14ac:dyDescent="0.25">
      <c r="B23" s="325" t="s">
        <v>260</v>
      </c>
      <c r="C23" s="238" t="s">
        <v>261</v>
      </c>
      <c r="D23" s="240" t="s">
        <v>3</v>
      </c>
      <c r="E23" s="237">
        <v>3</v>
      </c>
      <c r="F23" s="220"/>
      <c r="G23" s="222"/>
    </row>
    <row r="24" spans="2:7" ht="51" x14ac:dyDescent="0.25">
      <c r="B24" s="325" t="s">
        <v>262</v>
      </c>
      <c r="C24" s="238" t="s">
        <v>263</v>
      </c>
      <c r="D24" s="240" t="s">
        <v>3</v>
      </c>
      <c r="E24" s="237">
        <v>1</v>
      </c>
      <c r="F24" s="223"/>
      <c r="G24" s="222"/>
    </row>
    <row r="25" spans="2:7" ht="30" x14ac:dyDescent="0.25">
      <c r="B25" s="325" t="s">
        <v>264</v>
      </c>
      <c r="C25" s="242" t="s">
        <v>265</v>
      </c>
      <c r="D25" s="243" t="s">
        <v>24</v>
      </c>
      <c r="E25" s="237">
        <v>50</v>
      </c>
      <c r="F25" s="220"/>
      <c r="G25" s="222"/>
    </row>
    <row r="26" spans="2:7" ht="51" x14ac:dyDescent="0.25">
      <c r="B26" s="325" t="s">
        <v>266</v>
      </c>
      <c r="C26" s="238" t="s">
        <v>267</v>
      </c>
      <c r="D26" s="240" t="s">
        <v>24</v>
      </c>
      <c r="E26" s="237">
        <v>300</v>
      </c>
      <c r="F26" s="220"/>
      <c r="G26" s="222"/>
    </row>
    <row r="27" spans="2:7" ht="63.75" x14ac:dyDescent="0.25">
      <c r="B27" s="325" t="s">
        <v>268</v>
      </c>
      <c r="C27" s="238" t="s">
        <v>269</v>
      </c>
      <c r="D27" s="239" t="s">
        <v>13</v>
      </c>
      <c r="E27" s="237">
        <v>143</v>
      </c>
      <c r="F27" s="220"/>
      <c r="G27" s="222"/>
    </row>
    <row r="28" spans="2:7" ht="38.25" x14ac:dyDescent="0.25">
      <c r="B28" s="326" t="s">
        <v>270</v>
      </c>
      <c r="C28" s="238" t="s">
        <v>271</v>
      </c>
      <c r="D28" s="239" t="s">
        <v>3</v>
      </c>
      <c r="E28" s="244">
        <v>50</v>
      </c>
      <c r="F28" s="220"/>
      <c r="G28" s="222"/>
    </row>
    <row r="29" spans="2:7" ht="51" x14ac:dyDescent="0.25">
      <c r="B29" s="325" t="s">
        <v>272</v>
      </c>
      <c r="C29" s="245" t="s">
        <v>273</v>
      </c>
      <c r="D29" s="243" t="s">
        <v>3</v>
      </c>
      <c r="E29" s="246">
        <v>6</v>
      </c>
      <c r="F29" s="220"/>
      <c r="G29" s="222"/>
    </row>
    <row r="30" spans="2:7" ht="38.25" x14ac:dyDescent="0.25">
      <c r="B30" s="325" t="s">
        <v>274</v>
      </c>
      <c r="C30" s="238" t="s">
        <v>275</v>
      </c>
      <c r="D30" s="241" t="s">
        <v>24</v>
      </c>
      <c r="E30" s="247">
        <v>15</v>
      </c>
      <c r="F30" s="220"/>
      <c r="G30" s="222"/>
    </row>
    <row r="31" spans="2:7" ht="25.5" x14ac:dyDescent="0.25">
      <c r="B31" s="325" t="s">
        <v>276</v>
      </c>
      <c r="C31" s="238" t="s">
        <v>277</v>
      </c>
      <c r="D31" s="241" t="s">
        <v>13</v>
      </c>
      <c r="E31" s="247">
        <v>15</v>
      </c>
      <c r="F31" s="219"/>
      <c r="G31" s="219"/>
    </row>
    <row r="32" spans="2:7" ht="25.5" x14ac:dyDescent="0.25">
      <c r="B32" s="325" t="s">
        <v>278</v>
      </c>
      <c r="C32" s="238" t="s">
        <v>279</v>
      </c>
      <c r="D32" s="241" t="s">
        <v>24</v>
      </c>
      <c r="E32" s="247">
        <v>10</v>
      </c>
      <c r="F32" s="219"/>
      <c r="G32" s="219"/>
    </row>
    <row r="33" spans="2:7" ht="38.25" x14ac:dyDescent="0.25">
      <c r="B33" s="325" t="s">
        <v>280</v>
      </c>
      <c r="C33" s="238" t="s">
        <v>281</v>
      </c>
      <c r="D33" s="241" t="s">
        <v>13</v>
      </c>
      <c r="E33" s="247">
        <v>6</v>
      </c>
      <c r="F33" s="219"/>
      <c r="G33" s="219"/>
    </row>
    <row r="34" spans="2:7" ht="63.75" x14ac:dyDescent="0.25">
      <c r="B34" s="325" t="s">
        <v>282</v>
      </c>
      <c r="C34" s="238" t="s">
        <v>283</v>
      </c>
      <c r="D34" s="241" t="s">
        <v>13</v>
      </c>
      <c r="E34" s="247">
        <v>10</v>
      </c>
      <c r="F34" s="219"/>
      <c r="G34" s="219"/>
    </row>
    <row r="35" spans="2:7" ht="76.5" x14ac:dyDescent="0.25">
      <c r="B35" s="326" t="s">
        <v>284</v>
      </c>
      <c r="C35" s="238" t="s">
        <v>285</v>
      </c>
      <c r="D35" s="241" t="s">
        <v>13</v>
      </c>
      <c r="E35" s="244">
        <v>83</v>
      </c>
      <c r="F35" s="219"/>
      <c r="G35" s="219"/>
    </row>
    <row r="36" spans="2:7" ht="89.25" x14ac:dyDescent="0.25">
      <c r="B36" s="325" t="s">
        <v>286</v>
      </c>
      <c r="C36" s="238" t="s">
        <v>287</v>
      </c>
      <c r="D36" s="241" t="s">
        <v>29</v>
      </c>
      <c r="E36" s="237">
        <v>19</v>
      </c>
      <c r="F36" s="220"/>
      <c r="G36" s="222"/>
    </row>
    <row r="37" spans="2:7" ht="38.25" x14ac:dyDescent="0.25">
      <c r="B37" s="325" t="s">
        <v>288</v>
      </c>
      <c r="C37" s="238" t="s">
        <v>289</v>
      </c>
      <c r="D37" s="241" t="s">
        <v>24</v>
      </c>
      <c r="E37" s="237">
        <v>100</v>
      </c>
      <c r="F37" s="224"/>
      <c r="G37" s="221"/>
    </row>
    <row r="38" spans="2:7" ht="15" x14ac:dyDescent="0.25">
      <c r="B38" s="325" t="s">
        <v>290</v>
      </c>
      <c r="C38" s="238" t="s">
        <v>291</v>
      </c>
      <c r="D38" s="241" t="s">
        <v>24</v>
      </c>
      <c r="E38" s="237">
        <v>150</v>
      </c>
      <c r="F38" s="219"/>
      <c r="G38" s="219"/>
    </row>
    <row r="39" spans="2:7" ht="63.75" x14ac:dyDescent="0.25">
      <c r="B39" s="325" t="s">
        <v>292</v>
      </c>
      <c r="C39" s="238" t="s">
        <v>293</v>
      </c>
      <c r="D39" s="241" t="s">
        <v>13</v>
      </c>
      <c r="E39" s="237">
        <v>472</v>
      </c>
      <c r="F39" s="219"/>
      <c r="G39" s="219"/>
    </row>
    <row r="40" spans="2:7" ht="38.25" x14ac:dyDescent="0.25">
      <c r="B40" s="325" t="s">
        <v>294</v>
      </c>
      <c r="C40" s="238" t="s">
        <v>295</v>
      </c>
      <c r="D40" s="239" t="s">
        <v>3</v>
      </c>
      <c r="E40" s="237">
        <v>35</v>
      </c>
      <c r="F40" s="219"/>
      <c r="G40" s="219"/>
    </row>
    <row r="41" spans="2:7" ht="38.25" x14ac:dyDescent="0.25">
      <c r="B41" s="325" t="s">
        <v>296</v>
      </c>
      <c r="C41" s="238" t="s">
        <v>297</v>
      </c>
      <c r="D41" s="239" t="s">
        <v>24</v>
      </c>
      <c r="E41" s="237">
        <v>100</v>
      </c>
      <c r="F41" s="219"/>
      <c r="G41" s="219"/>
    </row>
    <row r="42" spans="2:7" ht="25.5" x14ac:dyDescent="0.25">
      <c r="B42" s="325" t="s">
        <v>298</v>
      </c>
      <c r="C42" s="245" t="s">
        <v>299</v>
      </c>
      <c r="D42" s="248" t="s">
        <v>3</v>
      </c>
      <c r="E42" s="246">
        <v>2</v>
      </c>
      <c r="F42" s="219"/>
      <c r="G42" s="219"/>
    </row>
    <row r="43" spans="2:7" ht="51" x14ac:dyDescent="0.25">
      <c r="B43" s="325" t="s">
        <v>300</v>
      </c>
      <c r="C43" s="245" t="s">
        <v>301</v>
      </c>
      <c r="D43" s="248" t="s">
        <v>13</v>
      </c>
      <c r="E43" s="246">
        <v>100</v>
      </c>
      <c r="F43" s="219"/>
      <c r="G43" s="219"/>
    </row>
    <row r="44" spans="2:7" ht="38.25" x14ac:dyDescent="0.25">
      <c r="B44" s="325" t="s">
        <v>302</v>
      </c>
      <c r="C44" s="245" t="s">
        <v>303</v>
      </c>
      <c r="D44" s="248" t="s">
        <v>304</v>
      </c>
      <c r="E44" s="246">
        <v>6</v>
      </c>
      <c r="F44" s="219"/>
      <c r="G44" s="219"/>
    </row>
    <row r="45" spans="2:7" ht="38.25" x14ac:dyDescent="0.25">
      <c r="B45" s="325" t="s">
        <v>305</v>
      </c>
      <c r="C45" s="238" t="s">
        <v>306</v>
      </c>
      <c r="D45" s="239" t="s">
        <v>304</v>
      </c>
      <c r="E45" s="247">
        <v>6</v>
      </c>
      <c r="F45" s="219"/>
      <c r="G45" s="219"/>
    </row>
    <row r="46" spans="2:7" ht="25.5" x14ac:dyDescent="0.25">
      <c r="B46" s="325" t="s">
        <v>307</v>
      </c>
      <c r="C46" s="238" t="s">
        <v>308</v>
      </c>
      <c r="D46" s="239" t="s">
        <v>304</v>
      </c>
      <c r="E46" s="247">
        <v>1</v>
      </c>
      <c r="F46" s="219"/>
      <c r="G46" s="219"/>
    </row>
    <row r="47" spans="2:7" ht="25.5" x14ac:dyDescent="0.25">
      <c r="B47" s="325" t="s">
        <v>309</v>
      </c>
      <c r="C47" s="245" t="s">
        <v>310</v>
      </c>
      <c r="D47" s="248" t="s">
        <v>13</v>
      </c>
      <c r="E47" s="246">
        <v>110</v>
      </c>
      <c r="F47" s="219"/>
      <c r="G47" s="219"/>
    </row>
    <row r="48" spans="2:7" ht="38.25" x14ac:dyDescent="0.25">
      <c r="B48" s="325" t="s">
        <v>311</v>
      </c>
      <c r="C48" s="245" t="s">
        <v>312</v>
      </c>
      <c r="D48" s="248" t="s">
        <v>13</v>
      </c>
      <c r="E48" s="246">
        <v>474</v>
      </c>
      <c r="F48" s="219"/>
      <c r="G48" s="219"/>
    </row>
    <row r="49" spans="1:7" ht="30" x14ac:dyDescent="0.25">
      <c r="A49" s="231"/>
      <c r="B49" s="325" t="s">
        <v>313</v>
      </c>
      <c r="C49" s="235" t="s">
        <v>314</v>
      </c>
      <c r="D49" s="236" t="s">
        <v>304</v>
      </c>
      <c r="E49" s="247">
        <v>3</v>
      </c>
      <c r="F49" s="219"/>
      <c r="G49" s="219"/>
    </row>
    <row r="50" spans="1:7" ht="14.25" x14ac:dyDescent="0.25">
      <c r="A50" s="232"/>
      <c r="B50" s="326"/>
      <c r="C50" s="238"/>
      <c r="D50" s="239"/>
      <c r="E50" s="247"/>
      <c r="F50" s="226"/>
      <c r="G50" s="222"/>
    </row>
    <row r="51" spans="1:7" ht="15" x14ac:dyDescent="0.25">
      <c r="A51" s="233"/>
      <c r="B51" s="324">
        <v>2</v>
      </c>
      <c r="C51" s="324" t="s">
        <v>315</v>
      </c>
      <c r="D51" s="324"/>
      <c r="E51" s="324"/>
      <c r="F51" s="324"/>
      <c r="G51" s="324"/>
    </row>
    <row r="52" spans="1:7" ht="318.75" x14ac:dyDescent="0.25">
      <c r="A52" s="233"/>
      <c r="B52" s="326" t="s">
        <v>316</v>
      </c>
      <c r="C52" s="238" t="s">
        <v>317</v>
      </c>
      <c r="D52" s="239" t="s">
        <v>18</v>
      </c>
      <c r="E52" s="247">
        <v>1</v>
      </c>
      <c r="F52" s="226"/>
      <c r="G52" s="222"/>
    </row>
    <row r="53" spans="1:7" ht="15" x14ac:dyDescent="0.25">
      <c r="A53" s="233"/>
      <c r="B53" s="324">
        <v>3</v>
      </c>
      <c r="C53" s="324" t="s">
        <v>318</v>
      </c>
      <c r="D53" s="324"/>
      <c r="E53" s="324"/>
      <c r="F53" s="324"/>
      <c r="G53" s="324"/>
    </row>
    <row r="54" spans="1:7" ht="38.25" x14ac:dyDescent="0.25">
      <c r="A54" s="232"/>
      <c r="B54" s="326" t="s">
        <v>319</v>
      </c>
      <c r="C54" s="249" t="s">
        <v>320</v>
      </c>
      <c r="D54" s="250" t="s">
        <v>29</v>
      </c>
      <c r="E54" s="251">
        <v>17</v>
      </c>
      <c r="F54" s="230"/>
      <c r="G54" s="222"/>
    </row>
    <row r="55" spans="1:7" ht="38.25" x14ac:dyDescent="0.25">
      <c r="A55" s="233"/>
      <c r="B55" s="326" t="s">
        <v>321</v>
      </c>
      <c r="C55" s="249" t="s">
        <v>322</v>
      </c>
      <c r="D55" s="250" t="s">
        <v>13</v>
      </c>
      <c r="E55" s="251">
        <v>100</v>
      </c>
      <c r="F55" s="226"/>
      <c r="G55" s="222"/>
    </row>
    <row r="56" spans="1:7" ht="38.25" x14ac:dyDescent="0.25">
      <c r="A56" s="233"/>
      <c r="B56" s="326" t="s">
        <v>323</v>
      </c>
      <c r="C56" s="249" t="s">
        <v>324</v>
      </c>
      <c r="D56" s="250" t="s">
        <v>13</v>
      </c>
      <c r="E56" s="251">
        <v>350</v>
      </c>
      <c r="F56" s="226"/>
      <c r="G56" s="222"/>
    </row>
    <row r="57" spans="1:7" ht="51" x14ac:dyDescent="0.25">
      <c r="A57" s="231"/>
      <c r="B57" s="326" t="s">
        <v>325</v>
      </c>
      <c r="C57" s="249" t="s">
        <v>326</v>
      </c>
      <c r="D57" s="250" t="s">
        <v>24</v>
      </c>
      <c r="E57" s="251">
        <v>180</v>
      </c>
      <c r="F57" s="226"/>
      <c r="G57" s="226"/>
    </row>
    <row r="58" spans="1:7" ht="51" x14ac:dyDescent="0.25">
      <c r="A58" s="234"/>
      <c r="B58" s="326" t="s">
        <v>327</v>
      </c>
      <c r="C58" s="249" t="s">
        <v>328</v>
      </c>
      <c r="D58" s="250" t="s">
        <v>24</v>
      </c>
      <c r="E58" s="251">
        <v>200</v>
      </c>
      <c r="F58" s="229"/>
      <c r="G58" s="222"/>
    </row>
    <row r="59" spans="1:7" ht="14.25" x14ac:dyDescent="0.25">
      <c r="A59" s="233"/>
      <c r="B59" s="326"/>
      <c r="C59" s="249"/>
      <c r="D59" s="250"/>
      <c r="E59" s="251"/>
      <c r="F59" s="222"/>
      <c r="G59" s="222"/>
    </row>
    <row r="60" spans="1:7" ht="15" x14ac:dyDescent="0.25">
      <c r="B60" s="324">
        <v>4</v>
      </c>
      <c r="C60" s="324" t="s">
        <v>329</v>
      </c>
      <c r="D60" s="324"/>
      <c r="E60" s="324"/>
      <c r="F60" s="324"/>
      <c r="G60" s="324"/>
    </row>
    <row r="61" spans="1:7" ht="76.5" x14ac:dyDescent="0.25">
      <c r="B61" s="325" t="s">
        <v>330</v>
      </c>
      <c r="C61" s="249" t="s">
        <v>331</v>
      </c>
      <c r="D61" s="250" t="s">
        <v>24</v>
      </c>
      <c r="E61" s="251">
        <v>6</v>
      </c>
      <c r="F61" s="223"/>
      <c r="G61" s="222"/>
    </row>
    <row r="62" spans="1:7" ht="76.5" x14ac:dyDescent="0.25">
      <c r="B62" s="327">
        <v>42</v>
      </c>
      <c r="C62" s="245" t="s">
        <v>332</v>
      </c>
      <c r="D62" s="243" t="s">
        <v>304</v>
      </c>
      <c r="E62" s="252">
        <v>6</v>
      </c>
      <c r="F62" s="220"/>
      <c r="G62" s="229"/>
    </row>
    <row r="63" spans="1:7" ht="63.75" x14ac:dyDescent="0.25">
      <c r="B63" s="325" t="s">
        <v>333</v>
      </c>
      <c r="C63" s="249" t="s">
        <v>334</v>
      </c>
      <c r="D63" s="250" t="s">
        <v>29</v>
      </c>
      <c r="E63" s="251">
        <v>11</v>
      </c>
      <c r="F63" s="220"/>
      <c r="G63" s="222"/>
    </row>
    <row r="64" spans="1:7" ht="15" x14ac:dyDescent="0.25">
      <c r="B64" s="324">
        <v>5</v>
      </c>
      <c r="C64" s="328" t="s">
        <v>335</v>
      </c>
      <c r="D64" s="328"/>
      <c r="E64" s="328"/>
      <c r="F64" s="328"/>
      <c r="G64" s="328"/>
    </row>
    <row r="65" spans="2:7" ht="63.75" x14ac:dyDescent="0.25">
      <c r="B65" s="329" t="s">
        <v>336</v>
      </c>
      <c r="C65" s="249" t="s">
        <v>337</v>
      </c>
      <c r="D65" s="250" t="s">
        <v>24</v>
      </c>
      <c r="E65" s="251">
        <v>197</v>
      </c>
      <c r="F65" s="220"/>
      <c r="G65" s="222"/>
    </row>
    <row r="66" spans="2:7" ht="38.25" x14ac:dyDescent="0.25">
      <c r="B66" s="329" t="s">
        <v>338</v>
      </c>
      <c r="C66" s="249" t="s">
        <v>339</v>
      </c>
      <c r="D66" s="250" t="s">
        <v>29</v>
      </c>
      <c r="E66" s="251">
        <v>130</v>
      </c>
      <c r="F66" s="224"/>
      <c r="G66" s="221"/>
    </row>
    <row r="67" spans="2:7" ht="63.75" x14ac:dyDescent="0.25">
      <c r="B67" s="329" t="s">
        <v>340</v>
      </c>
      <c r="C67" s="249" t="s">
        <v>341</v>
      </c>
      <c r="D67" s="250" t="s">
        <v>29</v>
      </c>
      <c r="E67" s="251">
        <v>6</v>
      </c>
      <c r="F67" s="220"/>
      <c r="G67" s="229"/>
    </row>
    <row r="68" spans="2:7" ht="14.25" x14ac:dyDescent="0.25">
      <c r="B68" s="329"/>
      <c r="C68" s="253"/>
      <c r="D68" s="254"/>
      <c r="E68" s="251"/>
      <c r="F68" s="220"/>
      <c r="G68" s="229"/>
    </row>
    <row r="69" spans="2:7" ht="15" x14ac:dyDescent="0.25">
      <c r="B69" s="324">
        <v>6</v>
      </c>
      <c r="C69" s="324" t="s">
        <v>342</v>
      </c>
      <c r="D69" s="324"/>
      <c r="E69" s="324"/>
      <c r="F69" s="324"/>
      <c r="G69" s="324"/>
    </row>
    <row r="70" spans="2:7" ht="140.25" x14ac:dyDescent="0.25">
      <c r="B70" s="329">
        <v>6.1</v>
      </c>
      <c r="C70" s="253" t="s">
        <v>343</v>
      </c>
      <c r="D70" s="255" t="s">
        <v>13</v>
      </c>
      <c r="E70" s="256">
        <v>109</v>
      </c>
      <c r="F70" s="220"/>
      <c r="G70" s="229"/>
    </row>
    <row r="71" spans="2:7" ht="140.25" x14ac:dyDescent="0.25">
      <c r="B71" s="329">
        <v>6.2</v>
      </c>
      <c r="C71" s="253" t="s">
        <v>344</v>
      </c>
      <c r="D71" s="255" t="s">
        <v>13</v>
      </c>
      <c r="E71" s="257">
        <v>265</v>
      </c>
      <c r="F71" s="229"/>
      <c r="G71" s="229"/>
    </row>
    <row r="72" spans="2:7" ht="140.25" x14ac:dyDescent="0.25">
      <c r="B72" s="329">
        <v>6.3</v>
      </c>
      <c r="C72" s="253" t="s">
        <v>345</v>
      </c>
      <c r="D72" s="255" t="s">
        <v>13</v>
      </c>
      <c r="E72" s="256">
        <v>112</v>
      </c>
      <c r="F72" s="223"/>
      <c r="G72" s="222"/>
    </row>
    <row r="73" spans="2:7" ht="140.25" x14ac:dyDescent="0.25">
      <c r="B73" s="329">
        <v>6.4</v>
      </c>
      <c r="C73" s="253" t="s">
        <v>346</v>
      </c>
      <c r="D73" s="255" t="s">
        <v>77</v>
      </c>
      <c r="E73" s="251">
        <v>112</v>
      </c>
      <c r="F73" s="220"/>
      <c r="G73" s="222"/>
    </row>
    <row r="74" spans="2:7" ht="14.25" x14ac:dyDescent="0.25">
      <c r="B74" s="329"/>
      <c r="C74" s="253"/>
      <c r="D74" s="255"/>
      <c r="E74" s="251"/>
      <c r="F74" s="220"/>
      <c r="G74" s="222"/>
    </row>
    <row r="75" spans="2:7" ht="15" x14ac:dyDescent="0.25">
      <c r="B75" s="324">
        <v>7</v>
      </c>
      <c r="C75" s="324" t="s">
        <v>347</v>
      </c>
      <c r="D75" s="324"/>
      <c r="E75" s="324"/>
      <c r="F75" s="324"/>
      <c r="G75" s="324"/>
    </row>
    <row r="76" spans="2:7" ht="38.25" x14ac:dyDescent="0.25">
      <c r="B76" s="329" t="s">
        <v>348</v>
      </c>
      <c r="C76" s="258" t="s">
        <v>349</v>
      </c>
      <c r="D76" s="255" t="s">
        <v>13</v>
      </c>
      <c r="E76" s="259">
        <v>25</v>
      </c>
      <c r="F76" s="220"/>
      <c r="G76" s="229"/>
    </row>
    <row r="77" spans="2:7" ht="51" x14ac:dyDescent="0.25">
      <c r="B77" s="329" t="s">
        <v>350</v>
      </c>
      <c r="C77" s="258" t="s">
        <v>351</v>
      </c>
      <c r="D77" s="255" t="s">
        <v>13</v>
      </c>
      <c r="E77" s="259">
        <v>1200</v>
      </c>
      <c r="F77" s="220"/>
      <c r="G77" s="222"/>
    </row>
    <row r="78" spans="2:7" ht="25.5" x14ac:dyDescent="0.25">
      <c r="B78" s="329" t="s">
        <v>352</v>
      </c>
      <c r="C78" s="258" t="s">
        <v>353</v>
      </c>
      <c r="D78" s="255" t="s">
        <v>13</v>
      </c>
      <c r="E78" s="259">
        <v>900</v>
      </c>
      <c r="F78" s="220"/>
      <c r="G78" s="222"/>
    </row>
    <row r="79" spans="2:7" ht="51" x14ac:dyDescent="0.25">
      <c r="B79" s="329" t="s">
        <v>354</v>
      </c>
      <c r="C79" s="258" t="s">
        <v>355</v>
      </c>
      <c r="D79" s="255" t="s">
        <v>13</v>
      </c>
      <c r="E79" s="259">
        <v>350</v>
      </c>
      <c r="F79" s="224"/>
      <c r="G79" s="222"/>
    </row>
    <row r="80" spans="2:7" ht="25.5" x14ac:dyDescent="0.25">
      <c r="B80" s="329" t="s">
        <v>356</v>
      </c>
      <c r="C80" s="249" t="s">
        <v>357</v>
      </c>
      <c r="D80" s="250" t="s">
        <v>24</v>
      </c>
      <c r="E80" s="259">
        <v>160</v>
      </c>
      <c r="F80" s="220"/>
      <c r="G80" s="222"/>
    </row>
    <row r="81" spans="2:7" ht="25.5" x14ac:dyDescent="0.25">
      <c r="B81" s="329" t="s">
        <v>358</v>
      </c>
      <c r="C81" s="249" t="s">
        <v>359</v>
      </c>
      <c r="D81" s="250" t="s">
        <v>24</v>
      </c>
      <c r="E81" s="259">
        <v>100</v>
      </c>
      <c r="F81" s="220"/>
      <c r="G81" s="222"/>
    </row>
    <row r="82" spans="2:7" ht="25.5" x14ac:dyDescent="0.25">
      <c r="B82" s="329" t="s">
        <v>360</v>
      </c>
      <c r="C82" s="249" t="s">
        <v>361</v>
      </c>
      <c r="D82" s="250" t="s">
        <v>13</v>
      </c>
      <c r="E82" s="256">
        <v>40</v>
      </c>
      <c r="F82" s="220"/>
      <c r="G82" s="222"/>
    </row>
    <row r="83" spans="2:7" ht="38.25" x14ac:dyDescent="0.25">
      <c r="B83" s="329" t="s">
        <v>362</v>
      </c>
      <c r="C83" s="258" t="s">
        <v>363</v>
      </c>
      <c r="D83" s="255" t="s">
        <v>24</v>
      </c>
      <c r="E83" s="256">
        <v>21</v>
      </c>
      <c r="F83" s="220"/>
      <c r="G83" s="222"/>
    </row>
    <row r="84" spans="2:7" ht="63.75" x14ac:dyDescent="0.25">
      <c r="B84" s="329" t="s">
        <v>364</v>
      </c>
      <c r="C84" s="258" t="s">
        <v>365</v>
      </c>
      <c r="D84" s="255" t="s">
        <v>366</v>
      </c>
      <c r="E84" s="256">
        <v>21</v>
      </c>
      <c r="F84" s="220"/>
      <c r="G84" s="220"/>
    </row>
    <row r="85" spans="2:7" ht="14.25" x14ac:dyDescent="0.25">
      <c r="B85" s="326"/>
      <c r="C85" s="260"/>
      <c r="D85" s="261"/>
      <c r="E85" s="259"/>
      <c r="F85" s="227"/>
      <c r="G85" s="222"/>
    </row>
    <row r="86" spans="2:7" ht="15" x14ac:dyDescent="0.25">
      <c r="B86" s="324">
        <v>8</v>
      </c>
      <c r="C86" s="324" t="s">
        <v>367</v>
      </c>
      <c r="D86" s="324"/>
      <c r="E86" s="324"/>
      <c r="F86" s="324"/>
      <c r="G86" s="324"/>
    </row>
    <row r="87" spans="2:7" ht="102" x14ac:dyDescent="0.25">
      <c r="B87" s="329" t="s">
        <v>368</v>
      </c>
      <c r="C87" s="258" t="s">
        <v>369</v>
      </c>
      <c r="D87" s="255" t="s">
        <v>13</v>
      </c>
      <c r="E87" s="259">
        <v>244</v>
      </c>
      <c r="F87" s="228"/>
      <c r="G87" s="221"/>
    </row>
    <row r="88" spans="2:7" ht="76.5" x14ac:dyDescent="0.25">
      <c r="B88" s="329" t="s">
        <v>370</v>
      </c>
      <c r="C88" s="258" t="s">
        <v>371</v>
      </c>
      <c r="D88" s="255" t="s">
        <v>13</v>
      </c>
      <c r="E88" s="259">
        <v>65</v>
      </c>
      <c r="F88" s="225"/>
      <c r="G88" s="222"/>
    </row>
    <row r="89" spans="2:7" ht="89.25" x14ac:dyDescent="0.25">
      <c r="B89" s="329" t="s">
        <v>372</v>
      </c>
      <c r="C89" s="258" t="s">
        <v>373</v>
      </c>
      <c r="D89" s="255" t="s">
        <v>13</v>
      </c>
      <c r="E89" s="259">
        <v>156</v>
      </c>
      <c r="F89" s="221"/>
      <c r="G89" s="221"/>
    </row>
    <row r="90" spans="2:7" ht="14.25" x14ac:dyDescent="0.25">
      <c r="B90" s="329"/>
      <c r="C90" s="258"/>
      <c r="D90" s="255"/>
      <c r="E90" s="256"/>
      <c r="F90" s="223"/>
      <c r="G90" s="222"/>
    </row>
    <row r="91" spans="2:7" ht="15" x14ac:dyDescent="0.25">
      <c r="B91" s="324">
        <v>9</v>
      </c>
      <c r="C91" s="324" t="s">
        <v>374</v>
      </c>
      <c r="D91" s="324"/>
      <c r="E91" s="324"/>
      <c r="F91" s="324"/>
      <c r="G91" s="324"/>
    </row>
    <row r="92" spans="2:7" ht="51" x14ac:dyDescent="0.25">
      <c r="B92" s="329" t="s">
        <v>375</v>
      </c>
      <c r="C92" s="258" t="s">
        <v>376</v>
      </c>
      <c r="D92" s="255" t="s">
        <v>13</v>
      </c>
      <c r="E92" s="262">
        <v>732</v>
      </c>
      <c r="F92" s="224"/>
      <c r="G92" s="221"/>
    </row>
    <row r="93" spans="2:7" ht="102" x14ac:dyDescent="0.25">
      <c r="B93" s="329" t="s">
        <v>377</v>
      </c>
      <c r="C93" s="258" t="s">
        <v>378</v>
      </c>
      <c r="D93" s="255" t="s">
        <v>13</v>
      </c>
      <c r="E93" s="262">
        <v>732</v>
      </c>
      <c r="F93" s="220"/>
      <c r="G93" s="222"/>
    </row>
    <row r="94" spans="2:7" ht="76.5" x14ac:dyDescent="0.25">
      <c r="B94" s="329" t="s">
        <v>379</v>
      </c>
      <c r="C94" s="258" t="s">
        <v>380</v>
      </c>
      <c r="D94" s="240" t="s">
        <v>24</v>
      </c>
      <c r="E94" s="262">
        <v>95</v>
      </c>
      <c r="F94" s="220"/>
      <c r="G94" s="222"/>
    </row>
    <row r="95" spans="2:7" ht="63.75" x14ac:dyDescent="0.25">
      <c r="B95" s="329" t="s">
        <v>381</v>
      </c>
      <c r="C95" s="258" t="s">
        <v>382</v>
      </c>
      <c r="D95" s="255" t="s">
        <v>24</v>
      </c>
      <c r="E95" s="262">
        <v>482</v>
      </c>
      <c r="F95" s="220"/>
      <c r="G95" s="222"/>
    </row>
    <row r="96" spans="2:7" ht="14.25" x14ac:dyDescent="0.25">
      <c r="B96" s="329"/>
      <c r="C96" s="258"/>
      <c r="D96" s="255"/>
      <c r="E96" s="263"/>
      <c r="F96" s="220"/>
      <c r="G96" s="222"/>
    </row>
    <row r="97" spans="2:7" ht="15" x14ac:dyDescent="0.25">
      <c r="B97" s="324">
        <v>10</v>
      </c>
      <c r="C97" s="324" t="s">
        <v>383</v>
      </c>
      <c r="D97" s="324"/>
      <c r="E97" s="324"/>
      <c r="F97" s="324"/>
      <c r="G97" s="324"/>
    </row>
    <row r="98" spans="2:7" ht="89.25" x14ac:dyDescent="0.25">
      <c r="B98" s="330" t="s">
        <v>384</v>
      </c>
      <c r="C98" s="238" t="s">
        <v>385</v>
      </c>
      <c r="D98" s="240" t="s">
        <v>3</v>
      </c>
      <c r="E98" s="264">
        <v>6</v>
      </c>
      <c r="F98" s="220"/>
      <c r="G98" s="220"/>
    </row>
    <row r="99" spans="2:7" ht="114.75" x14ac:dyDescent="0.25">
      <c r="B99" s="330" t="s">
        <v>386</v>
      </c>
      <c r="C99" s="249" t="s">
        <v>387</v>
      </c>
      <c r="D99" s="250" t="s">
        <v>13</v>
      </c>
      <c r="E99" s="265">
        <v>133</v>
      </c>
      <c r="F99" s="223"/>
      <c r="G99" s="222"/>
    </row>
    <row r="100" spans="2:7" ht="15" x14ac:dyDescent="0.25">
      <c r="B100" s="330"/>
      <c r="C100" s="238"/>
      <c r="D100" s="240"/>
      <c r="E100" s="264"/>
      <c r="F100" s="220"/>
      <c r="G100" s="222"/>
    </row>
    <row r="101" spans="2:7" ht="15" x14ac:dyDescent="0.25">
      <c r="B101" s="324">
        <v>11</v>
      </c>
      <c r="C101" s="324" t="s">
        <v>388</v>
      </c>
      <c r="D101" s="324"/>
      <c r="E101" s="324"/>
      <c r="F101" s="324"/>
      <c r="G101" s="324"/>
    </row>
    <row r="102" spans="2:7" ht="89.25" x14ac:dyDescent="0.25">
      <c r="B102" s="331" t="s">
        <v>389</v>
      </c>
      <c r="C102" s="249" t="s">
        <v>390</v>
      </c>
      <c r="D102" s="250" t="s">
        <v>24</v>
      </c>
      <c r="E102" s="266">
        <v>50</v>
      </c>
      <c r="F102" s="220"/>
      <c r="G102" s="222"/>
    </row>
    <row r="103" spans="2:7" ht="51" x14ac:dyDescent="0.25">
      <c r="B103" s="331" t="s">
        <v>391</v>
      </c>
      <c r="C103" s="249" t="s">
        <v>392</v>
      </c>
      <c r="D103" s="250" t="s">
        <v>13</v>
      </c>
      <c r="E103" s="252">
        <v>210</v>
      </c>
      <c r="F103" s="220"/>
      <c r="G103" s="222"/>
    </row>
    <row r="104" spans="2:7" ht="38.25" x14ac:dyDescent="0.25">
      <c r="B104" s="331" t="s">
        <v>393</v>
      </c>
      <c r="C104" s="249" t="s">
        <v>394</v>
      </c>
      <c r="D104" s="250" t="s">
        <v>395</v>
      </c>
      <c r="E104" s="252">
        <v>3150</v>
      </c>
      <c r="F104" s="220"/>
      <c r="G104" s="222"/>
    </row>
    <row r="105" spans="2:7" ht="51" x14ac:dyDescent="0.25">
      <c r="B105" s="331" t="s">
        <v>396</v>
      </c>
      <c r="C105" s="332" t="s">
        <v>397</v>
      </c>
      <c r="D105" s="267" t="s">
        <v>24</v>
      </c>
      <c r="E105" s="266">
        <v>55</v>
      </c>
      <c r="F105" s="224"/>
      <c r="G105" s="221"/>
    </row>
    <row r="106" spans="2:7" ht="14.25" x14ac:dyDescent="0.25">
      <c r="B106" s="331"/>
      <c r="C106" s="268"/>
      <c r="D106" s="267"/>
      <c r="E106" s="266"/>
      <c r="F106" s="220"/>
      <c r="G106" s="229"/>
    </row>
    <row r="107" spans="2:7" ht="15" x14ac:dyDescent="0.25">
      <c r="B107" s="324">
        <v>12</v>
      </c>
      <c r="C107" s="324" t="s">
        <v>398</v>
      </c>
      <c r="D107" s="324"/>
      <c r="E107" s="324"/>
      <c r="F107" s="324"/>
      <c r="G107" s="324"/>
    </row>
    <row r="108" spans="2:7" ht="51" x14ac:dyDescent="0.25">
      <c r="B108" s="326" t="s">
        <v>399</v>
      </c>
      <c r="C108" s="238" t="s">
        <v>400</v>
      </c>
      <c r="D108" s="241" t="s">
        <v>3</v>
      </c>
      <c r="E108" s="266">
        <v>18</v>
      </c>
      <c r="F108" s="220"/>
      <c r="G108" s="229"/>
    </row>
    <row r="109" spans="2:7" ht="25.5" x14ac:dyDescent="0.25">
      <c r="B109" s="325" t="s">
        <v>401</v>
      </c>
      <c r="C109" s="269" t="s">
        <v>402</v>
      </c>
      <c r="D109" s="267" t="s">
        <v>3</v>
      </c>
      <c r="E109" s="266">
        <v>3</v>
      </c>
      <c r="F109" s="220"/>
      <c r="G109" s="229"/>
    </row>
    <row r="110" spans="2:7" ht="38.25" x14ac:dyDescent="0.25">
      <c r="B110" s="326" t="s">
        <v>403</v>
      </c>
      <c r="C110" s="269" t="s">
        <v>404</v>
      </c>
      <c r="D110" s="267" t="s">
        <v>3</v>
      </c>
      <c r="E110" s="266">
        <v>11</v>
      </c>
      <c r="F110" s="220"/>
      <c r="G110" s="222"/>
    </row>
    <row r="111" spans="2:7" ht="38.25" x14ac:dyDescent="0.25">
      <c r="B111" s="325" t="s">
        <v>405</v>
      </c>
      <c r="C111" s="269" t="s">
        <v>406</v>
      </c>
      <c r="D111" s="267" t="s">
        <v>3</v>
      </c>
      <c r="E111" s="266">
        <v>18</v>
      </c>
      <c r="F111" s="220"/>
      <c r="G111" s="229"/>
    </row>
    <row r="112" spans="2:7" ht="51" x14ac:dyDescent="0.25">
      <c r="B112" s="326" t="s">
        <v>407</v>
      </c>
      <c r="C112" s="238" t="s">
        <v>408</v>
      </c>
      <c r="D112" s="267" t="s">
        <v>24</v>
      </c>
      <c r="E112" s="266">
        <v>5</v>
      </c>
      <c r="F112" s="222"/>
      <c r="G112" s="222"/>
    </row>
    <row r="113" spans="2:7" ht="25.5" x14ac:dyDescent="0.25">
      <c r="B113" s="325" t="s">
        <v>409</v>
      </c>
      <c r="C113" s="238" t="s">
        <v>410</v>
      </c>
      <c r="D113" s="240" t="s">
        <v>3</v>
      </c>
      <c r="E113" s="265">
        <v>5</v>
      </c>
      <c r="F113" s="222"/>
      <c r="G113" s="222"/>
    </row>
    <row r="114" spans="2:7" ht="25.5" x14ac:dyDescent="0.25">
      <c r="B114" s="326" t="s">
        <v>411</v>
      </c>
      <c r="C114" s="238" t="s">
        <v>412</v>
      </c>
      <c r="D114" s="240" t="s">
        <v>3</v>
      </c>
      <c r="E114" s="265">
        <v>1</v>
      </c>
      <c r="F114" s="222"/>
      <c r="G114" s="222"/>
    </row>
    <row r="115" spans="2:7" ht="25.5" x14ac:dyDescent="0.25">
      <c r="B115" s="325" t="s">
        <v>413</v>
      </c>
      <c r="C115" s="238" t="s">
        <v>414</v>
      </c>
      <c r="D115" s="240" t="s">
        <v>3</v>
      </c>
      <c r="E115" s="265">
        <v>6</v>
      </c>
      <c r="F115" s="223"/>
      <c r="G115" s="222"/>
    </row>
    <row r="116" spans="2:7" ht="14.25" x14ac:dyDescent="0.25">
      <c r="B116" s="326"/>
      <c r="C116" s="260"/>
      <c r="D116" s="261"/>
      <c r="E116" s="259"/>
      <c r="F116" s="220"/>
      <c r="G116" s="222"/>
    </row>
    <row r="117" spans="2:7" ht="15" x14ac:dyDescent="0.25">
      <c r="B117" s="324">
        <v>13</v>
      </c>
      <c r="C117" s="324" t="s">
        <v>415</v>
      </c>
      <c r="D117" s="324"/>
      <c r="E117" s="324"/>
      <c r="F117" s="324"/>
      <c r="G117" s="324"/>
    </row>
    <row r="118" spans="2:7" ht="38.25" x14ac:dyDescent="0.25">
      <c r="B118" s="329" t="s">
        <v>416</v>
      </c>
      <c r="C118" s="253" t="s">
        <v>417</v>
      </c>
      <c r="D118" s="255" t="s">
        <v>13</v>
      </c>
      <c r="E118" s="259">
        <v>38</v>
      </c>
      <c r="F118" s="220"/>
      <c r="G118" s="222"/>
    </row>
    <row r="119" spans="2:7" ht="51" x14ac:dyDescent="0.25">
      <c r="B119" s="329" t="s">
        <v>418</v>
      </c>
      <c r="C119" s="253" t="s">
        <v>419</v>
      </c>
      <c r="D119" s="255" t="s">
        <v>13</v>
      </c>
      <c r="E119" s="259">
        <v>16</v>
      </c>
      <c r="F119" s="220"/>
      <c r="G119" s="222"/>
    </row>
    <row r="120" spans="2:7" ht="63.75" x14ac:dyDescent="0.25">
      <c r="B120" s="329" t="s">
        <v>420</v>
      </c>
      <c r="C120" s="253" t="s">
        <v>421</v>
      </c>
      <c r="D120" s="255" t="s">
        <v>13</v>
      </c>
      <c r="E120" s="259">
        <v>54</v>
      </c>
      <c r="F120" s="220"/>
      <c r="G120" s="222"/>
    </row>
    <row r="121" spans="2:7" ht="63.75" x14ac:dyDescent="0.25">
      <c r="B121" s="329" t="s">
        <v>422</v>
      </c>
      <c r="C121" s="253" t="s">
        <v>423</v>
      </c>
      <c r="D121" s="240" t="s">
        <v>3</v>
      </c>
      <c r="E121" s="259">
        <v>30</v>
      </c>
      <c r="F121" s="220"/>
      <c r="G121" s="222"/>
    </row>
    <row r="122" spans="2:7" ht="76.5" x14ac:dyDescent="0.25">
      <c r="B122" s="329" t="s">
        <v>424</v>
      </c>
      <c r="C122" s="253" t="s">
        <v>425</v>
      </c>
      <c r="D122" s="240" t="s">
        <v>3</v>
      </c>
      <c r="E122" s="259">
        <v>1</v>
      </c>
      <c r="F122" s="220"/>
      <c r="G122" s="222"/>
    </row>
    <row r="123" spans="2:7" ht="76.5" x14ac:dyDescent="0.25">
      <c r="B123" s="329" t="s">
        <v>426</v>
      </c>
      <c r="C123" s="270" t="s">
        <v>427</v>
      </c>
      <c r="D123" s="243" t="s">
        <v>3</v>
      </c>
      <c r="E123" s="259">
        <v>3</v>
      </c>
      <c r="F123" s="220"/>
      <c r="G123" s="222"/>
    </row>
    <row r="124" spans="2:7" ht="76.5" x14ac:dyDescent="0.25">
      <c r="B124" s="329" t="s">
        <v>428</v>
      </c>
      <c r="C124" s="270" t="s">
        <v>429</v>
      </c>
      <c r="D124" s="243" t="s">
        <v>3</v>
      </c>
      <c r="E124" s="259">
        <v>1</v>
      </c>
      <c r="F124" s="220"/>
      <c r="G124" s="222"/>
    </row>
    <row r="125" spans="2:7" ht="76.5" x14ac:dyDescent="0.25">
      <c r="B125" s="329" t="s">
        <v>430</v>
      </c>
      <c r="C125" s="270" t="s">
        <v>431</v>
      </c>
      <c r="D125" s="243" t="s">
        <v>3</v>
      </c>
      <c r="E125" s="259">
        <v>1</v>
      </c>
      <c r="F125" s="220"/>
      <c r="G125" s="222"/>
    </row>
    <row r="126" spans="2:7" ht="38.25" x14ac:dyDescent="0.25">
      <c r="B126" s="329" t="s">
        <v>432</v>
      </c>
      <c r="C126" s="270" t="s">
        <v>433</v>
      </c>
      <c r="D126" s="243" t="s">
        <v>3</v>
      </c>
      <c r="E126" s="259">
        <v>4</v>
      </c>
      <c r="F126" s="220"/>
      <c r="G126" s="222"/>
    </row>
    <row r="127" spans="2:7" ht="38.25" x14ac:dyDescent="0.25">
      <c r="B127" s="329" t="s">
        <v>434</v>
      </c>
      <c r="C127" s="253" t="s">
        <v>435</v>
      </c>
      <c r="D127" s="255" t="s">
        <v>13</v>
      </c>
      <c r="E127" s="259">
        <v>14</v>
      </c>
      <c r="F127" s="220"/>
      <c r="G127" s="222"/>
    </row>
    <row r="128" spans="2:7" ht="51" x14ac:dyDescent="0.25">
      <c r="B128" s="329" t="s">
        <v>436</v>
      </c>
      <c r="C128" s="238" t="s">
        <v>437</v>
      </c>
      <c r="D128" s="241" t="s">
        <v>3</v>
      </c>
      <c r="E128" s="259">
        <v>2</v>
      </c>
      <c r="F128" s="224"/>
      <c r="G128" s="221"/>
    </row>
    <row r="129" spans="2:7" ht="38.25" x14ac:dyDescent="0.25">
      <c r="B129" s="329" t="s">
        <v>438</v>
      </c>
      <c r="C129" s="238" t="s">
        <v>439</v>
      </c>
      <c r="D129" s="241" t="s">
        <v>3</v>
      </c>
      <c r="E129" s="259">
        <v>1</v>
      </c>
      <c r="F129" s="220"/>
      <c r="G129" s="222"/>
    </row>
    <row r="130" spans="2:7" ht="150" x14ac:dyDescent="0.25">
      <c r="B130" s="326" t="s">
        <v>440</v>
      </c>
      <c r="C130" s="271" t="s">
        <v>441</v>
      </c>
      <c r="D130" s="241" t="s">
        <v>13</v>
      </c>
      <c r="E130" s="256">
        <v>42</v>
      </c>
      <c r="F130" s="220"/>
      <c r="G130" s="222"/>
    </row>
    <row r="131" spans="2:7" ht="38.25" x14ac:dyDescent="0.25">
      <c r="B131" s="329" t="s">
        <v>442</v>
      </c>
      <c r="C131" s="253" t="s">
        <v>443</v>
      </c>
      <c r="D131" s="240" t="s">
        <v>24</v>
      </c>
      <c r="E131" s="259">
        <v>20</v>
      </c>
      <c r="F131" s="220"/>
      <c r="G131" s="222"/>
    </row>
    <row r="132" spans="2:7" ht="51" x14ac:dyDescent="0.25">
      <c r="B132" s="329" t="s">
        <v>444</v>
      </c>
      <c r="C132" s="260" t="s">
        <v>445</v>
      </c>
      <c r="D132" s="261" t="s">
        <v>3</v>
      </c>
      <c r="E132" s="259">
        <v>2</v>
      </c>
      <c r="F132" s="220"/>
      <c r="G132" s="222"/>
    </row>
    <row r="133" spans="2:7" ht="76.5" x14ac:dyDescent="0.25">
      <c r="B133" s="329" t="s">
        <v>446</v>
      </c>
      <c r="C133" s="260" t="s">
        <v>447</v>
      </c>
      <c r="D133" s="261" t="s">
        <v>13</v>
      </c>
      <c r="E133" s="272">
        <v>2</v>
      </c>
      <c r="F133" s="220"/>
      <c r="G133" s="222"/>
    </row>
    <row r="134" spans="2:7" ht="76.5" x14ac:dyDescent="0.25">
      <c r="B134" s="329" t="s">
        <v>448</v>
      </c>
      <c r="C134" s="260" t="s">
        <v>449</v>
      </c>
      <c r="D134" s="261" t="s">
        <v>13</v>
      </c>
      <c r="E134" s="259">
        <v>18</v>
      </c>
      <c r="F134" s="220"/>
      <c r="G134" s="222"/>
    </row>
    <row r="135" spans="2:7" ht="63.75" x14ac:dyDescent="0.25">
      <c r="B135" s="329" t="s">
        <v>450</v>
      </c>
      <c r="C135" s="270" t="s">
        <v>451</v>
      </c>
      <c r="D135" s="261" t="s">
        <v>3</v>
      </c>
      <c r="E135" s="259">
        <v>2</v>
      </c>
      <c r="F135" s="220"/>
      <c r="G135" s="222"/>
    </row>
    <row r="136" spans="2:7" ht="15" x14ac:dyDescent="0.25">
      <c r="B136" s="324">
        <v>14</v>
      </c>
      <c r="C136" s="324" t="s">
        <v>452</v>
      </c>
      <c r="D136" s="324"/>
      <c r="E136" s="324"/>
      <c r="F136" s="324"/>
      <c r="G136" s="324"/>
    </row>
    <row r="137" spans="2:7" ht="89.25" x14ac:dyDescent="0.25">
      <c r="B137" s="327" t="s">
        <v>453</v>
      </c>
      <c r="C137" s="249" t="s">
        <v>454</v>
      </c>
      <c r="D137" s="261" t="s">
        <v>395</v>
      </c>
      <c r="E137" s="259">
        <v>550</v>
      </c>
      <c r="F137" s="220"/>
      <c r="G137" s="222"/>
    </row>
    <row r="138" spans="2:7" ht="76.5" x14ac:dyDescent="0.25">
      <c r="B138" s="327" t="s">
        <v>455</v>
      </c>
      <c r="C138" s="249" t="s">
        <v>456</v>
      </c>
      <c r="D138" s="261" t="s">
        <v>395</v>
      </c>
      <c r="E138" s="259">
        <v>500</v>
      </c>
      <c r="F138" s="224"/>
      <c r="G138" s="221"/>
    </row>
    <row r="139" spans="2:7" ht="15" x14ac:dyDescent="0.25">
      <c r="B139" s="324">
        <v>15</v>
      </c>
      <c r="C139" s="324" t="s">
        <v>457</v>
      </c>
      <c r="D139" s="324"/>
      <c r="E139" s="324"/>
      <c r="F139" s="324"/>
      <c r="G139" s="324"/>
    </row>
    <row r="140" spans="2:7" ht="15" x14ac:dyDescent="0.25">
      <c r="B140" s="324" t="s">
        <v>458</v>
      </c>
      <c r="C140" s="324" t="s">
        <v>459</v>
      </c>
      <c r="D140" s="324"/>
      <c r="E140" s="324"/>
      <c r="F140" s="324"/>
      <c r="G140" s="324"/>
    </row>
    <row r="141" spans="2:7" ht="25.5" x14ac:dyDescent="0.2">
      <c r="B141" s="326" t="s">
        <v>460</v>
      </c>
      <c r="C141" s="273" t="s">
        <v>461</v>
      </c>
      <c r="D141" s="274" t="s">
        <v>462</v>
      </c>
      <c r="E141" s="275">
        <v>58</v>
      </c>
      <c r="F141" s="223"/>
      <c r="G141" s="222"/>
    </row>
    <row r="142" spans="2:7" ht="25.5" x14ac:dyDescent="0.2">
      <c r="B142" s="330" t="s">
        <v>463</v>
      </c>
      <c r="C142" s="273" t="s">
        <v>464</v>
      </c>
      <c r="D142" s="274" t="s">
        <v>462</v>
      </c>
      <c r="E142" s="275">
        <v>27</v>
      </c>
      <c r="F142" s="220"/>
      <c r="G142" s="222"/>
    </row>
    <row r="143" spans="2:7" ht="25.5" x14ac:dyDescent="0.2">
      <c r="B143" s="330" t="s">
        <v>465</v>
      </c>
      <c r="C143" s="273" t="s">
        <v>466</v>
      </c>
      <c r="D143" s="274" t="s">
        <v>462</v>
      </c>
      <c r="E143" s="275">
        <v>56</v>
      </c>
      <c r="F143" s="224"/>
      <c r="G143" s="221"/>
    </row>
    <row r="144" spans="2:7" ht="25.5" x14ac:dyDescent="0.2">
      <c r="B144" s="330" t="s">
        <v>467</v>
      </c>
      <c r="C144" s="273" t="s">
        <v>468</v>
      </c>
      <c r="D144" s="274" t="s">
        <v>462</v>
      </c>
      <c r="E144" s="275">
        <v>36</v>
      </c>
      <c r="F144" s="222"/>
      <c r="G144" s="222"/>
    </row>
    <row r="145" spans="2:7" ht="25.5" x14ac:dyDescent="0.2">
      <c r="B145" s="330" t="s">
        <v>469</v>
      </c>
      <c r="C145" s="273" t="s">
        <v>470</v>
      </c>
      <c r="D145" s="274" t="s">
        <v>462</v>
      </c>
      <c r="E145" s="277">
        <v>6</v>
      </c>
      <c r="F145" s="222"/>
      <c r="G145" s="222"/>
    </row>
    <row r="146" spans="2:7" ht="25.5" x14ac:dyDescent="0.2">
      <c r="B146" s="330" t="s">
        <v>471</v>
      </c>
      <c r="C146" s="273" t="s">
        <v>472</v>
      </c>
      <c r="D146" s="274" t="s">
        <v>462</v>
      </c>
      <c r="E146" s="277">
        <v>15</v>
      </c>
      <c r="F146" s="222"/>
      <c r="G146" s="222"/>
    </row>
    <row r="147" spans="2:7" ht="25.5" x14ac:dyDescent="0.2">
      <c r="B147" s="330" t="s">
        <v>473</v>
      </c>
      <c r="C147" s="273" t="s">
        <v>474</v>
      </c>
      <c r="D147" s="274" t="s">
        <v>462</v>
      </c>
      <c r="E147" s="277">
        <v>17</v>
      </c>
      <c r="F147" s="222"/>
      <c r="G147" s="222"/>
    </row>
    <row r="148" spans="2:7" ht="25.5" x14ac:dyDescent="0.2">
      <c r="B148" s="330" t="s">
        <v>475</v>
      </c>
      <c r="C148" s="273" t="s">
        <v>476</v>
      </c>
      <c r="D148" s="274" t="s">
        <v>462</v>
      </c>
      <c r="E148" s="277">
        <v>10</v>
      </c>
      <c r="F148" s="222"/>
      <c r="G148" s="222"/>
    </row>
    <row r="149" spans="2:7" ht="25.5" x14ac:dyDescent="0.2">
      <c r="B149" s="330" t="s">
        <v>477</v>
      </c>
      <c r="C149" s="273" t="s">
        <v>478</v>
      </c>
      <c r="D149" s="274" t="s">
        <v>462</v>
      </c>
      <c r="E149" s="277">
        <v>24</v>
      </c>
      <c r="F149" s="220"/>
      <c r="G149" s="222"/>
    </row>
    <row r="150" spans="2:7" ht="25.5" x14ac:dyDescent="0.2">
      <c r="B150" s="330" t="s">
        <v>479</v>
      </c>
      <c r="C150" s="273" t="s">
        <v>480</v>
      </c>
      <c r="D150" s="274" t="s">
        <v>462</v>
      </c>
      <c r="E150" s="277">
        <v>9</v>
      </c>
      <c r="F150" s="220"/>
      <c r="G150" s="222"/>
    </row>
    <row r="151" spans="2:7" ht="25.5" x14ac:dyDescent="0.2">
      <c r="B151" s="330" t="s">
        <v>481</v>
      </c>
      <c r="C151" s="273" t="s">
        <v>482</v>
      </c>
      <c r="D151" s="274" t="s">
        <v>462</v>
      </c>
      <c r="E151" s="277">
        <v>3</v>
      </c>
      <c r="F151" s="220"/>
      <c r="G151" s="222"/>
    </row>
    <row r="152" spans="2:7" ht="25.5" x14ac:dyDescent="0.2">
      <c r="B152" s="325" t="s">
        <v>483</v>
      </c>
      <c r="C152" s="273" t="s">
        <v>484</v>
      </c>
      <c r="D152" s="274" t="s">
        <v>462</v>
      </c>
      <c r="E152" s="277">
        <v>5</v>
      </c>
      <c r="F152" s="220"/>
      <c r="G152" s="222"/>
    </row>
    <row r="153" spans="2:7" ht="25.5" x14ac:dyDescent="0.2">
      <c r="B153" s="330" t="s">
        <v>485</v>
      </c>
      <c r="C153" s="273" t="s">
        <v>486</v>
      </c>
      <c r="D153" s="274" t="s">
        <v>462</v>
      </c>
      <c r="E153" s="277">
        <v>17</v>
      </c>
      <c r="F153" s="224"/>
      <c r="G153" s="221"/>
    </row>
    <row r="154" spans="2:7" ht="25.5" x14ac:dyDescent="0.2">
      <c r="B154" s="330" t="s">
        <v>487</v>
      </c>
      <c r="C154" s="273" t="s">
        <v>488</v>
      </c>
      <c r="D154" s="274" t="s">
        <v>489</v>
      </c>
      <c r="E154" s="277">
        <v>119</v>
      </c>
      <c r="F154" s="220"/>
      <c r="G154" s="222"/>
    </row>
    <row r="155" spans="2:7" ht="25.5" x14ac:dyDescent="0.2">
      <c r="B155" s="325" t="s">
        <v>490</v>
      </c>
      <c r="C155" s="273" t="s">
        <v>491</v>
      </c>
      <c r="D155" s="274" t="s">
        <v>462</v>
      </c>
      <c r="E155" s="277">
        <v>20</v>
      </c>
      <c r="F155" s="220"/>
      <c r="G155" s="222"/>
    </row>
    <row r="156" spans="2:7" ht="25.5" x14ac:dyDescent="0.2">
      <c r="B156" s="325" t="s">
        <v>492</v>
      </c>
      <c r="C156" s="273" t="s">
        <v>493</v>
      </c>
      <c r="D156" s="274" t="s">
        <v>489</v>
      </c>
      <c r="E156" s="277">
        <v>50</v>
      </c>
      <c r="F156" s="220"/>
      <c r="G156" s="222"/>
    </row>
    <row r="157" spans="2:7" ht="25.5" x14ac:dyDescent="0.2">
      <c r="B157" s="330" t="s">
        <v>494</v>
      </c>
      <c r="C157" s="273" t="s">
        <v>495</v>
      </c>
      <c r="D157" s="274" t="s">
        <v>462</v>
      </c>
      <c r="E157" s="277">
        <v>9</v>
      </c>
      <c r="F157" s="220"/>
      <c r="G157" s="222"/>
    </row>
    <row r="158" spans="2:7" ht="25.5" x14ac:dyDescent="0.2">
      <c r="B158" s="330" t="s">
        <v>496</v>
      </c>
      <c r="C158" s="273" t="s">
        <v>497</v>
      </c>
      <c r="D158" s="274" t="s">
        <v>489</v>
      </c>
      <c r="E158" s="277">
        <v>76</v>
      </c>
      <c r="F158" s="220"/>
      <c r="G158" s="222"/>
    </row>
    <row r="159" spans="2:7" ht="25.5" x14ac:dyDescent="0.2">
      <c r="B159" s="330" t="s">
        <v>498</v>
      </c>
      <c r="C159" s="273" t="s">
        <v>499</v>
      </c>
      <c r="D159" s="274" t="s">
        <v>462</v>
      </c>
      <c r="E159" s="277">
        <v>13</v>
      </c>
      <c r="F159" s="224"/>
      <c r="G159" s="221"/>
    </row>
    <row r="160" spans="2:7" ht="25.5" x14ac:dyDescent="0.2">
      <c r="B160" s="330" t="s">
        <v>500</v>
      </c>
      <c r="C160" s="273" t="s">
        <v>501</v>
      </c>
      <c r="D160" s="274" t="s">
        <v>489</v>
      </c>
      <c r="E160" s="277">
        <v>50</v>
      </c>
      <c r="F160" s="220"/>
      <c r="G160" s="222"/>
    </row>
    <row r="161" spans="2:7" ht="25.5" x14ac:dyDescent="0.2">
      <c r="B161" s="325" t="s">
        <v>502</v>
      </c>
      <c r="C161" s="273" t="s">
        <v>503</v>
      </c>
      <c r="D161" s="274" t="s">
        <v>462</v>
      </c>
      <c r="E161" s="277">
        <v>9</v>
      </c>
      <c r="F161" s="220"/>
      <c r="G161" s="222"/>
    </row>
    <row r="162" spans="2:7" ht="25.5" x14ac:dyDescent="0.2">
      <c r="B162" s="330" t="s">
        <v>504</v>
      </c>
      <c r="C162" s="273" t="s">
        <v>505</v>
      </c>
      <c r="D162" s="274" t="s">
        <v>462</v>
      </c>
      <c r="E162" s="277">
        <v>14</v>
      </c>
      <c r="F162" s="220"/>
      <c r="G162" s="222"/>
    </row>
    <row r="163" spans="2:7" ht="51" x14ac:dyDescent="0.2">
      <c r="B163" s="330" t="s">
        <v>506</v>
      </c>
      <c r="C163" s="273" t="s">
        <v>507</v>
      </c>
      <c r="D163" s="274" t="s">
        <v>462</v>
      </c>
      <c r="E163" s="277">
        <v>4</v>
      </c>
      <c r="F163" s="220"/>
      <c r="G163" s="222"/>
    </row>
    <row r="164" spans="2:7" ht="63.75" x14ac:dyDescent="0.2">
      <c r="B164" s="330" t="s">
        <v>508</v>
      </c>
      <c r="C164" s="333" t="s">
        <v>509</v>
      </c>
      <c r="D164" s="334" t="s">
        <v>462</v>
      </c>
      <c r="E164" s="335">
        <v>3</v>
      </c>
      <c r="F164" s="220"/>
      <c r="G164" s="220"/>
    </row>
    <row r="165" spans="2:7" ht="38.25" x14ac:dyDescent="0.2">
      <c r="B165" s="330" t="s">
        <v>510</v>
      </c>
      <c r="C165" s="333" t="s">
        <v>511</v>
      </c>
      <c r="D165" s="334" t="s">
        <v>512</v>
      </c>
      <c r="E165" s="335">
        <v>15</v>
      </c>
      <c r="F165" s="223"/>
      <c r="G165" s="222"/>
    </row>
    <row r="166" spans="2:7" ht="89.25" x14ac:dyDescent="0.2">
      <c r="B166" s="330" t="s">
        <v>513</v>
      </c>
      <c r="C166" s="336" t="s">
        <v>514</v>
      </c>
      <c r="D166" s="334" t="s">
        <v>515</v>
      </c>
      <c r="E166" s="335">
        <v>1</v>
      </c>
      <c r="F166" s="220"/>
      <c r="G166" s="222"/>
    </row>
    <row r="167" spans="2:7" ht="15" x14ac:dyDescent="0.25">
      <c r="B167" s="330"/>
      <c r="C167" s="235"/>
      <c r="D167" s="240"/>
      <c r="E167" s="256"/>
      <c r="F167" s="220"/>
      <c r="G167" s="222"/>
    </row>
    <row r="168" spans="2:7" ht="15" x14ac:dyDescent="0.25">
      <c r="B168" s="324" t="s">
        <v>516</v>
      </c>
      <c r="C168" s="324" t="s">
        <v>517</v>
      </c>
      <c r="D168" s="324"/>
      <c r="E168" s="324"/>
      <c r="F168" s="324"/>
      <c r="G168" s="324"/>
    </row>
    <row r="169" spans="2:7" ht="14.25" x14ac:dyDescent="0.2">
      <c r="B169" s="326" t="s">
        <v>518</v>
      </c>
      <c r="C169" s="276" t="s">
        <v>519</v>
      </c>
      <c r="D169" s="274" t="s">
        <v>489</v>
      </c>
      <c r="E169" s="277">
        <v>83</v>
      </c>
      <c r="F169" s="220"/>
      <c r="G169" s="222"/>
    </row>
    <row r="170" spans="2:7" ht="15" x14ac:dyDescent="0.2">
      <c r="B170" s="325" t="s">
        <v>520</v>
      </c>
      <c r="C170" s="276" t="s">
        <v>521</v>
      </c>
      <c r="D170" s="274" t="s">
        <v>462</v>
      </c>
      <c r="E170" s="277">
        <v>14</v>
      </c>
      <c r="F170" s="220"/>
      <c r="G170" s="220"/>
    </row>
    <row r="171" spans="2:7" ht="15" x14ac:dyDescent="0.2">
      <c r="B171" s="325" t="s">
        <v>522</v>
      </c>
      <c r="C171" s="276" t="s">
        <v>523</v>
      </c>
      <c r="D171" s="274" t="s">
        <v>489</v>
      </c>
      <c r="E171" s="277">
        <v>76</v>
      </c>
      <c r="F171" s="220"/>
      <c r="G171" s="220"/>
    </row>
    <row r="172" spans="2:7" ht="15" x14ac:dyDescent="0.2">
      <c r="B172" s="325" t="s">
        <v>524</v>
      </c>
      <c r="C172" s="276" t="s">
        <v>525</v>
      </c>
      <c r="D172" s="274" t="s">
        <v>462</v>
      </c>
      <c r="E172" s="277">
        <v>13</v>
      </c>
      <c r="F172" s="225"/>
      <c r="G172" s="229"/>
    </row>
    <row r="173" spans="2:7" ht="15" x14ac:dyDescent="0.2">
      <c r="B173" s="325" t="s">
        <v>526</v>
      </c>
      <c r="C173" s="276" t="s">
        <v>527</v>
      </c>
      <c r="D173" s="274" t="s">
        <v>489</v>
      </c>
      <c r="E173" s="277">
        <v>34</v>
      </c>
      <c r="F173" s="225"/>
      <c r="G173" s="229"/>
    </row>
    <row r="174" spans="2:7" ht="15" x14ac:dyDescent="0.2">
      <c r="B174" s="325" t="s">
        <v>528</v>
      </c>
      <c r="C174" s="276" t="s">
        <v>529</v>
      </c>
      <c r="D174" s="274" t="s">
        <v>462</v>
      </c>
      <c r="E174" s="277">
        <v>6</v>
      </c>
      <c r="F174" s="225"/>
      <c r="G174" s="225"/>
    </row>
    <row r="175" spans="2:7" ht="15" x14ac:dyDescent="0.2">
      <c r="B175" s="325" t="s">
        <v>530</v>
      </c>
      <c r="C175" s="276" t="s">
        <v>531</v>
      </c>
      <c r="D175" s="274" t="s">
        <v>489</v>
      </c>
      <c r="E175" s="277">
        <v>75</v>
      </c>
      <c r="F175" s="220"/>
      <c r="G175" s="229"/>
    </row>
    <row r="176" spans="2:7" ht="15" x14ac:dyDescent="0.2">
      <c r="B176" s="325" t="s">
        <v>532</v>
      </c>
      <c r="C176" s="276" t="s">
        <v>533</v>
      </c>
      <c r="D176" s="274" t="s">
        <v>462</v>
      </c>
      <c r="E176" s="277">
        <v>13</v>
      </c>
      <c r="F176" s="229"/>
      <c r="G176" s="229"/>
    </row>
    <row r="177" spans="2:7" ht="15" x14ac:dyDescent="0.2">
      <c r="B177" s="325" t="s">
        <v>534</v>
      </c>
      <c r="C177" s="276" t="s">
        <v>535</v>
      </c>
      <c r="D177" s="274" t="s">
        <v>489</v>
      </c>
      <c r="E177" s="277">
        <v>112</v>
      </c>
      <c r="F177" s="229"/>
      <c r="G177" s="229"/>
    </row>
    <row r="178" spans="2:7" ht="15" x14ac:dyDescent="0.2">
      <c r="B178" s="325" t="s">
        <v>536</v>
      </c>
      <c r="C178" s="276" t="s">
        <v>537</v>
      </c>
      <c r="D178" s="274" t="s">
        <v>462</v>
      </c>
      <c r="E178" s="277">
        <v>19</v>
      </c>
      <c r="F178" s="229"/>
      <c r="G178" s="229"/>
    </row>
    <row r="179" spans="2:7" ht="15" x14ac:dyDescent="0.2">
      <c r="B179" s="325" t="s">
        <v>538</v>
      </c>
      <c r="C179" s="276" t="s">
        <v>539</v>
      </c>
      <c r="D179" s="274" t="s">
        <v>462</v>
      </c>
      <c r="E179" s="277">
        <v>14</v>
      </c>
      <c r="F179" s="229"/>
      <c r="G179" s="229"/>
    </row>
    <row r="180" spans="2:7" ht="15" x14ac:dyDescent="0.2">
      <c r="B180" s="325" t="s">
        <v>540</v>
      </c>
      <c r="C180" s="276" t="s">
        <v>541</v>
      </c>
      <c r="D180" s="274" t="s">
        <v>462</v>
      </c>
      <c r="E180" s="277">
        <v>6</v>
      </c>
      <c r="F180" s="229"/>
      <c r="G180" s="229"/>
    </row>
    <row r="181" spans="2:7" ht="15" x14ac:dyDescent="0.2">
      <c r="B181" s="325" t="s">
        <v>542</v>
      </c>
      <c r="C181" s="276" t="s">
        <v>543</v>
      </c>
      <c r="D181" s="274" t="s">
        <v>462</v>
      </c>
      <c r="E181" s="277">
        <v>5</v>
      </c>
      <c r="F181" s="229"/>
      <c r="G181" s="229"/>
    </row>
    <row r="182" spans="2:7" ht="15" x14ac:dyDescent="0.2">
      <c r="B182" s="325" t="s">
        <v>544</v>
      </c>
      <c r="C182" s="276" t="s">
        <v>545</v>
      </c>
      <c r="D182" s="274" t="s">
        <v>462</v>
      </c>
      <c r="E182" s="277">
        <v>7</v>
      </c>
      <c r="F182" s="229"/>
      <c r="G182" s="229"/>
    </row>
    <row r="183" spans="2:7" ht="15" x14ac:dyDescent="0.2">
      <c r="B183" s="325" t="s">
        <v>546</v>
      </c>
      <c r="C183" s="276" t="s">
        <v>547</v>
      </c>
      <c r="D183" s="274" t="s">
        <v>462</v>
      </c>
      <c r="E183" s="277">
        <v>89</v>
      </c>
      <c r="F183" s="229"/>
      <c r="G183" s="229"/>
    </row>
    <row r="184" spans="2:7" ht="15" x14ac:dyDescent="0.2">
      <c r="B184" s="325" t="s">
        <v>548</v>
      </c>
      <c r="C184" s="276" t="s">
        <v>549</v>
      </c>
      <c r="D184" s="274" t="s">
        <v>462</v>
      </c>
      <c r="E184" s="277">
        <v>56</v>
      </c>
      <c r="F184" s="229"/>
      <c r="G184" s="229"/>
    </row>
    <row r="185" spans="2:7" ht="15" x14ac:dyDescent="0.2">
      <c r="B185" s="325" t="s">
        <v>550</v>
      </c>
      <c r="C185" s="276" t="s">
        <v>551</v>
      </c>
      <c r="D185" s="274" t="s">
        <v>462</v>
      </c>
      <c r="E185" s="277">
        <v>5</v>
      </c>
      <c r="F185" s="229"/>
      <c r="G185" s="229"/>
    </row>
    <row r="186" spans="2:7" ht="15" x14ac:dyDescent="0.2">
      <c r="B186" s="325" t="s">
        <v>552</v>
      </c>
      <c r="C186" s="276" t="s">
        <v>553</v>
      </c>
      <c r="D186" s="274" t="s">
        <v>462</v>
      </c>
      <c r="E186" s="277">
        <v>8</v>
      </c>
      <c r="F186" s="229"/>
      <c r="G186" s="229"/>
    </row>
    <row r="187" spans="2:7" ht="15" x14ac:dyDescent="0.2">
      <c r="B187" s="325" t="s">
        <v>554</v>
      </c>
      <c r="C187" s="276" t="s">
        <v>555</v>
      </c>
      <c r="D187" s="274" t="s">
        <v>462</v>
      </c>
      <c r="E187" s="277">
        <v>35</v>
      </c>
      <c r="F187" s="229"/>
      <c r="G187" s="229"/>
    </row>
    <row r="188" spans="2:7" ht="15" x14ac:dyDescent="0.2">
      <c r="B188" s="325" t="s">
        <v>556</v>
      </c>
      <c r="C188" s="276" t="s">
        <v>557</v>
      </c>
      <c r="D188" s="274" t="s">
        <v>462</v>
      </c>
      <c r="E188" s="277">
        <v>51</v>
      </c>
      <c r="F188" s="229"/>
      <c r="G188" s="229"/>
    </row>
    <row r="189" spans="2:7" ht="15" x14ac:dyDescent="0.2">
      <c r="B189" s="325" t="s">
        <v>558</v>
      </c>
      <c r="C189" s="276" t="s">
        <v>559</v>
      </c>
      <c r="D189" s="274" t="s">
        <v>462</v>
      </c>
      <c r="E189" s="277">
        <v>50</v>
      </c>
      <c r="F189" s="229"/>
      <c r="G189" s="229"/>
    </row>
    <row r="190" spans="2:7" ht="15" x14ac:dyDescent="0.2">
      <c r="B190" s="325" t="s">
        <v>560</v>
      </c>
      <c r="C190" s="276" t="s">
        <v>561</v>
      </c>
      <c r="D190" s="274" t="s">
        <v>462</v>
      </c>
      <c r="E190" s="277">
        <v>5</v>
      </c>
      <c r="F190" s="229"/>
      <c r="G190" s="229"/>
    </row>
    <row r="191" spans="2:7" ht="15" x14ac:dyDescent="0.2">
      <c r="B191" s="325" t="s">
        <v>562</v>
      </c>
      <c r="C191" s="276" t="s">
        <v>563</v>
      </c>
      <c r="D191" s="274" t="s">
        <v>462</v>
      </c>
      <c r="E191" s="277">
        <v>48</v>
      </c>
      <c r="F191" s="229"/>
      <c r="G191" s="229"/>
    </row>
    <row r="192" spans="2:7" ht="15" x14ac:dyDescent="0.25">
      <c r="B192" s="325"/>
      <c r="C192" s="242"/>
      <c r="D192" s="243"/>
      <c r="E192" s="257"/>
      <c r="F192" s="229"/>
      <c r="G192" s="229"/>
    </row>
    <row r="193" spans="2:7" ht="15" x14ac:dyDescent="0.25">
      <c r="B193" s="324">
        <v>16</v>
      </c>
      <c r="C193" s="324" t="s">
        <v>564</v>
      </c>
      <c r="D193" s="324"/>
      <c r="E193" s="324"/>
      <c r="F193" s="324"/>
      <c r="G193" s="324"/>
    </row>
    <row r="194" spans="2:7" ht="15" x14ac:dyDescent="0.25">
      <c r="B194" s="324" t="s">
        <v>565</v>
      </c>
      <c r="C194" s="324" t="s">
        <v>566</v>
      </c>
      <c r="D194" s="324"/>
      <c r="E194" s="324"/>
      <c r="F194" s="324"/>
      <c r="G194" s="324"/>
    </row>
    <row r="195" spans="2:7" ht="15" x14ac:dyDescent="0.25">
      <c r="B195" s="324" t="s">
        <v>567</v>
      </c>
      <c r="C195" s="324" t="s">
        <v>568</v>
      </c>
      <c r="D195" s="324"/>
      <c r="E195" s="324"/>
      <c r="F195" s="324"/>
      <c r="G195" s="324"/>
    </row>
    <row r="196" spans="2:7" ht="63.75" x14ac:dyDescent="0.25">
      <c r="B196" s="326" t="s">
        <v>569</v>
      </c>
      <c r="C196" s="238" t="s">
        <v>570</v>
      </c>
      <c r="D196" s="240" t="s">
        <v>3</v>
      </c>
      <c r="E196" s="256">
        <v>1</v>
      </c>
      <c r="F196" s="225"/>
      <c r="G196" s="226"/>
    </row>
    <row r="197" spans="2:7" ht="51" x14ac:dyDescent="0.25">
      <c r="B197" s="326" t="s">
        <v>571</v>
      </c>
      <c r="C197" s="258" t="s">
        <v>572</v>
      </c>
      <c r="D197" s="240" t="s">
        <v>3</v>
      </c>
      <c r="E197" s="256">
        <v>1</v>
      </c>
      <c r="F197" s="225"/>
      <c r="G197" s="226"/>
    </row>
    <row r="198" spans="2:7" ht="38.25" x14ac:dyDescent="0.25">
      <c r="B198" s="326" t="s">
        <v>573</v>
      </c>
      <c r="C198" s="258" t="s">
        <v>574</v>
      </c>
      <c r="D198" s="240" t="s">
        <v>3</v>
      </c>
      <c r="E198" s="256">
        <v>1</v>
      </c>
      <c r="F198" s="228"/>
      <c r="G198" s="230"/>
    </row>
    <row r="199" spans="2:7" ht="25.5" x14ac:dyDescent="0.25">
      <c r="B199" s="326" t="s">
        <v>575</v>
      </c>
      <c r="C199" s="278" t="s">
        <v>576</v>
      </c>
      <c r="D199" s="240" t="s">
        <v>3</v>
      </c>
      <c r="E199" s="256">
        <v>1</v>
      </c>
      <c r="F199" s="225"/>
      <c r="G199" s="226"/>
    </row>
    <row r="200" spans="2:7" ht="89.25" x14ac:dyDescent="0.25">
      <c r="B200" s="326" t="s">
        <v>577</v>
      </c>
      <c r="C200" s="279" t="s">
        <v>578</v>
      </c>
      <c r="D200" s="240" t="s">
        <v>3</v>
      </c>
      <c r="E200" s="256">
        <v>1</v>
      </c>
      <c r="F200" s="225"/>
      <c r="G200" s="226"/>
    </row>
    <row r="201" spans="2:7" ht="63.75" x14ac:dyDescent="0.25">
      <c r="B201" s="326" t="s">
        <v>579</v>
      </c>
      <c r="C201" s="253" t="s">
        <v>580</v>
      </c>
      <c r="D201" s="240" t="s">
        <v>3</v>
      </c>
      <c r="E201" s="256">
        <v>1</v>
      </c>
      <c r="F201" s="225"/>
      <c r="G201" s="226"/>
    </row>
    <row r="202" spans="2:7" ht="38.25" x14ac:dyDescent="0.25">
      <c r="B202" s="326" t="s">
        <v>581</v>
      </c>
      <c r="C202" s="253" t="s">
        <v>582</v>
      </c>
      <c r="D202" s="240" t="s">
        <v>24</v>
      </c>
      <c r="E202" s="256">
        <v>20</v>
      </c>
      <c r="F202" s="225"/>
      <c r="G202" s="226"/>
    </row>
    <row r="203" spans="2:7" ht="89.25" x14ac:dyDescent="0.25">
      <c r="B203" s="326" t="s">
        <v>583</v>
      </c>
      <c r="C203" s="278" t="s">
        <v>584</v>
      </c>
      <c r="D203" s="240" t="s">
        <v>3</v>
      </c>
      <c r="E203" s="256">
        <v>1</v>
      </c>
      <c r="F203" s="228"/>
      <c r="G203" s="230"/>
    </row>
    <row r="204" spans="2:7" ht="114.75" x14ac:dyDescent="0.25">
      <c r="B204" s="326" t="s">
        <v>585</v>
      </c>
      <c r="C204" s="238" t="s">
        <v>586</v>
      </c>
      <c r="D204" s="240" t="s">
        <v>24</v>
      </c>
      <c r="E204" s="259">
        <v>61</v>
      </c>
      <c r="F204" s="225"/>
      <c r="G204" s="226"/>
    </row>
    <row r="205" spans="2:7" ht="135" x14ac:dyDescent="0.25">
      <c r="B205" s="326" t="s">
        <v>587</v>
      </c>
      <c r="C205" s="235" t="s">
        <v>588</v>
      </c>
      <c r="D205" s="240" t="s">
        <v>24</v>
      </c>
      <c r="E205" s="259">
        <v>34</v>
      </c>
      <c r="F205" s="223"/>
      <c r="G205" s="222"/>
    </row>
    <row r="206" spans="2:7" ht="114.75" x14ac:dyDescent="0.25">
      <c r="B206" s="326" t="s">
        <v>589</v>
      </c>
      <c r="C206" s="238" t="s">
        <v>590</v>
      </c>
      <c r="D206" s="240" t="s">
        <v>24</v>
      </c>
      <c r="E206" s="259">
        <v>11</v>
      </c>
      <c r="F206" s="220"/>
      <c r="G206" s="337"/>
    </row>
    <row r="207" spans="2:7" ht="114.75" x14ac:dyDescent="0.25">
      <c r="B207" s="326" t="s">
        <v>591</v>
      </c>
      <c r="C207" s="238" t="s">
        <v>592</v>
      </c>
      <c r="D207" s="240" t="s">
        <v>24</v>
      </c>
      <c r="E207" s="259">
        <v>52</v>
      </c>
      <c r="F207" s="220"/>
      <c r="G207" s="337"/>
    </row>
    <row r="208" spans="2:7" ht="38.25" x14ac:dyDescent="0.25">
      <c r="B208" s="326" t="s">
        <v>593</v>
      </c>
      <c r="C208" s="238" t="s">
        <v>594</v>
      </c>
      <c r="D208" s="240" t="s">
        <v>3</v>
      </c>
      <c r="E208" s="256">
        <v>1</v>
      </c>
      <c r="F208" s="220"/>
      <c r="G208" s="337"/>
    </row>
    <row r="209" spans="2:7" ht="25.5" x14ac:dyDescent="0.25">
      <c r="B209" s="326" t="s">
        <v>595</v>
      </c>
      <c r="C209" s="238" t="s">
        <v>596</v>
      </c>
      <c r="D209" s="240" t="s">
        <v>24</v>
      </c>
      <c r="E209" s="256">
        <v>50</v>
      </c>
      <c r="F209" s="224"/>
      <c r="G209" s="221"/>
    </row>
    <row r="210" spans="2:7" ht="38.25" x14ac:dyDescent="0.25">
      <c r="B210" s="326" t="s">
        <v>597</v>
      </c>
      <c r="C210" s="238" t="s">
        <v>598</v>
      </c>
      <c r="D210" s="240" t="s">
        <v>3</v>
      </c>
      <c r="E210" s="256">
        <v>1</v>
      </c>
      <c r="F210" s="220"/>
      <c r="G210" s="222"/>
    </row>
    <row r="211" spans="2:7" ht="15" x14ac:dyDescent="0.25">
      <c r="B211" s="326" t="s">
        <v>599</v>
      </c>
      <c r="C211" s="235" t="s">
        <v>600</v>
      </c>
      <c r="D211" s="240" t="s">
        <v>3</v>
      </c>
      <c r="E211" s="256">
        <v>6</v>
      </c>
      <c r="F211" s="220"/>
      <c r="G211" s="222"/>
    </row>
    <row r="212" spans="2:7" ht="25.5" x14ac:dyDescent="0.25">
      <c r="B212" s="326" t="s">
        <v>601</v>
      </c>
      <c r="C212" s="253" t="s">
        <v>602</v>
      </c>
      <c r="D212" s="240" t="s">
        <v>3</v>
      </c>
      <c r="E212" s="256">
        <v>4</v>
      </c>
      <c r="F212" s="220"/>
      <c r="G212" s="222"/>
    </row>
    <row r="213" spans="2:7" ht="25.5" x14ac:dyDescent="0.25">
      <c r="B213" s="326" t="s">
        <v>603</v>
      </c>
      <c r="C213" s="253" t="s">
        <v>604</v>
      </c>
      <c r="D213" s="240" t="s">
        <v>3</v>
      </c>
      <c r="E213" s="256">
        <v>4</v>
      </c>
      <c r="F213" s="224"/>
      <c r="G213" s="221"/>
    </row>
    <row r="214" spans="2:7" ht="30" x14ac:dyDescent="0.25">
      <c r="B214" s="326" t="s">
        <v>605</v>
      </c>
      <c r="C214" s="235" t="s">
        <v>606</v>
      </c>
      <c r="D214" s="240" t="s">
        <v>3</v>
      </c>
      <c r="E214" s="256">
        <v>40</v>
      </c>
      <c r="F214" s="220"/>
      <c r="G214" s="222"/>
    </row>
    <row r="215" spans="2:7" ht="30" x14ac:dyDescent="0.25">
      <c r="B215" s="326" t="s">
        <v>607</v>
      </c>
      <c r="C215" s="235" t="s">
        <v>608</v>
      </c>
      <c r="D215" s="240" t="s">
        <v>3</v>
      </c>
      <c r="E215" s="256">
        <v>20</v>
      </c>
      <c r="F215" s="220"/>
      <c r="G215" s="222"/>
    </row>
    <row r="216" spans="2:7" ht="30" x14ac:dyDescent="0.25">
      <c r="B216" s="326" t="s">
        <v>609</v>
      </c>
      <c r="C216" s="235" t="s">
        <v>610</v>
      </c>
      <c r="D216" s="240" t="s">
        <v>3</v>
      </c>
      <c r="E216" s="256">
        <v>10</v>
      </c>
      <c r="F216" s="223"/>
      <c r="G216" s="222"/>
    </row>
    <row r="217" spans="2:7" ht="30" x14ac:dyDescent="0.25">
      <c r="B217" s="326" t="s">
        <v>611</v>
      </c>
      <c r="C217" s="235" t="s">
        <v>612</v>
      </c>
      <c r="D217" s="240" t="s">
        <v>3</v>
      </c>
      <c r="E217" s="256">
        <v>5</v>
      </c>
      <c r="F217" s="220"/>
      <c r="G217" s="337"/>
    </row>
    <row r="218" spans="2:7" ht="30" x14ac:dyDescent="0.25">
      <c r="B218" s="326" t="s">
        <v>613</v>
      </c>
      <c r="C218" s="235" t="s">
        <v>614</v>
      </c>
      <c r="D218" s="240" t="s">
        <v>3</v>
      </c>
      <c r="E218" s="256">
        <v>3</v>
      </c>
      <c r="F218" s="220"/>
      <c r="G218" s="337"/>
    </row>
    <row r="219" spans="2:7" ht="63.75" x14ac:dyDescent="0.25">
      <c r="B219" s="326" t="s">
        <v>615</v>
      </c>
      <c r="C219" s="253" t="s">
        <v>616</v>
      </c>
      <c r="D219" s="240" t="s">
        <v>3</v>
      </c>
      <c r="E219" s="256">
        <v>1</v>
      </c>
      <c r="F219" s="220"/>
      <c r="G219" s="337"/>
    </row>
    <row r="220" spans="2:7" ht="135" x14ac:dyDescent="0.25">
      <c r="B220" s="326" t="s">
        <v>617</v>
      </c>
      <c r="C220" s="235" t="s">
        <v>618</v>
      </c>
      <c r="D220" s="240" t="s">
        <v>3</v>
      </c>
      <c r="E220" s="259">
        <v>1</v>
      </c>
      <c r="F220" s="220"/>
      <c r="G220" s="337"/>
    </row>
    <row r="221" spans="2:7" ht="89.25" x14ac:dyDescent="0.25">
      <c r="B221" s="326" t="s">
        <v>619</v>
      </c>
      <c r="C221" s="253" t="s">
        <v>620</v>
      </c>
      <c r="D221" s="240" t="s">
        <v>3</v>
      </c>
      <c r="E221" s="259">
        <v>1</v>
      </c>
      <c r="F221" s="220"/>
      <c r="G221" s="337"/>
    </row>
    <row r="222" spans="2:7" ht="89.25" x14ac:dyDescent="0.25">
      <c r="B222" s="326" t="s">
        <v>621</v>
      </c>
      <c r="C222" s="253" t="s">
        <v>622</v>
      </c>
      <c r="D222" s="240" t="s">
        <v>3</v>
      </c>
      <c r="E222" s="259">
        <v>1</v>
      </c>
      <c r="F222" s="220"/>
      <c r="G222" s="337"/>
    </row>
    <row r="223" spans="2:7" ht="25.5" x14ac:dyDescent="0.25">
      <c r="B223" s="326" t="s">
        <v>623</v>
      </c>
      <c r="C223" s="258" t="s">
        <v>624</v>
      </c>
      <c r="D223" s="240" t="s">
        <v>3</v>
      </c>
      <c r="E223" s="259">
        <v>1</v>
      </c>
      <c r="F223" s="220"/>
      <c r="G223" s="337"/>
    </row>
    <row r="224" spans="2:7" ht="25.5" x14ac:dyDescent="0.25">
      <c r="B224" s="326" t="s">
        <v>625</v>
      </c>
      <c r="C224" s="258" t="s">
        <v>626</v>
      </c>
      <c r="D224" s="240" t="s">
        <v>3</v>
      </c>
      <c r="E224" s="256">
        <v>1</v>
      </c>
      <c r="F224" s="220"/>
      <c r="G224" s="337"/>
    </row>
    <row r="225" spans="2:7" ht="25.5" x14ac:dyDescent="0.25">
      <c r="B225" s="326" t="s">
        <v>627</v>
      </c>
      <c r="C225" s="258" t="s">
        <v>628</v>
      </c>
      <c r="D225" s="240" t="s">
        <v>3</v>
      </c>
      <c r="E225" s="256">
        <v>1</v>
      </c>
      <c r="F225" s="223"/>
      <c r="G225" s="222"/>
    </row>
    <row r="226" spans="2:7" ht="25.5" x14ac:dyDescent="0.25">
      <c r="B226" s="326" t="s">
        <v>629</v>
      </c>
      <c r="C226" s="258" t="s">
        <v>630</v>
      </c>
      <c r="D226" s="240" t="s">
        <v>3</v>
      </c>
      <c r="E226" s="256">
        <v>1</v>
      </c>
      <c r="F226" s="220"/>
      <c r="G226" s="337"/>
    </row>
    <row r="227" spans="2:7" ht="25.5" x14ac:dyDescent="0.25">
      <c r="B227" s="326" t="s">
        <v>631</v>
      </c>
      <c r="C227" s="258" t="s">
        <v>632</v>
      </c>
      <c r="D227" s="240" t="s">
        <v>3</v>
      </c>
      <c r="E227" s="256">
        <v>1</v>
      </c>
      <c r="F227" s="220"/>
      <c r="G227" s="337"/>
    </row>
    <row r="228" spans="2:7" ht="25.5" x14ac:dyDescent="0.25">
      <c r="B228" s="326" t="s">
        <v>633</v>
      </c>
      <c r="C228" s="258" t="s">
        <v>634</v>
      </c>
      <c r="D228" s="240" t="s">
        <v>3</v>
      </c>
      <c r="E228" s="256">
        <v>1</v>
      </c>
      <c r="F228" s="220"/>
      <c r="G228" s="337"/>
    </row>
    <row r="229" spans="2:7" ht="25.5" x14ac:dyDescent="0.25">
      <c r="B229" s="326" t="s">
        <v>635</v>
      </c>
      <c r="C229" s="258" t="s">
        <v>636</v>
      </c>
      <c r="D229" s="240" t="s">
        <v>3</v>
      </c>
      <c r="E229" s="256">
        <v>1</v>
      </c>
      <c r="F229" s="220"/>
      <c r="G229" s="337"/>
    </row>
    <row r="230" spans="2:7" ht="25.5" x14ac:dyDescent="0.25">
      <c r="B230" s="325" t="s">
        <v>637</v>
      </c>
      <c r="C230" s="258" t="s">
        <v>638</v>
      </c>
      <c r="D230" s="240" t="s">
        <v>3</v>
      </c>
      <c r="E230" s="256">
        <v>1</v>
      </c>
      <c r="F230" s="220"/>
      <c r="G230" s="337"/>
    </row>
    <row r="231" spans="2:7" ht="15" x14ac:dyDescent="0.25">
      <c r="B231" s="324" t="s">
        <v>639</v>
      </c>
      <c r="C231" s="324" t="s">
        <v>640</v>
      </c>
      <c r="D231" s="324"/>
      <c r="E231" s="324"/>
      <c r="F231" s="324"/>
      <c r="G231" s="324"/>
    </row>
    <row r="232" spans="2:7" ht="63.75" x14ac:dyDescent="0.25">
      <c r="B232" s="326" t="s">
        <v>641</v>
      </c>
      <c r="C232" s="253" t="s">
        <v>642</v>
      </c>
      <c r="D232" s="240" t="s">
        <v>24</v>
      </c>
      <c r="E232" s="256">
        <v>250</v>
      </c>
      <c r="F232" s="220"/>
      <c r="G232" s="337"/>
    </row>
    <row r="233" spans="2:7" ht="38.25" x14ac:dyDescent="0.25">
      <c r="B233" s="326" t="s">
        <v>643</v>
      </c>
      <c r="C233" s="253" t="s">
        <v>644</v>
      </c>
      <c r="D233" s="240" t="s">
        <v>24</v>
      </c>
      <c r="E233" s="256">
        <v>900</v>
      </c>
      <c r="F233" s="220"/>
      <c r="G233" s="337"/>
    </row>
    <row r="234" spans="2:7" ht="25.5" x14ac:dyDescent="0.25">
      <c r="B234" s="326" t="s">
        <v>645</v>
      </c>
      <c r="C234" s="253" t="s">
        <v>646</v>
      </c>
      <c r="D234" s="240" t="s">
        <v>24</v>
      </c>
      <c r="E234" s="256">
        <v>60</v>
      </c>
      <c r="F234" s="220"/>
      <c r="G234" s="337"/>
    </row>
    <row r="235" spans="2:7" ht="38.25" x14ac:dyDescent="0.25">
      <c r="B235" s="326" t="s">
        <v>647</v>
      </c>
      <c r="C235" s="253" t="s">
        <v>648</v>
      </c>
      <c r="D235" s="240" t="s">
        <v>24</v>
      </c>
      <c r="E235" s="256">
        <v>25</v>
      </c>
      <c r="F235" s="220"/>
      <c r="G235" s="337"/>
    </row>
    <row r="236" spans="2:7" ht="25.5" x14ac:dyDescent="0.25">
      <c r="B236" s="326" t="s">
        <v>649</v>
      </c>
      <c r="C236" s="253" t="s">
        <v>650</v>
      </c>
      <c r="D236" s="240" t="s">
        <v>24</v>
      </c>
      <c r="E236" s="256">
        <v>20</v>
      </c>
      <c r="F236" s="220"/>
      <c r="G236" s="337"/>
    </row>
    <row r="237" spans="2:7" ht="14.25" x14ac:dyDescent="0.25">
      <c r="B237" s="326" t="s">
        <v>651</v>
      </c>
      <c r="C237" s="238" t="s">
        <v>652</v>
      </c>
      <c r="D237" s="240" t="s">
        <v>24</v>
      </c>
      <c r="E237" s="256">
        <v>450</v>
      </c>
      <c r="F237" s="220"/>
      <c r="G237" s="337"/>
    </row>
    <row r="238" spans="2:7" ht="14.25" x14ac:dyDescent="0.25">
      <c r="B238" s="326" t="s">
        <v>653</v>
      </c>
      <c r="C238" s="238" t="s">
        <v>654</v>
      </c>
      <c r="D238" s="240" t="s">
        <v>24</v>
      </c>
      <c r="E238" s="256">
        <v>50</v>
      </c>
      <c r="F238" s="220"/>
      <c r="G238" s="337"/>
    </row>
    <row r="239" spans="2:7" ht="25.5" x14ac:dyDescent="0.25">
      <c r="B239" s="326" t="s">
        <v>655</v>
      </c>
      <c r="C239" s="253" t="s">
        <v>656</v>
      </c>
      <c r="D239" s="240" t="s">
        <v>24</v>
      </c>
      <c r="E239" s="256">
        <v>25</v>
      </c>
      <c r="F239" s="220"/>
      <c r="G239" s="337"/>
    </row>
    <row r="240" spans="2:7" ht="51" x14ac:dyDescent="0.25">
      <c r="B240" s="326" t="s">
        <v>657</v>
      </c>
      <c r="C240" s="238" t="s">
        <v>658</v>
      </c>
      <c r="D240" s="240" t="s">
        <v>24</v>
      </c>
      <c r="E240" s="256">
        <v>120</v>
      </c>
      <c r="F240" s="220"/>
      <c r="G240" s="337"/>
    </row>
    <row r="241" spans="2:7" ht="15" x14ac:dyDescent="0.25">
      <c r="B241" s="324" t="s">
        <v>659</v>
      </c>
      <c r="C241" s="324" t="s">
        <v>660</v>
      </c>
      <c r="D241" s="324"/>
      <c r="E241" s="324"/>
      <c r="F241" s="324"/>
      <c r="G241" s="324"/>
    </row>
    <row r="242" spans="2:7" ht="25.5" x14ac:dyDescent="0.25">
      <c r="B242" s="326" t="s">
        <v>661</v>
      </c>
      <c r="C242" s="253" t="s">
        <v>662</v>
      </c>
      <c r="D242" s="240" t="s">
        <v>3</v>
      </c>
      <c r="E242" s="256">
        <v>72</v>
      </c>
      <c r="F242" s="220"/>
      <c r="G242" s="337"/>
    </row>
    <row r="243" spans="2:7" ht="14.25" x14ac:dyDescent="0.25">
      <c r="B243" s="326" t="s">
        <v>663</v>
      </c>
      <c r="C243" s="253" t="s">
        <v>664</v>
      </c>
      <c r="D243" s="240" t="s">
        <v>3</v>
      </c>
      <c r="E243" s="256">
        <v>8</v>
      </c>
      <c r="F243" s="220"/>
      <c r="G243" s="337"/>
    </row>
    <row r="244" spans="2:7" ht="63.75" x14ac:dyDescent="0.25">
      <c r="B244" s="326" t="s">
        <v>665</v>
      </c>
      <c r="C244" s="253" t="s">
        <v>666</v>
      </c>
      <c r="D244" s="240" t="s">
        <v>3</v>
      </c>
      <c r="E244" s="256">
        <v>20</v>
      </c>
      <c r="F244" s="220"/>
      <c r="G244" s="337"/>
    </row>
    <row r="245" spans="2:7" ht="51" x14ac:dyDescent="0.25">
      <c r="B245" s="326" t="s">
        <v>667</v>
      </c>
      <c r="C245" s="253" t="s">
        <v>668</v>
      </c>
      <c r="D245" s="240" t="s">
        <v>3</v>
      </c>
      <c r="E245" s="259">
        <v>74</v>
      </c>
      <c r="F245" s="220"/>
      <c r="G245" s="337"/>
    </row>
    <row r="246" spans="2:7" ht="38.25" x14ac:dyDescent="0.25">
      <c r="B246" s="326" t="s">
        <v>669</v>
      </c>
      <c r="C246" s="253" t="s">
        <v>670</v>
      </c>
      <c r="D246" s="240" t="s">
        <v>3</v>
      </c>
      <c r="E246" s="259">
        <v>18</v>
      </c>
      <c r="F246" s="220"/>
      <c r="G246" s="337"/>
    </row>
    <row r="247" spans="2:7" ht="38.25" x14ac:dyDescent="0.25">
      <c r="B247" s="326" t="s">
        <v>671</v>
      </c>
      <c r="C247" s="253" t="s">
        <v>672</v>
      </c>
      <c r="D247" s="240" t="s">
        <v>3</v>
      </c>
      <c r="E247" s="259">
        <v>16</v>
      </c>
      <c r="F247" s="220"/>
      <c r="G247" s="337"/>
    </row>
    <row r="248" spans="2:7" ht="25.5" x14ac:dyDescent="0.25">
      <c r="B248" s="326" t="s">
        <v>673</v>
      </c>
      <c r="C248" s="253" t="s">
        <v>674</v>
      </c>
      <c r="D248" s="240" t="s">
        <v>3</v>
      </c>
      <c r="E248" s="256">
        <v>10</v>
      </c>
      <c r="F248" s="220"/>
      <c r="G248" s="337"/>
    </row>
    <row r="249" spans="2:7" ht="127.5" x14ac:dyDescent="0.25">
      <c r="B249" s="326" t="s">
        <v>675</v>
      </c>
      <c r="C249" s="253" t="s">
        <v>676</v>
      </c>
      <c r="D249" s="240" t="s">
        <v>3</v>
      </c>
      <c r="E249" s="256">
        <v>120</v>
      </c>
      <c r="F249" s="220"/>
      <c r="G249" s="337"/>
    </row>
    <row r="250" spans="2:7" ht="25.5" x14ac:dyDescent="0.25">
      <c r="B250" s="326" t="s">
        <v>677</v>
      </c>
      <c r="C250" s="253" t="s">
        <v>678</v>
      </c>
      <c r="D250" s="240" t="s">
        <v>3</v>
      </c>
      <c r="E250" s="256">
        <v>11</v>
      </c>
      <c r="F250" s="220"/>
      <c r="G250" s="337"/>
    </row>
    <row r="251" spans="2:7" ht="38.25" x14ac:dyDescent="0.25">
      <c r="B251" s="326" t="s">
        <v>679</v>
      </c>
      <c r="C251" s="253" t="s">
        <v>680</v>
      </c>
      <c r="D251" s="240" t="s">
        <v>3</v>
      </c>
      <c r="E251" s="256">
        <v>5</v>
      </c>
      <c r="F251" s="220"/>
      <c r="G251" s="337"/>
    </row>
    <row r="252" spans="2:7" ht="63.75" x14ac:dyDescent="0.25">
      <c r="B252" s="326" t="s">
        <v>681</v>
      </c>
      <c r="C252" s="253" t="s">
        <v>682</v>
      </c>
      <c r="D252" s="240" t="s">
        <v>3</v>
      </c>
      <c r="E252" s="256">
        <v>40</v>
      </c>
      <c r="F252" s="220"/>
      <c r="G252" s="337"/>
    </row>
    <row r="253" spans="2:7" ht="63.75" x14ac:dyDescent="0.25">
      <c r="B253" s="326" t="s">
        <v>683</v>
      </c>
      <c r="C253" s="253" t="s">
        <v>684</v>
      </c>
      <c r="D253" s="240" t="s">
        <v>3</v>
      </c>
      <c r="E253" s="256">
        <v>8</v>
      </c>
      <c r="F253" s="220"/>
      <c r="G253" s="337"/>
    </row>
    <row r="254" spans="2:7" ht="63.75" x14ac:dyDescent="0.25">
      <c r="B254" s="326" t="s">
        <v>685</v>
      </c>
      <c r="C254" s="253" t="s">
        <v>686</v>
      </c>
      <c r="D254" s="240" t="s">
        <v>3</v>
      </c>
      <c r="E254" s="256">
        <v>2</v>
      </c>
      <c r="F254" s="220"/>
      <c r="G254" s="337"/>
    </row>
    <row r="255" spans="2:7" ht="25.5" x14ac:dyDescent="0.25">
      <c r="B255" s="326" t="s">
        <v>687</v>
      </c>
      <c r="C255" s="238" t="s">
        <v>688</v>
      </c>
      <c r="D255" s="240" t="s">
        <v>3</v>
      </c>
      <c r="E255" s="256">
        <v>10</v>
      </c>
      <c r="F255" s="220"/>
      <c r="G255" s="337"/>
    </row>
    <row r="256" spans="2:7" ht="15" x14ac:dyDescent="0.25">
      <c r="B256" s="324" t="s">
        <v>689</v>
      </c>
      <c r="C256" s="324" t="s">
        <v>690</v>
      </c>
      <c r="D256" s="324"/>
      <c r="E256" s="324"/>
      <c r="F256" s="324"/>
      <c r="G256" s="324"/>
    </row>
    <row r="257" spans="2:7" ht="102" x14ac:dyDescent="0.25">
      <c r="B257" s="325" t="s">
        <v>691</v>
      </c>
      <c r="C257" s="253" t="s">
        <v>692</v>
      </c>
      <c r="D257" s="240" t="s">
        <v>3</v>
      </c>
      <c r="E257" s="256">
        <v>5</v>
      </c>
      <c r="F257" s="220"/>
      <c r="G257" s="337"/>
    </row>
    <row r="258" spans="2:7" ht="102" x14ac:dyDescent="0.25">
      <c r="B258" s="325" t="s">
        <v>693</v>
      </c>
      <c r="C258" s="253" t="s">
        <v>694</v>
      </c>
      <c r="D258" s="240" t="s">
        <v>3</v>
      </c>
      <c r="E258" s="256">
        <v>1</v>
      </c>
      <c r="F258" s="220"/>
      <c r="G258" s="337"/>
    </row>
    <row r="259" spans="2:7" ht="114.75" x14ac:dyDescent="0.25">
      <c r="B259" s="325" t="s">
        <v>695</v>
      </c>
      <c r="C259" s="253" t="s">
        <v>696</v>
      </c>
      <c r="D259" s="240" t="s">
        <v>3</v>
      </c>
      <c r="E259" s="256">
        <v>4</v>
      </c>
      <c r="F259" s="220"/>
      <c r="G259" s="337"/>
    </row>
    <row r="260" spans="2:7" ht="114.75" x14ac:dyDescent="0.25">
      <c r="B260" s="325" t="s">
        <v>697</v>
      </c>
      <c r="C260" s="253" t="s">
        <v>698</v>
      </c>
      <c r="D260" s="240" t="s">
        <v>3</v>
      </c>
      <c r="E260" s="257">
        <v>30</v>
      </c>
      <c r="F260" s="220"/>
      <c r="G260" s="337"/>
    </row>
    <row r="261" spans="2:7" ht="114.75" x14ac:dyDescent="0.25">
      <c r="B261" s="325" t="s">
        <v>699</v>
      </c>
      <c r="C261" s="253" t="s">
        <v>700</v>
      </c>
      <c r="D261" s="240" t="s">
        <v>3</v>
      </c>
      <c r="E261" s="256">
        <v>50</v>
      </c>
      <c r="F261" s="220"/>
      <c r="G261" s="337"/>
    </row>
    <row r="262" spans="2:7" ht="102" x14ac:dyDescent="0.25">
      <c r="B262" s="325" t="s">
        <v>701</v>
      </c>
      <c r="C262" s="253" t="s">
        <v>702</v>
      </c>
      <c r="D262" s="240" t="s">
        <v>3</v>
      </c>
      <c r="E262" s="256">
        <v>1</v>
      </c>
      <c r="F262" s="220"/>
      <c r="G262" s="337"/>
    </row>
    <row r="263" spans="2:7" ht="25.5" x14ac:dyDescent="0.25">
      <c r="B263" s="325" t="s">
        <v>703</v>
      </c>
      <c r="C263" s="253" t="s">
        <v>704</v>
      </c>
      <c r="D263" s="240" t="s">
        <v>3</v>
      </c>
      <c r="E263" s="256">
        <v>6</v>
      </c>
      <c r="F263" s="220"/>
      <c r="G263" s="337"/>
    </row>
    <row r="264" spans="2:7" ht="25.5" x14ac:dyDescent="0.25">
      <c r="B264" s="325" t="s">
        <v>705</v>
      </c>
      <c r="C264" s="253" t="s">
        <v>706</v>
      </c>
      <c r="D264" s="240" t="s">
        <v>3</v>
      </c>
      <c r="E264" s="256">
        <v>10</v>
      </c>
      <c r="F264" s="220"/>
      <c r="G264" s="337"/>
    </row>
    <row r="265" spans="2:7" ht="51" x14ac:dyDescent="0.25">
      <c r="B265" s="325" t="s">
        <v>707</v>
      </c>
      <c r="C265" s="253" t="s">
        <v>708</v>
      </c>
      <c r="D265" s="240" t="s">
        <v>3</v>
      </c>
      <c r="E265" s="256">
        <v>78</v>
      </c>
      <c r="F265" s="220"/>
      <c r="G265" s="337"/>
    </row>
    <row r="266" spans="2:7" ht="51" x14ac:dyDescent="0.25">
      <c r="B266" s="325" t="s">
        <v>709</v>
      </c>
      <c r="C266" s="253" t="s">
        <v>710</v>
      </c>
      <c r="D266" s="240" t="s">
        <v>3</v>
      </c>
      <c r="E266" s="256">
        <v>54</v>
      </c>
      <c r="F266" s="220"/>
      <c r="G266" s="337"/>
    </row>
    <row r="267" spans="2:7" ht="114.75" x14ac:dyDescent="0.25">
      <c r="B267" s="325" t="s">
        <v>711</v>
      </c>
      <c r="C267" s="253" t="s">
        <v>712</v>
      </c>
      <c r="D267" s="240" t="s">
        <v>3</v>
      </c>
      <c r="E267" s="256">
        <v>5</v>
      </c>
      <c r="F267" s="220"/>
      <c r="G267" s="337"/>
    </row>
    <row r="268" spans="2:7" ht="15" x14ac:dyDescent="0.25">
      <c r="B268" s="324" t="s">
        <v>713</v>
      </c>
      <c r="C268" s="324" t="s">
        <v>714</v>
      </c>
      <c r="D268" s="324"/>
      <c r="E268" s="324"/>
      <c r="F268" s="324"/>
      <c r="G268" s="324"/>
    </row>
    <row r="269" spans="2:7" ht="76.5" x14ac:dyDescent="0.25">
      <c r="B269" s="325" t="s">
        <v>715</v>
      </c>
      <c r="C269" s="253" t="s">
        <v>716</v>
      </c>
      <c r="D269" s="240" t="s">
        <v>3</v>
      </c>
      <c r="E269" s="256">
        <v>20</v>
      </c>
      <c r="F269" s="220"/>
      <c r="G269" s="337"/>
    </row>
    <row r="270" spans="2:7" ht="63.75" x14ac:dyDescent="0.25">
      <c r="B270" s="325" t="s">
        <v>717</v>
      </c>
      <c r="C270" s="253" t="s">
        <v>718</v>
      </c>
      <c r="D270" s="240" t="s">
        <v>3</v>
      </c>
      <c r="E270" s="256">
        <v>10</v>
      </c>
      <c r="F270" s="220"/>
      <c r="G270" s="337"/>
    </row>
    <row r="271" spans="2:7" ht="76.5" x14ac:dyDescent="0.25">
      <c r="B271" s="325" t="s">
        <v>719</v>
      </c>
      <c r="C271" s="253" t="s">
        <v>720</v>
      </c>
      <c r="D271" s="240" t="s">
        <v>3</v>
      </c>
      <c r="E271" s="256">
        <v>7</v>
      </c>
      <c r="F271" s="220"/>
      <c r="G271" s="337"/>
    </row>
    <row r="272" spans="2:7" ht="76.5" x14ac:dyDescent="0.25">
      <c r="B272" s="325" t="s">
        <v>721</v>
      </c>
      <c r="C272" s="253" t="s">
        <v>722</v>
      </c>
      <c r="D272" s="240" t="s">
        <v>3</v>
      </c>
      <c r="E272" s="256">
        <v>2</v>
      </c>
      <c r="F272" s="220"/>
      <c r="G272" s="337"/>
    </row>
    <row r="273" spans="2:7" ht="63.75" x14ac:dyDescent="0.25">
      <c r="B273" s="325" t="s">
        <v>723</v>
      </c>
      <c r="C273" s="253" t="s">
        <v>724</v>
      </c>
      <c r="D273" s="240" t="s">
        <v>3</v>
      </c>
      <c r="E273" s="256">
        <v>8</v>
      </c>
      <c r="F273" s="220"/>
      <c r="G273" s="337"/>
    </row>
    <row r="274" spans="2:7" ht="25.5" x14ac:dyDescent="0.25">
      <c r="B274" s="325" t="s">
        <v>725</v>
      </c>
      <c r="C274" s="253" t="s">
        <v>726</v>
      </c>
      <c r="D274" s="240" t="s">
        <v>3</v>
      </c>
      <c r="E274" s="256">
        <v>16</v>
      </c>
      <c r="F274" s="220"/>
      <c r="G274" s="337"/>
    </row>
    <row r="275" spans="2:7" ht="51" x14ac:dyDescent="0.25">
      <c r="B275" s="325" t="s">
        <v>727</v>
      </c>
      <c r="C275" s="253" t="s">
        <v>728</v>
      </c>
      <c r="D275" s="240" t="s">
        <v>3</v>
      </c>
      <c r="E275" s="256">
        <v>8</v>
      </c>
      <c r="F275" s="220"/>
      <c r="G275" s="337"/>
    </row>
    <row r="276" spans="2:7" ht="15" x14ac:dyDescent="0.25">
      <c r="B276" s="325" t="s">
        <v>729</v>
      </c>
      <c r="C276" s="253" t="s">
        <v>730</v>
      </c>
      <c r="D276" s="240" t="s">
        <v>3</v>
      </c>
      <c r="E276" s="256">
        <v>20</v>
      </c>
      <c r="F276" s="220"/>
      <c r="G276" s="337"/>
    </row>
    <row r="277" spans="2:7" ht="25.5" x14ac:dyDescent="0.25">
      <c r="B277" s="325" t="s">
        <v>731</v>
      </c>
      <c r="C277" s="253" t="s">
        <v>732</v>
      </c>
      <c r="D277" s="240" t="s">
        <v>3</v>
      </c>
      <c r="E277" s="256">
        <v>20</v>
      </c>
      <c r="F277" s="220"/>
      <c r="G277" s="337"/>
    </row>
    <row r="278" spans="2:7" ht="38.25" x14ac:dyDescent="0.25">
      <c r="B278" s="325" t="s">
        <v>733</v>
      </c>
      <c r="C278" s="253" t="s">
        <v>734</v>
      </c>
      <c r="D278" s="240" t="s">
        <v>3</v>
      </c>
      <c r="E278" s="256">
        <v>1</v>
      </c>
      <c r="F278" s="220"/>
      <c r="G278" s="337"/>
    </row>
    <row r="279" spans="2:7" ht="25.5" x14ac:dyDescent="0.25">
      <c r="B279" s="325" t="s">
        <v>735</v>
      </c>
      <c r="C279" s="253" t="s">
        <v>736</v>
      </c>
      <c r="D279" s="240" t="s">
        <v>3</v>
      </c>
      <c r="E279" s="256">
        <v>50</v>
      </c>
      <c r="F279" s="220"/>
      <c r="G279" s="337"/>
    </row>
    <row r="280" spans="2:7" ht="38.25" x14ac:dyDescent="0.25">
      <c r="B280" s="325" t="s">
        <v>737</v>
      </c>
      <c r="C280" s="253" t="s">
        <v>738</v>
      </c>
      <c r="D280" s="240" t="s">
        <v>3</v>
      </c>
      <c r="E280" s="256">
        <v>1</v>
      </c>
      <c r="F280" s="220"/>
      <c r="G280" s="337"/>
    </row>
    <row r="281" spans="2:7" ht="25.5" x14ac:dyDescent="0.25">
      <c r="B281" s="325" t="s">
        <v>739</v>
      </c>
      <c r="C281" s="253" t="s">
        <v>740</v>
      </c>
      <c r="D281" s="240" t="s">
        <v>3</v>
      </c>
      <c r="E281" s="256">
        <v>50</v>
      </c>
      <c r="F281" s="220"/>
      <c r="G281" s="337"/>
    </row>
    <row r="282" spans="2:7" ht="25.5" x14ac:dyDescent="0.25">
      <c r="B282" s="325" t="s">
        <v>741</v>
      </c>
      <c r="C282" s="253" t="s">
        <v>742</v>
      </c>
      <c r="D282" s="240" t="s">
        <v>3</v>
      </c>
      <c r="E282" s="256">
        <v>160</v>
      </c>
      <c r="F282" s="220"/>
      <c r="G282" s="337"/>
    </row>
    <row r="283" spans="2:7" ht="25.5" x14ac:dyDescent="0.25">
      <c r="B283" s="325" t="s">
        <v>743</v>
      </c>
      <c r="C283" s="253" t="s">
        <v>744</v>
      </c>
      <c r="D283" s="240" t="s">
        <v>3</v>
      </c>
      <c r="E283" s="256">
        <v>90</v>
      </c>
      <c r="F283" s="220"/>
      <c r="G283" s="337"/>
    </row>
    <row r="284" spans="2:7" ht="51" x14ac:dyDescent="0.25">
      <c r="B284" s="325" t="s">
        <v>745</v>
      </c>
      <c r="C284" s="253" t="s">
        <v>746</v>
      </c>
      <c r="D284" s="240" t="s">
        <v>3</v>
      </c>
      <c r="E284" s="256">
        <v>48</v>
      </c>
      <c r="F284" s="220"/>
      <c r="G284" s="337"/>
    </row>
    <row r="285" spans="2:7" ht="25.5" x14ac:dyDescent="0.25">
      <c r="B285" s="325" t="s">
        <v>747</v>
      </c>
      <c r="C285" s="253" t="s">
        <v>748</v>
      </c>
      <c r="D285" s="240" t="s">
        <v>3</v>
      </c>
      <c r="E285" s="256">
        <v>90</v>
      </c>
      <c r="F285" s="220"/>
      <c r="G285" s="337"/>
    </row>
    <row r="286" spans="2:7" ht="15" x14ac:dyDescent="0.25">
      <c r="B286" s="325" t="s">
        <v>749</v>
      </c>
      <c r="C286" s="253" t="s">
        <v>750</v>
      </c>
      <c r="D286" s="240" t="s">
        <v>24</v>
      </c>
      <c r="E286" s="256">
        <v>1400</v>
      </c>
      <c r="F286" s="220"/>
      <c r="G286" s="337"/>
    </row>
    <row r="287" spans="2:7" ht="15" x14ac:dyDescent="0.25">
      <c r="B287" s="325" t="s">
        <v>751</v>
      </c>
      <c r="C287" s="253" t="s">
        <v>752</v>
      </c>
      <c r="D287" s="240" t="s">
        <v>3</v>
      </c>
      <c r="E287" s="256">
        <v>29</v>
      </c>
      <c r="F287" s="220"/>
      <c r="G287" s="337"/>
    </row>
    <row r="288" spans="2:7" ht="15" x14ac:dyDescent="0.25">
      <c r="B288" s="325" t="s">
        <v>753</v>
      </c>
      <c r="C288" s="253" t="s">
        <v>754</v>
      </c>
      <c r="D288" s="240" t="s">
        <v>3</v>
      </c>
      <c r="E288" s="256">
        <v>29</v>
      </c>
      <c r="F288" s="220"/>
      <c r="G288" s="337"/>
    </row>
    <row r="289" spans="2:7" ht="15" x14ac:dyDescent="0.25">
      <c r="B289" s="325" t="s">
        <v>755</v>
      </c>
      <c r="C289" s="253" t="s">
        <v>756</v>
      </c>
      <c r="D289" s="240" t="s">
        <v>3</v>
      </c>
      <c r="E289" s="256">
        <v>10</v>
      </c>
      <c r="F289" s="220"/>
      <c r="G289" s="337"/>
    </row>
    <row r="290" spans="2:7" ht="127.5" x14ac:dyDescent="0.25">
      <c r="B290" s="325" t="s">
        <v>757</v>
      </c>
      <c r="C290" s="258" t="s">
        <v>758</v>
      </c>
      <c r="D290" s="240" t="s">
        <v>3</v>
      </c>
      <c r="E290" s="256">
        <v>1</v>
      </c>
      <c r="F290" s="220"/>
      <c r="G290" s="337"/>
    </row>
    <row r="291" spans="2:7" ht="38.25" x14ac:dyDescent="0.25">
      <c r="B291" s="325" t="s">
        <v>759</v>
      </c>
      <c r="C291" s="238" t="s">
        <v>760</v>
      </c>
      <c r="D291" s="240" t="s">
        <v>3</v>
      </c>
      <c r="E291" s="256">
        <v>7</v>
      </c>
      <c r="F291" s="220"/>
      <c r="G291" s="337"/>
    </row>
    <row r="292" spans="2:7" ht="25.5" x14ac:dyDescent="0.25">
      <c r="B292" s="325" t="s">
        <v>761</v>
      </c>
      <c r="C292" s="238" t="s">
        <v>762</v>
      </c>
      <c r="D292" s="240" t="s">
        <v>3</v>
      </c>
      <c r="E292" s="256">
        <v>7</v>
      </c>
      <c r="F292" s="220"/>
      <c r="G292" s="337"/>
    </row>
    <row r="293" spans="2:7" ht="60" x14ac:dyDescent="0.25">
      <c r="B293" s="325" t="s">
        <v>763</v>
      </c>
      <c r="C293" s="235" t="s">
        <v>764</v>
      </c>
      <c r="D293" s="240" t="s">
        <v>3</v>
      </c>
      <c r="E293" s="256">
        <v>7</v>
      </c>
      <c r="F293" s="220"/>
      <c r="G293" s="337"/>
    </row>
    <row r="294" spans="2:7" ht="15" x14ac:dyDescent="0.25">
      <c r="B294" s="324" t="s">
        <v>765</v>
      </c>
      <c r="C294" s="324" t="s">
        <v>766</v>
      </c>
      <c r="D294" s="324"/>
      <c r="E294" s="324"/>
      <c r="F294" s="324"/>
      <c r="G294" s="324"/>
    </row>
    <row r="295" spans="2:7" ht="15" x14ac:dyDescent="0.25">
      <c r="B295" s="324" t="s">
        <v>767</v>
      </c>
      <c r="C295" s="324" t="s">
        <v>640</v>
      </c>
      <c r="D295" s="324"/>
      <c r="E295" s="324"/>
      <c r="F295" s="324"/>
      <c r="G295" s="324"/>
    </row>
    <row r="296" spans="2:7" ht="51" x14ac:dyDescent="0.25">
      <c r="B296" s="326" t="s">
        <v>768</v>
      </c>
      <c r="C296" s="253" t="s">
        <v>769</v>
      </c>
      <c r="D296" s="240" t="s">
        <v>24</v>
      </c>
      <c r="E296" s="256">
        <v>29</v>
      </c>
      <c r="F296" s="220"/>
      <c r="G296" s="337"/>
    </row>
    <row r="297" spans="2:7" ht="25.5" x14ac:dyDescent="0.25">
      <c r="B297" s="326" t="s">
        <v>770</v>
      </c>
      <c r="C297" s="253" t="s">
        <v>771</v>
      </c>
      <c r="D297" s="240" t="s">
        <v>24</v>
      </c>
      <c r="E297" s="256">
        <v>84</v>
      </c>
      <c r="F297" s="220"/>
      <c r="G297" s="337"/>
    </row>
    <row r="298" spans="2:7" ht="25.5" x14ac:dyDescent="0.25">
      <c r="B298" s="326" t="s">
        <v>772</v>
      </c>
      <c r="C298" s="253" t="s">
        <v>773</v>
      </c>
      <c r="D298" s="240" t="s">
        <v>24</v>
      </c>
      <c r="E298" s="256">
        <v>20</v>
      </c>
      <c r="F298" s="220"/>
      <c r="G298" s="337"/>
    </row>
    <row r="299" spans="2:7" ht="25.5" x14ac:dyDescent="0.25">
      <c r="B299" s="326" t="s">
        <v>774</v>
      </c>
      <c r="C299" s="253" t="s">
        <v>775</v>
      </c>
      <c r="D299" s="240" t="s">
        <v>24</v>
      </c>
      <c r="E299" s="256">
        <v>10</v>
      </c>
      <c r="F299" s="220"/>
      <c r="G299" s="337"/>
    </row>
    <row r="300" spans="2:7" ht="25.5" x14ac:dyDescent="0.25">
      <c r="B300" s="326" t="s">
        <v>776</v>
      </c>
      <c r="C300" s="253" t="s">
        <v>777</v>
      </c>
      <c r="D300" s="240" t="s">
        <v>24</v>
      </c>
      <c r="E300" s="256">
        <v>20</v>
      </c>
      <c r="F300" s="220"/>
      <c r="G300" s="337"/>
    </row>
    <row r="301" spans="2:7" ht="14.25" x14ac:dyDescent="0.25">
      <c r="B301" s="326" t="s">
        <v>778</v>
      </c>
      <c r="C301" s="238" t="s">
        <v>654</v>
      </c>
      <c r="D301" s="240" t="s">
        <v>24</v>
      </c>
      <c r="E301" s="256">
        <v>320</v>
      </c>
      <c r="F301" s="220"/>
      <c r="G301" s="337"/>
    </row>
    <row r="302" spans="2:7" ht="30" x14ac:dyDescent="0.25">
      <c r="B302" s="326" t="s">
        <v>779</v>
      </c>
      <c r="C302" s="235" t="s">
        <v>780</v>
      </c>
      <c r="D302" s="240" t="s">
        <v>24</v>
      </c>
      <c r="E302" s="256">
        <v>300</v>
      </c>
      <c r="F302" s="220"/>
      <c r="G302" s="337"/>
    </row>
    <row r="303" spans="2:7" ht="30" x14ac:dyDescent="0.25">
      <c r="B303" s="326" t="s">
        <v>781</v>
      </c>
      <c r="C303" s="235" t="s">
        <v>782</v>
      </c>
      <c r="D303" s="240" t="s">
        <v>24</v>
      </c>
      <c r="E303" s="256">
        <v>150</v>
      </c>
      <c r="F303" s="220"/>
      <c r="G303" s="337"/>
    </row>
    <row r="304" spans="2:7" ht="25.5" x14ac:dyDescent="0.25">
      <c r="B304" s="326" t="s">
        <v>783</v>
      </c>
      <c r="C304" s="253" t="s">
        <v>656</v>
      </c>
      <c r="D304" s="240" t="s">
        <v>24</v>
      </c>
      <c r="E304" s="256">
        <v>46</v>
      </c>
      <c r="F304" s="220"/>
      <c r="G304" s="337"/>
    </row>
    <row r="305" spans="2:7" ht="51" x14ac:dyDescent="0.25">
      <c r="B305" s="326" t="s">
        <v>784</v>
      </c>
      <c r="C305" s="238" t="s">
        <v>658</v>
      </c>
      <c r="D305" s="240" t="s">
        <v>24</v>
      </c>
      <c r="E305" s="256">
        <v>30</v>
      </c>
      <c r="F305" s="220"/>
      <c r="G305" s="337"/>
    </row>
    <row r="306" spans="2:7" ht="15" x14ac:dyDescent="0.25">
      <c r="B306" s="324" t="s">
        <v>785</v>
      </c>
      <c r="C306" s="324" t="s">
        <v>660</v>
      </c>
      <c r="D306" s="324"/>
      <c r="E306" s="324"/>
      <c r="F306" s="324"/>
      <c r="G306" s="324"/>
    </row>
    <row r="307" spans="2:7" ht="25.5" x14ac:dyDescent="0.25">
      <c r="B307" s="338" t="s">
        <v>786</v>
      </c>
      <c r="C307" s="253" t="s">
        <v>787</v>
      </c>
      <c r="D307" s="240" t="s">
        <v>3</v>
      </c>
      <c r="E307" s="257">
        <v>12</v>
      </c>
      <c r="F307" s="220"/>
      <c r="G307" s="337"/>
    </row>
    <row r="308" spans="2:7" ht="51" x14ac:dyDescent="0.25">
      <c r="B308" s="338" t="s">
        <v>788</v>
      </c>
      <c r="C308" s="253" t="s">
        <v>789</v>
      </c>
      <c r="D308" s="240" t="s">
        <v>3</v>
      </c>
      <c r="E308" s="256">
        <v>2</v>
      </c>
      <c r="F308" s="220"/>
      <c r="G308" s="337"/>
    </row>
    <row r="309" spans="2:7" ht="25.5" x14ac:dyDescent="0.25">
      <c r="B309" s="338" t="s">
        <v>790</v>
      </c>
      <c r="C309" s="253" t="s">
        <v>791</v>
      </c>
      <c r="D309" s="240" t="s">
        <v>3</v>
      </c>
      <c r="E309" s="256">
        <v>40</v>
      </c>
      <c r="F309" s="220"/>
      <c r="G309" s="337"/>
    </row>
    <row r="310" spans="2:7" ht="25.5" x14ac:dyDescent="0.25">
      <c r="B310" s="338" t="s">
        <v>792</v>
      </c>
      <c r="C310" s="253" t="s">
        <v>793</v>
      </c>
      <c r="D310" s="240" t="s">
        <v>3</v>
      </c>
      <c r="E310" s="256">
        <v>7</v>
      </c>
      <c r="F310" s="220"/>
      <c r="G310" s="337"/>
    </row>
    <row r="311" spans="2:7" ht="127.5" x14ac:dyDescent="0.25">
      <c r="B311" s="338" t="s">
        <v>794</v>
      </c>
      <c r="C311" s="253" t="s">
        <v>676</v>
      </c>
      <c r="D311" s="240" t="s">
        <v>3</v>
      </c>
      <c r="E311" s="256">
        <v>49</v>
      </c>
      <c r="F311" s="220"/>
      <c r="G311" s="337"/>
    </row>
    <row r="312" spans="2:7" ht="25.5" x14ac:dyDescent="0.25">
      <c r="B312" s="338" t="s">
        <v>795</v>
      </c>
      <c r="C312" s="253" t="s">
        <v>678</v>
      </c>
      <c r="D312" s="240" t="s">
        <v>3</v>
      </c>
      <c r="E312" s="256">
        <v>3</v>
      </c>
      <c r="F312" s="220"/>
      <c r="G312" s="337"/>
    </row>
    <row r="313" spans="2:7" ht="38.25" x14ac:dyDescent="0.25">
      <c r="B313" s="338" t="s">
        <v>796</v>
      </c>
      <c r="C313" s="253" t="s">
        <v>680</v>
      </c>
      <c r="D313" s="240" t="s">
        <v>3</v>
      </c>
      <c r="E313" s="256">
        <v>1</v>
      </c>
      <c r="F313" s="220"/>
      <c r="G313" s="337"/>
    </row>
    <row r="314" spans="2:7" ht="63.75" x14ac:dyDescent="0.25">
      <c r="B314" s="338" t="s">
        <v>797</v>
      </c>
      <c r="C314" s="253" t="s">
        <v>682</v>
      </c>
      <c r="D314" s="240" t="s">
        <v>3</v>
      </c>
      <c r="E314" s="256">
        <v>7</v>
      </c>
      <c r="F314" s="220"/>
      <c r="G314" s="337"/>
    </row>
    <row r="315" spans="2:7" ht="63.75" x14ac:dyDescent="0.25">
      <c r="B315" s="338" t="s">
        <v>798</v>
      </c>
      <c r="C315" s="253" t="s">
        <v>684</v>
      </c>
      <c r="D315" s="240" t="s">
        <v>3</v>
      </c>
      <c r="E315" s="256">
        <v>2</v>
      </c>
      <c r="F315" s="220"/>
      <c r="G315" s="337"/>
    </row>
    <row r="316" spans="2:7" ht="25.5" x14ac:dyDescent="0.25">
      <c r="B316" s="338" t="s">
        <v>799</v>
      </c>
      <c r="C316" s="238" t="s">
        <v>688</v>
      </c>
      <c r="D316" s="240" t="s">
        <v>3</v>
      </c>
      <c r="E316" s="256">
        <v>2</v>
      </c>
      <c r="F316" s="220"/>
      <c r="G316" s="337"/>
    </row>
    <row r="317" spans="2:7" ht="15" x14ac:dyDescent="0.25">
      <c r="B317" s="324" t="s">
        <v>800</v>
      </c>
      <c r="C317" s="324" t="s">
        <v>690</v>
      </c>
      <c r="D317" s="324"/>
      <c r="E317" s="324"/>
      <c r="F317" s="324"/>
      <c r="G317" s="324"/>
    </row>
    <row r="318" spans="2:7" ht="102" x14ac:dyDescent="0.25">
      <c r="B318" s="326" t="s">
        <v>801</v>
      </c>
      <c r="C318" s="253" t="s">
        <v>692</v>
      </c>
      <c r="D318" s="240" t="s">
        <v>3</v>
      </c>
      <c r="E318" s="256">
        <v>1</v>
      </c>
      <c r="F318" s="220"/>
      <c r="G318" s="337"/>
    </row>
    <row r="319" spans="2:7" ht="102" x14ac:dyDescent="0.25">
      <c r="B319" s="326" t="s">
        <v>802</v>
      </c>
      <c r="C319" s="253" t="s">
        <v>694</v>
      </c>
      <c r="D319" s="240" t="s">
        <v>3</v>
      </c>
      <c r="E319" s="256">
        <v>1</v>
      </c>
      <c r="F319" s="220"/>
      <c r="G319" s="337"/>
    </row>
    <row r="320" spans="2:7" ht="114.75" x14ac:dyDescent="0.25">
      <c r="B320" s="326" t="s">
        <v>803</v>
      </c>
      <c r="C320" s="253" t="s">
        <v>698</v>
      </c>
      <c r="D320" s="240" t="s">
        <v>3</v>
      </c>
      <c r="E320" s="257">
        <v>20</v>
      </c>
      <c r="F320" s="220"/>
      <c r="G320" s="337"/>
    </row>
    <row r="321" spans="2:7" ht="114.75" x14ac:dyDescent="0.25">
      <c r="B321" s="326" t="s">
        <v>804</v>
      </c>
      <c r="C321" s="253" t="s">
        <v>700</v>
      </c>
      <c r="D321" s="240" t="s">
        <v>3</v>
      </c>
      <c r="E321" s="256">
        <v>12</v>
      </c>
      <c r="F321" s="220"/>
      <c r="G321" s="337"/>
    </row>
    <row r="322" spans="2:7" ht="25.5" x14ac:dyDescent="0.25">
      <c r="B322" s="326" t="s">
        <v>805</v>
      </c>
      <c r="C322" s="253" t="s">
        <v>748</v>
      </c>
      <c r="D322" s="240" t="s">
        <v>3</v>
      </c>
      <c r="E322" s="256">
        <v>48</v>
      </c>
      <c r="F322" s="220"/>
      <c r="G322" s="337"/>
    </row>
    <row r="323" spans="2:7" ht="15" x14ac:dyDescent="0.25">
      <c r="B323" s="324" t="s">
        <v>806</v>
      </c>
      <c r="C323" s="324" t="s">
        <v>807</v>
      </c>
      <c r="D323" s="324"/>
      <c r="E323" s="324"/>
      <c r="F323" s="324"/>
      <c r="G323" s="324"/>
    </row>
    <row r="324" spans="2:7" ht="76.5" x14ac:dyDescent="0.25">
      <c r="B324" s="325" t="s">
        <v>808</v>
      </c>
      <c r="C324" s="253" t="s">
        <v>809</v>
      </c>
      <c r="D324" s="240" t="s">
        <v>3</v>
      </c>
      <c r="E324" s="256">
        <v>10</v>
      </c>
      <c r="F324" s="220"/>
      <c r="G324" s="337"/>
    </row>
    <row r="325" spans="2:7" ht="76.5" x14ac:dyDescent="0.25">
      <c r="B325" s="325" t="s">
        <v>810</v>
      </c>
      <c r="C325" s="253" t="s">
        <v>811</v>
      </c>
      <c r="D325" s="240" t="s">
        <v>3</v>
      </c>
      <c r="E325" s="256">
        <v>1</v>
      </c>
      <c r="F325" s="220"/>
      <c r="G325" s="337"/>
    </row>
    <row r="326" spans="2:7" ht="63.75" x14ac:dyDescent="0.25">
      <c r="B326" s="325" t="s">
        <v>812</v>
      </c>
      <c r="C326" s="253" t="s">
        <v>724</v>
      </c>
      <c r="D326" s="240" t="s">
        <v>3</v>
      </c>
      <c r="E326" s="256">
        <v>8</v>
      </c>
      <c r="F326" s="220"/>
      <c r="G326" s="337"/>
    </row>
    <row r="327" spans="2:7" ht="25.5" x14ac:dyDescent="0.25">
      <c r="B327" s="325" t="s">
        <v>813</v>
      </c>
      <c r="C327" s="253" t="s">
        <v>726</v>
      </c>
      <c r="D327" s="240" t="s">
        <v>3</v>
      </c>
      <c r="E327" s="256">
        <v>4</v>
      </c>
      <c r="F327" s="220"/>
      <c r="G327" s="337"/>
    </row>
    <row r="328" spans="2:7" ht="51" x14ac:dyDescent="0.25">
      <c r="B328" s="325" t="s">
        <v>814</v>
      </c>
      <c r="C328" s="253" t="s">
        <v>728</v>
      </c>
      <c r="D328" s="240" t="s">
        <v>3</v>
      </c>
      <c r="E328" s="256">
        <v>4</v>
      </c>
      <c r="F328" s="220"/>
      <c r="G328" s="337"/>
    </row>
    <row r="329" spans="2:7" ht="15" x14ac:dyDescent="0.25">
      <c r="B329" s="325" t="s">
        <v>815</v>
      </c>
      <c r="C329" s="253" t="s">
        <v>730</v>
      </c>
      <c r="D329" s="240" t="s">
        <v>3</v>
      </c>
      <c r="E329" s="256">
        <v>10</v>
      </c>
      <c r="F329" s="220"/>
      <c r="G329" s="337"/>
    </row>
    <row r="330" spans="2:7" ht="25.5" x14ac:dyDescent="0.25">
      <c r="B330" s="325" t="s">
        <v>816</v>
      </c>
      <c r="C330" s="253" t="s">
        <v>732</v>
      </c>
      <c r="D330" s="240" t="s">
        <v>3</v>
      </c>
      <c r="E330" s="256">
        <v>10</v>
      </c>
      <c r="F330" s="220"/>
      <c r="G330" s="337"/>
    </row>
    <row r="331" spans="2:7" ht="38.25" x14ac:dyDescent="0.25">
      <c r="B331" s="325" t="s">
        <v>817</v>
      </c>
      <c r="C331" s="253" t="s">
        <v>734</v>
      </c>
      <c r="D331" s="240" t="s">
        <v>3</v>
      </c>
      <c r="E331" s="256">
        <v>1</v>
      </c>
      <c r="F331" s="220"/>
      <c r="G331" s="337"/>
    </row>
    <row r="332" spans="2:7" ht="25.5" x14ac:dyDescent="0.25">
      <c r="B332" s="325" t="s">
        <v>818</v>
      </c>
      <c r="C332" s="253" t="s">
        <v>736</v>
      </c>
      <c r="D332" s="240" t="s">
        <v>3</v>
      </c>
      <c r="E332" s="256">
        <v>11</v>
      </c>
      <c r="F332" s="220"/>
      <c r="G332" s="337"/>
    </row>
    <row r="333" spans="2:7" ht="38.25" x14ac:dyDescent="0.25">
      <c r="B333" s="325" t="s">
        <v>819</v>
      </c>
      <c r="C333" s="253" t="s">
        <v>820</v>
      </c>
      <c r="D333" s="240" t="s">
        <v>3</v>
      </c>
      <c r="E333" s="256">
        <v>1</v>
      </c>
      <c r="F333" s="220"/>
      <c r="G333" s="337"/>
    </row>
    <row r="334" spans="2:7" ht="25.5" x14ac:dyDescent="0.25">
      <c r="B334" s="325" t="s">
        <v>821</v>
      </c>
      <c r="C334" s="253" t="s">
        <v>740</v>
      </c>
      <c r="D334" s="240" t="s">
        <v>3</v>
      </c>
      <c r="E334" s="256">
        <v>11</v>
      </c>
      <c r="F334" s="220"/>
      <c r="G334" s="337"/>
    </row>
    <row r="335" spans="2:7" ht="25.5" x14ac:dyDescent="0.25">
      <c r="B335" s="325" t="s">
        <v>822</v>
      </c>
      <c r="C335" s="253" t="s">
        <v>742</v>
      </c>
      <c r="D335" s="240" t="s">
        <v>3</v>
      </c>
      <c r="E335" s="256">
        <v>21</v>
      </c>
      <c r="F335" s="220"/>
      <c r="G335" s="337"/>
    </row>
    <row r="336" spans="2:7" ht="15" x14ac:dyDescent="0.25">
      <c r="B336" s="325"/>
      <c r="C336" s="253"/>
      <c r="D336" s="240"/>
      <c r="E336" s="256"/>
      <c r="F336" s="220"/>
      <c r="G336" s="337"/>
    </row>
    <row r="337" spans="2:7" ht="15" x14ac:dyDescent="0.25">
      <c r="B337" s="324">
        <v>17</v>
      </c>
      <c r="C337" s="324" t="s">
        <v>823</v>
      </c>
      <c r="D337" s="324"/>
      <c r="E337" s="324"/>
      <c r="F337" s="324"/>
      <c r="G337" s="324"/>
    </row>
    <row r="338" spans="2:7" ht="25.5" x14ac:dyDescent="0.25">
      <c r="B338" s="325" t="s">
        <v>824</v>
      </c>
      <c r="C338" s="253" t="s">
        <v>825</v>
      </c>
      <c r="D338" s="240" t="s">
        <v>515</v>
      </c>
      <c r="E338" s="256">
        <v>1</v>
      </c>
      <c r="F338" s="220"/>
      <c r="G338" s="337"/>
    </row>
    <row r="339" spans="2:7" ht="15" x14ac:dyDescent="0.25">
      <c r="B339" s="325" t="s">
        <v>826</v>
      </c>
      <c r="C339" s="253" t="s">
        <v>827</v>
      </c>
      <c r="D339" s="240" t="s">
        <v>515</v>
      </c>
      <c r="E339" s="256">
        <v>1</v>
      </c>
      <c r="F339" s="220"/>
      <c r="G339" s="337"/>
    </row>
    <row r="340" spans="2:7" ht="15" x14ac:dyDescent="0.25">
      <c r="B340" s="325" t="s">
        <v>828</v>
      </c>
      <c r="C340" s="253" t="s">
        <v>829</v>
      </c>
      <c r="D340" s="240" t="s">
        <v>515</v>
      </c>
      <c r="E340" s="256">
        <v>1</v>
      </c>
      <c r="F340" s="220"/>
      <c r="G340" s="337"/>
    </row>
    <row r="341" spans="2:7" ht="14.25" x14ac:dyDescent="0.25">
      <c r="B341" s="329"/>
      <c r="C341" s="253"/>
      <c r="D341" s="255"/>
      <c r="E341" s="256"/>
      <c r="F341" s="220"/>
      <c r="G341" s="337"/>
    </row>
    <row r="342" spans="2:7" ht="15" x14ac:dyDescent="0.25">
      <c r="B342" s="324">
        <v>18</v>
      </c>
      <c r="C342" s="324" t="s">
        <v>830</v>
      </c>
      <c r="D342" s="324"/>
      <c r="E342" s="324"/>
      <c r="F342" s="324"/>
      <c r="G342" s="324"/>
    </row>
    <row r="343" spans="2:7" ht="38.25" x14ac:dyDescent="0.25">
      <c r="B343" s="326" t="s">
        <v>831</v>
      </c>
      <c r="C343" s="253" t="s">
        <v>832</v>
      </c>
      <c r="D343" s="255" t="s">
        <v>13</v>
      </c>
      <c r="E343" s="259">
        <v>750</v>
      </c>
      <c r="F343" s="220"/>
      <c r="G343" s="222"/>
    </row>
    <row r="344" spans="2:7" ht="14.25" x14ac:dyDescent="0.25">
      <c r="B344" s="227"/>
      <c r="C344" s="339"/>
      <c r="D344" s="225"/>
      <c r="E344" s="226"/>
      <c r="F344" s="220"/>
      <c r="G344" s="222"/>
    </row>
    <row r="345" spans="2:7" ht="13.5" x14ac:dyDescent="0.25">
      <c r="B345" s="311" t="s">
        <v>75</v>
      </c>
      <c r="C345" s="311"/>
      <c r="D345" s="311"/>
      <c r="E345" s="311"/>
      <c r="F345" s="311"/>
      <c r="G345" s="311"/>
    </row>
    <row r="346" spans="2:7" ht="13.5" x14ac:dyDescent="0.25">
      <c r="B346" s="199"/>
      <c r="C346" s="202" t="s">
        <v>82</v>
      </c>
      <c r="D346" s="210"/>
      <c r="E346" s="312"/>
      <c r="F346" s="312"/>
      <c r="G346" s="209"/>
    </row>
    <row r="347" spans="2:7" ht="13.5" x14ac:dyDescent="0.25">
      <c r="B347" s="199"/>
      <c r="C347" s="202" t="s">
        <v>83</v>
      </c>
      <c r="D347" s="210"/>
      <c r="E347" s="313"/>
      <c r="F347" s="313"/>
      <c r="G347" s="200"/>
    </row>
    <row r="348" spans="2:7" ht="13.5" x14ac:dyDescent="0.25">
      <c r="B348" s="199"/>
      <c r="C348" s="202" t="s">
        <v>84</v>
      </c>
      <c r="D348" s="210"/>
      <c r="E348" s="312"/>
      <c r="F348" s="312"/>
      <c r="G348" s="200"/>
    </row>
    <row r="349" spans="2:7" ht="13.5" x14ac:dyDescent="0.25">
      <c r="B349" s="199"/>
      <c r="C349" s="202" t="s">
        <v>85</v>
      </c>
      <c r="D349" s="210"/>
      <c r="E349" s="312"/>
      <c r="F349" s="312"/>
      <c r="G349" s="200"/>
    </row>
    <row r="350" spans="2:7" ht="24.75" customHeight="1" x14ac:dyDescent="0.25">
      <c r="B350" s="201"/>
      <c r="C350" s="311" t="s">
        <v>81</v>
      </c>
      <c r="D350" s="311"/>
      <c r="E350" s="311"/>
      <c r="F350" s="311"/>
      <c r="G350" s="314"/>
    </row>
    <row r="351" spans="2:7" ht="46.5" customHeight="1" x14ac:dyDescent="0.25">
      <c r="B351" s="201" t="s">
        <v>208</v>
      </c>
      <c r="C351" s="215" t="s">
        <v>234</v>
      </c>
      <c r="D351" s="201"/>
      <c r="E351" s="315"/>
      <c r="F351" s="315"/>
      <c r="G351" s="309"/>
    </row>
    <row r="352" spans="2:7" ht="13.5" x14ac:dyDescent="0.25">
      <c r="B352" s="200"/>
      <c r="C352" s="200"/>
      <c r="D352" s="200"/>
      <c r="E352" s="200"/>
      <c r="F352" s="200"/>
      <c r="G352" s="308"/>
    </row>
    <row r="353" spans="2:9" ht="27.75" customHeight="1" x14ac:dyDescent="0.25">
      <c r="B353" s="340" t="s">
        <v>235</v>
      </c>
      <c r="C353" s="340"/>
      <c r="D353" s="340"/>
      <c r="E353" s="340"/>
      <c r="F353" s="340"/>
      <c r="G353" s="310"/>
    </row>
    <row r="354" spans="2:9" x14ac:dyDescent="0.25">
      <c r="H354" s="195"/>
      <c r="I354" s="195"/>
    </row>
    <row r="355" spans="2:9" ht="345" customHeight="1" x14ac:dyDescent="0.25">
      <c r="B355" s="341" t="s">
        <v>833</v>
      </c>
      <c r="C355" s="342"/>
      <c r="D355" s="342"/>
      <c r="E355" s="342"/>
      <c r="F355" s="342"/>
      <c r="G355" s="343"/>
    </row>
  </sheetData>
  <protectedRanges>
    <protectedRange sqref="G9:G10" name="Rango1_1"/>
    <protectedRange sqref="F105:F176 D16:D31 D35:D40 D43:D44 D47:D50 G49 G57 E58:E59 C49:C59 D57 E51:E56 D60:D97 F182:F341 D113:D341 D100:D111 F15:F104" name="Rango4_1_1"/>
    <protectedRange sqref="D346:D348" name="Rango3_1_1"/>
  </protectedRanges>
  <mergeCells count="18">
    <mergeCell ref="B355:G355"/>
    <mergeCell ref="B2:G3"/>
    <mergeCell ref="B6:G7"/>
    <mergeCell ref="B8:F8"/>
    <mergeCell ref="B9:F9"/>
    <mergeCell ref="B10:F10"/>
    <mergeCell ref="B5:G5"/>
    <mergeCell ref="C350:F350"/>
    <mergeCell ref="E351:F351"/>
    <mergeCell ref="B353:F353"/>
    <mergeCell ref="C11:F11"/>
    <mergeCell ref="B12:G13"/>
    <mergeCell ref="C64:G64"/>
    <mergeCell ref="E346:F346"/>
    <mergeCell ref="E347:F347"/>
    <mergeCell ref="B345:G345"/>
    <mergeCell ref="E348:F348"/>
    <mergeCell ref="E349:F349"/>
  </mergeCells>
  <conditionalFormatting sqref="C232:C233 C196:C204 C206:C210 C212 C329 C331:C334 C218:C219 C113:C116 C242:C243 C246:C255 B243 C258:C266 C30:C39 C44:C48 C108 C70:C74 C65:C68 C118:C121 C102:C104 C236:C240 C291 C123 C50 C54:C59 C98:C100 C92:C96 C87:C90 C76:C85 C192 C343 C341 C127:C132 C310:C315 B308:C308 B245 B247 B249 B251 B253 B255 B310 B312 B314 B316 C61:C63 C319:C322 C52">
    <cfRule type="expression" dxfId="119" priority="122">
      <formula>AND(#REF!&lt;&gt;"")</formula>
    </cfRule>
  </conditionalFormatting>
  <conditionalFormatting sqref="C167">
    <cfRule type="expression" dxfId="118" priority="121">
      <formula>AND(#REF!&lt;&gt;"")</formula>
    </cfRule>
  </conditionalFormatting>
  <conditionalFormatting sqref="C109:C111 C106">
    <cfRule type="expression" dxfId="117" priority="120">
      <formula>AND(#REF!&lt;&gt;"")</formula>
    </cfRule>
  </conditionalFormatting>
  <conditionalFormatting sqref="C196">
    <cfRule type="expression" dxfId="116" priority="119">
      <formula>AND(#REF!&lt;&gt;"")</formula>
    </cfRule>
  </conditionalFormatting>
  <conditionalFormatting sqref="C232:C233">
    <cfRule type="expression" dxfId="115" priority="117">
      <formula>AND(#REF!&lt;&gt;"")</formula>
    </cfRule>
  </conditionalFormatting>
  <conditionalFormatting sqref="C284">
    <cfRule type="expression" dxfId="114" priority="116">
      <formula>AND(#REF!&lt;&gt;"")</formula>
    </cfRule>
  </conditionalFormatting>
  <conditionalFormatting sqref="C265:C266">
    <cfRule type="expression" dxfId="113" priority="115">
      <formula>AND(#REF!&lt;&gt;"")</formula>
    </cfRule>
  </conditionalFormatting>
  <conditionalFormatting sqref="C285:C292">
    <cfRule type="expression" dxfId="112" priority="114">
      <formula>AND(#REF!&lt;&gt;"")</formula>
    </cfRule>
  </conditionalFormatting>
  <conditionalFormatting sqref="C266">
    <cfRule type="expression" dxfId="111" priority="110">
      <formula>AND(#REF!&lt;&gt;"")</formula>
    </cfRule>
  </conditionalFormatting>
  <conditionalFormatting sqref="C235">
    <cfRule type="expression" dxfId="110" priority="105">
      <formula>AND(#REF!&lt;&gt;"")</formula>
    </cfRule>
  </conditionalFormatting>
  <conditionalFormatting sqref="C320">
    <cfRule type="expression" dxfId="109" priority="113">
      <formula>AND(#REF!&lt;&gt;"")</formula>
    </cfRule>
  </conditionalFormatting>
  <conditionalFormatting sqref="C322">
    <cfRule type="expression" dxfId="108" priority="112">
      <formula>AND(#REF!&lt;&gt;"")</formula>
    </cfRule>
  </conditionalFormatting>
  <conditionalFormatting sqref="C307:C308 C310">
    <cfRule type="expression" dxfId="107" priority="111">
      <formula>AND(#REF!&lt;&gt;"")</formula>
    </cfRule>
  </conditionalFormatting>
  <conditionalFormatting sqref="C304:C305">
    <cfRule type="expression" dxfId="106" priority="109">
      <formula>AND(#REF!&lt;&gt;"")</formula>
    </cfRule>
  </conditionalFormatting>
  <conditionalFormatting sqref="C321">
    <cfRule type="expression" dxfId="105" priority="108">
      <formula>AND(#REF!&lt;&gt;"")</formula>
    </cfRule>
  </conditionalFormatting>
  <conditionalFormatting sqref="C234">
    <cfRule type="expression" dxfId="104" priority="107">
      <formula>AND(#REF!&lt;&gt;"")</formula>
    </cfRule>
  </conditionalFormatting>
  <conditionalFormatting sqref="C235">
    <cfRule type="expression" dxfId="103" priority="104">
      <formula>AND(#REF!&lt;&gt;"")</formula>
    </cfRule>
  </conditionalFormatting>
  <conditionalFormatting sqref="C234">
    <cfRule type="expression" dxfId="102" priority="106">
      <formula>AND(#REF!&lt;&gt;"")</formula>
    </cfRule>
  </conditionalFormatting>
  <conditionalFormatting sqref="C300">
    <cfRule type="expression" dxfId="101" priority="101">
      <formula>AND(#REF!&lt;&gt;"")</formula>
    </cfRule>
  </conditionalFormatting>
  <conditionalFormatting sqref="C300">
    <cfRule type="expression" dxfId="100" priority="100">
      <formula>AND(#REF!&lt;&gt;"")</formula>
    </cfRule>
  </conditionalFormatting>
  <conditionalFormatting sqref="C299">
    <cfRule type="expression" dxfId="99" priority="103">
      <formula>AND(#REF!&lt;&gt;"")</formula>
    </cfRule>
  </conditionalFormatting>
  <conditionalFormatting sqref="C299">
    <cfRule type="expression" dxfId="98" priority="102">
      <formula>AND(#REF!&lt;&gt;"")</formula>
    </cfRule>
  </conditionalFormatting>
  <conditionalFormatting sqref="C318">
    <cfRule type="expression" dxfId="97" priority="99">
      <formula>AND(#REF!&lt;&gt;"")</formula>
    </cfRule>
  </conditionalFormatting>
  <conditionalFormatting sqref="C318">
    <cfRule type="expression" dxfId="96" priority="98">
      <formula>AND(#REF!&lt;&gt;"")</formula>
    </cfRule>
  </conditionalFormatting>
  <conditionalFormatting sqref="C305">
    <cfRule type="expression" dxfId="95" priority="97">
      <formula>AND(#REF!&lt;&gt;"")</formula>
    </cfRule>
  </conditionalFormatting>
  <conditionalFormatting sqref="B307:C307 C310 C308 B309 B311 B313 B315">
    <cfRule type="expression" dxfId="94" priority="96">
      <formula>AND(#REF!&lt;&gt;"")</formula>
    </cfRule>
  </conditionalFormatting>
  <conditionalFormatting sqref="C205">
    <cfRule type="expression" dxfId="93" priority="95">
      <formula>AND(#REF!&lt;&gt;"")</formula>
    </cfRule>
  </conditionalFormatting>
  <conditionalFormatting sqref="C211">
    <cfRule type="expression" dxfId="92" priority="94">
      <formula>AND(#REF!&lt;&gt;"")</formula>
    </cfRule>
  </conditionalFormatting>
  <conditionalFormatting sqref="C214">
    <cfRule type="expression" dxfId="91" priority="93">
      <formula>AND(#REF!&lt;&gt;"")</formula>
    </cfRule>
  </conditionalFormatting>
  <conditionalFormatting sqref="C214">
    <cfRule type="expression" dxfId="90" priority="92">
      <formula>AND(#REF!&lt;&gt;"")</formula>
    </cfRule>
  </conditionalFormatting>
  <conditionalFormatting sqref="C214">
    <cfRule type="expression" dxfId="89" priority="91">
      <formula>AND(#REF!&lt;&gt;"")</formula>
    </cfRule>
  </conditionalFormatting>
  <conditionalFormatting sqref="C215">
    <cfRule type="expression" dxfId="88" priority="90">
      <formula>AND(#REF!&lt;&gt;"")</formula>
    </cfRule>
  </conditionalFormatting>
  <conditionalFormatting sqref="C215">
    <cfRule type="expression" dxfId="87" priority="89">
      <formula>AND(#REF!&lt;&gt;"")</formula>
    </cfRule>
  </conditionalFormatting>
  <conditionalFormatting sqref="C215">
    <cfRule type="expression" dxfId="86" priority="88">
      <formula>AND(#REF!&lt;&gt;"")</formula>
    </cfRule>
  </conditionalFormatting>
  <conditionalFormatting sqref="C216">
    <cfRule type="expression" dxfId="85" priority="87">
      <formula>AND(#REF!&lt;&gt;"")</formula>
    </cfRule>
  </conditionalFormatting>
  <conditionalFormatting sqref="C216">
    <cfRule type="expression" dxfId="84" priority="86">
      <formula>AND(#REF!&lt;&gt;"")</formula>
    </cfRule>
  </conditionalFormatting>
  <conditionalFormatting sqref="C216">
    <cfRule type="expression" dxfId="83" priority="85">
      <formula>AND(#REF!&lt;&gt;"")</formula>
    </cfRule>
  </conditionalFormatting>
  <conditionalFormatting sqref="C217">
    <cfRule type="expression" dxfId="82" priority="84">
      <formula>AND(#REF!&lt;&gt;"")</formula>
    </cfRule>
  </conditionalFormatting>
  <conditionalFormatting sqref="C217">
    <cfRule type="expression" dxfId="81" priority="83">
      <formula>AND(#REF!&lt;&gt;"")</formula>
    </cfRule>
  </conditionalFormatting>
  <conditionalFormatting sqref="C217">
    <cfRule type="expression" dxfId="80" priority="82">
      <formula>AND(#REF!&lt;&gt;"")</formula>
    </cfRule>
  </conditionalFormatting>
  <conditionalFormatting sqref="C301">
    <cfRule type="expression" dxfId="79" priority="81">
      <formula>AND(#REF!&lt;&gt;"")</formula>
    </cfRule>
  </conditionalFormatting>
  <conditionalFormatting sqref="C301">
    <cfRule type="expression" dxfId="78" priority="80">
      <formula>AND(#REF!&lt;&gt;"")</formula>
    </cfRule>
  </conditionalFormatting>
  <conditionalFormatting sqref="C301">
    <cfRule type="expression" dxfId="77" priority="79">
      <formula>AND(#REF!&lt;&gt;"")</formula>
    </cfRule>
  </conditionalFormatting>
  <conditionalFormatting sqref="C302">
    <cfRule type="expression" dxfId="76" priority="77">
      <formula>AND(#REF!&lt;&gt;"")</formula>
    </cfRule>
  </conditionalFormatting>
  <conditionalFormatting sqref="C302">
    <cfRule type="expression" dxfId="75" priority="78">
      <formula>AND(#REF!&lt;&gt;"")</formula>
    </cfRule>
  </conditionalFormatting>
  <conditionalFormatting sqref="C302">
    <cfRule type="expression" dxfId="74" priority="76">
      <formula>AND(#REF!&lt;&gt;"")</formula>
    </cfRule>
  </conditionalFormatting>
  <conditionalFormatting sqref="C303">
    <cfRule type="expression" dxfId="73" priority="72">
      <formula>AND(#REF!&lt;&gt;"")</formula>
    </cfRule>
  </conditionalFormatting>
  <conditionalFormatting sqref="C303">
    <cfRule type="expression" dxfId="72" priority="71">
      <formula>AND(#REF!&lt;&gt;"")</formula>
    </cfRule>
  </conditionalFormatting>
  <conditionalFormatting sqref="C309">
    <cfRule type="expression" dxfId="71" priority="70">
      <formula>AND(#REF!&lt;&gt;"")</formula>
    </cfRule>
  </conditionalFormatting>
  <conditionalFormatting sqref="C309">
    <cfRule type="expression" dxfId="70" priority="69">
      <formula>AND(#REF!&lt;&gt;"")</formula>
    </cfRule>
  </conditionalFormatting>
  <conditionalFormatting sqref="C330">
    <cfRule type="expression" dxfId="69" priority="75">
      <formula>AND(#REF!&lt;&gt;"")</formula>
    </cfRule>
  </conditionalFormatting>
  <conditionalFormatting sqref="C335:C336 C338:C340">
    <cfRule type="expression" dxfId="68" priority="74">
      <formula>AND(#REF!&lt;&gt;"")</formula>
    </cfRule>
  </conditionalFormatting>
  <conditionalFormatting sqref="C303">
    <cfRule type="expression" dxfId="67" priority="73">
      <formula>AND(#REF!&lt;&gt;"")</formula>
    </cfRule>
  </conditionalFormatting>
  <conditionalFormatting sqref="C309">
    <cfRule type="expression" dxfId="66" priority="68">
      <formula>AND(#REF!&lt;&gt;"")</formula>
    </cfRule>
  </conditionalFormatting>
  <conditionalFormatting sqref="C324">
    <cfRule type="expression" dxfId="65" priority="66">
      <formula>AND(#REF!&lt;&gt;"")</formula>
    </cfRule>
  </conditionalFormatting>
  <conditionalFormatting sqref="C325">
    <cfRule type="expression" dxfId="64" priority="65">
      <formula>AND(#REF!&lt;&gt;"")</formula>
    </cfRule>
  </conditionalFormatting>
  <conditionalFormatting sqref="C324">
    <cfRule type="expression" dxfId="63" priority="67">
      <formula>AND(#REF!&lt;&gt;"")</formula>
    </cfRule>
  </conditionalFormatting>
  <conditionalFormatting sqref="C325">
    <cfRule type="expression" dxfId="62" priority="64">
      <formula>AND(#REF!&lt;&gt;"")</formula>
    </cfRule>
  </conditionalFormatting>
  <conditionalFormatting sqref="C328">
    <cfRule type="expression" dxfId="61" priority="63">
      <formula>AND(#REF!&lt;&gt;"")</formula>
    </cfRule>
  </conditionalFormatting>
  <conditionalFormatting sqref="C328">
    <cfRule type="expression" dxfId="60" priority="62">
      <formula>AND(#REF!&lt;&gt;"")</formula>
    </cfRule>
  </conditionalFormatting>
  <conditionalFormatting sqref="B242:C242 C243 B244 B246 B248 B250 B252 B254">
    <cfRule type="expression" dxfId="59" priority="61">
      <formula>AND(#REF!&lt;&gt;"")</formula>
    </cfRule>
  </conditionalFormatting>
  <conditionalFormatting sqref="C244">
    <cfRule type="expression" dxfId="58" priority="60">
      <formula>AND(#REF!&lt;&gt;"")</formula>
    </cfRule>
  </conditionalFormatting>
  <conditionalFormatting sqref="C244 C246:C248">
    <cfRule type="expression" dxfId="57" priority="59">
      <formula>AND(#REF!&lt;&gt;"")</formula>
    </cfRule>
  </conditionalFormatting>
  <conditionalFormatting sqref="C244 C246:C248">
    <cfRule type="expression" dxfId="56" priority="58">
      <formula>AND(#REF!&lt;&gt;"")</formula>
    </cfRule>
  </conditionalFormatting>
  <conditionalFormatting sqref="C245">
    <cfRule type="expression" dxfId="55" priority="57">
      <formula>AND(#REF!&lt;&gt;"")</formula>
    </cfRule>
  </conditionalFormatting>
  <conditionalFormatting sqref="C245">
    <cfRule type="expression" dxfId="54" priority="56">
      <formula>AND(#REF!&lt;&gt;"")</formula>
    </cfRule>
  </conditionalFormatting>
  <conditionalFormatting sqref="C245">
    <cfRule type="expression" dxfId="53" priority="55">
      <formula>AND(#REF!&lt;&gt;"")</formula>
    </cfRule>
  </conditionalFormatting>
  <conditionalFormatting sqref="C220:C221">
    <cfRule type="expression" dxfId="52" priority="54">
      <formula>AND(#REF!&lt;&gt;"")</formula>
    </cfRule>
  </conditionalFormatting>
  <conditionalFormatting sqref="C260">
    <cfRule type="expression" dxfId="51" priority="53">
      <formula>AND(#REF!&lt;&gt;"")</formula>
    </cfRule>
  </conditionalFormatting>
  <conditionalFormatting sqref="C261">
    <cfRule type="expression" dxfId="50" priority="52">
      <formula>AND(#REF!&lt;&gt;"")</formula>
    </cfRule>
  </conditionalFormatting>
  <conditionalFormatting sqref="C257">
    <cfRule type="expression" dxfId="49" priority="51">
      <formula>AND(#REF!&lt;&gt;"")</formula>
    </cfRule>
  </conditionalFormatting>
  <conditionalFormatting sqref="C257">
    <cfRule type="expression" dxfId="48" priority="50">
      <formula>AND(#REF!&lt;&gt;"")</formula>
    </cfRule>
  </conditionalFormatting>
  <conditionalFormatting sqref="C296">
    <cfRule type="expression" dxfId="47" priority="49">
      <formula>AND(#REF!&lt;&gt;"")</formula>
    </cfRule>
  </conditionalFormatting>
  <conditionalFormatting sqref="C296">
    <cfRule type="expression" dxfId="46" priority="48">
      <formula>AND(#REF!&lt;&gt;"")</formula>
    </cfRule>
  </conditionalFormatting>
  <conditionalFormatting sqref="C297">
    <cfRule type="expression" dxfId="45" priority="47">
      <formula>AND(#REF!&lt;&gt;"")</formula>
    </cfRule>
  </conditionalFormatting>
  <conditionalFormatting sqref="C297">
    <cfRule type="expression" dxfId="44" priority="46">
      <formula>AND(#REF!&lt;&gt;"")</formula>
    </cfRule>
  </conditionalFormatting>
  <conditionalFormatting sqref="C298">
    <cfRule type="expression" dxfId="43" priority="45">
      <formula>AND(#REF!&lt;&gt;"")</formula>
    </cfRule>
  </conditionalFormatting>
  <conditionalFormatting sqref="C298">
    <cfRule type="expression" dxfId="42" priority="44">
      <formula>AND(#REF!&lt;&gt;"")</formula>
    </cfRule>
  </conditionalFormatting>
  <conditionalFormatting sqref="C276 C278:C281">
    <cfRule type="expression" dxfId="41" priority="42">
      <formula>AND(#REF!&lt;&gt;"")</formula>
    </cfRule>
  </conditionalFormatting>
  <conditionalFormatting sqref="C277">
    <cfRule type="expression" dxfId="40" priority="41">
      <formula>AND(#REF!&lt;&gt;"")</formula>
    </cfRule>
  </conditionalFormatting>
  <conditionalFormatting sqref="C282:C283">
    <cfRule type="expression" dxfId="39" priority="40">
      <formula>AND(#REF!&lt;&gt;"")</formula>
    </cfRule>
  </conditionalFormatting>
  <conditionalFormatting sqref="C269">
    <cfRule type="expression" dxfId="38" priority="38">
      <formula>AND(#REF!&lt;&gt;"")</formula>
    </cfRule>
  </conditionalFormatting>
  <conditionalFormatting sqref="C271">
    <cfRule type="expression" dxfId="37" priority="37">
      <formula>AND(#REF!&lt;&gt;"")</formula>
    </cfRule>
  </conditionalFormatting>
  <conditionalFormatting sqref="C269">
    <cfRule type="expression" dxfId="36" priority="39">
      <formula>AND(#REF!&lt;&gt;"")</formula>
    </cfRule>
  </conditionalFormatting>
  <conditionalFormatting sqref="C271">
    <cfRule type="expression" dxfId="35" priority="36">
      <formula>AND(#REF!&lt;&gt;"")</formula>
    </cfRule>
  </conditionalFormatting>
  <conditionalFormatting sqref="C273">
    <cfRule type="expression" dxfId="34" priority="35">
      <formula>AND(#REF!&lt;&gt;"")</formula>
    </cfRule>
  </conditionalFormatting>
  <conditionalFormatting sqref="C273">
    <cfRule type="expression" dxfId="33" priority="34">
      <formula>AND(#REF!&lt;&gt;"")</formula>
    </cfRule>
  </conditionalFormatting>
  <conditionalFormatting sqref="C275">
    <cfRule type="expression" dxfId="32" priority="33">
      <formula>AND(#REF!&lt;&gt;"")</formula>
    </cfRule>
  </conditionalFormatting>
  <conditionalFormatting sqref="C275">
    <cfRule type="expression" dxfId="31" priority="32">
      <formula>AND(#REF!&lt;&gt;"")</formula>
    </cfRule>
  </conditionalFormatting>
  <conditionalFormatting sqref="C270">
    <cfRule type="expression" dxfId="30" priority="30">
      <formula>AND(#REF!&lt;&gt;"")</formula>
    </cfRule>
  </conditionalFormatting>
  <conditionalFormatting sqref="C270">
    <cfRule type="expression" dxfId="29" priority="31">
      <formula>AND(#REF!&lt;&gt;"")</formula>
    </cfRule>
  </conditionalFormatting>
  <conditionalFormatting sqref="C272">
    <cfRule type="expression" dxfId="28" priority="29">
      <formula>AND(#REF!&lt;&gt;"")</formula>
    </cfRule>
  </conditionalFormatting>
  <conditionalFormatting sqref="C272">
    <cfRule type="expression" dxfId="27" priority="28">
      <formula>AND(#REF!&lt;&gt;"")</formula>
    </cfRule>
  </conditionalFormatting>
  <conditionalFormatting sqref="C274">
    <cfRule type="expression" dxfId="26" priority="27">
      <formula>AND(#REF!&lt;&gt;"")</formula>
    </cfRule>
  </conditionalFormatting>
  <conditionalFormatting sqref="C274">
    <cfRule type="expression" dxfId="25" priority="26">
      <formula>AND(#REF!&lt;&gt;"")</formula>
    </cfRule>
  </conditionalFormatting>
  <conditionalFormatting sqref="C222 C225:C226">
    <cfRule type="expression" dxfId="24" priority="25">
      <formula>AND(#REF!&lt;&gt;"")</formula>
    </cfRule>
  </conditionalFormatting>
  <conditionalFormatting sqref="C227:C230">
    <cfRule type="expression" dxfId="23" priority="24">
      <formula>AND(#REF!&lt;&gt;"")</formula>
    </cfRule>
  </conditionalFormatting>
  <conditionalFormatting sqref="C223:C224">
    <cfRule type="expression" dxfId="22" priority="23">
      <formula>AND(#REF!&lt;&gt;"")</formula>
    </cfRule>
  </conditionalFormatting>
  <conditionalFormatting sqref="C267">
    <cfRule type="expression" dxfId="21" priority="22">
      <formula>AND(#REF!&lt;&gt;"")</formula>
    </cfRule>
  </conditionalFormatting>
  <conditionalFormatting sqref="C213">
    <cfRule type="expression" dxfId="20" priority="21">
      <formula>AND(#REF!&lt;&gt;"")</formula>
    </cfRule>
  </conditionalFormatting>
  <conditionalFormatting sqref="C125">
    <cfRule type="expression" dxfId="19" priority="20">
      <formula>AND(#REF!&lt;&gt;"")</formula>
    </cfRule>
  </conditionalFormatting>
  <conditionalFormatting sqref="C292">
    <cfRule type="expression" dxfId="18" priority="19">
      <formula>AND(#REF!&lt;&gt;"")</formula>
    </cfRule>
  </conditionalFormatting>
  <conditionalFormatting sqref="C292">
    <cfRule type="expression" dxfId="17" priority="18">
      <formula>AND(#REF!&lt;&gt;"")</formula>
    </cfRule>
  </conditionalFormatting>
  <conditionalFormatting sqref="C293">
    <cfRule type="expression" dxfId="16" priority="17">
      <formula>AND(#REF!&lt;&gt;"")</formula>
    </cfRule>
  </conditionalFormatting>
  <conditionalFormatting sqref="C293">
    <cfRule type="expression" dxfId="15" priority="16">
      <formula>AND(#REF!&lt;&gt;"")</formula>
    </cfRule>
  </conditionalFormatting>
  <conditionalFormatting sqref="C293">
    <cfRule type="expression" dxfId="14" priority="15">
      <formula>AND(#REF!&lt;&gt;"")</formula>
    </cfRule>
  </conditionalFormatting>
  <conditionalFormatting sqref="C122">
    <cfRule type="expression" dxfId="13" priority="14">
      <formula>AND(#REF!&lt;&gt;"")</formula>
    </cfRule>
  </conditionalFormatting>
  <conditionalFormatting sqref="C133 C135">
    <cfRule type="expression" dxfId="12" priority="13">
      <formula>AND(#REF!&lt;&gt;"")</formula>
    </cfRule>
  </conditionalFormatting>
  <conditionalFormatting sqref="C134">
    <cfRule type="expression" dxfId="11" priority="12">
      <formula>AND(#REF!&lt;&gt;"")</formula>
    </cfRule>
  </conditionalFormatting>
  <conditionalFormatting sqref="C49">
    <cfRule type="expression" dxfId="10" priority="11">
      <formula>AND(#REF!&lt;&gt;"")</formula>
    </cfRule>
  </conditionalFormatting>
  <conditionalFormatting sqref="C17">
    <cfRule type="expression" dxfId="9" priority="10">
      <formula>AND(#REF!&lt;&gt;"")</formula>
    </cfRule>
  </conditionalFormatting>
  <conditionalFormatting sqref="C16">
    <cfRule type="expression" dxfId="8" priority="9">
      <formula>AND(#REF!&lt;&gt;"")</formula>
    </cfRule>
  </conditionalFormatting>
  <conditionalFormatting sqref="C126">
    <cfRule type="expression" dxfId="7" priority="8">
      <formula>AND(#REF!&lt;&gt;"")</formula>
    </cfRule>
  </conditionalFormatting>
  <conditionalFormatting sqref="C124">
    <cfRule type="expression" dxfId="6" priority="7">
      <formula>AND(#REF!&lt;&gt;"")</formula>
    </cfRule>
  </conditionalFormatting>
  <conditionalFormatting sqref="C137:C138">
    <cfRule type="expression" dxfId="5" priority="6">
      <formula>AND(#REF!&lt;&gt;"")</formula>
    </cfRule>
  </conditionalFormatting>
  <conditionalFormatting sqref="C316">
    <cfRule type="expression" dxfId="4" priority="5">
      <formula>AND(#REF!&lt;&gt;"")</formula>
    </cfRule>
  </conditionalFormatting>
  <conditionalFormatting sqref="C327">
    <cfRule type="expression" dxfId="3" priority="4">
      <formula>AND(#REF!&lt;&gt;"")</formula>
    </cfRule>
  </conditionalFormatting>
  <conditionalFormatting sqref="C327">
    <cfRule type="expression" dxfId="2" priority="3">
      <formula>AND(#REF!&lt;&gt;"")</formula>
    </cfRule>
  </conditionalFormatting>
  <conditionalFormatting sqref="C326">
    <cfRule type="expression" dxfId="1" priority="2">
      <formula>AND(#REF!&lt;&gt;"")</formula>
    </cfRule>
  </conditionalFormatting>
  <conditionalFormatting sqref="C326">
    <cfRule type="expression" dxfId="0" priority="1">
      <formula>AND(#REF!&lt;&gt;"")</formula>
    </cfRule>
  </conditionalFormatting>
  <pageMargins left="0.70866141732283472" right="0.70866141732283472" top="0.74803149606299213" bottom="0.74803149606299213" header="0.31496062992125984" footer="0.31496062992125984"/>
  <pageSetup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303" t="s">
        <v>213</v>
      </c>
      <c r="B2" s="303"/>
      <c r="C2" s="303"/>
      <c r="D2" s="303"/>
      <c r="E2" s="303"/>
    </row>
    <row r="3" spans="1:7" ht="48.75" customHeight="1" x14ac:dyDescent="0.25">
      <c r="A3" s="303"/>
      <c r="B3" s="303"/>
      <c r="C3" s="303"/>
      <c r="D3" s="303"/>
      <c r="E3" s="303"/>
    </row>
    <row r="5" spans="1:7" ht="43.5" customHeight="1" x14ac:dyDescent="0.25">
      <c r="A5" s="203" t="s">
        <v>88</v>
      </c>
      <c r="B5" s="203" t="s">
        <v>89</v>
      </c>
      <c r="C5" s="203" t="s">
        <v>209</v>
      </c>
      <c r="D5" s="203" t="s">
        <v>238</v>
      </c>
      <c r="E5" s="203" t="s">
        <v>239</v>
      </c>
    </row>
    <row r="6" spans="1:7" ht="59.25" customHeight="1" x14ac:dyDescent="0.25">
      <c r="A6" s="204" t="s">
        <v>69</v>
      </c>
      <c r="B6" s="205" t="s">
        <v>236</v>
      </c>
      <c r="C6" s="109"/>
      <c r="D6" s="109"/>
      <c r="E6" s="109"/>
    </row>
    <row r="7" spans="1:7" ht="51" customHeight="1" x14ac:dyDescent="0.25">
      <c r="A7" s="204" t="s">
        <v>210</v>
      </c>
      <c r="B7" s="205" t="s">
        <v>237</v>
      </c>
      <c r="C7" s="206"/>
      <c r="D7" s="109"/>
      <c r="E7" s="109"/>
    </row>
    <row r="8" spans="1:7" ht="29.25" customHeight="1" x14ac:dyDescent="0.25">
      <c r="A8" s="207" t="s">
        <v>211</v>
      </c>
      <c r="B8" s="304" t="s">
        <v>212</v>
      </c>
      <c r="C8" s="305"/>
      <c r="D8" s="306"/>
      <c r="E8" s="208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03" t="s">
        <v>2</v>
      </c>
      <c r="B1" s="203" t="s">
        <v>221</v>
      </c>
    </row>
    <row r="2" spans="1:6" x14ac:dyDescent="0.25">
      <c r="A2" s="204" t="s">
        <v>219</v>
      </c>
      <c r="B2" s="206">
        <v>1069148147</v>
      </c>
    </row>
    <row r="3" spans="1:6" x14ac:dyDescent="0.25">
      <c r="A3" s="204" t="s">
        <v>220</v>
      </c>
      <c r="B3" s="206">
        <v>126206000</v>
      </c>
    </row>
    <row r="4" spans="1:6" x14ac:dyDescent="0.25">
      <c r="A4" s="204" t="s">
        <v>222</v>
      </c>
      <c r="B4" s="213">
        <f>+B2+B3</f>
        <v>1195354147</v>
      </c>
    </row>
    <row r="6" spans="1:6" ht="24" customHeight="1" x14ac:dyDescent="0.25">
      <c r="A6" s="203" t="s">
        <v>214</v>
      </c>
      <c r="B6" s="203" t="s">
        <v>223</v>
      </c>
      <c r="C6" s="203" t="s">
        <v>215</v>
      </c>
    </row>
    <row r="7" spans="1:6" ht="27" x14ac:dyDescent="0.25">
      <c r="A7" s="204" t="s">
        <v>218</v>
      </c>
      <c r="B7" s="212">
        <v>893893675</v>
      </c>
      <c r="C7" s="212">
        <v>893893675.20000005</v>
      </c>
    </row>
    <row r="8" spans="1:6" x14ac:dyDescent="0.25">
      <c r="A8" s="204" t="s">
        <v>216</v>
      </c>
      <c r="B8" s="206">
        <v>234694428</v>
      </c>
      <c r="C8" s="206">
        <v>234694428</v>
      </c>
    </row>
    <row r="9" spans="1:6" ht="27" x14ac:dyDescent="0.25">
      <c r="A9" s="204" t="s">
        <v>217</v>
      </c>
      <c r="B9" s="206">
        <v>66766044</v>
      </c>
      <c r="C9" s="206">
        <v>84634756</v>
      </c>
    </row>
    <row r="10" spans="1:6" x14ac:dyDescent="0.25">
      <c r="A10" s="204" t="s">
        <v>224</v>
      </c>
      <c r="B10" s="213">
        <f>+B7+B8+B9</f>
        <v>1195354147</v>
      </c>
      <c r="C10" s="211"/>
      <c r="D10" s="211"/>
    </row>
    <row r="14" spans="1:6" x14ac:dyDescent="0.25">
      <c r="A14" s="307" t="s">
        <v>2</v>
      </c>
      <c r="B14" s="307" t="s">
        <v>225</v>
      </c>
      <c r="C14" s="307" t="s">
        <v>226</v>
      </c>
      <c r="D14" s="307"/>
      <c r="E14" s="307"/>
      <c r="F14" s="307" t="s">
        <v>227</v>
      </c>
    </row>
    <row r="15" spans="1:6" ht="44.25" customHeight="1" x14ac:dyDescent="0.25">
      <c r="A15" s="307"/>
      <c r="B15" s="307"/>
      <c r="C15" s="214" t="s">
        <v>228</v>
      </c>
      <c r="D15" s="214" t="s">
        <v>229</v>
      </c>
      <c r="E15" s="214" t="s">
        <v>230</v>
      </c>
      <c r="F15" s="307"/>
    </row>
    <row r="16" spans="1:6" x14ac:dyDescent="0.25">
      <c r="A16" s="204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25">
      <c r="A17" s="204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25">
      <c r="A18" s="203" t="s">
        <v>232</v>
      </c>
      <c r="B18" s="214">
        <v>1195354147</v>
      </c>
      <c r="C18" s="214">
        <f>SUM(C16:C17)</f>
        <v>234694428</v>
      </c>
      <c r="D18" s="214">
        <f t="shared" ref="D18:F18" si="0">SUM(D16:D17)</f>
        <v>893893675</v>
      </c>
      <c r="E18" s="214">
        <f t="shared" si="0"/>
        <v>66766044</v>
      </c>
      <c r="F18" s="214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CAÑAVERA SILVA</cp:lastModifiedBy>
  <cp:lastPrinted>2020-01-29T15:05:04Z</cp:lastPrinted>
  <dcterms:created xsi:type="dcterms:W3CDTF">2019-10-07T15:03:41Z</dcterms:created>
  <dcterms:modified xsi:type="dcterms:W3CDTF">2022-04-20T22:03:43Z</dcterms:modified>
</cp:coreProperties>
</file>