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INDETER\PATRIMONIO AUTONOMO 2022\CON4262 ESTUDIO PREVIO OBRA BUCARAMANGA-MINDEPORTE\Ultimas versiones\"/>
    </mc:Choice>
  </mc:AlternateContent>
  <xr:revisionPtr revIDLastSave="0" documentId="8_{CCD2A468-2932-4BC5-824E-B3BC134BE4BC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<sst xmlns="http://schemas.openxmlformats.org/spreadsheetml/2006/main" count="1054" uniqueCount="625">
  <si>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</si>
  <si>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</si>
  <si>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</si>
  <si>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</si>
  <si>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</si>
  <si>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</si>
  <si>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</si>
  <si>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</si>
  <si>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</si>
  <si>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</si>
  <si>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</si>
  <si>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</si>
  <si>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</si>
  <si>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</si>
  <si>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</si>
  <si>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</si>
  <si>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</si>
  <si>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</si>
  <si>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</si>
  <si>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</si>
  <si>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</si>
  <si>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</si>
  <si>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</si>
  <si>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</si>
  <si>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</si>
  <si>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</si>
  <si>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</si>
  <si>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</si>
  <si>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</si>
  <si>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</si>
  <si>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</si>
  <si>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</si>
  <si>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</si>
  <si>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</si>
  <si>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</si>
  <si>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</si>
  <si>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</si>
  <si>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</si>
  <si>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</si>
  <si>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</si>
  <si>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</si>
  <si>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</si>
  <si>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</si>
  <si>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</si>
  <si>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</si>
  <si>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</si>
  <si>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</si>
  <si>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</si>
  <si>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</si>
  <si>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</si>
  <si>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</si>
  <si>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</si>
  <si>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</si>
  <si>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</si>
  <si>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</si>
  <si>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</si>
  <si>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</si>
  <si>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</si>
  <si>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</si>
  <si>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</si>
  <si>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</si>
  <si>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</si>
  <si>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</si>
  <si>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</si>
  <si>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</si>
  <si>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</si>
  <si>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</si>
  <si>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</si>
  <si>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</si>
  <si>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</si>
  <si>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</si>
  <si>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</si>
  <si>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</si>
  <si>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</si>
  <si>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</si>
  <si>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</si>
  <si>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</si>
  <si>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</si>
  <si>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</si>
  <si>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</si>
  <si>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</si>
  <si>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</si>
  <si>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</si>
  <si>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</si>
  <si>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</si>
  <si>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</si>
  <si>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</si>
  <si>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</si>
  <si>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</si>
  <si>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</si>
  <si>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</si>
  <si>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</si>
  <si>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</si>
  <si>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</si>
  <si>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</si>
  <si>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</si>
  <si>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</si>
  <si>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</si>
  <si>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</si>
  <si>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</si>
  <si>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</si>
  <si>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</si>
  <si>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</si>
  <si>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</si>
  <si>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</si>
  <si>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</si>
  <si>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</si>
  <si>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</si>
  <si>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</si>
  <si>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</si>
  <si>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</si>
  <si>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</si>
  <si>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</si>
  <si>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</si>
  <si>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</si>
  <si>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</si>
  <si>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</si>
  <si>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</si>
  <si>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</si>
  <si>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</si>
  <si>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</si>
  <si>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</si>
  <si>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</si>
  <si>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</si>
  <si>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</si>
  <si>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</si>
  <si>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</si>
  <si>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</si>
  <si>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</si>
  <si>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</si>
  <si>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</si>
  <si>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</si>
  <si>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</si>
  <si>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</si>
  <si>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</si>
  <si>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</si>
  <si>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</si>
  <si>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</si>
  <si>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</si>
  <si>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</si>
  <si>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</si>
  <si>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</si>
  <si>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</si>
  <si>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</si>
  <si>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</si>
  <si>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</si>
  <si>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</si>
  <si>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</si>
  <si>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</si>
  <si>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</si>
  <si>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</si>
  <si>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</si>
  <si>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</si>
  <si>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</si>
  <si>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</si>
  <si>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</si>
  <si>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</si>
  <si>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</si>
  <si>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</si>
  <si>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</si>
  <si>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</si>
  <si>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</si>
  <si>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</si>
  <si>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</si>
  <si>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</si>
  <si>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</si>
  <si>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</si>
  <si>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</si>
  <si>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</si>
  <si>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</si>
  <si>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</si>
  <si>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</si>
  <si>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</si>
  <si>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</si>
  <si>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</si>
  <si>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</si>
  <si>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</si>
  <si>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</si>
  <si>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</si>
  <si>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</si>
  <si>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</si>
  <si>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</si>
  <si>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</si>
  <si>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</si>
  <si>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</si>
  <si>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</si>
  <si>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</si>
  <si>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</si>
  <si>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</si>
  <si>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</si>
  <si>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</si>
  <si>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</si>
  <si>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</si>
  <si>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</si>
  <si>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</si>
  <si>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</si>
  <si>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</si>
  <si>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</si>
  <si>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</si>
  <si>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</si>
  <si>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</si>
  <si>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</si>
  <si>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</si>
  <si>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</si>
  <si>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</si>
  <si>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</si>
  <si>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</si>
  <si>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</si>
  <si>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</si>
  <si>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</si>
  <si>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</si>
  <si>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</si>
  <si>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</si>
  <si>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</si>
  <si>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</si>
  <si>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</si>
  <si>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</si>
  <si>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</si>
  <si>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</si>
  <si>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</si>
  <si>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</si>
  <si>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</si>
  <si>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</si>
  <si>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</si>
  <si>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</si>
  <si>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</si>
  <si>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</si>
  <si>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</si>
  <si>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</si>
  <si>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</si>
  <si>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</si>
  <si>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</si>
  <si>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</si>
  <si>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</si>
  <si>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</si>
  <si>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</si>
  <si>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</si>
  <si>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</si>
  <si>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</si>
  <si>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</si>
  <si>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t>2. ETAPA II. EJECUCION DE OBRA</t>
  </si>
  <si>
    <t>1. ETAPA I. REVISIÓN DE ESTUDIOS Y DISEÑOS</t>
  </si>
  <si>
    <t>REVISIÓN DE ESTUDIOS Y DISEÑOS</t>
  </si>
  <si>
    <t xml:space="preserve">VALOR TOTAL ETAPA DE  REVISIÓN DE ESTUDIOS Y DISEÑOS. (IVA INCLUIDO) </t>
  </si>
  <si>
    <t>PRELIMINARES</t>
  </si>
  <si>
    <t>KG</t>
  </si>
  <si>
    <t>“CONSTRUCCIÓN CANCHAS DE SQUASH EN EL BARRIO CIUDADELA REAL DE MINAS DEL MUNICIPIO DE BUCARAMANGA, SANTANDER”</t>
  </si>
  <si>
    <t>MEDICIONES</t>
  </si>
  <si>
    <t>1,1,1</t>
  </si>
  <si>
    <t>Localización y replanteo manual para el proyecto</t>
  </si>
  <si>
    <t>DESMONTES</t>
  </si>
  <si>
    <t>1,2,1</t>
  </si>
  <si>
    <t>Desmonte de teja liviana, incluye cargue y retiro</t>
  </si>
  <si>
    <t>1,2,2</t>
  </si>
  <si>
    <t>Desmonte estructura de cubierta, incluye cargue y retiro</t>
  </si>
  <si>
    <t>1,2,3</t>
  </si>
  <si>
    <t>Desmonte de ventanas, incluye cargue y retiro</t>
  </si>
  <si>
    <t>1,2,4</t>
  </si>
  <si>
    <t>Desmonte de muro divisorio liviano, incluye cargue y retiro</t>
  </si>
  <si>
    <t>1,2,5</t>
  </si>
  <si>
    <t>Desmonte de cielo raso con estructura de soporte, incluye cargue y retiro</t>
  </si>
  <si>
    <t>DEMOLICIONES</t>
  </si>
  <si>
    <t>1,3,1</t>
  </si>
  <si>
    <t>Corte y demolición de muros en mampostería  e=15 cm, con acabado,  sin andamios, incluye cargue, retiro y disposición final</t>
  </si>
  <si>
    <t>1,3,2</t>
  </si>
  <si>
    <t>Demolición de mochetas en mampostería, incluye cargue, retiro y disposición final</t>
  </si>
  <si>
    <t>1,3,3</t>
  </si>
  <si>
    <t xml:space="preserve">Demolición tapa en concreto buitrones, incluye cargue, retiro y disposición final </t>
  </si>
  <si>
    <t>1,3,4</t>
  </si>
  <si>
    <t>Demolición de impermeabilización de cubierta existente, incluye cargue, retiro y disposición final</t>
  </si>
  <si>
    <t>1,3,5</t>
  </si>
  <si>
    <t>Demolición de piso y alistado en mortero con martillo eléctrico, incluye , cargue, retiro y disposición final</t>
  </si>
  <si>
    <t>1,3,6</t>
  </si>
  <si>
    <t>Corte y demolición de muros en mampostería  e=15 cm, altura mayor a 3 m, con acabado, incluye andamios cargue, retiro y disposición final</t>
  </si>
  <si>
    <t>1,3,7</t>
  </si>
  <si>
    <t>Demolición de columnas y vigas en concreto con martillo eléctrico, incluye cargue, retiro y disposición final</t>
  </si>
  <si>
    <t>1,3,8</t>
  </si>
  <si>
    <t>Demolición de alfajía con martillo eléctrico, incluye andamios, cargue, retiro y disposición final</t>
  </si>
  <si>
    <t>M</t>
  </si>
  <si>
    <t>CONCRETOS</t>
  </si>
  <si>
    <t>COLUMNAS Y MUROS</t>
  </si>
  <si>
    <t>2,1,1</t>
  </si>
  <si>
    <t>Columna en concreto 3000 psi mezclado en sitio. Área transversal  hasta 400 cm2</t>
  </si>
  <si>
    <t>2,1,2</t>
  </si>
  <si>
    <t>Columna en concreto 3000 psi premezclado . Área Transversal mayor de 2501 cm2</t>
  </si>
  <si>
    <t>VIGAS Y PLACAS AÉREAS</t>
  </si>
  <si>
    <t>2,2,1</t>
  </si>
  <si>
    <t>Viga aérea en concreto 3000 psi mezclado en sitio. Área transversal  hasta 400 cm2</t>
  </si>
  <si>
    <t>2,2,2</t>
  </si>
  <si>
    <t>Viga canal en concreto 3000 psi mezclado en sitio. Área Transversal mayor de 2501 cm2</t>
  </si>
  <si>
    <t>2,2,3</t>
  </si>
  <si>
    <t>Alfajia fundida en sitio en concreto pulido de 3500 PSI, ancho 22 cm, Tipo VP.015, incluye acero de refuerzo, anclajes epoxicos y endurecedor superficial</t>
  </si>
  <si>
    <t>ACEROS Y ESTRUCTURAS METÁLICAS</t>
  </si>
  <si>
    <t>ACEROS DE REFUERZO Y ESTRUCTURAS METÁLICAS</t>
  </si>
  <si>
    <t>3,1,1</t>
  </si>
  <si>
    <t>Acero de refuerzo figurado</t>
  </si>
  <si>
    <t>3,1,2</t>
  </si>
  <si>
    <t>Subcontrato suministro e instalación de Estructura metálica en acero estructural con acabado en pintura anticorrosiva y esmalte para superficies metálicas de interior</t>
  </si>
  <si>
    <t>CUBIERTAS Y CANALES</t>
  </si>
  <si>
    <t>CUBIERTAS</t>
  </si>
  <si>
    <t>4,1,1</t>
  </si>
  <si>
    <t>Panel tipo sandwich con aislante en Poliisocianurato PIRSAFE; Espesor = 30mm, lamina externa en Acero Calibre 28 color Blanco RAL9002 Acabado (sup) 5 trapecios / lamina interna en Acero Calibre 28 color Blanco RAL 9002 Acabado (inf) Acanalado 400. Incluye accesorios en acero galvanizado y kit de fijación cubierta.</t>
  </si>
  <si>
    <t>4,1,2</t>
  </si>
  <si>
    <t>Impermeabilización placa de cubierta con manto asfáltico 4.2mm modificado con polipropileno atáctico. Incluye pintura reflectiva de aluminio con base asfáltica</t>
  </si>
  <si>
    <t>MUROS DIVISORIOS</t>
  </si>
  <si>
    <t>MAMPOSTERÍA</t>
  </si>
  <si>
    <t>5,1,1</t>
  </si>
  <si>
    <t>Muro en mampostería H-10 ladrillo cocido (10x30x20cm)</t>
  </si>
  <si>
    <t>5,1,2</t>
  </si>
  <si>
    <t>Muro en mampostería H-10 ladrillo cocido (10x30x20cm), para alturas mayores a 3 m</t>
  </si>
  <si>
    <t>5,1,3</t>
  </si>
  <si>
    <t>Muro en mampostería H-10 ladrillo cocido (10x30x20cm), por metro lineal</t>
  </si>
  <si>
    <t>DIVISIONES SISTEMA LIVIANO</t>
  </si>
  <si>
    <t>5,2,1</t>
  </si>
  <si>
    <t>Muro liviano doble cara en lamina de fibrocemento e= 10 mm</t>
  </si>
  <si>
    <t>5,2,2</t>
  </si>
  <si>
    <t xml:space="preserve">Muro liviano una cara en lamina de fibrocemento e= 10 mm, por metro lineal </t>
  </si>
  <si>
    <t>CIELOS RASOS</t>
  </si>
  <si>
    <t>Subcontrato suministro e instalación de Cielo raso acústico en listones de madera pino, separación entre ejes 12 cm</t>
  </si>
  <si>
    <t>Cielo raso en lámina de yeso resistente a la humedad 1/2", incluye acabado en pintura antibacterial</t>
  </si>
  <si>
    <t>RED HIDRÁULICA AGUA FRÍA</t>
  </si>
  <si>
    <t>TUBERÍAS PVC AGUA FRÍA</t>
  </si>
  <si>
    <t>7,1,1</t>
  </si>
  <si>
    <t>Red hidráulica PVC RDE 9 Diámetro 1/2", incluye accesorios de conexión</t>
  </si>
  <si>
    <t>7,1,2</t>
  </si>
  <si>
    <t>Red hidráulica PVC RDE 11 Diámetro 3/4" descolgada, incluye accesorios de conexión</t>
  </si>
  <si>
    <t>7,1,3</t>
  </si>
  <si>
    <t>Red hidráulica PVC RDE 21 Diámetro 1 1/4" descolgada, incluye accesorios de conexión</t>
  </si>
  <si>
    <t>7,1,4</t>
  </si>
  <si>
    <t>Red hidráulica PVC RDE 21 Diámetro 1 1/2" descolgada, incluye accesorios de conexión</t>
  </si>
  <si>
    <t>PUNTOS HIDRÁULICOS PVC AGUA FRÍA</t>
  </si>
  <si>
    <t>7,2,1</t>
  </si>
  <si>
    <t>Punto hidráulico PVC de 1/2", incluye accesorios de conexión</t>
  </si>
  <si>
    <t>7,2,2</t>
  </si>
  <si>
    <t>Punto hidráulico PVC de 3/4", incluye accesorios de conexión</t>
  </si>
  <si>
    <t>7,2,3</t>
  </si>
  <si>
    <t>Punto hidráulico PVC de 1 1/4", incluye accesorios de conexión</t>
  </si>
  <si>
    <t>7,2,4</t>
  </si>
  <si>
    <t>Punto hidráulico PVC de 2", incluye accesorios de conexión</t>
  </si>
  <si>
    <t>RED SANITARIA Y VENTILACIÓN</t>
  </si>
  <si>
    <t>TUBERÍAS PVC SANITARIA Y VENTILACIÓN</t>
  </si>
  <si>
    <t>8,1,1</t>
  </si>
  <si>
    <t>Red sanitaria PVC Diámetro 2" descolgada, incluye accesorios de conexión</t>
  </si>
  <si>
    <t>8,1,2</t>
  </si>
  <si>
    <t>Red sanitaria PVC Diámetro 4" descolgada, incluye accesorios de conexión</t>
  </si>
  <si>
    <t>8,1,3</t>
  </si>
  <si>
    <t>Bajante sanitario PVC Diámetro 4", incluye accesorios de conexión</t>
  </si>
  <si>
    <t>8,1,4</t>
  </si>
  <si>
    <t xml:space="preserve">Red montante de ventilacion PVC  3" </t>
  </si>
  <si>
    <t>8,1,5</t>
  </si>
  <si>
    <t>Red ventilación PVC Diámetro 2" descolgada, incluye accesorios de conexión</t>
  </si>
  <si>
    <t>8,1,6</t>
  </si>
  <si>
    <t>Red ventilación PVC Diámetro 3" descolgada, incluye accesorios de conexión</t>
  </si>
  <si>
    <t>PUNTOS SANITARIOS PVC</t>
  </si>
  <si>
    <t>8,2,1</t>
  </si>
  <si>
    <t>Punto sanitario PVC de 2", incluye accesorios de conexión</t>
  </si>
  <si>
    <t>8,2,2</t>
  </si>
  <si>
    <t>Punto sanitario PVC de 4", incluye accesorios de conexión</t>
  </si>
  <si>
    <t>8,2,3</t>
  </si>
  <si>
    <t>Punto ventilación PVC de 2", incluye accesorios de conexión</t>
  </si>
  <si>
    <t>8,2,4</t>
  </si>
  <si>
    <t>Punto ventilación PVC de 3", incluye accesorios de conexión</t>
  </si>
  <si>
    <t>RED AGUA LLUVIA</t>
  </si>
  <si>
    <t>TUBERÍAS PVC AGUA LLUVIA</t>
  </si>
  <si>
    <t>9,1,1</t>
  </si>
  <si>
    <t>Bajante agua lluvia PVC Diámetro 3", incluye accesorios de conexión</t>
  </si>
  <si>
    <t>PUNTOS AGUA LLUVIA PVC</t>
  </si>
  <si>
    <t>9,2,1</t>
  </si>
  <si>
    <t>Punto agua lluvia PVC de 3", incluye accesorio de conexión</t>
  </si>
  <si>
    <t>RED CONTRAINCENDIOS</t>
  </si>
  <si>
    <t>TUBERIAS RED CONTRAINCENDIOS</t>
  </si>
  <si>
    <t>10,1,1</t>
  </si>
  <si>
    <t>Red Tubería 2 1/2" acero negro schedule 40</t>
  </si>
  <si>
    <t>PUNTOS Y APARATOS RED CONTRAINCENDIOS</t>
  </si>
  <si>
    <t>10,2,1</t>
  </si>
  <si>
    <t>Gabinete C.I. Tipo III, accesorios</t>
  </si>
  <si>
    <t>10,2,2</t>
  </si>
  <si>
    <t>Soporte antisimico transversal y/o longitudinal de 2 1/2" y/o 4" listado</t>
  </si>
  <si>
    <t>10,2,3</t>
  </si>
  <si>
    <t>Válvula angular restrictora de 1 1/2" para salida de gabinete contra incendios listada</t>
  </si>
  <si>
    <t>10,2,4</t>
  </si>
  <si>
    <t>Válvula angular estándar de 2 1/2" para salida de gabinete contra incendios listada</t>
  </si>
  <si>
    <t>10,2,5</t>
  </si>
  <si>
    <t>Empalme a red existente en Ø2½" HG</t>
  </si>
  <si>
    <t>APARATOS HIDROSANITARIOS</t>
  </si>
  <si>
    <t>APARATOS BAÑOS Y ASEO</t>
  </si>
  <si>
    <t>11,1,1</t>
  </si>
  <si>
    <t>Sanitario tipo institucional según requerimienro ADA</t>
  </si>
  <si>
    <t>11,1,2</t>
  </si>
  <si>
    <t>Lavamanos de semipedestal en ceramica color blanco con especificacion ADA</t>
  </si>
  <si>
    <t>11,1,3</t>
  </si>
  <si>
    <t>Dispensador de jabón en acero inoxidable</t>
  </si>
  <si>
    <t>11,1,4</t>
  </si>
  <si>
    <t>Porta rollos en acero inoxidable</t>
  </si>
  <si>
    <t>11,1,5</t>
  </si>
  <si>
    <t>Dispensador de toallas en acero inoxidable</t>
  </si>
  <si>
    <t>11,1,6</t>
  </si>
  <si>
    <t>Suministro e instalación de lavatrapero en granito 40x35x20 cm</t>
  </si>
  <si>
    <t>APARATOS REDES HIDROSANITARIAS Y AGUA LLUVIA</t>
  </si>
  <si>
    <t>11,2,1</t>
  </si>
  <si>
    <t>Válvula de corte tipo pesado Red White 3/4"</t>
  </si>
  <si>
    <t>11,2,2</t>
  </si>
  <si>
    <t>Válvula de corte tipo pesado Red White 1 1/4".</t>
  </si>
  <si>
    <t>11,2,3</t>
  </si>
  <si>
    <t>Tapa plástica para válvulas de corte 0.15x0.15 m en pared</t>
  </si>
  <si>
    <t>11,2,4</t>
  </si>
  <si>
    <t>Llave manguera 1/2". Incluye accesorios de conexión, válvula de cierre rápido 1/2" y caja prefabricada en concreto con tapa</t>
  </si>
  <si>
    <t>11,2,5</t>
  </si>
  <si>
    <t>Medidor hidráulico de 1 1/2". Incluye accesorios de conexión</t>
  </si>
  <si>
    <t>11,2,6</t>
  </si>
  <si>
    <t>Cajilla empotrada en muro para medidor en lámina metálica cal 20 y acabado en pintura electroestatica</t>
  </si>
  <si>
    <t>MESONES</t>
  </si>
  <si>
    <t>Mesón en concreto a la vista  hidrofugo, B=0,55m, e=0,07m</t>
  </si>
  <si>
    <t>ACABADOS DE PARED</t>
  </si>
  <si>
    <t>FRISOS Y ESTUCOS PARED</t>
  </si>
  <si>
    <t>13,1,1</t>
  </si>
  <si>
    <t>Friso  liso pared  con mortero 1:4 e=2 cm, incluye filos y dilataciones</t>
  </si>
  <si>
    <t>13,1,2</t>
  </si>
  <si>
    <t>Friso  liso pared  con mortero 1:4 e=2 cm, para alturas mayores a 3 m, incluye filos y dilataciones</t>
  </si>
  <si>
    <t>13,1,3</t>
  </si>
  <si>
    <t>Friso  liso pared  con mortero 1:4 e=2 cm, incluye filos y dilataciones por metro lineal</t>
  </si>
  <si>
    <t>13,1,4</t>
  </si>
  <si>
    <t>Friso  liso pared  con mortero 1:4 e=2 cm, para alturas mayores a 3 m, incluye filos y dilataciones por metro lineal</t>
  </si>
  <si>
    <t>13,1,5</t>
  </si>
  <si>
    <t>Friso  liso pared con mortero 1:4 impermeabilizado e=2 cm, incluye filos y dilataciones</t>
  </si>
  <si>
    <t>13,1,6</t>
  </si>
  <si>
    <t>Friso  liso pared con mortero 1:4 impermeabilizado e=2 cm, para alturas mayores a 3 m, incluye filos y dilataciones</t>
  </si>
  <si>
    <t>13,1,7</t>
  </si>
  <si>
    <t>Friso  liso pared con mortero 1:4 impermeabilizado e=2 cm, incluye filos y dilataciones por metro lineal</t>
  </si>
  <si>
    <t>13,1,8</t>
  </si>
  <si>
    <t>Friso  liso pared con mortero 1:4 impermeabilizado e=2 cm, para alturas mayores a 3 m, incluye filos y dilataciones por metro lineal</t>
  </si>
  <si>
    <t>13,1,9</t>
  </si>
  <si>
    <t>Estuco plástico pared interior y/o exterior</t>
  </si>
  <si>
    <t>13,1,10</t>
  </si>
  <si>
    <t>Estuco plástico pared interior y/o exterior, para alturas mayores a 3 m</t>
  </si>
  <si>
    <t>13,1,11</t>
  </si>
  <si>
    <t>Estuco plástico pared interior y/o exterior por metro lineal</t>
  </si>
  <si>
    <t>13,1,12</t>
  </si>
  <si>
    <t>Estuco plástico pared interior y/o exterior para alturas mayores a 3 m, por metro lineal</t>
  </si>
  <si>
    <t>PINTURA PARED</t>
  </si>
  <si>
    <t>13,2,1</t>
  </si>
  <si>
    <t>Pintura vinilo tipo 1 pared  interior, sobre estuco, tres manos</t>
  </si>
  <si>
    <t>13,2,2</t>
  </si>
  <si>
    <t>Pintura vinilo tipo 1 pared  interior, sobre estuco, tres manos, para alturas mayores a 3 m</t>
  </si>
  <si>
    <t>13,2,3</t>
  </si>
  <si>
    <t>Pintura  vinilo tipo 1 pared  interior, sobre estuco, tres manos por metro lineal</t>
  </si>
  <si>
    <t>13,2,4</t>
  </si>
  <si>
    <t>Pintura  vinilo tipo 1 pared  interior, sobre estuco, tres manos, para alturas mayores a 3 m, por metro lineal</t>
  </si>
  <si>
    <t>13,2,5</t>
  </si>
  <si>
    <t>Pintura acrílica exterior pared, sobre estuco, dos manos.</t>
  </si>
  <si>
    <t>13,2,6</t>
  </si>
  <si>
    <t>Pintura acrílica exterior pared, sobre estuco, dos manos, para alturas mayores a 3 m</t>
  </si>
  <si>
    <t>13,2,7</t>
  </si>
  <si>
    <t>Pintura epoxica poliamida para muros</t>
  </si>
  <si>
    <t>13,2,8</t>
  </si>
  <si>
    <t>Pintura epoxica poliamida para muros, para alturas mayores a 3 m</t>
  </si>
  <si>
    <t>13,2,9</t>
  </si>
  <si>
    <t>Pintura epoxica poliamida para muros, para alturas mayores a 3 m, por metro lineal</t>
  </si>
  <si>
    <t>FACHADAS</t>
  </si>
  <si>
    <t>13,3,1</t>
  </si>
  <si>
    <t>Celosía C-40E lisa, incluye tubería en aluminio de 3x11/2 y perfil celosía C-40E</t>
  </si>
  <si>
    <t>ACABADOS DE PISOS</t>
  </si>
  <si>
    <t>MORTEROS DE NIVELACIÓN</t>
  </si>
  <si>
    <t>14,1,1</t>
  </si>
  <si>
    <t>Alistado de piso en mortero impermeabilizado 1:3 e=4cm.</t>
  </si>
  <si>
    <t>ACABADOS DE PISO INTERIOR / EXTERIOR</t>
  </si>
  <si>
    <t>14,2,1</t>
  </si>
  <si>
    <t>Subcontrato suministro e instalacion de Piso vinilo e=2 mm, incluye media caña en pvc</t>
  </si>
  <si>
    <t>14,2,2</t>
  </si>
  <si>
    <t>Pulida de Mortero con helicóptero y endurecedor superficial de pisos</t>
  </si>
  <si>
    <t>PUERTAS, VENTANAS, ESPEJOS Y VIDRIOS</t>
  </si>
  <si>
    <t>PUERTAS</t>
  </si>
  <si>
    <t>15,1,1</t>
  </si>
  <si>
    <t>Puerta batiente en sólido fenólico 3 mm entamborada, color gris nuebe, estructura metálica 1", borde recto. Incluye cerradura de manija sistema tubular y mecanismo de pasador ajustable. Dimensiones 0,90 x 2,85 m</t>
  </si>
  <si>
    <t>15,1,2</t>
  </si>
  <si>
    <t>Puerta batiente en sólido fenólico 3 mm entamborada, color gris nuebe, estructura metálica 1", borde recto. Incluye cerradura de manija sistema tubular y mecanismo de pasador ajustable. Dimensiones 1,00 x 2,85 m</t>
  </si>
  <si>
    <t>15,1,3</t>
  </si>
  <si>
    <t>Puerta batiente en panelex o similar, color gris nuebe, estructura metálica 1", borde recto. Incluye cerradura de manija sistema tubular y mecanismo de pasador ajustable. Dimensiones 0,90 x 2,85 m</t>
  </si>
  <si>
    <t>15,1,4</t>
  </si>
  <si>
    <t>Puerta batiente en vidrio templado de 10mm incoloro, con accesorios en acero, bisagras esquineros, cerradura central y gato hidráulico. Dimensiones 0,90 x 2,85 m</t>
  </si>
  <si>
    <t>15,1,5</t>
  </si>
  <si>
    <t>Puerta batiente de dos hojas en vidrio templado de 10mm incoloro, con accesorios en acero, bisagras esquineros, cerradura central y gato hidráulico. Dimensiones 1,40 x 2,85 m</t>
  </si>
  <si>
    <t>VENTANAS</t>
  </si>
  <si>
    <t>15,2,1</t>
  </si>
  <si>
    <t>Ventana corredera de dos hojas en aluminio ref. 744 ABM, vidrio laminado 3mm+3mm incoloro y seguro jaguar. Dimensiones 1,99 x 1,67 m</t>
  </si>
  <si>
    <t>15,2,2</t>
  </si>
  <si>
    <t>Ventana corrediza de dos hojas en aluminio ref. 744 ABM, vidrio laminado 3mm+3mm incoloro y seguro jaguar. Dimensiones 2,05 x 1,67 m</t>
  </si>
  <si>
    <t>15,2,3</t>
  </si>
  <si>
    <t>Ventana corrediza de dos hojas en aluminio ref. 744 ABM, vidrio laminado 3mm+3mm incoloro y seguro jaguar. Dimensiones 1,92 x 0,60 m</t>
  </si>
  <si>
    <t>15,2,4</t>
  </si>
  <si>
    <t>Ventana corrediza de dos hojas en aluminio ref. 744 ABM, vidrio laminado 3mm+3mm incoloro y seguro jaguar. Dimensiones 1,85 x 1,67 m</t>
  </si>
  <si>
    <t>15,2,5</t>
  </si>
  <si>
    <t>Ventana corrediza de dos hojas en aluminio ref. 744 ABM, vidrio laminado 3mm+3mm incoloro y seguro jaguar y fijo en la parte inferior en tubo 3x1 con vidrio estampillado. Dimensiones 2,35 x 2,60 m</t>
  </si>
  <si>
    <t>ESPEJOS Y VIDRIOS</t>
  </si>
  <si>
    <t>15,3,1</t>
  </si>
  <si>
    <t>Espejo biselado 4 mm</t>
  </si>
  <si>
    <t>15,3,2</t>
  </si>
  <si>
    <t xml:space="preserve">Fijo en vidrio laminado 3mm+3mm incoloro con perfil F de aluminio en la parte superior e inferior. </t>
  </si>
  <si>
    <t>15,3,3</t>
  </si>
  <si>
    <t xml:space="preserve">Fijo en vidrio templado 10mm incoloro con perfil F de aluminio en la parte superior e inferior. </t>
  </si>
  <si>
    <t>15,3,4</t>
  </si>
  <si>
    <t>Cerramiento en vidrio templado 10mm fijo y listones EcoWood H-40 4x6 cm, separados 12 cm entre ejes.</t>
  </si>
  <si>
    <t>BARRAS, BARANDAS Y PASAMANOS</t>
  </si>
  <si>
    <t>BARRAS DE APOYO</t>
  </si>
  <si>
    <t>16,1,1</t>
  </si>
  <si>
    <t>Barra abatible vertical 800 mm para discapacitados</t>
  </si>
  <si>
    <t>16,1,2</t>
  </si>
  <si>
    <t>Barra recta 500 mm para discapacitados</t>
  </si>
  <si>
    <t>BANCAS</t>
  </si>
  <si>
    <t>Banca corrida con sub estructura metálica y revestimiento en pino patula inmunizado 10.00 x 2.50cm</t>
  </si>
  <si>
    <t>Banca fija en estructura en acero con tablones en madera pino de 1 1/2" tratada para exterior 1,15x0,40x0,45 m</t>
  </si>
  <si>
    <t>CARPINTERÍA METÁLICA Y EN MADERA</t>
  </si>
  <si>
    <t>Suministro e instalación gradería corrida con sub estructura metálica 50x50x1,5mm, revestimiento en pino patula inmunizado 10cm x 2.5cm Dimensiones: 1,50m de profundidad x 0,90m de alto</t>
  </si>
  <si>
    <t>Suministro e instalación gradería con sub estructura metálica 50x50x1,5mm, revestimiento en pino patula inmunizado 10cm x 2.5cm Dimensiones: 1,50m de profundidad x 0,90m de alto y 14,48m de largo</t>
  </si>
  <si>
    <t>SEÑALIZACIÓN</t>
  </si>
  <si>
    <t>Suministro e instalación de vinilo adhesivo de corte color naranja sobre puertas de baños. Medidas y diseño según planos arquitectónicos</t>
  </si>
  <si>
    <t>Suministro e instalación de señaletica en lamina de acero cal 16 fijada a pared. Medidas y diseño según planos arquitectónicos</t>
  </si>
  <si>
    <t>DOTACIÓN DEPORTIVA</t>
  </si>
  <si>
    <t>Cancha de squash de dobles convertible a sencilla "SQUASH GLASS COURT DOUBLES" avalada para eventos internacionales</t>
  </si>
  <si>
    <t>20,1,1</t>
  </si>
  <si>
    <t>Subcontrato suministro e instalación de Cancha de squash de dobles convertible a sencilla "SQUASH GLASS COURT DOUBLES"avaladas para eventos internacionales</t>
  </si>
  <si>
    <t>Cancha de squash sencillos "singles" con pared lateral en vidrio</t>
  </si>
  <si>
    <t>20,2,1</t>
  </si>
  <si>
    <t>Subcontrato Suministro e instalación de cancha de squash sencillos "singles" con pared lateral en vidrio</t>
  </si>
  <si>
    <t>Aseo y limpieza.</t>
  </si>
  <si>
    <t>INSTALACIÓN SISTEMA AIRE ACONDICIONADO, FILTRACIÓN Y VENTILACIÓN MECÁNICA</t>
  </si>
  <si>
    <t>INSTALACIÓN UNIDADES SPLIT</t>
  </si>
  <si>
    <t>22,1,1</t>
  </si>
  <si>
    <t>Suministro e instalación Condensadora Aire Acondicionado Miulti split inverter 36000 BTU 220V-1P-60Hz R410a y Evaporadora tipo Fan Coil Miulti split inverter 18000 BTU 220V-1P-60Hz R410a</t>
  </si>
  <si>
    <t>22,1,2</t>
  </si>
  <si>
    <t>Suministro e Instalacion de ducteria en lamina galvanizada</t>
  </si>
  <si>
    <t>22,1,3</t>
  </si>
  <si>
    <t>Suministro e instalación de Tuberia de cobre rígida 1/2' (5/8 R) incluye  soporte, accesorios, soldadura y aislamiento con manguera rubatex</t>
  </si>
  <si>
    <t>22,1,4</t>
  </si>
  <si>
    <t>Suministro e instalación de Tuberia de cobre rígida 1/4' (3/8 R) incluye  soporte, accesorios, soldadura y aislamiento con manguera rubatex</t>
  </si>
  <si>
    <t>22,1,5</t>
  </si>
  <si>
    <t>Suministro e Instalacion de tuberia 1" de PVC de alta presion soldada y aislada con Rubatex</t>
  </si>
  <si>
    <t>22,1,6</t>
  </si>
  <si>
    <t>Suministro, Instalacion y soporteria de tuberia 3/4" EMT electrica</t>
  </si>
  <si>
    <t>22,1,7</t>
  </si>
  <si>
    <t>Suministro, Instalacion y soporteria de tuberia 3/4" IMC electrica</t>
  </si>
  <si>
    <t>22,1,8</t>
  </si>
  <si>
    <t>Suministro y tendido de cable encauchetado para potencia y control 4x12AWG</t>
  </si>
  <si>
    <t>22,1,9</t>
  </si>
  <si>
    <t xml:space="preserve">Suministro e carga de Refrigerante Adicional de alta eficiencia energética R410A </t>
  </si>
  <si>
    <t>22,1,10</t>
  </si>
  <si>
    <t>Difusor de techo de 4 vías con damper 8"X8"</t>
  </si>
  <si>
    <t>22,1,11</t>
  </si>
  <si>
    <t>Rejilla de retorno para techo 14"X8"</t>
  </si>
  <si>
    <t>22,1,12</t>
  </si>
  <si>
    <t>Prueba de presion, Conexión, Configuracion de arranque, Pruebas de rendimiento y Puesta a Punto de equipos Mini Split</t>
  </si>
  <si>
    <t>REUBICACIÓN DE RED DE AGUA DE CONDENSADO EXISTENTE</t>
  </si>
  <si>
    <t>22,2,1</t>
  </si>
  <si>
    <t>Suministro e instalacion deTubo PVC Presión RDE 21 Diámetro 4"</t>
  </si>
  <si>
    <t>22,2,2</t>
  </si>
  <si>
    <t xml:space="preserve">Suministro e instalacion de Valvula de corte tipo pesado 4" </t>
  </si>
  <si>
    <t>22,2,3</t>
  </si>
  <si>
    <t>Desmonte de Tuberia de 4" PVC</t>
  </si>
  <si>
    <t>22,2,4</t>
  </si>
  <si>
    <t>Pruebas de Presion, llenado de agua y confirmacion de funcionalidad del sistema</t>
  </si>
  <si>
    <t>INSTALACIÓN UNIDADES PURIFICADORAS DE AIRE</t>
  </si>
  <si>
    <t>22,3,1</t>
  </si>
  <si>
    <t>Suministro e instalación purificador de aire portatil con filtracion HEPA (unidad purificadora de aire vertical movible)</t>
  </si>
  <si>
    <t>23,1,01</t>
  </si>
  <si>
    <t>Retiro, trasporte y entrega en bodega del municipio de luminaria descolgada o sobrepuesta tipo fluorescente, incluye retiro de tubería de alimentación de la luminaria.</t>
  </si>
  <si>
    <t>23,1,02</t>
  </si>
  <si>
    <t>Retiro,  transporte  y entrega en bodega del municipio de conductor de redes de baja tensión aérea /subterránea en cualquier  calibre.</t>
  </si>
  <si>
    <t>23,1,03</t>
  </si>
  <si>
    <t>Retiro, trasporte y entrega en bodega del municipio de salida de luminaria, tomacorriente o interruptor, incluye retiro de tubería de alimentación de la salida.</t>
  </si>
  <si>
    <t xml:space="preserve"> CANALIZACIÓN DE BAJA TENSIÓN</t>
  </si>
  <si>
    <t>23.2.01</t>
  </si>
  <si>
    <t>Suministro, transporte e instalación de ducto ETM 2", y demas accesorios de instalación y marcación.</t>
  </si>
  <si>
    <t>23.2.02</t>
  </si>
  <si>
    <t xml:space="preserve">Suministro, transporte e instalación de ducto 2" PVC conduit tipo pesado. Incluye excavación 0,9 m, base compactada en arena de peña, relleno compactado en arena de peña y tierra de excavación, banda plástica de señalización y retiro de escombros y disposición final. </t>
  </si>
  <si>
    <t>23.2.03</t>
  </si>
  <si>
    <t>Suministro, transporte e instalación de ducto EMT 1", y demas accesorios de instalación y marcación.</t>
  </si>
  <si>
    <t>REDES DE BAJA TENSIÓN</t>
  </si>
  <si>
    <t>23,3,01</t>
  </si>
  <si>
    <t>Suministro, transporte e instalación de red  canalizada en cable  Cu No 3x1/0 + 1x1/0N + 1x1/0T LSHF (Libre de halogenos). Incluye accesorios de instalación y señalización.</t>
  </si>
  <si>
    <t>23,3,02</t>
  </si>
  <si>
    <t>Suministro, transporte e instalación de red  canalizada en cable  Cu No 3x6 + 1x6N + 1x6T LSHF (Libre de halogenos). Incluye accesorios de instalación y señalización.</t>
  </si>
  <si>
    <t>EQUIPOS DE BAJA TENSIÓN</t>
  </si>
  <si>
    <t>23,4,01</t>
  </si>
  <si>
    <t>Suministro, transporte e Instalación de Medidor eléctrónico trifásico de medida directa WM-053F Cl 1.0 Activa- Cl 2.0 Reactiva 3 x 380 V  5(100) A con con puerto de  Comunicación RS-485.</t>
  </si>
  <si>
    <t>23,4,02</t>
  </si>
  <si>
    <t xml:space="preserve">Suministro, transporte e instalación de  tablero de distribución trifásico T36-3F empotrable de 36 Módulos con espacio de totalizador -  demás accesorios de instalación y señalización. </t>
  </si>
  <si>
    <t>23,4,03</t>
  </si>
  <si>
    <t xml:space="preserve">Suministro, transporte e instalación de dispositivo de protección contra sobre tensiones DPS . Incluye cofre metálico 300X200X160mm , 1 protección  3X50A 10KA, DPS tipo II Imax 40KA/ Icc 10KA 220V 3P+N, cableado y demás accesorios de instalación y señalización. </t>
  </si>
  <si>
    <t>23,4,04</t>
  </si>
  <si>
    <t>Suministro, transporte e instalación de Totalizador industrial 3x100A c-C  240-440V, 25-12,5 KA,  Incluye marcación RETIE.</t>
  </si>
  <si>
    <t>23,4,05</t>
  </si>
  <si>
    <t>Suministro, transporte e instalación de automático enchufable 2x40 A, 220-127V, 20-6 KA. Incluye señalización RETIE.</t>
  </si>
  <si>
    <t>23,4,06</t>
  </si>
  <si>
    <t>Suministro, transporte e instalación de Automático enchufable 2x20 A, 220-440V, 20-6 KA. Incluye señalización RETIE.</t>
  </si>
  <si>
    <t>23,4,07</t>
  </si>
  <si>
    <t>Suministro, transporte e instalación de Automático enchufable 1x20 A, 120V, 20-6 KA. Incluye señalización RETIE.</t>
  </si>
  <si>
    <t>23,4,08</t>
  </si>
  <si>
    <t>Suministro, transporte e instalación de caja de distribución de comunicaciones. Incluye, adaptador terminal PVC 3/4" y 1", gabinete metálico en calibre 18. y demas accesorios de instalación y marcación.</t>
  </si>
  <si>
    <t>SALIDAS DE BAJA TENSIÓN</t>
  </si>
  <si>
    <t>23,5,01</t>
  </si>
  <si>
    <t>Suministro, transporte e instalación de salida de TOMA GFCI (#12 LSHF - EMT)  por techo o pared. Incluye red 3 No 12 LSHF Cu, ducto EMT 3/4", caja Rawelt octogonal, caja Rawelt rectangular. conectores tipo resorte, y demas accesorios de instalación y marcación.</t>
  </si>
  <si>
    <t>23,5,02</t>
  </si>
  <si>
    <t>Suministro, transporte e instalación de salida de TOMA DEDICADA (#12 LSHF - EMT)  por techo o pared. Incluye red 3 No 12 LSHF Cu, ducto EMT 3/4", caja Rawelt octogonal, caja Rawelt rectangular. conectores tipo resorte, y demas accesorios de instalación y marcación.</t>
  </si>
  <si>
    <t>23,5,03</t>
  </si>
  <si>
    <t>Suministro, transporte e instalación de salida de TOMA BIFASICA (#10 LSHF - EMT)  por techo o pared. Incluye red 3 No 10 LSHF Cu, ducto ETM 3/4", caja Rawelt octogonal, caja Rawelt rectangular. conectores tipo resorte, y demas accesorios de instalación y marcación.</t>
  </si>
  <si>
    <t>23,5,04</t>
  </si>
  <si>
    <t>Suministro, transporte e instalación de salida de TOMA (#12 LSHF - EMT)  por techo o pared. Incluye red 3 No 12 LSHF Cu, ducto ETM 3/4", caja Rawelt octogonal, caja Rawelt rectangular. conectores tipo resorte, y demas accesorios de instalación y marcación.</t>
  </si>
  <si>
    <t>23,5,05</t>
  </si>
  <si>
    <t>Suministro, transporte e instalación de salida de TOMA PISO  (#12 LSHF - PVC) . Incluye red 3 No 12 LSHF Cu, ducto PVC 3/4", caja Rawelt octogonal, caja Rawelt rectangular. conectores tipo resorte, y demas accesorios de instalación y marcación.</t>
  </si>
  <si>
    <t>23,5,06</t>
  </si>
  <si>
    <t>Suministro, transporte e instalación de luminaria Linear square led 50W 1.2m o similar. Incluye cableado y accesorios de instalación y señalización. Especificaciones e instalación  de elementos según diseño eléctrico. Debe cumplir la intención de iluminación ornamental indicada en planos.</t>
  </si>
  <si>
    <t>23,5,07</t>
  </si>
  <si>
    <t>Suministro, transporte e instalación de BALA led SLIM 24W, 6500K, 50.000 horas- o similar. Incluye cableado y accesorios de instalación y señalización. Especificaciones e instalación  de elementos según diseño eléctrico. Debe cumplir niveles de iluminación y uniformidad indicados en el plano adjunto en los estudios previos.</t>
  </si>
  <si>
    <t>23,5,08</t>
  </si>
  <si>
    <t>Suministro, transporte e instalación de luminaria Riel TC Led 29,1W,IP65, 4400LM, 4000k, 50.000H o similar. La luminaria cuenta con Driver multivoltaje, programable, con protección de sobrevoltajes, ON/OFF. Incluye cableado y accesorios de instalación y señalización. Especificaciones e instalación  de elementos según diseño eléctrico. Debe cumplir niveles de iluminación y uniformidad indicados en el plano adjunto en los estudios previos.</t>
  </si>
  <si>
    <t>23,5,09</t>
  </si>
  <si>
    <t>Suministro, transporte e instalación de driver de emrgencia es ref ELD07, autonomia 90 minutos  con 5 años de garantia.  El driver debe permitir que la luminaria pueda ser utilizada tanto en operación normal como en emergencia. incluye batería, cargador, circuito inversor, cableado, accesorios de instalación y señalización. Especificaciones e instalación  de elementos según diseño eléctrico. Debe cumplir niveles de iluminación y uniformidad indicados en el plano adjunto en los estudios previos.</t>
  </si>
  <si>
    <t>23,5,10</t>
  </si>
  <si>
    <t>Suministro, transporte e instalación de luminaria  de Emergencia, aviso y doble spot direccionable  o similar. Incluye elementos de  marcación  y demás accesorios de instalación. Debe cumplir niveles de iluminación y uniformidad indicados en el plano adjunto en los estudios previos.</t>
  </si>
  <si>
    <t>SALIDAS DE COMUNICACIONES</t>
  </si>
  <si>
    <t>23,6,01</t>
  </si>
  <si>
    <t>Suministro, transporte e instalación de salida de comunicaciones en  ducto PVC 3/4", incluye  caja  cuadrada, jack rj45,  cable utp cat 6 y demas accesorios de instalación y marcación.</t>
  </si>
  <si>
    <t>23,6,02</t>
  </si>
  <si>
    <t>Certificacion de puntos de datos.</t>
  </si>
  <si>
    <t>Para la presentación de la propuesta económica deberá tener en cuenta los siguientes aspectos:
Nota 1: 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Nota 2: En el evento que la propuesta económica no contenga el precio o se haya diligenciado en cero o con algún símbolo, la propuesta será rechazada.
Nota 3: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Nota 4: La Entidad realizará la verificación y corrección de todas las operaciones aritméticas a que haya lugar en la propuesta económica. El resultado de todas las operaciones aritméticas se redondeará al peso en el momento de la evaluación económica.
Nota 5: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Nota 6: Revisión del IVA: El oferente debe indicar en su oferta económica la tarifa del IVA aplicable al objeto contractual. En caso de no indicarla o en caso de indicarla en un porcentaje diferente a la tarifa legal, su oferta será rechazada.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</si>
</sst>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  <numFmt numFmtId="176" formatCode="_ &quot;$&quot;\ * #,##0_ ;_ &quot;$&quot;\ * \-#,##0_ ;_ &quot;$&quot;\ * &quot;-&quot;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name val="Arial"/>
      <family val="2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</cellStyleXfs>
  <cellXfs count="36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4" fillId="23" borderId="1" xfId="6" applyNumberFormat="1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5" fillId="0" borderId="0" xfId="6" applyFont="1" applyFill="1" applyBorder="1" applyAlignment="1">
      <alignment vertical="center"/>
    </xf>
    <xf numFmtId="41" fontId="36" fillId="0" borderId="0" xfId="6" applyFont="1" applyFill="1" applyBorder="1" applyAlignment="1">
      <alignment vertical="center"/>
    </xf>
    <xf numFmtId="41" fontId="36" fillId="0" borderId="0" xfId="0" applyNumberFormat="1" applyFont="1" applyFill="1" applyBorder="1" applyAlignment="1">
      <alignment vertical="center" wrapText="1"/>
    </xf>
    <xf numFmtId="175" fontId="35" fillId="0" borderId="0" xfId="6" applyNumberFormat="1" applyFont="1" applyFill="1" applyBorder="1" applyAlignment="1">
      <alignment vertical="center"/>
    </xf>
    <xf numFmtId="41" fontId="36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32" fillId="5" borderId="33" xfId="6" applyNumberFormat="1" applyFont="1" applyFill="1" applyBorder="1" applyAlignment="1">
      <alignment vertical="center"/>
    </xf>
    <xf numFmtId="174" fontId="32" fillId="22" borderId="1" xfId="6" applyNumberFormat="1" applyFont="1" applyFill="1" applyBorder="1" applyAlignment="1">
      <alignment horizontal="right" vertical="center"/>
    </xf>
    <xf numFmtId="0" fontId="25" fillId="5" borderId="34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8" fillId="27" borderId="35" xfId="8" applyFont="1" applyFill="1" applyBorder="1" applyAlignment="1">
      <alignment horizontal="center" vertical="center"/>
    </xf>
    <xf numFmtId="0" fontId="38" fillId="27" borderId="35" xfId="8" applyFont="1" applyFill="1" applyBorder="1" applyAlignment="1">
      <alignment vertical="center" wrapText="1"/>
    </xf>
    <xf numFmtId="0" fontId="38" fillId="27" borderId="35" xfId="8" applyFont="1" applyFill="1" applyBorder="1" applyAlignment="1">
      <alignment vertical="center"/>
    </xf>
    <xf numFmtId="0" fontId="38" fillId="0" borderId="1" xfId="9" applyFont="1" applyBorder="1" applyAlignment="1">
      <alignment horizontal="center" vertical="center"/>
    </xf>
    <xf numFmtId="0" fontId="37" fillId="0" borderId="1" xfId="9" applyFont="1" applyBorder="1" applyAlignment="1">
      <alignment horizontal="center" vertical="center"/>
    </xf>
    <xf numFmtId="4" fontId="38" fillId="0" borderId="1" xfId="10" applyNumberFormat="1" applyFont="1" applyBorder="1" applyAlignment="1">
      <alignment vertical="center" wrapText="1"/>
    </xf>
    <xf numFmtId="4" fontId="37" fillId="0" borderId="1" xfId="10" applyNumberFormat="1" applyFont="1" applyBorder="1" applyAlignment="1">
      <alignment vertical="center" wrapText="1"/>
    </xf>
    <xf numFmtId="0" fontId="37" fillId="0" borderId="1" xfId="11" applyFont="1" applyBorder="1" applyAlignment="1">
      <alignment horizontal="center" vertical="center"/>
    </xf>
    <xf numFmtId="0" fontId="38" fillId="0" borderId="1" xfId="11" applyFont="1" applyBorder="1" applyAlignment="1">
      <alignment horizontal="center" vertical="center"/>
    </xf>
    <xf numFmtId="0" fontId="31" fillId="0" borderId="1" xfId="9" applyFont="1" applyBorder="1" applyAlignment="1">
      <alignment horizontal="center" vertical="center"/>
    </xf>
    <xf numFmtId="0" fontId="31" fillId="0" borderId="1" xfId="9" applyFont="1" applyBorder="1" applyAlignment="1">
      <alignment horizontal="left" vertical="center" wrapText="1"/>
    </xf>
    <xf numFmtId="0" fontId="33" fillId="0" borderId="1" xfId="9" applyFont="1" applyBorder="1" applyAlignment="1">
      <alignment horizontal="center" vertical="center"/>
    </xf>
    <xf numFmtId="4" fontId="33" fillId="0" borderId="1" xfId="10" applyNumberFormat="1" applyFont="1" applyBorder="1" applyAlignment="1">
      <alignment vertical="center" wrapText="1"/>
    </xf>
    <xf numFmtId="0" fontId="33" fillId="0" borderId="1" xfId="9" applyFont="1" applyBorder="1" applyAlignment="1">
      <alignment horizontal="left" vertical="center" wrapText="1"/>
    </xf>
    <xf numFmtId="0" fontId="33" fillId="0" borderId="1" xfId="11" applyFont="1" applyBorder="1" applyAlignment="1">
      <alignment horizontal="center" vertical="center"/>
    </xf>
    <xf numFmtId="0" fontId="31" fillId="0" borderId="1" xfId="11" applyFont="1" applyBorder="1" applyAlignment="1">
      <alignment horizontal="center" vertical="center"/>
    </xf>
    <xf numFmtId="0" fontId="31" fillId="0" borderId="1" xfId="11" applyFont="1" applyBorder="1" applyAlignment="1">
      <alignment horizontal="left" vertical="center" wrapText="1"/>
    </xf>
    <xf numFmtId="0" fontId="33" fillId="0" borderId="1" xfId="9" applyFont="1" applyFill="1" applyBorder="1" applyAlignment="1">
      <alignment horizontal="center" vertical="center"/>
    </xf>
    <xf numFmtId="0" fontId="33" fillId="0" borderId="1" xfId="9" applyFont="1" applyFill="1" applyBorder="1" applyAlignment="1">
      <alignment horizontal="left" vertical="center" wrapText="1"/>
    </xf>
    <xf numFmtId="0" fontId="37" fillId="0" borderId="1" xfId="9" applyFont="1" applyFill="1" applyBorder="1" applyAlignment="1">
      <alignment horizontal="center" vertical="center"/>
    </xf>
    <xf numFmtId="4" fontId="37" fillId="0" borderId="1" xfId="10" applyNumberFormat="1" applyFont="1" applyFill="1" applyBorder="1" applyAlignment="1">
      <alignment vertical="center" wrapText="1"/>
    </xf>
    <xf numFmtId="4" fontId="31" fillId="0" borderId="1" xfId="10" applyNumberFormat="1" applyFont="1" applyBorder="1" applyAlignment="1">
      <alignment vertical="center" wrapText="1"/>
    </xf>
    <xf numFmtId="4" fontId="33" fillId="0" borderId="1" xfId="10" applyNumberFormat="1" applyFont="1" applyFill="1" applyBorder="1" applyAlignment="1">
      <alignment vertical="center" wrapText="1"/>
    </xf>
    <xf numFmtId="0" fontId="33" fillId="0" borderId="34" xfId="9" applyFont="1" applyBorder="1" applyAlignment="1">
      <alignment horizontal="left" vertical="center" wrapText="1"/>
    </xf>
    <xf numFmtId="0" fontId="31" fillId="0" borderId="33" xfId="11" applyFont="1" applyBorder="1" applyAlignment="1">
      <alignment horizontal="left" vertical="center" wrapText="1"/>
    </xf>
    <xf numFmtId="0" fontId="33" fillId="0" borderId="34" xfId="11" applyFont="1" applyBorder="1" applyAlignment="1">
      <alignment horizontal="center" vertical="center"/>
    </xf>
    <xf numFmtId="0" fontId="33" fillId="0" borderId="34" xfId="9" applyFont="1" applyBorder="1" applyAlignment="1">
      <alignment horizontal="center" vertical="center"/>
    </xf>
    <xf numFmtId="2" fontId="33" fillId="0" borderId="34" xfId="9" applyNumberFormat="1" applyFont="1" applyBorder="1" applyAlignment="1">
      <alignment horizontal="right" vertical="center" wrapText="1"/>
    </xf>
    <xf numFmtId="0" fontId="37" fillId="0" borderId="34" xfId="9" applyFont="1" applyBorder="1" applyAlignment="1">
      <alignment horizontal="center" vertical="center"/>
    </xf>
    <xf numFmtId="4" fontId="37" fillId="0" borderId="34" xfId="10" applyNumberFormat="1" applyFont="1" applyBorder="1" applyAlignment="1">
      <alignment vertical="center" wrapText="1"/>
    </xf>
    <xf numFmtId="0" fontId="31" fillId="0" borderId="33" xfId="11" applyFont="1" applyBorder="1" applyAlignment="1">
      <alignment horizontal="center" vertical="center"/>
    </xf>
    <xf numFmtId="0" fontId="38" fillId="0" borderId="33" xfId="9" applyFont="1" applyBorder="1" applyAlignment="1">
      <alignment horizontal="center" vertical="center"/>
    </xf>
    <xf numFmtId="0" fontId="38" fillId="0" borderId="33" xfId="11" applyFont="1" applyBorder="1" applyAlignment="1">
      <alignment horizontal="left" vertical="center" wrapText="1"/>
    </xf>
    <xf numFmtId="0" fontId="37" fillId="0" borderId="33" xfId="11" applyFont="1" applyBorder="1" applyAlignment="1">
      <alignment horizontal="center" vertical="center"/>
    </xf>
    <xf numFmtId="4" fontId="37" fillId="0" borderId="33" xfId="10" applyNumberFormat="1" applyFont="1" applyBorder="1" applyAlignment="1">
      <alignment vertical="center" wrapText="1"/>
    </xf>
    <xf numFmtId="0" fontId="38" fillId="27" borderId="27" xfId="8" applyFont="1" applyFill="1" applyBorder="1" applyAlignment="1">
      <alignment horizontal="center" vertical="center"/>
    </xf>
    <xf numFmtId="0" fontId="38" fillId="27" borderId="28" xfId="8" applyFont="1" applyFill="1" applyBorder="1" applyAlignment="1">
      <alignment vertical="center"/>
    </xf>
    <xf numFmtId="0" fontId="31" fillId="27" borderId="35" xfId="8" applyFont="1" applyFill="1" applyBorder="1" applyAlignment="1">
      <alignment horizontal="center" vertical="center"/>
    </xf>
    <xf numFmtId="0" fontId="31" fillId="27" borderId="35" xfId="8" applyFont="1" applyFill="1" applyBorder="1" applyAlignment="1">
      <alignment vertical="center" wrapText="1"/>
    </xf>
    <xf numFmtId="0" fontId="31" fillId="27" borderId="27" xfId="8" applyFont="1" applyFill="1" applyBorder="1" applyAlignment="1">
      <alignment horizontal="center" vertical="center"/>
    </xf>
    <xf numFmtId="0" fontId="31" fillId="27" borderId="35" xfId="8" applyFont="1" applyFill="1" applyBorder="1" applyAlignment="1">
      <alignment vertical="center"/>
    </xf>
    <xf numFmtId="0" fontId="33" fillId="0" borderId="1" xfId="11" applyFont="1" applyFill="1" applyBorder="1" applyAlignment="1">
      <alignment horizontal="center" vertical="center"/>
    </xf>
    <xf numFmtId="0" fontId="31" fillId="0" borderId="0" xfId="8" applyFont="1" applyFill="1" applyBorder="1" applyAlignment="1">
      <alignment horizontal="center" vertical="center"/>
    </xf>
    <xf numFmtId="0" fontId="31" fillId="0" borderId="0" xfId="11" applyFont="1" applyBorder="1" applyAlignment="1">
      <alignment horizontal="center" vertical="center"/>
    </xf>
    <xf numFmtId="0" fontId="33" fillId="0" borderId="0" xfId="11" applyFont="1" applyBorder="1" applyAlignment="1">
      <alignment horizontal="center" vertical="center"/>
    </xf>
    <xf numFmtId="0" fontId="31" fillId="0" borderId="36" xfId="11" applyFont="1" applyBorder="1" applyAlignment="1">
      <alignment horizontal="center" vertical="center"/>
    </xf>
    <xf numFmtId="0" fontId="33" fillId="0" borderId="37" xfId="11" applyFont="1" applyBorder="1" applyAlignment="1">
      <alignment horizontal="center" vertical="center"/>
    </xf>
    <xf numFmtId="4" fontId="33" fillId="0" borderId="14" xfId="10" applyNumberFormat="1" applyFont="1" applyBorder="1" applyAlignment="1">
      <alignment vertical="center" wrapText="1"/>
    </xf>
    <xf numFmtId="4" fontId="37" fillId="0" borderId="16" xfId="10" applyNumberFormat="1" applyFont="1" applyBorder="1" applyAlignment="1">
      <alignment vertical="center" wrapText="1"/>
    </xf>
    <xf numFmtId="0" fontId="33" fillId="0" borderId="0" xfId="11" applyFont="1" applyFill="1" applyBorder="1" applyAlignment="1">
      <alignment horizontal="center" vertical="center"/>
    </xf>
    <xf numFmtId="0" fontId="33" fillId="0" borderId="36" xfId="11" applyFont="1" applyFill="1" applyBorder="1" applyAlignment="1">
      <alignment horizontal="center" vertical="center"/>
    </xf>
    <xf numFmtId="0" fontId="31" fillId="27" borderId="27" xfId="8" applyFont="1" applyFill="1" applyBorder="1" applyAlignment="1">
      <alignment vertical="center"/>
    </xf>
    <xf numFmtId="0" fontId="33" fillId="23" borderId="1" xfId="11" applyFont="1" applyFill="1" applyBorder="1" applyAlignment="1">
      <alignment horizontal="center" vertical="center"/>
    </xf>
    <xf numFmtId="168" fontId="33" fillId="0" borderId="1" xfId="11" applyNumberFormat="1" applyFont="1" applyBorder="1" applyAlignment="1">
      <alignment horizontal="center" vertical="center"/>
    </xf>
    <xf numFmtId="0" fontId="31" fillId="27" borderId="28" xfId="8" applyFont="1" applyFill="1" applyBorder="1" applyAlignment="1">
      <alignment vertical="center"/>
    </xf>
    <xf numFmtId="0" fontId="31" fillId="0" borderId="1" xfId="11" applyFont="1" applyFill="1" applyBorder="1" applyAlignment="1">
      <alignment horizontal="center" vertical="center"/>
    </xf>
    <xf numFmtId="0" fontId="31" fillId="0" borderId="1" xfId="9" applyFont="1" applyFill="1" applyBorder="1" applyAlignment="1">
      <alignment horizontal="left" vertical="center" wrapText="1"/>
    </xf>
    <xf numFmtId="0" fontId="33" fillId="0" borderId="34" xfId="11" applyFont="1" applyFill="1" applyBorder="1" applyAlignment="1">
      <alignment horizontal="center" vertical="center"/>
    </xf>
    <xf numFmtId="0" fontId="33" fillId="0" borderId="34" xfId="9" applyFont="1" applyFill="1" applyBorder="1" applyAlignment="1">
      <alignment horizontal="left" vertical="center" wrapText="1"/>
    </xf>
    <xf numFmtId="0" fontId="33" fillId="0" borderId="34" xfId="9" applyFont="1" applyFill="1" applyBorder="1" applyAlignment="1">
      <alignment horizontal="center" vertical="center"/>
    </xf>
    <xf numFmtId="4" fontId="33" fillId="0" borderId="34" xfId="10" applyNumberFormat="1" applyFont="1" applyFill="1" applyBorder="1" applyAlignment="1">
      <alignment vertical="center" wrapText="1"/>
    </xf>
    <xf numFmtId="0" fontId="37" fillId="0" borderId="33" xfId="9" applyFont="1" applyBorder="1" applyAlignment="1">
      <alignment horizontal="center" vertical="center"/>
    </xf>
    <xf numFmtId="0" fontId="37" fillId="0" borderId="33" xfId="9" applyFont="1" applyBorder="1" applyAlignment="1">
      <alignment horizontal="left" vertical="center" wrapText="1"/>
    </xf>
    <xf numFmtId="0" fontId="33" fillId="0" borderId="33" xfId="9" applyFont="1" applyBorder="1" applyAlignment="1">
      <alignment horizontal="center" vertical="center"/>
    </xf>
    <xf numFmtId="4" fontId="33" fillId="0" borderId="33" xfId="10" applyNumberFormat="1" applyFont="1" applyBorder="1" applyAlignment="1">
      <alignment vertical="center" wrapText="1"/>
    </xf>
    <xf numFmtId="0" fontId="38" fillId="0" borderId="33" xfId="11" applyFont="1" applyBorder="1" applyAlignment="1">
      <alignment horizontal="center" vertical="center"/>
    </xf>
    <xf numFmtId="4" fontId="38" fillId="0" borderId="33" xfId="10" applyNumberFormat="1" applyFont="1" applyBorder="1" applyAlignment="1">
      <alignment vertical="center" wrapText="1"/>
    </xf>
    <xf numFmtId="4" fontId="37" fillId="0" borderId="34" xfId="10" applyNumberFormat="1" applyFont="1" applyFill="1" applyBorder="1" applyAlignment="1">
      <alignment vertical="center" wrapText="1"/>
    </xf>
    <xf numFmtId="0" fontId="31" fillId="0" borderId="33" xfId="9" applyFont="1" applyBorder="1" applyAlignment="1">
      <alignment horizontal="left" vertical="center" wrapText="1"/>
    </xf>
    <xf numFmtId="0" fontId="31" fillId="0" borderId="0" xfId="8" applyFont="1" applyFill="1" applyBorder="1" applyAlignment="1">
      <alignment vertical="center"/>
    </xf>
    <xf numFmtId="0" fontId="38" fillId="0" borderId="0" xfId="8" applyFont="1" applyFill="1" applyBorder="1" applyAlignment="1">
      <alignment vertical="center"/>
    </xf>
    <xf numFmtId="4" fontId="31" fillId="0" borderId="33" xfId="10" applyNumberFormat="1" applyFont="1" applyBorder="1" applyAlignment="1">
      <alignment vertical="center" wrapText="1"/>
    </xf>
    <xf numFmtId="4" fontId="37" fillId="0" borderId="1" xfId="12" applyNumberFormat="1" applyFont="1" applyBorder="1" applyAlignment="1">
      <alignment vertical="center" wrapText="1"/>
    </xf>
    <xf numFmtId="4" fontId="33" fillId="0" borderId="1" xfId="12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32" fillId="10" borderId="14" xfId="0" applyFont="1" applyFill="1" applyBorder="1" applyAlignment="1">
      <alignment horizontal="left" vertical="center" wrapText="1"/>
    </xf>
    <xf numFmtId="0" fontId="32" fillId="10" borderId="15" xfId="0" applyFont="1" applyFill="1" applyBorder="1" applyAlignment="1">
      <alignment horizontal="left" vertical="center" wrapText="1"/>
    </xf>
    <xf numFmtId="0" fontId="32" fillId="10" borderId="16" xfId="0" applyFont="1" applyFill="1" applyBorder="1" applyAlignment="1">
      <alignment horizontal="left" vertical="center" wrapText="1"/>
    </xf>
    <xf numFmtId="0" fontId="31" fillId="21" borderId="1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18" xfId="0" applyFont="1" applyFill="1" applyBorder="1" applyAlignment="1">
      <alignment horizontal="left" vertical="center" wrapText="1"/>
    </xf>
    <xf numFmtId="0" fontId="31" fillId="3" borderId="19" xfId="0" applyFont="1" applyFill="1" applyBorder="1" applyAlignment="1">
      <alignment horizontal="left" vertical="center" wrapText="1"/>
    </xf>
    <xf numFmtId="0" fontId="31" fillId="3" borderId="32" xfId="0" applyFont="1" applyFill="1" applyBorder="1" applyAlignment="1">
      <alignment horizontal="left" vertical="center" wrapText="1"/>
    </xf>
    <xf numFmtId="0" fontId="31" fillId="3" borderId="20" xfId="0" applyFont="1" applyFill="1" applyBorder="1" applyAlignment="1">
      <alignment horizontal="left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</cellXfs>
  <cellStyles count="13">
    <cellStyle name="Excel Built-in Normal" xfId="2" xr:uid="{00000000-0005-0000-0000-000000000000}"/>
    <cellStyle name="Millares" xfId="5" builtinId="3"/>
    <cellStyle name="Millares [0]" xfId="6" builtinId="6"/>
    <cellStyle name="Millares 2" xfId="3" xr:uid="{00000000-0005-0000-0000-000003000000}"/>
    <cellStyle name="Millares 2 11" xfId="10" xr:uid="{BA0C06BF-C58F-4808-935C-1154239B4216}"/>
    <cellStyle name="Millares 2 14" xfId="12" xr:uid="{BB4B96C2-75C9-47C7-A04E-4AADAA1FFACD}"/>
    <cellStyle name="Moneda" xfId="4" builtinId="4"/>
    <cellStyle name="Moneda [0] 2" xfId="7" xr:uid="{00000000-0005-0000-0000-000005000000}"/>
    <cellStyle name="Normal" xfId="0" builtinId="0"/>
    <cellStyle name="Normal 2 10 2 2" xfId="11" xr:uid="{84D967B2-0819-46C9-9320-56F1A266A8ED}"/>
    <cellStyle name="Normal 2 10 3" xfId="9" xr:uid="{B72853DB-2716-4720-B430-4020EA9EC42B}"/>
    <cellStyle name="Normal 2 2" xfId="8" xr:uid="{D7F494E4-91F7-4DAD-B34F-BC18EAC6ED3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5" x14ac:dyDescent="0.25"/>
  <cols>
    <col min="1" max="1" width="5" customWidth="1"/>
    <col min="3" max="3" width="34.28515625" customWidth="1"/>
    <col min="5" max="7" width="15.7109375" customWidth="1"/>
    <col min="8" max="8" width="18.140625" customWidth="1"/>
    <col min="9" max="9" width="23" customWidth="1"/>
    <col min="10" max="10" width="18.85546875" customWidth="1"/>
    <col min="11" max="11" width="21.28515625" customWidth="1"/>
    <col min="12" max="12" width="13.85546875" bestFit="1" customWidth="1"/>
  </cols>
  <sheetData>
    <row r="2" spans="2:12" x14ac:dyDescent="0.25">
      <c r="B2" s="305" t="s">
        <v>0</v>
      </c>
      <c r="C2" s="306"/>
      <c r="D2" s="306"/>
      <c r="E2" s="306"/>
      <c r="F2" s="306"/>
      <c r="G2" s="306"/>
      <c r="H2" s="306"/>
    </row>
    <row r="3" spans="2:12" ht="51" customHeight="1" x14ac:dyDescent="0.25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25">
      <c r="B4" s="1"/>
      <c r="C4" s="171"/>
      <c r="D4" s="170" t="s">
        <v>13</v>
      </c>
      <c r="E4" s="117"/>
      <c r="F4" s="117"/>
      <c r="G4" s="1"/>
      <c r="H4" s="2"/>
    </row>
    <row r="5" spans="2:12" ht="26.25" x14ac:dyDescent="0.25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39" x14ac:dyDescent="0.25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64.5" x14ac:dyDescent="0.25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25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39" x14ac:dyDescent="0.25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25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25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25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25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25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25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25">
      <c r="B16" s="47"/>
      <c r="C16" s="48"/>
      <c r="D16" s="47"/>
      <c r="E16" s="49"/>
      <c r="F16" s="49"/>
      <c r="G16" s="49"/>
      <c r="H16" s="49"/>
    </row>
    <row r="17" spans="2:12" x14ac:dyDescent="0.25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25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25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25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25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25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25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25">
      <c r="B24" s="73"/>
      <c r="C24" s="73"/>
      <c r="D24" s="73"/>
      <c r="E24" s="73"/>
      <c r="F24" s="73"/>
      <c r="G24" s="73"/>
      <c r="H24" s="73"/>
    </row>
    <row r="25" spans="2:12" x14ac:dyDescent="0.25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25">
      <c r="B26" s="73"/>
      <c r="C26" s="73"/>
      <c r="D26" s="73"/>
      <c r="E26" s="73"/>
      <c r="F26" s="73"/>
      <c r="G26" s="73"/>
      <c r="H26" s="119"/>
    </row>
    <row r="27" spans="2:12" x14ac:dyDescent="0.25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5" x14ac:dyDescent="0.25"/>
  <cols>
    <col min="1" max="1" width="5" customWidth="1"/>
    <col min="3" max="3" width="61" customWidth="1"/>
    <col min="5" max="5" width="16.7109375" customWidth="1"/>
    <col min="6" max="6" width="18" customWidth="1"/>
    <col min="7" max="7" width="16.28515625" customWidth="1"/>
    <col min="8" max="10" width="19.140625" customWidth="1"/>
    <col min="11" max="11" width="24.28515625" customWidth="1"/>
    <col min="12" max="12" width="15.85546875" customWidth="1"/>
    <col min="13" max="13" width="26.5703125" customWidth="1"/>
    <col min="14" max="14" width="20.5703125" customWidth="1"/>
    <col min="16" max="16" width="13.85546875" customWidth="1"/>
  </cols>
  <sheetData>
    <row r="1" spans="2:23" x14ac:dyDescent="0.25">
      <c r="E1" t="s">
        <v>165</v>
      </c>
      <c r="G1">
        <f>10.93+23.02+79.07</f>
        <v>113.02</v>
      </c>
      <c r="M1" s="149"/>
      <c r="N1" s="150">
        <v>198</v>
      </c>
      <c r="P1" s="308" t="s">
        <v>174</v>
      </c>
      <c r="Q1" s="309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25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310"/>
      <c r="Q2" s="311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25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.75" thickBot="1" x14ac:dyDescent="0.3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.75" thickBot="1" x14ac:dyDescent="0.3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.75" thickBot="1" x14ac:dyDescent="0.3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25">
      <c r="E7" s="73" t="s">
        <v>207</v>
      </c>
    </row>
    <row r="8" spans="2:23" x14ac:dyDescent="0.25">
      <c r="E8" s="73"/>
    </row>
    <row r="10" spans="2:23" x14ac:dyDescent="0.25">
      <c r="B10" s="305" t="s">
        <v>122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7"/>
      <c r="M10" s="143"/>
      <c r="P10" t="s">
        <v>110</v>
      </c>
    </row>
    <row r="11" spans="2:23" ht="75" x14ac:dyDescent="0.25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25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25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25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39" x14ac:dyDescent="0.25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1" x14ac:dyDescent="0.25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5.5" x14ac:dyDescent="0.25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6.5" x14ac:dyDescent="0.25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5.5" x14ac:dyDescent="0.25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39" x14ac:dyDescent="0.25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5.5" x14ac:dyDescent="0.25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8.25" x14ac:dyDescent="0.25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8.25" x14ac:dyDescent="0.25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39" x14ac:dyDescent="0.25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25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5.5" x14ac:dyDescent="0.25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8.25" x14ac:dyDescent="0.25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25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8.25" x14ac:dyDescent="0.25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25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5.5" x14ac:dyDescent="0.25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25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25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25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25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25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25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25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25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25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25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2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25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25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25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5" x14ac:dyDescent="0.25"/>
  <cols>
    <col min="1" max="1" width="5" customWidth="1"/>
    <col min="3" max="3" width="35.85546875" customWidth="1"/>
    <col min="6" max="6" width="16.28515625" customWidth="1"/>
    <col min="7" max="7" width="19.140625" customWidth="1"/>
    <col min="8" max="8" width="15.140625" hidden="1" customWidth="1"/>
    <col min="9" max="9" width="21" hidden="1" customWidth="1"/>
    <col min="10" max="10" width="15.7109375" hidden="1" customWidth="1"/>
    <col min="11" max="11" width="18.140625" hidden="1" customWidth="1"/>
    <col min="12" max="12" width="15.5703125" hidden="1" customWidth="1"/>
    <col min="13" max="13" width="18" hidden="1" customWidth="1"/>
    <col min="14" max="14" width="16.7109375" hidden="1" customWidth="1"/>
    <col min="15" max="15" width="15.85546875" hidden="1" customWidth="1"/>
    <col min="18" max="18" width="13.85546875" customWidth="1"/>
  </cols>
  <sheetData>
    <row r="2" spans="2:19" x14ac:dyDescent="0.25">
      <c r="B2" s="305" t="s">
        <v>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7"/>
      <c r="R2" t="s">
        <v>110</v>
      </c>
    </row>
    <row r="3" spans="2:19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4.5" hidden="1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6.25" hidden="1" x14ac:dyDescent="0.25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6.25" hidden="1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6.25" hidden="1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6.25" hidden="1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6.25" hidden="1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6.25" hidden="1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6.25" hidden="1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4.5" hidden="1" x14ac:dyDescent="0.25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6.25" hidden="1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6.25" hidden="1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6.25" hidden="1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t="26.25" hidden="1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6.25" hidden="1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6.25" hidden="1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6.25" hidden="1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4.5" hidden="1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6.25" hidden="1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6.25" hidden="1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hidden="1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02.75" hidden="1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25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5.5" x14ac:dyDescent="0.25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25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5.5" x14ac:dyDescent="0.25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25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25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25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25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5.5" x14ac:dyDescent="0.25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25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25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25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25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25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25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25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25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25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25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25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5" x14ac:dyDescent="0.25"/>
  <cols>
    <col min="1" max="1" width="5" customWidth="1"/>
    <col min="3" max="3" width="34.28515625" customWidth="1"/>
    <col min="6" max="6" width="16.28515625" customWidth="1"/>
    <col min="7" max="7" width="19.140625" customWidth="1"/>
    <col min="8" max="8" width="15.140625" customWidth="1"/>
    <col min="9" max="9" width="21" customWidth="1"/>
    <col min="10" max="10" width="15.7109375" customWidth="1"/>
    <col min="11" max="11" width="18.140625" customWidth="1"/>
    <col min="12" max="12" width="15.5703125" customWidth="1"/>
    <col min="13" max="13" width="18" customWidth="1"/>
    <col min="14" max="14" width="16.7109375" customWidth="1"/>
    <col min="15" max="15" width="15.85546875" customWidth="1"/>
  </cols>
  <sheetData>
    <row r="2" spans="2:15" x14ac:dyDescent="0.25">
      <c r="B2" s="305" t="s">
        <v>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7"/>
    </row>
    <row r="3" spans="2:15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4.5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6.25" x14ac:dyDescent="0.25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6.25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6.25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6.25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6.25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6.25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6.25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4.5" x14ac:dyDescent="0.25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6.25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6.25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6.25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6.25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ht="26.25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6.25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6.25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6.25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4.5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6.25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6.25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02.75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25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38.25" x14ac:dyDescent="0.25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5.5" x14ac:dyDescent="0.25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5.5" x14ac:dyDescent="0.25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25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25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25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25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25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25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25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25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2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25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25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25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5" x14ac:dyDescent="0.25"/>
  <cols>
    <col min="1" max="1" width="2.7109375" customWidth="1"/>
    <col min="2" max="2" width="9.28515625" customWidth="1"/>
    <col min="3" max="3" width="30.28515625" customWidth="1"/>
    <col min="6" max="6" width="17.28515625" customWidth="1"/>
    <col min="7" max="7" width="20.140625" customWidth="1"/>
    <col min="8" max="8" width="2.5703125" customWidth="1"/>
    <col min="9" max="9" width="3.7109375" customWidth="1"/>
    <col min="10" max="10" width="19.28515625" customWidth="1"/>
    <col min="11" max="11" width="4.85546875" customWidth="1"/>
    <col min="12" max="12" width="24.5703125" customWidth="1"/>
    <col min="13" max="13" width="20.7109375" customWidth="1"/>
  </cols>
  <sheetData>
    <row r="1" spans="2:8" ht="19.5" customHeight="1" x14ac:dyDescent="0.25">
      <c r="B1" s="324" t="s">
        <v>66</v>
      </c>
      <c r="C1" s="324"/>
      <c r="D1" s="324"/>
      <c r="E1" s="324"/>
      <c r="F1" s="324"/>
      <c r="G1" s="324"/>
    </row>
    <row r="2" spans="2:8" ht="29.25" customHeight="1" x14ac:dyDescent="0.25">
      <c r="B2" s="324"/>
      <c r="C2" s="324"/>
      <c r="D2" s="324"/>
      <c r="E2" s="324"/>
      <c r="F2" s="324"/>
      <c r="G2" s="324"/>
    </row>
    <row r="3" spans="2:8" ht="38.25" x14ac:dyDescent="0.25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25">
      <c r="B4" s="84" t="s">
        <v>69</v>
      </c>
      <c r="C4" s="325" t="s">
        <v>70</v>
      </c>
      <c r="D4" s="325"/>
      <c r="E4" s="325"/>
      <c r="F4" s="325"/>
      <c r="G4" s="85"/>
    </row>
    <row r="5" spans="2:8" ht="38.25" x14ac:dyDescent="0.25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25">
      <c r="B7" s="324" t="s">
        <v>72</v>
      </c>
      <c r="C7" s="324"/>
      <c r="D7" s="324"/>
      <c r="E7" s="324"/>
      <c r="F7" s="324"/>
      <c r="G7" s="324"/>
      <c r="H7" s="92"/>
    </row>
    <row r="8" spans="2:8" ht="28.5" customHeight="1" x14ac:dyDescent="0.25">
      <c r="B8" s="324"/>
      <c r="C8" s="324"/>
      <c r="D8" s="324"/>
      <c r="E8" s="324"/>
      <c r="F8" s="324"/>
      <c r="G8" s="324"/>
      <c r="H8" s="92"/>
    </row>
    <row r="9" spans="2:8" ht="25.5" x14ac:dyDescent="0.25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25">
      <c r="B10" s="84" t="s">
        <v>69</v>
      </c>
      <c r="C10" s="325" t="s">
        <v>75</v>
      </c>
      <c r="D10" s="325"/>
      <c r="E10" s="325"/>
      <c r="F10" s="325"/>
      <c r="G10" s="85">
        <f>SUM(G11:G13)</f>
        <v>959562063.90912735</v>
      </c>
      <c r="H10" s="92"/>
    </row>
    <row r="11" spans="2:8" ht="38.25" x14ac:dyDescent="0.25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25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25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25">
      <c r="B14" s="94"/>
      <c r="C14" s="95"/>
      <c r="D14" s="94"/>
      <c r="E14" s="96"/>
      <c r="F14" s="97"/>
      <c r="G14" s="98"/>
      <c r="H14" s="92"/>
    </row>
    <row r="15" spans="2:8" x14ac:dyDescent="0.25">
      <c r="B15" s="84" t="s">
        <v>80</v>
      </c>
      <c r="C15" s="325" t="s">
        <v>81</v>
      </c>
      <c r="D15" s="325"/>
      <c r="E15" s="325"/>
      <c r="F15" s="325"/>
      <c r="G15" s="99">
        <f>SUM(G16:G19)</f>
        <v>351618170.10566616</v>
      </c>
      <c r="H15" s="92"/>
    </row>
    <row r="16" spans="2:8" x14ac:dyDescent="0.25">
      <c r="B16" s="94"/>
      <c r="C16" s="100" t="s">
        <v>82</v>
      </c>
      <c r="D16" s="101">
        <v>0.27693608926474311</v>
      </c>
      <c r="E16" s="317"/>
      <c r="F16" s="317"/>
      <c r="G16" s="102">
        <f>$G$10*D16</f>
        <v>265737365.38579923</v>
      </c>
      <c r="H16" s="92"/>
    </row>
    <row r="17" spans="2:13" x14ac:dyDescent="0.25">
      <c r="B17" s="94"/>
      <c r="C17" s="100" t="s">
        <v>83</v>
      </c>
      <c r="D17" s="103">
        <v>0.03</v>
      </c>
      <c r="E17" s="317"/>
      <c r="F17" s="317"/>
      <c r="G17" s="102">
        <f>$G$10*D17</f>
        <v>28786861.917273819</v>
      </c>
      <c r="H17" s="92"/>
    </row>
    <row r="18" spans="2:13" x14ac:dyDescent="0.25">
      <c r="B18" s="94"/>
      <c r="C18" s="100" t="s">
        <v>84</v>
      </c>
      <c r="D18" s="103">
        <v>0.05</v>
      </c>
      <c r="E18" s="317"/>
      <c r="F18" s="317"/>
      <c r="G18" s="102">
        <f>$G$10*D18</f>
        <v>47978103.195456371</v>
      </c>
      <c r="H18" s="92"/>
    </row>
    <row r="19" spans="2:13" x14ac:dyDescent="0.25">
      <c r="B19" s="94"/>
      <c r="C19" s="100" t="s">
        <v>85</v>
      </c>
      <c r="D19" s="103">
        <v>0.19</v>
      </c>
      <c r="E19" s="317"/>
      <c r="F19" s="317"/>
      <c r="G19" s="102">
        <f>G18*D19</f>
        <v>9115839.6071367096</v>
      </c>
      <c r="H19" s="92"/>
    </row>
    <row r="20" spans="2:13" x14ac:dyDescent="0.25">
      <c r="B20" s="318" t="s">
        <v>86</v>
      </c>
      <c r="C20" s="318"/>
      <c r="D20" s="318"/>
      <c r="E20" s="318"/>
      <c r="F20" s="318"/>
      <c r="G20" s="104">
        <f>G10+G15</f>
        <v>1311180234.0147934</v>
      </c>
      <c r="H20" s="92"/>
    </row>
    <row r="22" spans="2:13" ht="32.25" customHeight="1" x14ac:dyDescent="0.25">
      <c r="B22" s="312" t="s">
        <v>87</v>
      </c>
      <c r="C22" s="312"/>
      <c r="D22" s="105" t="s">
        <v>88</v>
      </c>
      <c r="E22" s="312" t="s">
        <v>89</v>
      </c>
      <c r="F22" s="312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25">
      <c r="B23" s="319" t="s">
        <v>94</v>
      </c>
      <c r="C23" s="320"/>
      <c r="D23" s="107">
        <v>1</v>
      </c>
      <c r="E23" s="323" t="s">
        <v>95</v>
      </c>
      <c r="F23" s="323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25">
      <c r="B24" s="321"/>
      <c r="C24" s="322"/>
      <c r="D24" s="107">
        <v>2</v>
      </c>
      <c r="E24" s="323" t="s">
        <v>96</v>
      </c>
      <c r="F24" s="323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25">
      <c r="B25" s="312" t="s">
        <v>97</v>
      </c>
      <c r="C25" s="312"/>
      <c r="D25" s="105">
        <v>3</v>
      </c>
      <c r="E25" s="312" t="s">
        <v>98</v>
      </c>
      <c r="F25" s="312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25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5.5" x14ac:dyDescent="0.25">
      <c r="B27" s="312" t="s">
        <v>89</v>
      </c>
      <c r="C27" s="312"/>
      <c r="D27" s="312" t="s">
        <v>99</v>
      </c>
      <c r="E27" s="312"/>
      <c r="F27" s="312" t="s">
        <v>100</v>
      </c>
      <c r="G27" s="312"/>
      <c r="J27" s="105" t="s">
        <v>101</v>
      </c>
    </row>
    <row r="28" spans="2:13" ht="32.25" customHeight="1" x14ac:dyDescent="0.25">
      <c r="B28" s="314" t="s">
        <v>102</v>
      </c>
      <c r="C28" s="314"/>
      <c r="D28" s="315">
        <f>ROUND(G23*0.9,0)</f>
        <v>35959842</v>
      </c>
      <c r="E28" s="315"/>
      <c r="F28" s="316" t="s">
        <v>103</v>
      </c>
      <c r="G28" s="316"/>
      <c r="J28" s="109">
        <f>G25+J25</f>
        <v>1564938874</v>
      </c>
      <c r="L28" s="115">
        <f>L26-J28</f>
        <v>-46026453.799999952</v>
      </c>
    </row>
    <row r="29" spans="2:13" ht="32.25" customHeight="1" x14ac:dyDescent="0.25">
      <c r="B29" s="314" t="s">
        <v>104</v>
      </c>
      <c r="C29" s="314"/>
      <c r="D29" s="315">
        <f>ROUND(G24*0.9,0)</f>
        <v>1180062211</v>
      </c>
      <c r="E29" s="315"/>
      <c r="F29" s="316" t="s">
        <v>108</v>
      </c>
      <c r="G29" s="316"/>
    </row>
    <row r="30" spans="2:13" x14ac:dyDescent="0.25">
      <c r="B30" s="312" t="s">
        <v>105</v>
      </c>
      <c r="C30" s="312"/>
      <c r="D30" s="313">
        <f>SUM(D28:E29)</f>
        <v>1216022053</v>
      </c>
      <c r="E30" s="313"/>
      <c r="F30" s="312" t="s">
        <v>109</v>
      </c>
      <c r="G30" s="312"/>
    </row>
    <row r="31" spans="2:13" x14ac:dyDescent="0.25">
      <c r="B31" s="312" t="s">
        <v>106</v>
      </c>
      <c r="C31" s="312"/>
      <c r="D31" s="313"/>
      <c r="E31" s="313"/>
      <c r="F31" s="312"/>
      <c r="G31" s="312"/>
    </row>
  </sheetData>
  <mergeCells count="30">
    <mergeCell ref="E16:F16"/>
    <mergeCell ref="B1:G2"/>
    <mergeCell ref="C4:F4"/>
    <mergeCell ref="B7:G8"/>
    <mergeCell ref="C10:F10"/>
    <mergeCell ref="C15:F15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2:M269"/>
  <sheetViews>
    <sheetView tabSelected="1" view="pageBreakPreview" zoomScale="85" zoomScaleNormal="85" zoomScaleSheetLayoutView="85" workbookViewId="0">
      <selection activeCell="B248" sqref="B248:G248"/>
    </sheetView>
  </sheetViews>
  <sheetFormatPr baseColWidth="10" defaultColWidth="11.42578125" defaultRowHeight="12.75" x14ac:dyDescent="0.25"/>
  <cols>
    <col min="1" max="1" width="5.42578125" style="196" customWidth="1"/>
    <col min="2" max="2" width="10.140625" style="196" customWidth="1"/>
    <col min="3" max="3" width="34.140625" style="196" customWidth="1"/>
    <col min="4" max="4" width="8.7109375" style="196" customWidth="1"/>
    <col min="5" max="5" width="11.140625" style="196" customWidth="1"/>
    <col min="6" max="6" width="13.7109375" style="196" customWidth="1"/>
    <col min="7" max="7" width="18.5703125" style="196" customWidth="1"/>
    <col min="8" max="8" width="17.42578125" style="195" customWidth="1"/>
    <col min="9" max="9" width="13.42578125" style="196" customWidth="1"/>
    <col min="10" max="10" width="11.85546875" style="196" customWidth="1"/>
    <col min="11" max="11" width="11.42578125" style="196" customWidth="1"/>
    <col min="12" max="12" width="13.28515625" style="196" customWidth="1"/>
    <col min="13" max="13" width="10.42578125" style="196" customWidth="1"/>
    <col min="14" max="14" width="8.42578125" style="196" customWidth="1"/>
    <col min="15" max="15" width="15.5703125" style="196" customWidth="1"/>
    <col min="16" max="16" width="20.7109375" style="196" customWidth="1"/>
    <col min="17" max="17" width="23" style="196" customWidth="1"/>
    <col min="18" max="16384" width="11.42578125" style="196"/>
  </cols>
  <sheetData>
    <row r="2" spans="2:7" x14ac:dyDescent="0.25">
      <c r="B2" s="329" t="s">
        <v>246</v>
      </c>
      <c r="C2" s="329"/>
      <c r="D2" s="329"/>
      <c r="E2" s="329"/>
      <c r="F2" s="329"/>
      <c r="G2" s="329"/>
    </row>
    <row r="3" spans="2:7" ht="39.75" customHeight="1" x14ac:dyDescent="0.25">
      <c r="B3" s="329"/>
      <c r="C3" s="329"/>
      <c r="D3" s="329"/>
      <c r="E3" s="329"/>
      <c r="F3" s="329"/>
      <c r="G3" s="329"/>
    </row>
    <row r="4" spans="2:7" s="195" customFormat="1" ht="9.75" customHeight="1" x14ac:dyDescent="0.25">
      <c r="B4" s="228"/>
      <c r="C4" s="229"/>
      <c r="D4" s="229"/>
      <c r="E4" s="229"/>
      <c r="F4" s="229"/>
      <c r="G4" s="230"/>
    </row>
    <row r="5" spans="2:7" s="195" customFormat="1" ht="32.25" customHeight="1" x14ac:dyDescent="0.25">
      <c r="B5" s="345" t="s">
        <v>246</v>
      </c>
      <c r="C5" s="346"/>
      <c r="D5" s="346"/>
      <c r="E5" s="346"/>
      <c r="F5" s="346"/>
      <c r="G5" s="347"/>
    </row>
    <row r="6" spans="2:7" x14ac:dyDescent="0.25">
      <c r="B6" s="330" t="s">
        <v>241</v>
      </c>
      <c r="C6" s="331"/>
      <c r="D6" s="331"/>
      <c r="E6" s="331"/>
      <c r="F6" s="331"/>
      <c r="G6" s="332"/>
    </row>
    <row r="7" spans="2:7" x14ac:dyDescent="0.25">
      <c r="B7" s="333"/>
      <c r="C7" s="334"/>
      <c r="D7" s="334"/>
      <c r="E7" s="334"/>
      <c r="F7" s="334"/>
      <c r="G7" s="335"/>
    </row>
    <row r="8" spans="2:7" ht="13.5" x14ac:dyDescent="0.25">
      <c r="B8" s="336" t="s">
        <v>2</v>
      </c>
      <c r="C8" s="337"/>
      <c r="D8" s="337"/>
      <c r="E8" s="337"/>
      <c r="F8" s="338"/>
      <c r="G8" s="197" t="s">
        <v>74</v>
      </c>
    </row>
    <row r="9" spans="2:7" ht="13.5" x14ac:dyDescent="0.25">
      <c r="B9" s="339" t="s">
        <v>242</v>
      </c>
      <c r="C9" s="340"/>
      <c r="D9" s="340"/>
      <c r="E9" s="340"/>
      <c r="F9" s="341"/>
      <c r="G9" s="199"/>
    </row>
    <row r="10" spans="2:7" ht="13.5" x14ac:dyDescent="0.25">
      <c r="B10" s="342" t="s">
        <v>233</v>
      </c>
      <c r="C10" s="343"/>
      <c r="D10" s="343"/>
      <c r="E10" s="343"/>
      <c r="F10" s="344"/>
      <c r="G10" s="199"/>
    </row>
    <row r="11" spans="2:7" ht="36.75" customHeight="1" x14ac:dyDescent="0.25">
      <c r="B11" s="198" t="s">
        <v>69</v>
      </c>
      <c r="C11" s="353" t="s">
        <v>243</v>
      </c>
      <c r="D11" s="354"/>
      <c r="E11" s="354"/>
      <c r="F11" s="355"/>
      <c r="G11" s="226"/>
    </row>
    <row r="12" spans="2:7" x14ac:dyDescent="0.25">
      <c r="B12" s="356" t="s">
        <v>240</v>
      </c>
      <c r="C12" s="356"/>
      <c r="D12" s="356"/>
      <c r="E12" s="356"/>
      <c r="F12" s="356"/>
      <c r="G12" s="356"/>
    </row>
    <row r="13" spans="2:7" x14ac:dyDescent="0.25">
      <c r="B13" s="356"/>
      <c r="C13" s="356"/>
      <c r="D13" s="356"/>
      <c r="E13" s="356"/>
      <c r="F13" s="356"/>
      <c r="G13" s="356"/>
    </row>
    <row r="14" spans="2:7" ht="27.75" thickBot="1" x14ac:dyDescent="0.3">
      <c r="B14" s="227" t="s">
        <v>1</v>
      </c>
      <c r="C14" s="227" t="s">
        <v>2</v>
      </c>
      <c r="D14" s="227" t="s">
        <v>3</v>
      </c>
      <c r="E14" s="227" t="s">
        <v>4</v>
      </c>
      <c r="F14" s="227" t="s">
        <v>73</v>
      </c>
      <c r="G14" s="227" t="s">
        <v>74</v>
      </c>
    </row>
    <row r="15" spans="2:7" ht="30" customHeight="1" thickBot="1" x14ac:dyDescent="0.3">
      <c r="B15" s="231">
        <v>1</v>
      </c>
      <c r="C15" s="231" t="s">
        <v>244</v>
      </c>
      <c r="D15" s="231"/>
      <c r="E15" s="232"/>
      <c r="F15" s="233"/>
      <c r="G15" s="233"/>
    </row>
    <row r="16" spans="2:7" ht="30" customHeight="1" x14ac:dyDescent="0.25">
      <c r="B16" s="240">
        <v>1.1000000000000001</v>
      </c>
      <c r="C16" s="241" t="s">
        <v>247</v>
      </c>
      <c r="D16" s="242"/>
      <c r="E16" s="243"/>
      <c r="F16" s="234"/>
      <c r="G16" s="236"/>
    </row>
    <row r="17" spans="2:7" ht="30" customHeight="1" x14ac:dyDescent="0.25">
      <c r="B17" s="242" t="s">
        <v>248</v>
      </c>
      <c r="C17" s="244" t="s">
        <v>249</v>
      </c>
      <c r="D17" s="242" t="s">
        <v>13</v>
      </c>
      <c r="E17" s="243">
        <v>645</v>
      </c>
      <c r="F17" s="235"/>
      <c r="G17" s="237"/>
    </row>
    <row r="18" spans="2:7" ht="30" customHeight="1" x14ac:dyDescent="0.25">
      <c r="B18" s="240">
        <v>1.2</v>
      </c>
      <c r="C18" s="241" t="s">
        <v>250</v>
      </c>
      <c r="D18" s="242"/>
      <c r="E18" s="243"/>
      <c r="F18" s="234"/>
      <c r="G18" s="237"/>
    </row>
    <row r="19" spans="2:7" ht="30" customHeight="1" x14ac:dyDescent="0.25">
      <c r="B19" s="245" t="s">
        <v>251</v>
      </c>
      <c r="C19" s="244" t="s">
        <v>252</v>
      </c>
      <c r="D19" s="242" t="s">
        <v>13</v>
      </c>
      <c r="E19" s="243">
        <v>32</v>
      </c>
      <c r="F19" s="235"/>
      <c r="G19" s="237"/>
    </row>
    <row r="20" spans="2:7" ht="30" customHeight="1" x14ac:dyDescent="0.25">
      <c r="B20" s="245" t="s">
        <v>253</v>
      </c>
      <c r="C20" s="244" t="s">
        <v>254</v>
      </c>
      <c r="D20" s="242" t="s">
        <v>13</v>
      </c>
      <c r="E20" s="243">
        <v>32</v>
      </c>
      <c r="F20" s="235"/>
      <c r="G20" s="237"/>
    </row>
    <row r="21" spans="2:7" ht="30" customHeight="1" x14ac:dyDescent="0.25">
      <c r="B21" s="245" t="s">
        <v>255</v>
      </c>
      <c r="C21" s="244" t="s">
        <v>256</v>
      </c>
      <c r="D21" s="242" t="s">
        <v>13</v>
      </c>
      <c r="E21" s="243">
        <v>43</v>
      </c>
      <c r="F21" s="235"/>
      <c r="G21" s="237"/>
    </row>
    <row r="22" spans="2:7" ht="30" customHeight="1" x14ac:dyDescent="0.25">
      <c r="B22" s="245" t="s">
        <v>257</v>
      </c>
      <c r="C22" s="244" t="s">
        <v>258</v>
      </c>
      <c r="D22" s="242" t="s">
        <v>13</v>
      </c>
      <c r="E22" s="243">
        <v>29</v>
      </c>
      <c r="F22" s="235"/>
      <c r="G22" s="237"/>
    </row>
    <row r="23" spans="2:7" ht="30" customHeight="1" x14ac:dyDescent="0.25">
      <c r="B23" s="245" t="s">
        <v>259</v>
      </c>
      <c r="C23" s="244" t="s">
        <v>260</v>
      </c>
      <c r="D23" s="242" t="s">
        <v>13</v>
      </c>
      <c r="E23" s="243">
        <v>58</v>
      </c>
      <c r="F23" s="235"/>
      <c r="G23" s="237"/>
    </row>
    <row r="24" spans="2:7" ht="30" customHeight="1" x14ac:dyDescent="0.25">
      <c r="B24" s="246">
        <v>1.3</v>
      </c>
      <c r="C24" s="247" t="s">
        <v>261</v>
      </c>
      <c r="D24" s="242"/>
      <c r="E24" s="243"/>
      <c r="F24" s="238"/>
      <c r="G24" s="237"/>
    </row>
    <row r="25" spans="2:7" ht="58.5" customHeight="1" x14ac:dyDescent="0.25">
      <c r="B25" s="245" t="s">
        <v>262</v>
      </c>
      <c r="C25" s="244" t="s">
        <v>263</v>
      </c>
      <c r="D25" s="242" t="s">
        <v>13</v>
      </c>
      <c r="E25" s="243">
        <v>1.2</v>
      </c>
      <c r="F25" s="235"/>
      <c r="G25" s="237"/>
    </row>
    <row r="26" spans="2:7" ht="30" customHeight="1" x14ac:dyDescent="0.25">
      <c r="B26" s="245" t="s">
        <v>264</v>
      </c>
      <c r="C26" s="244" t="s">
        <v>265</v>
      </c>
      <c r="D26" s="242" t="s">
        <v>29</v>
      </c>
      <c r="E26" s="243">
        <v>1.3</v>
      </c>
      <c r="F26" s="235"/>
      <c r="G26" s="237"/>
    </row>
    <row r="27" spans="2:7" ht="30" customHeight="1" x14ac:dyDescent="0.25">
      <c r="B27" s="245" t="s">
        <v>266</v>
      </c>
      <c r="C27" s="244" t="s">
        <v>267</v>
      </c>
      <c r="D27" s="242" t="s">
        <v>278</v>
      </c>
      <c r="E27" s="243">
        <v>0.3</v>
      </c>
      <c r="F27" s="235"/>
      <c r="G27" s="237"/>
    </row>
    <row r="28" spans="2:7" ht="61.5" customHeight="1" x14ac:dyDescent="0.25">
      <c r="B28" s="245" t="s">
        <v>268</v>
      </c>
      <c r="C28" s="244" t="s">
        <v>269</v>
      </c>
      <c r="D28" s="242" t="s">
        <v>13</v>
      </c>
      <c r="E28" s="243">
        <v>645</v>
      </c>
      <c r="F28" s="235"/>
      <c r="G28" s="237"/>
    </row>
    <row r="29" spans="2:7" ht="50.25" customHeight="1" x14ac:dyDescent="0.25">
      <c r="B29" s="245" t="s">
        <v>270</v>
      </c>
      <c r="C29" s="244" t="s">
        <v>271</v>
      </c>
      <c r="D29" s="242" t="s">
        <v>29</v>
      </c>
      <c r="E29" s="243">
        <v>25.8</v>
      </c>
      <c r="F29" s="235"/>
      <c r="G29" s="237"/>
    </row>
    <row r="30" spans="2:7" ht="54" customHeight="1" x14ac:dyDescent="0.25">
      <c r="B30" s="245" t="s">
        <v>272</v>
      </c>
      <c r="C30" s="244" t="s">
        <v>273</v>
      </c>
      <c r="D30" s="242" t="s">
        <v>13</v>
      </c>
      <c r="E30" s="243">
        <v>44</v>
      </c>
      <c r="F30" s="235"/>
      <c r="G30" s="237"/>
    </row>
    <row r="31" spans="2:7" ht="58.5" customHeight="1" x14ac:dyDescent="0.25">
      <c r="B31" s="245" t="s">
        <v>274</v>
      </c>
      <c r="C31" s="244" t="s">
        <v>275</v>
      </c>
      <c r="D31" s="242" t="s">
        <v>29</v>
      </c>
      <c r="E31" s="243">
        <v>2.6</v>
      </c>
      <c r="F31" s="235"/>
      <c r="G31" s="237"/>
    </row>
    <row r="32" spans="2:7" ht="54" customHeight="1" thickBot="1" x14ac:dyDescent="0.3">
      <c r="B32" s="256" t="s">
        <v>276</v>
      </c>
      <c r="C32" s="254" t="s">
        <v>277</v>
      </c>
      <c r="D32" s="257" t="s">
        <v>29</v>
      </c>
      <c r="E32" s="258">
        <v>0.6</v>
      </c>
      <c r="F32" s="259"/>
      <c r="G32" s="260"/>
    </row>
    <row r="33" spans="2:7" ht="30" customHeight="1" thickBot="1" x14ac:dyDescent="0.3">
      <c r="B33" s="266">
        <v>2</v>
      </c>
      <c r="C33" s="231" t="s">
        <v>279</v>
      </c>
      <c r="D33" s="231"/>
      <c r="E33" s="232"/>
      <c r="F33" s="233"/>
      <c r="G33" s="267"/>
    </row>
    <row r="34" spans="2:7" ht="30" customHeight="1" x14ac:dyDescent="0.25">
      <c r="B34" s="261">
        <v>2.1</v>
      </c>
      <c r="C34" s="255" t="s">
        <v>280</v>
      </c>
      <c r="D34" s="262"/>
      <c r="E34" s="263"/>
      <c r="F34" s="264"/>
      <c r="G34" s="265"/>
    </row>
    <row r="35" spans="2:7" ht="30" customHeight="1" x14ac:dyDescent="0.25">
      <c r="B35" s="245" t="s">
        <v>281</v>
      </c>
      <c r="C35" s="244" t="s">
        <v>282</v>
      </c>
      <c r="D35" s="242" t="s">
        <v>29</v>
      </c>
      <c r="E35" s="243">
        <v>4.3</v>
      </c>
      <c r="F35" s="235"/>
      <c r="G35" s="237"/>
    </row>
    <row r="36" spans="2:7" ht="55.5" customHeight="1" x14ac:dyDescent="0.25">
      <c r="B36" s="245" t="s">
        <v>283</v>
      </c>
      <c r="C36" s="244" t="s">
        <v>284</v>
      </c>
      <c r="D36" s="242" t="s">
        <v>29</v>
      </c>
      <c r="E36" s="243">
        <v>18.8</v>
      </c>
      <c r="F36" s="235"/>
      <c r="G36" s="237"/>
    </row>
    <row r="37" spans="2:7" ht="30" customHeight="1" x14ac:dyDescent="0.25">
      <c r="B37" s="246">
        <v>2.2000000000000002</v>
      </c>
      <c r="C37" s="247" t="s">
        <v>285</v>
      </c>
      <c r="D37" s="246"/>
      <c r="E37" s="252"/>
      <c r="F37" s="239"/>
      <c r="G37" s="236"/>
    </row>
    <row r="38" spans="2:7" ht="30" customHeight="1" x14ac:dyDescent="0.25">
      <c r="B38" s="242" t="s">
        <v>286</v>
      </c>
      <c r="C38" s="244" t="s">
        <v>287</v>
      </c>
      <c r="D38" s="242" t="s">
        <v>29</v>
      </c>
      <c r="E38" s="243">
        <v>4</v>
      </c>
      <c r="F38" s="235"/>
      <c r="G38" s="237"/>
    </row>
    <row r="39" spans="2:7" ht="49.5" customHeight="1" x14ac:dyDescent="0.25">
      <c r="B39" s="248" t="s">
        <v>288</v>
      </c>
      <c r="C39" s="249" t="s">
        <v>289</v>
      </c>
      <c r="D39" s="248" t="s">
        <v>29</v>
      </c>
      <c r="E39" s="253">
        <v>35.800000000000004</v>
      </c>
      <c r="F39" s="250"/>
      <c r="G39" s="251"/>
    </row>
    <row r="40" spans="2:7" ht="54" customHeight="1" thickBot="1" x14ac:dyDescent="0.3">
      <c r="B40" s="242" t="s">
        <v>290</v>
      </c>
      <c r="C40" s="244" t="s">
        <v>291</v>
      </c>
      <c r="D40" s="242" t="s">
        <v>278</v>
      </c>
      <c r="E40" s="243">
        <v>128</v>
      </c>
      <c r="F40" s="235"/>
      <c r="G40" s="237"/>
    </row>
    <row r="41" spans="2:7" ht="30" customHeight="1" thickBot="1" x14ac:dyDescent="0.3">
      <c r="B41" s="268">
        <v>3</v>
      </c>
      <c r="C41" s="269" t="s">
        <v>292</v>
      </c>
      <c r="D41" s="268"/>
      <c r="E41" s="269"/>
      <c r="F41" s="233"/>
      <c r="G41" s="233"/>
    </row>
    <row r="42" spans="2:7" ht="30" customHeight="1" x14ac:dyDescent="0.25">
      <c r="B42" s="240">
        <v>3.1</v>
      </c>
      <c r="C42" s="241" t="s">
        <v>293</v>
      </c>
      <c r="D42" s="240"/>
      <c r="E42" s="241"/>
      <c r="F42" s="234"/>
      <c r="G42" s="236"/>
    </row>
    <row r="43" spans="2:7" ht="30" customHeight="1" x14ac:dyDescent="0.25">
      <c r="B43" s="248" t="s">
        <v>294</v>
      </c>
      <c r="C43" s="249" t="s">
        <v>295</v>
      </c>
      <c r="D43" s="248" t="s">
        <v>245</v>
      </c>
      <c r="E43" s="253">
        <v>9472</v>
      </c>
      <c r="F43" s="250"/>
      <c r="G43" s="251"/>
    </row>
    <row r="44" spans="2:7" ht="87" customHeight="1" thickBot="1" x14ac:dyDescent="0.3">
      <c r="B44" s="248" t="s">
        <v>296</v>
      </c>
      <c r="C44" s="249" t="s">
        <v>297</v>
      </c>
      <c r="D44" s="248" t="s">
        <v>3</v>
      </c>
      <c r="E44" s="253">
        <v>1</v>
      </c>
      <c r="F44" s="250"/>
      <c r="G44" s="251"/>
    </row>
    <row r="45" spans="2:7" ht="51.75" customHeight="1" thickBot="1" x14ac:dyDescent="0.3">
      <c r="B45" s="270">
        <v>4</v>
      </c>
      <c r="C45" s="269" t="s">
        <v>298</v>
      </c>
      <c r="D45" s="268"/>
      <c r="E45" s="269"/>
      <c r="F45" s="233"/>
      <c r="G45" s="267"/>
    </row>
    <row r="46" spans="2:7" ht="51.75" customHeight="1" x14ac:dyDescent="0.25">
      <c r="B46" s="240">
        <v>4.0999999999999996</v>
      </c>
      <c r="C46" s="241" t="s">
        <v>299</v>
      </c>
      <c r="D46" s="240"/>
      <c r="E46" s="241"/>
      <c r="F46" s="234"/>
      <c r="G46" s="236"/>
    </row>
    <row r="47" spans="2:7" ht="121.5" customHeight="1" x14ac:dyDescent="0.25">
      <c r="B47" s="248" t="s">
        <v>300</v>
      </c>
      <c r="C47" s="249" t="s">
        <v>301</v>
      </c>
      <c r="D47" s="248" t="s">
        <v>77</v>
      </c>
      <c r="E47" s="253">
        <v>583</v>
      </c>
      <c r="F47" s="250"/>
      <c r="G47" s="251"/>
    </row>
    <row r="48" spans="2:7" ht="97.5" customHeight="1" thickBot="1" x14ac:dyDescent="0.3">
      <c r="B48" s="242" t="s">
        <v>302</v>
      </c>
      <c r="C48" s="244" t="s">
        <v>303</v>
      </c>
      <c r="D48" s="242" t="s">
        <v>77</v>
      </c>
      <c r="E48" s="243">
        <v>68</v>
      </c>
      <c r="F48" s="235"/>
      <c r="G48" s="237"/>
    </row>
    <row r="49" spans="1:7" ht="24.95" customHeight="1" thickBot="1" x14ac:dyDescent="0.3">
      <c r="A49" s="273"/>
      <c r="B49" s="270">
        <v>5</v>
      </c>
      <c r="C49" s="269" t="s">
        <v>304</v>
      </c>
      <c r="D49" s="269"/>
      <c r="E49" s="271"/>
      <c r="F49" s="271"/>
      <c r="G49" s="267"/>
    </row>
    <row r="50" spans="1:7" ht="24.95" customHeight="1" x14ac:dyDescent="0.25">
      <c r="A50" s="274"/>
      <c r="B50" s="276">
        <v>5.0999999999999996</v>
      </c>
      <c r="C50" s="247" t="s">
        <v>305</v>
      </c>
      <c r="D50" s="247"/>
      <c r="E50" s="245"/>
      <c r="F50" s="243"/>
      <c r="G50" s="237"/>
    </row>
    <row r="51" spans="1:7" ht="24.95" customHeight="1" x14ac:dyDescent="0.25">
      <c r="A51" s="275"/>
      <c r="B51" s="245" t="s">
        <v>306</v>
      </c>
      <c r="C51" s="244" t="s">
        <v>307</v>
      </c>
      <c r="D51" s="242" t="s">
        <v>13</v>
      </c>
      <c r="E51" s="243">
        <v>92</v>
      </c>
      <c r="F51" s="243"/>
      <c r="G51" s="237"/>
    </row>
    <row r="52" spans="1:7" ht="24.95" customHeight="1" x14ac:dyDescent="0.25">
      <c r="A52" s="275"/>
      <c r="B52" s="245" t="s">
        <v>308</v>
      </c>
      <c r="C52" s="244" t="s">
        <v>309</v>
      </c>
      <c r="D52" s="242" t="s">
        <v>13</v>
      </c>
      <c r="E52" s="243">
        <v>389</v>
      </c>
      <c r="F52" s="243"/>
      <c r="G52" s="237"/>
    </row>
    <row r="53" spans="1:7" ht="24.95" customHeight="1" x14ac:dyDescent="0.25">
      <c r="A53" s="275"/>
      <c r="B53" s="245" t="s">
        <v>310</v>
      </c>
      <c r="C53" s="244" t="s">
        <v>311</v>
      </c>
      <c r="D53" s="242" t="s">
        <v>278</v>
      </c>
      <c r="E53" s="278">
        <v>6</v>
      </c>
      <c r="F53" s="243"/>
      <c r="G53" s="279"/>
    </row>
    <row r="54" spans="1:7" ht="24.95" customHeight="1" x14ac:dyDescent="0.25">
      <c r="A54" s="274"/>
      <c r="B54" s="246">
        <v>5.2</v>
      </c>
      <c r="C54" s="247" t="s">
        <v>312</v>
      </c>
      <c r="D54" s="246"/>
      <c r="E54" s="252"/>
      <c r="F54" s="252"/>
      <c r="G54" s="237"/>
    </row>
    <row r="55" spans="1:7" ht="24.95" customHeight="1" x14ac:dyDescent="0.25">
      <c r="A55" s="275"/>
      <c r="B55" s="245" t="s">
        <v>313</v>
      </c>
      <c r="C55" s="244" t="s">
        <v>314</v>
      </c>
      <c r="D55" s="242" t="s">
        <v>13</v>
      </c>
      <c r="E55" s="243">
        <v>117</v>
      </c>
      <c r="F55" s="243"/>
      <c r="G55" s="237"/>
    </row>
    <row r="56" spans="1:7" ht="24.95" customHeight="1" thickBot="1" x14ac:dyDescent="0.3">
      <c r="A56" s="275"/>
      <c r="B56" s="277" t="s">
        <v>315</v>
      </c>
      <c r="C56" s="244" t="s">
        <v>316</v>
      </c>
      <c r="D56" s="242" t="s">
        <v>278</v>
      </c>
      <c r="E56" s="243">
        <v>74</v>
      </c>
      <c r="F56" s="243"/>
      <c r="G56" s="237"/>
    </row>
    <row r="57" spans="1:7" ht="46.5" customHeight="1" thickBot="1" x14ac:dyDescent="0.3">
      <c r="A57" s="273"/>
      <c r="B57" s="270">
        <v>6</v>
      </c>
      <c r="C57" s="269" t="s">
        <v>317</v>
      </c>
      <c r="D57" s="269"/>
      <c r="E57" s="271"/>
      <c r="F57" s="233"/>
      <c r="G57" s="267"/>
    </row>
    <row r="58" spans="1:7" ht="62.25" customHeight="1" x14ac:dyDescent="0.25">
      <c r="A58" s="280"/>
      <c r="B58" s="281">
        <v>6.1</v>
      </c>
      <c r="C58" s="249" t="s">
        <v>318</v>
      </c>
      <c r="D58" s="248" t="s">
        <v>3</v>
      </c>
      <c r="E58" s="253">
        <v>1</v>
      </c>
      <c r="F58" s="251"/>
      <c r="G58" s="237"/>
    </row>
    <row r="59" spans="1:7" ht="60.75" customHeight="1" thickBot="1" x14ac:dyDescent="0.3">
      <c r="A59" s="275"/>
      <c r="B59" s="277">
        <v>6.2</v>
      </c>
      <c r="C59" s="244" t="s">
        <v>319</v>
      </c>
      <c r="D59" s="242" t="s">
        <v>13</v>
      </c>
      <c r="E59" s="243">
        <v>69.2</v>
      </c>
      <c r="F59" s="237"/>
      <c r="G59" s="237"/>
    </row>
    <row r="60" spans="1:7" ht="36.75" customHeight="1" thickBot="1" x14ac:dyDescent="0.3">
      <c r="B60" s="282">
        <v>7</v>
      </c>
      <c r="C60" s="269" t="s">
        <v>320</v>
      </c>
      <c r="D60" s="268"/>
      <c r="E60" s="269"/>
      <c r="F60" s="233"/>
      <c r="G60" s="267"/>
    </row>
    <row r="61" spans="1:7" ht="33" customHeight="1" x14ac:dyDescent="0.25">
      <c r="B61" s="246">
        <v>7.1</v>
      </c>
      <c r="C61" s="247" t="s">
        <v>321</v>
      </c>
      <c r="D61" s="245"/>
      <c r="E61" s="243"/>
      <c r="F61" s="238"/>
      <c r="G61" s="237"/>
    </row>
    <row r="62" spans="1:7" ht="37.5" customHeight="1" x14ac:dyDescent="0.25">
      <c r="B62" s="245" t="s">
        <v>322</v>
      </c>
      <c r="C62" s="244" t="s">
        <v>323</v>
      </c>
      <c r="D62" s="242" t="s">
        <v>278</v>
      </c>
      <c r="E62" s="253">
        <v>6.7</v>
      </c>
      <c r="F62" s="235"/>
      <c r="G62" s="251"/>
    </row>
    <row r="63" spans="1:7" ht="56.25" customHeight="1" x14ac:dyDescent="0.25">
      <c r="B63" s="245" t="s">
        <v>324</v>
      </c>
      <c r="C63" s="244" t="s">
        <v>325</v>
      </c>
      <c r="D63" s="242" t="s">
        <v>278</v>
      </c>
      <c r="E63" s="243">
        <v>24.5</v>
      </c>
      <c r="F63" s="235"/>
      <c r="G63" s="237"/>
    </row>
    <row r="64" spans="1:7" ht="51.75" customHeight="1" x14ac:dyDescent="0.25">
      <c r="B64" s="245" t="s">
        <v>326</v>
      </c>
      <c r="C64" s="244" t="s">
        <v>327</v>
      </c>
      <c r="D64" s="242" t="s">
        <v>278</v>
      </c>
      <c r="E64" s="243">
        <v>17.400000000000002</v>
      </c>
      <c r="F64" s="235"/>
      <c r="G64" s="237"/>
    </row>
    <row r="65" spans="2:7" ht="51.75" customHeight="1" x14ac:dyDescent="0.25">
      <c r="B65" s="245" t="s">
        <v>328</v>
      </c>
      <c r="C65" s="244" t="s">
        <v>329</v>
      </c>
      <c r="D65" s="242" t="s">
        <v>278</v>
      </c>
      <c r="E65" s="243">
        <v>61.2</v>
      </c>
      <c r="F65" s="235"/>
      <c r="G65" s="237"/>
    </row>
    <row r="66" spans="2:7" ht="51.75" customHeight="1" x14ac:dyDescent="0.25">
      <c r="B66" s="246">
        <v>7.2</v>
      </c>
      <c r="C66" s="247" t="s">
        <v>330</v>
      </c>
      <c r="D66" s="246"/>
      <c r="E66" s="252"/>
      <c r="F66" s="239"/>
      <c r="G66" s="236"/>
    </row>
    <row r="67" spans="2:7" ht="51.75" customHeight="1" x14ac:dyDescent="0.25">
      <c r="B67" s="245" t="s">
        <v>331</v>
      </c>
      <c r="C67" s="244" t="s">
        <v>332</v>
      </c>
      <c r="D67" s="242" t="s">
        <v>3</v>
      </c>
      <c r="E67" s="253">
        <v>4</v>
      </c>
      <c r="F67" s="235"/>
      <c r="G67" s="251"/>
    </row>
    <row r="68" spans="2:7" ht="51.75" customHeight="1" x14ac:dyDescent="0.25">
      <c r="B68" s="245" t="s">
        <v>333</v>
      </c>
      <c r="C68" s="244" t="s">
        <v>334</v>
      </c>
      <c r="D68" s="242" t="s">
        <v>3</v>
      </c>
      <c r="E68" s="253">
        <v>1</v>
      </c>
      <c r="F68" s="235"/>
      <c r="G68" s="251"/>
    </row>
    <row r="69" spans="2:7" ht="51.75" customHeight="1" x14ac:dyDescent="0.25">
      <c r="B69" s="245" t="s">
        <v>335</v>
      </c>
      <c r="C69" s="244" t="s">
        <v>336</v>
      </c>
      <c r="D69" s="242" t="s">
        <v>3</v>
      </c>
      <c r="E69" s="253">
        <v>4</v>
      </c>
      <c r="F69" s="235"/>
      <c r="G69" s="251"/>
    </row>
    <row r="70" spans="2:7" ht="51.75" customHeight="1" thickBot="1" x14ac:dyDescent="0.3">
      <c r="B70" s="245" t="s">
        <v>337</v>
      </c>
      <c r="C70" s="244" t="s">
        <v>338</v>
      </c>
      <c r="D70" s="242" t="s">
        <v>3</v>
      </c>
      <c r="E70" s="253">
        <v>1</v>
      </c>
      <c r="F70" s="235"/>
      <c r="G70" s="251"/>
    </row>
    <row r="71" spans="2:7" ht="51.75" customHeight="1" thickBot="1" x14ac:dyDescent="0.3">
      <c r="B71" s="270">
        <v>8</v>
      </c>
      <c r="C71" s="269" t="s">
        <v>339</v>
      </c>
      <c r="D71" s="271"/>
      <c r="E71" s="271"/>
      <c r="F71" s="233"/>
      <c r="G71" s="267"/>
    </row>
    <row r="72" spans="2:7" ht="51.75" customHeight="1" x14ac:dyDescent="0.25">
      <c r="B72" s="246">
        <v>8.1</v>
      </c>
      <c r="C72" s="247" t="s">
        <v>340</v>
      </c>
      <c r="D72" s="245"/>
      <c r="E72" s="243"/>
      <c r="F72" s="238"/>
      <c r="G72" s="237"/>
    </row>
    <row r="73" spans="2:7" ht="51.75" customHeight="1" x14ac:dyDescent="0.25">
      <c r="B73" s="245" t="s">
        <v>341</v>
      </c>
      <c r="C73" s="244" t="s">
        <v>342</v>
      </c>
      <c r="D73" s="242" t="s">
        <v>278</v>
      </c>
      <c r="E73" s="243">
        <v>19</v>
      </c>
      <c r="F73" s="235"/>
      <c r="G73" s="237"/>
    </row>
    <row r="74" spans="2:7" ht="51.75" customHeight="1" x14ac:dyDescent="0.25">
      <c r="B74" s="245" t="s">
        <v>343</v>
      </c>
      <c r="C74" s="244" t="s">
        <v>344</v>
      </c>
      <c r="D74" s="242" t="s">
        <v>278</v>
      </c>
      <c r="E74" s="243">
        <v>7</v>
      </c>
      <c r="F74" s="235"/>
      <c r="G74" s="237"/>
    </row>
    <row r="75" spans="2:7" ht="51.75" customHeight="1" x14ac:dyDescent="0.25">
      <c r="B75" s="245" t="s">
        <v>345</v>
      </c>
      <c r="C75" s="244" t="s">
        <v>346</v>
      </c>
      <c r="D75" s="242" t="s">
        <v>278</v>
      </c>
      <c r="E75" s="253">
        <v>6</v>
      </c>
      <c r="F75" s="235"/>
      <c r="G75" s="251"/>
    </row>
    <row r="76" spans="2:7" ht="51.75" customHeight="1" x14ac:dyDescent="0.25">
      <c r="B76" s="245" t="s">
        <v>347</v>
      </c>
      <c r="C76" s="244" t="s">
        <v>348</v>
      </c>
      <c r="D76" s="242" t="s">
        <v>278</v>
      </c>
      <c r="E76" s="253">
        <v>56</v>
      </c>
      <c r="F76" s="235"/>
      <c r="G76" s="251"/>
    </row>
    <row r="77" spans="2:7" ht="51.75" customHeight="1" x14ac:dyDescent="0.25">
      <c r="B77" s="245" t="s">
        <v>349</v>
      </c>
      <c r="C77" s="244" t="s">
        <v>350</v>
      </c>
      <c r="D77" s="242" t="s">
        <v>278</v>
      </c>
      <c r="E77" s="243">
        <v>5</v>
      </c>
      <c r="F77" s="235"/>
      <c r="G77" s="237"/>
    </row>
    <row r="78" spans="2:7" ht="51.75" customHeight="1" x14ac:dyDescent="0.25">
      <c r="B78" s="245" t="s">
        <v>351</v>
      </c>
      <c r="C78" s="244" t="s">
        <v>352</v>
      </c>
      <c r="D78" s="242" t="s">
        <v>278</v>
      </c>
      <c r="E78" s="243">
        <v>38</v>
      </c>
      <c r="F78" s="235"/>
      <c r="G78" s="237"/>
    </row>
    <row r="79" spans="2:7" ht="51.75" customHeight="1" x14ac:dyDescent="0.25">
      <c r="B79" s="246">
        <v>8.1999999999999993</v>
      </c>
      <c r="C79" s="247" t="s">
        <v>353</v>
      </c>
      <c r="D79" s="246"/>
      <c r="E79" s="243"/>
      <c r="F79" s="239"/>
      <c r="G79" s="237"/>
    </row>
    <row r="80" spans="2:7" ht="51.75" customHeight="1" x14ac:dyDescent="0.25">
      <c r="B80" s="245" t="s">
        <v>354</v>
      </c>
      <c r="C80" s="244" t="s">
        <v>355</v>
      </c>
      <c r="D80" s="242" t="s">
        <v>3</v>
      </c>
      <c r="E80" s="243">
        <v>8</v>
      </c>
      <c r="F80" s="235"/>
      <c r="G80" s="237"/>
    </row>
    <row r="81" spans="2:7" ht="51.75" customHeight="1" x14ac:dyDescent="0.25">
      <c r="B81" s="245" t="s">
        <v>356</v>
      </c>
      <c r="C81" s="244" t="s">
        <v>357</v>
      </c>
      <c r="D81" s="242" t="s">
        <v>3</v>
      </c>
      <c r="E81" s="243">
        <v>4</v>
      </c>
      <c r="F81" s="235"/>
      <c r="G81" s="237"/>
    </row>
    <row r="82" spans="2:7" ht="51.75" customHeight="1" x14ac:dyDescent="0.25">
      <c r="B82" s="245" t="s">
        <v>358</v>
      </c>
      <c r="C82" s="244" t="s">
        <v>359</v>
      </c>
      <c r="D82" s="242" t="s">
        <v>3</v>
      </c>
      <c r="E82" s="243">
        <v>2</v>
      </c>
      <c r="F82" s="235"/>
      <c r="G82" s="237"/>
    </row>
    <row r="83" spans="2:7" ht="51.75" customHeight="1" thickBot="1" x14ac:dyDescent="0.3">
      <c r="B83" s="245" t="s">
        <v>360</v>
      </c>
      <c r="C83" s="244" t="s">
        <v>361</v>
      </c>
      <c r="D83" s="242" t="s">
        <v>3</v>
      </c>
      <c r="E83" s="243">
        <v>14</v>
      </c>
      <c r="F83" s="235"/>
      <c r="G83" s="237"/>
    </row>
    <row r="84" spans="2:7" ht="51.75" customHeight="1" thickBot="1" x14ac:dyDescent="0.3">
      <c r="B84" s="270">
        <v>9</v>
      </c>
      <c r="C84" s="269" t="s">
        <v>362</v>
      </c>
      <c r="D84" s="271"/>
      <c r="E84" s="271"/>
      <c r="F84" s="271"/>
      <c r="G84" s="267"/>
    </row>
    <row r="85" spans="2:7" ht="51.75" customHeight="1" x14ac:dyDescent="0.25">
      <c r="B85" s="246">
        <v>9.1</v>
      </c>
      <c r="C85" s="247" t="s">
        <v>363</v>
      </c>
      <c r="D85" s="245"/>
      <c r="E85" s="243"/>
      <c r="F85" s="245"/>
      <c r="G85" s="237"/>
    </row>
    <row r="86" spans="2:7" ht="51.75" customHeight="1" x14ac:dyDescent="0.25">
      <c r="B86" s="245" t="s">
        <v>364</v>
      </c>
      <c r="C86" s="244" t="s">
        <v>365</v>
      </c>
      <c r="D86" s="242" t="s">
        <v>278</v>
      </c>
      <c r="E86" s="243">
        <v>61</v>
      </c>
      <c r="F86" s="242"/>
      <c r="G86" s="237"/>
    </row>
    <row r="87" spans="2:7" ht="51.75" customHeight="1" x14ac:dyDescent="0.25">
      <c r="B87" s="246">
        <v>9.1999999999999993</v>
      </c>
      <c r="C87" s="247" t="s">
        <v>366</v>
      </c>
      <c r="D87" s="246"/>
      <c r="E87" s="252"/>
      <c r="F87" s="246"/>
      <c r="G87" s="236"/>
    </row>
    <row r="88" spans="2:7" ht="51.75" customHeight="1" thickBot="1" x14ac:dyDescent="0.3">
      <c r="B88" s="245" t="s">
        <v>367</v>
      </c>
      <c r="C88" s="244" t="s">
        <v>368</v>
      </c>
      <c r="D88" s="242" t="s">
        <v>3</v>
      </c>
      <c r="E88" s="243">
        <v>32</v>
      </c>
      <c r="F88" s="242"/>
      <c r="G88" s="237"/>
    </row>
    <row r="89" spans="2:7" ht="51.75" customHeight="1" thickBot="1" x14ac:dyDescent="0.3">
      <c r="B89" s="270">
        <v>10</v>
      </c>
      <c r="C89" s="269" t="s">
        <v>369</v>
      </c>
      <c r="D89" s="271"/>
      <c r="E89" s="271"/>
      <c r="F89" s="233"/>
      <c r="G89" s="267"/>
    </row>
    <row r="90" spans="2:7" ht="51.75" customHeight="1" x14ac:dyDescent="0.25">
      <c r="B90" s="246">
        <v>10.1</v>
      </c>
      <c r="C90" s="247" t="s">
        <v>370</v>
      </c>
      <c r="D90" s="245"/>
      <c r="E90" s="243"/>
      <c r="F90" s="238"/>
      <c r="G90" s="237"/>
    </row>
    <row r="91" spans="2:7" ht="51.75" customHeight="1" x14ac:dyDescent="0.25">
      <c r="B91" s="245" t="s">
        <v>371</v>
      </c>
      <c r="C91" s="244" t="s">
        <v>372</v>
      </c>
      <c r="D91" s="242" t="s">
        <v>278</v>
      </c>
      <c r="E91" s="243">
        <v>57</v>
      </c>
      <c r="F91" s="235"/>
      <c r="G91" s="237"/>
    </row>
    <row r="92" spans="2:7" ht="51.75" customHeight="1" x14ac:dyDescent="0.25">
      <c r="B92" s="246">
        <v>10.199999999999999</v>
      </c>
      <c r="C92" s="247" t="s">
        <v>373</v>
      </c>
      <c r="D92" s="246"/>
      <c r="E92" s="252"/>
      <c r="F92" s="239"/>
      <c r="G92" s="236"/>
    </row>
    <row r="93" spans="2:7" ht="51.75" customHeight="1" x14ac:dyDescent="0.25">
      <c r="B93" s="245" t="s">
        <v>374</v>
      </c>
      <c r="C93" s="244" t="s">
        <v>375</v>
      </c>
      <c r="D93" s="242" t="s">
        <v>3</v>
      </c>
      <c r="E93" s="243">
        <v>1</v>
      </c>
      <c r="F93" s="235"/>
      <c r="G93" s="237"/>
    </row>
    <row r="94" spans="2:7" ht="51.75" customHeight="1" x14ac:dyDescent="0.25">
      <c r="B94" s="245" t="s">
        <v>376</v>
      </c>
      <c r="C94" s="244" t="s">
        <v>377</v>
      </c>
      <c r="D94" s="242" t="s">
        <v>3</v>
      </c>
      <c r="E94" s="243">
        <v>8</v>
      </c>
      <c r="F94" s="235"/>
      <c r="G94" s="237"/>
    </row>
    <row r="95" spans="2:7" ht="51.75" customHeight="1" x14ac:dyDescent="0.25">
      <c r="B95" s="245" t="s">
        <v>378</v>
      </c>
      <c r="C95" s="244" t="s">
        <v>379</v>
      </c>
      <c r="D95" s="242" t="s">
        <v>3</v>
      </c>
      <c r="E95" s="243">
        <v>1</v>
      </c>
      <c r="F95" s="235"/>
      <c r="G95" s="237"/>
    </row>
    <row r="96" spans="2:7" ht="51.75" customHeight="1" x14ac:dyDescent="0.25">
      <c r="B96" s="245" t="s">
        <v>380</v>
      </c>
      <c r="C96" s="244" t="s">
        <v>381</v>
      </c>
      <c r="D96" s="242" t="s">
        <v>3</v>
      </c>
      <c r="E96" s="243">
        <v>1</v>
      </c>
      <c r="F96" s="235"/>
      <c r="G96" s="237"/>
    </row>
    <row r="97" spans="2:7" ht="51.75" customHeight="1" thickBot="1" x14ac:dyDescent="0.3">
      <c r="B97" s="245" t="s">
        <v>382</v>
      </c>
      <c r="C97" s="244" t="s">
        <v>383</v>
      </c>
      <c r="D97" s="242" t="s">
        <v>3</v>
      </c>
      <c r="E97" s="243">
        <v>1</v>
      </c>
      <c r="F97" s="235"/>
      <c r="G97" s="237"/>
    </row>
    <row r="98" spans="2:7" ht="51.75" customHeight="1" thickBot="1" x14ac:dyDescent="0.3">
      <c r="B98" s="268">
        <v>11</v>
      </c>
      <c r="C98" s="269" t="s">
        <v>384</v>
      </c>
      <c r="D98" s="268"/>
      <c r="E98" s="269"/>
      <c r="F98" s="233"/>
      <c r="G98" s="233"/>
    </row>
    <row r="99" spans="2:7" ht="51.75" customHeight="1" x14ac:dyDescent="0.25">
      <c r="B99" s="246">
        <v>11.1</v>
      </c>
      <c r="C99" s="247" t="s">
        <v>385</v>
      </c>
      <c r="D99" s="240"/>
      <c r="E99" s="247"/>
      <c r="F99" s="238"/>
      <c r="G99" s="237"/>
    </row>
    <row r="100" spans="2:7" ht="51.75" customHeight="1" x14ac:dyDescent="0.25">
      <c r="B100" s="245" t="s">
        <v>386</v>
      </c>
      <c r="C100" s="244" t="s">
        <v>387</v>
      </c>
      <c r="D100" s="242" t="s">
        <v>3</v>
      </c>
      <c r="E100" s="243">
        <v>2</v>
      </c>
      <c r="F100" s="235"/>
      <c r="G100" s="237"/>
    </row>
    <row r="101" spans="2:7" ht="51.75" customHeight="1" x14ac:dyDescent="0.25">
      <c r="B101" s="245" t="s">
        <v>388</v>
      </c>
      <c r="C101" s="244" t="s">
        <v>389</v>
      </c>
      <c r="D101" s="242" t="s">
        <v>3</v>
      </c>
      <c r="E101" s="243">
        <v>2</v>
      </c>
      <c r="F101" s="235"/>
      <c r="G101" s="237"/>
    </row>
    <row r="102" spans="2:7" ht="51.75" customHeight="1" x14ac:dyDescent="0.25">
      <c r="B102" s="245" t="s">
        <v>390</v>
      </c>
      <c r="C102" s="244" t="s">
        <v>391</v>
      </c>
      <c r="D102" s="242" t="s">
        <v>3</v>
      </c>
      <c r="E102" s="243">
        <v>2</v>
      </c>
      <c r="F102" s="235"/>
      <c r="G102" s="237"/>
    </row>
    <row r="103" spans="2:7" ht="51.75" customHeight="1" x14ac:dyDescent="0.25">
      <c r="B103" s="245" t="s">
        <v>392</v>
      </c>
      <c r="C103" s="244" t="s">
        <v>393</v>
      </c>
      <c r="D103" s="242" t="s">
        <v>3</v>
      </c>
      <c r="E103" s="243">
        <v>2</v>
      </c>
      <c r="F103" s="235"/>
      <c r="G103" s="237"/>
    </row>
    <row r="104" spans="2:7" ht="51.75" customHeight="1" x14ac:dyDescent="0.25">
      <c r="B104" s="245" t="s">
        <v>394</v>
      </c>
      <c r="C104" s="244" t="s">
        <v>395</v>
      </c>
      <c r="D104" s="242" t="s">
        <v>3</v>
      </c>
      <c r="E104" s="243">
        <v>2</v>
      </c>
      <c r="F104" s="235"/>
      <c r="G104" s="237"/>
    </row>
    <row r="105" spans="2:7" ht="51.75" customHeight="1" x14ac:dyDescent="0.25">
      <c r="B105" s="245" t="s">
        <v>396</v>
      </c>
      <c r="C105" s="244" t="s">
        <v>397</v>
      </c>
      <c r="D105" s="242" t="s">
        <v>3</v>
      </c>
      <c r="E105" s="243">
        <v>1</v>
      </c>
      <c r="F105" s="235"/>
      <c r="G105" s="237"/>
    </row>
    <row r="106" spans="2:7" ht="51.75" customHeight="1" x14ac:dyDescent="0.25">
      <c r="B106" s="246">
        <v>11.2</v>
      </c>
      <c r="C106" s="247" t="s">
        <v>398</v>
      </c>
      <c r="D106" s="246"/>
      <c r="E106" s="252"/>
      <c r="F106" s="239"/>
      <c r="G106" s="236"/>
    </row>
    <row r="107" spans="2:7" ht="51.75" customHeight="1" x14ac:dyDescent="0.25">
      <c r="B107" s="245" t="s">
        <v>399</v>
      </c>
      <c r="C107" s="244" t="s">
        <v>400</v>
      </c>
      <c r="D107" s="242" t="s">
        <v>3</v>
      </c>
      <c r="E107" s="253">
        <v>1</v>
      </c>
      <c r="F107" s="235"/>
      <c r="G107" s="251"/>
    </row>
    <row r="108" spans="2:7" ht="51.75" customHeight="1" x14ac:dyDescent="0.25">
      <c r="B108" s="245" t="s">
        <v>401</v>
      </c>
      <c r="C108" s="244" t="s">
        <v>402</v>
      </c>
      <c r="D108" s="242" t="s">
        <v>3</v>
      </c>
      <c r="E108" s="253">
        <v>2</v>
      </c>
      <c r="F108" s="235"/>
      <c r="G108" s="251"/>
    </row>
    <row r="109" spans="2:7" ht="51.75" customHeight="1" x14ac:dyDescent="0.25">
      <c r="B109" s="245" t="s">
        <v>403</v>
      </c>
      <c r="C109" s="244" t="s">
        <v>404</v>
      </c>
      <c r="D109" s="242" t="s">
        <v>3</v>
      </c>
      <c r="E109" s="253">
        <v>3</v>
      </c>
      <c r="F109" s="235"/>
      <c r="G109" s="251"/>
    </row>
    <row r="110" spans="2:7" ht="51.75" customHeight="1" x14ac:dyDescent="0.25">
      <c r="B110" s="245" t="s">
        <v>405</v>
      </c>
      <c r="C110" s="244" t="s">
        <v>406</v>
      </c>
      <c r="D110" s="242" t="s">
        <v>3</v>
      </c>
      <c r="E110" s="253">
        <v>1</v>
      </c>
      <c r="F110" s="235"/>
      <c r="G110" s="251"/>
    </row>
    <row r="111" spans="2:7" ht="51.75" customHeight="1" x14ac:dyDescent="0.25">
      <c r="B111" s="245" t="s">
        <v>407</v>
      </c>
      <c r="C111" s="244" t="s">
        <v>408</v>
      </c>
      <c r="D111" s="242" t="s">
        <v>3</v>
      </c>
      <c r="E111" s="243">
        <v>1</v>
      </c>
      <c r="F111" s="235"/>
      <c r="G111" s="237"/>
    </row>
    <row r="112" spans="2:7" ht="51.75" customHeight="1" thickBot="1" x14ac:dyDescent="0.3">
      <c r="B112" s="245" t="s">
        <v>409</v>
      </c>
      <c r="C112" s="244" t="s">
        <v>410</v>
      </c>
      <c r="D112" s="242" t="s">
        <v>3</v>
      </c>
      <c r="E112" s="253">
        <v>1</v>
      </c>
      <c r="F112" s="235"/>
      <c r="G112" s="251"/>
    </row>
    <row r="113" spans="2:7" ht="51.75" customHeight="1" thickBot="1" x14ac:dyDescent="0.3">
      <c r="B113" s="268">
        <v>12</v>
      </c>
      <c r="C113" s="269" t="s">
        <v>411</v>
      </c>
      <c r="D113" s="268"/>
      <c r="E113" s="269"/>
      <c r="F113" s="233"/>
      <c r="G113" s="233"/>
    </row>
    <row r="114" spans="2:7" ht="51.75" customHeight="1" thickBot="1" x14ac:dyDescent="0.3">
      <c r="B114" s="245">
        <v>12.1</v>
      </c>
      <c r="C114" s="244" t="s">
        <v>412</v>
      </c>
      <c r="D114" s="242" t="s">
        <v>278</v>
      </c>
      <c r="E114" s="243">
        <v>2.2000000000000002</v>
      </c>
      <c r="F114" s="235"/>
      <c r="G114" s="237"/>
    </row>
    <row r="115" spans="2:7" ht="51.75" customHeight="1" thickBot="1" x14ac:dyDescent="0.3">
      <c r="B115" s="268">
        <v>13</v>
      </c>
      <c r="C115" s="269" t="s">
        <v>413</v>
      </c>
      <c r="D115" s="271"/>
      <c r="E115" s="271"/>
      <c r="F115" s="233"/>
      <c r="G115" s="233"/>
    </row>
    <row r="116" spans="2:7" ht="30" customHeight="1" x14ac:dyDescent="0.25">
      <c r="B116" s="246">
        <v>13.1</v>
      </c>
      <c r="C116" s="247" t="s">
        <v>414</v>
      </c>
      <c r="D116" s="245"/>
      <c r="E116" s="243"/>
      <c r="F116" s="238"/>
      <c r="G116" s="237"/>
    </row>
    <row r="117" spans="2:7" ht="30" customHeight="1" x14ac:dyDescent="0.25">
      <c r="B117" s="245" t="s">
        <v>415</v>
      </c>
      <c r="C117" s="244" t="s">
        <v>416</v>
      </c>
      <c r="D117" s="242" t="s">
        <v>13</v>
      </c>
      <c r="E117" s="243">
        <v>370</v>
      </c>
      <c r="F117" s="235"/>
      <c r="G117" s="237"/>
    </row>
    <row r="118" spans="2:7" ht="44.25" customHeight="1" x14ac:dyDescent="0.25">
      <c r="B118" s="245" t="s">
        <v>417</v>
      </c>
      <c r="C118" s="244" t="s">
        <v>418</v>
      </c>
      <c r="D118" s="242" t="s">
        <v>13</v>
      </c>
      <c r="E118" s="243">
        <v>414</v>
      </c>
      <c r="F118" s="235"/>
      <c r="G118" s="237"/>
    </row>
    <row r="119" spans="2:7" ht="30" customHeight="1" x14ac:dyDescent="0.25">
      <c r="B119" s="245" t="s">
        <v>419</v>
      </c>
      <c r="C119" s="244" t="s">
        <v>420</v>
      </c>
      <c r="D119" s="242" t="s">
        <v>278</v>
      </c>
      <c r="E119" s="243">
        <v>89</v>
      </c>
      <c r="F119" s="235"/>
      <c r="G119" s="237"/>
    </row>
    <row r="120" spans="2:7" ht="48" customHeight="1" x14ac:dyDescent="0.25">
      <c r="B120" s="245" t="s">
        <v>421</v>
      </c>
      <c r="C120" s="244" t="s">
        <v>422</v>
      </c>
      <c r="D120" s="242" t="s">
        <v>278</v>
      </c>
      <c r="E120" s="243">
        <v>34</v>
      </c>
      <c r="F120" s="235"/>
      <c r="G120" s="237"/>
    </row>
    <row r="121" spans="2:7" ht="44.25" customHeight="1" x14ac:dyDescent="0.25">
      <c r="B121" s="245" t="s">
        <v>423</v>
      </c>
      <c r="C121" s="244" t="s">
        <v>424</v>
      </c>
      <c r="D121" s="242" t="s">
        <v>13</v>
      </c>
      <c r="E121" s="243">
        <v>11</v>
      </c>
      <c r="F121" s="235"/>
      <c r="G121" s="237"/>
    </row>
    <row r="122" spans="2:7" ht="48" customHeight="1" x14ac:dyDescent="0.25">
      <c r="B122" s="245" t="s">
        <v>425</v>
      </c>
      <c r="C122" s="244" t="s">
        <v>426</v>
      </c>
      <c r="D122" s="242" t="s">
        <v>13</v>
      </c>
      <c r="E122" s="243">
        <v>346</v>
      </c>
      <c r="F122" s="235"/>
      <c r="G122" s="237"/>
    </row>
    <row r="123" spans="2:7" ht="42" customHeight="1" x14ac:dyDescent="0.25">
      <c r="B123" s="245" t="s">
        <v>427</v>
      </c>
      <c r="C123" s="244" t="s">
        <v>428</v>
      </c>
      <c r="D123" s="242" t="s">
        <v>278</v>
      </c>
      <c r="E123" s="243">
        <v>59</v>
      </c>
      <c r="F123" s="235"/>
      <c r="G123" s="237"/>
    </row>
    <row r="124" spans="2:7" ht="40.5" customHeight="1" x14ac:dyDescent="0.25">
      <c r="B124" s="245" t="s">
        <v>429</v>
      </c>
      <c r="C124" s="244" t="s">
        <v>430</v>
      </c>
      <c r="D124" s="242" t="s">
        <v>278</v>
      </c>
      <c r="E124" s="243">
        <v>85</v>
      </c>
      <c r="F124" s="235"/>
      <c r="G124" s="237"/>
    </row>
    <row r="125" spans="2:7" ht="30" customHeight="1" x14ac:dyDescent="0.25">
      <c r="B125" s="245" t="s">
        <v>431</v>
      </c>
      <c r="C125" s="244" t="s">
        <v>432</v>
      </c>
      <c r="D125" s="242" t="s">
        <v>13</v>
      </c>
      <c r="E125" s="243">
        <v>637</v>
      </c>
      <c r="F125" s="235"/>
      <c r="G125" s="237"/>
    </row>
    <row r="126" spans="2:7" ht="30" customHeight="1" x14ac:dyDescent="0.25">
      <c r="B126" s="245" t="s">
        <v>433</v>
      </c>
      <c r="C126" s="244" t="s">
        <v>434</v>
      </c>
      <c r="D126" s="242" t="s">
        <v>13</v>
      </c>
      <c r="E126" s="243">
        <v>666</v>
      </c>
      <c r="F126" s="235"/>
      <c r="G126" s="237"/>
    </row>
    <row r="127" spans="2:7" ht="30" customHeight="1" x14ac:dyDescent="0.25">
      <c r="B127" s="245" t="s">
        <v>435</v>
      </c>
      <c r="C127" s="244" t="s">
        <v>436</v>
      </c>
      <c r="D127" s="242" t="s">
        <v>278</v>
      </c>
      <c r="E127" s="243">
        <v>301</v>
      </c>
      <c r="F127" s="235"/>
      <c r="G127" s="237"/>
    </row>
    <row r="128" spans="2:7" ht="30" customHeight="1" x14ac:dyDescent="0.25">
      <c r="B128" s="245" t="s">
        <v>437</v>
      </c>
      <c r="C128" s="244" t="s">
        <v>438</v>
      </c>
      <c r="D128" s="242" t="s">
        <v>278</v>
      </c>
      <c r="E128" s="243">
        <v>58</v>
      </c>
      <c r="F128" s="235"/>
      <c r="G128" s="237"/>
    </row>
    <row r="129" spans="2:7" ht="44.25" customHeight="1" x14ac:dyDescent="0.25">
      <c r="B129" s="246">
        <v>13.2</v>
      </c>
      <c r="C129" s="247" t="s">
        <v>439</v>
      </c>
      <c r="D129" s="246"/>
      <c r="E129" s="252"/>
      <c r="F129" s="239"/>
      <c r="G129" s="236"/>
    </row>
    <row r="130" spans="2:7" ht="57" customHeight="1" x14ac:dyDescent="0.25">
      <c r="B130" s="245" t="s">
        <v>440</v>
      </c>
      <c r="C130" s="244" t="s">
        <v>441</v>
      </c>
      <c r="D130" s="242" t="s">
        <v>13</v>
      </c>
      <c r="E130" s="243">
        <v>449</v>
      </c>
      <c r="F130" s="235"/>
      <c r="G130" s="237"/>
    </row>
    <row r="131" spans="2:7" ht="46.5" customHeight="1" x14ac:dyDescent="0.25">
      <c r="B131" s="245" t="s">
        <v>442</v>
      </c>
      <c r="C131" s="244" t="s">
        <v>443</v>
      </c>
      <c r="D131" s="242" t="s">
        <v>13</v>
      </c>
      <c r="E131" s="243">
        <v>753</v>
      </c>
      <c r="F131" s="235"/>
      <c r="G131" s="237"/>
    </row>
    <row r="132" spans="2:7" ht="39" customHeight="1" x14ac:dyDescent="0.25">
      <c r="B132" s="245" t="s">
        <v>444</v>
      </c>
      <c r="C132" s="244" t="s">
        <v>445</v>
      </c>
      <c r="D132" s="242" t="s">
        <v>278</v>
      </c>
      <c r="E132" s="243">
        <v>436</v>
      </c>
      <c r="F132" s="235"/>
      <c r="G132" s="237"/>
    </row>
    <row r="133" spans="2:7" ht="89.25" customHeight="1" x14ac:dyDescent="0.25">
      <c r="B133" s="245" t="s">
        <v>446</v>
      </c>
      <c r="C133" s="244" t="s">
        <v>447</v>
      </c>
      <c r="D133" s="242" t="s">
        <v>278</v>
      </c>
      <c r="E133" s="243">
        <v>168</v>
      </c>
      <c r="F133" s="235"/>
      <c r="G133" s="237"/>
    </row>
    <row r="134" spans="2:7" ht="30" customHeight="1" x14ac:dyDescent="0.25">
      <c r="B134" s="245" t="s">
        <v>448</v>
      </c>
      <c r="C134" s="244" t="s">
        <v>449</v>
      </c>
      <c r="D134" s="242" t="s">
        <v>13</v>
      </c>
      <c r="E134" s="243">
        <v>133</v>
      </c>
      <c r="F134" s="235"/>
      <c r="G134" s="237"/>
    </row>
    <row r="135" spans="2:7" ht="45.75" customHeight="1" x14ac:dyDescent="0.25">
      <c r="B135" s="245" t="s">
        <v>450</v>
      </c>
      <c r="C135" s="244" t="s">
        <v>451</v>
      </c>
      <c r="D135" s="242" t="s">
        <v>13</v>
      </c>
      <c r="E135" s="243">
        <v>74</v>
      </c>
      <c r="F135" s="235"/>
      <c r="G135" s="237"/>
    </row>
    <row r="136" spans="2:7" ht="30" customHeight="1" x14ac:dyDescent="0.25">
      <c r="B136" s="245" t="s">
        <v>452</v>
      </c>
      <c r="C136" s="244" t="s">
        <v>453</v>
      </c>
      <c r="D136" s="242" t="s">
        <v>13</v>
      </c>
      <c r="E136" s="243">
        <v>11</v>
      </c>
      <c r="F136" s="235"/>
      <c r="G136" s="237"/>
    </row>
    <row r="137" spans="2:7" ht="30" customHeight="1" x14ac:dyDescent="0.25">
      <c r="B137" s="245" t="s">
        <v>454</v>
      </c>
      <c r="C137" s="244" t="s">
        <v>455</v>
      </c>
      <c r="D137" s="242" t="s">
        <v>13</v>
      </c>
      <c r="E137" s="243">
        <v>155</v>
      </c>
      <c r="F137" s="235"/>
      <c r="G137" s="237"/>
    </row>
    <row r="138" spans="2:7" ht="30" customHeight="1" x14ac:dyDescent="0.25">
      <c r="B138" s="245" t="s">
        <v>456</v>
      </c>
      <c r="C138" s="244" t="s">
        <v>457</v>
      </c>
      <c r="D138" s="242" t="s">
        <v>278</v>
      </c>
      <c r="E138" s="243">
        <v>24</v>
      </c>
      <c r="F138" s="235"/>
      <c r="G138" s="237"/>
    </row>
    <row r="139" spans="2:7" ht="30" customHeight="1" x14ac:dyDescent="0.25">
      <c r="B139" s="246">
        <v>13.3</v>
      </c>
      <c r="C139" s="247" t="s">
        <v>458</v>
      </c>
      <c r="D139" s="246"/>
      <c r="E139" s="252"/>
      <c r="F139" s="239"/>
      <c r="G139" s="236"/>
    </row>
    <row r="140" spans="2:7" ht="30" customHeight="1" thickBot="1" x14ac:dyDescent="0.3">
      <c r="B140" s="245" t="s">
        <v>459</v>
      </c>
      <c r="C140" s="244" t="s">
        <v>460</v>
      </c>
      <c r="D140" s="242" t="s">
        <v>13</v>
      </c>
      <c r="E140" s="243">
        <v>51.5</v>
      </c>
      <c r="F140" s="235"/>
      <c r="G140" s="237"/>
    </row>
    <row r="141" spans="2:7" ht="49.5" customHeight="1" thickBot="1" x14ac:dyDescent="0.3">
      <c r="B141" s="270">
        <v>14</v>
      </c>
      <c r="C141" s="269" t="s">
        <v>461</v>
      </c>
      <c r="D141" s="271"/>
      <c r="E141" s="271"/>
      <c r="F141" s="233"/>
      <c r="G141" s="267"/>
    </row>
    <row r="142" spans="2:7" ht="30" customHeight="1" x14ac:dyDescent="0.25">
      <c r="B142" s="246">
        <v>14.1</v>
      </c>
      <c r="C142" s="247" t="s">
        <v>462</v>
      </c>
      <c r="D142" s="245"/>
      <c r="E142" s="243"/>
      <c r="F142" s="238"/>
      <c r="G142" s="237"/>
    </row>
    <row r="143" spans="2:7" ht="63" customHeight="1" x14ac:dyDescent="0.25">
      <c r="B143" s="245" t="s">
        <v>463</v>
      </c>
      <c r="C143" s="244" t="s">
        <v>464</v>
      </c>
      <c r="D143" s="242" t="s">
        <v>13</v>
      </c>
      <c r="E143" s="243">
        <v>647</v>
      </c>
      <c r="F143" s="235"/>
      <c r="G143" s="237"/>
    </row>
    <row r="144" spans="2:7" ht="30" customHeight="1" x14ac:dyDescent="0.25">
      <c r="B144" s="246">
        <v>14.2</v>
      </c>
      <c r="C144" s="247" t="s">
        <v>465</v>
      </c>
      <c r="D144" s="246"/>
      <c r="E144" s="252"/>
      <c r="F144" s="239"/>
      <c r="G144" s="236"/>
    </row>
    <row r="145" spans="2:7" ht="51" customHeight="1" x14ac:dyDescent="0.25">
      <c r="B145" s="272" t="s">
        <v>466</v>
      </c>
      <c r="C145" s="249" t="s">
        <v>467</v>
      </c>
      <c r="D145" s="248" t="s">
        <v>3</v>
      </c>
      <c r="E145" s="253">
        <v>1</v>
      </c>
      <c r="F145" s="250"/>
      <c r="G145" s="251"/>
    </row>
    <row r="146" spans="2:7" ht="30" customHeight="1" thickBot="1" x14ac:dyDescent="0.3">
      <c r="B146" s="245" t="s">
        <v>468</v>
      </c>
      <c r="C146" s="244" t="s">
        <v>469</v>
      </c>
      <c r="D146" s="242" t="s">
        <v>13</v>
      </c>
      <c r="E146" s="243">
        <v>34</v>
      </c>
      <c r="F146" s="235"/>
      <c r="G146" s="237"/>
    </row>
    <row r="147" spans="2:7" ht="30" customHeight="1" thickBot="1" x14ac:dyDescent="0.3">
      <c r="B147" s="268">
        <v>15</v>
      </c>
      <c r="C147" s="269" t="s">
        <v>470</v>
      </c>
      <c r="D147" s="271"/>
      <c r="E147" s="271"/>
      <c r="F147" s="233"/>
      <c r="G147" s="233"/>
    </row>
    <row r="148" spans="2:7" ht="30" customHeight="1" x14ac:dyDescent="0.25">
      <c r="B148" s="246">
        <v>15.1</v>
      </c>
      <c r="C148" s="247" t="s">
        <v>471</v>
      </c>
      <c r="D148" s="245"/>
      <c r="E148" s="243"/>
      <c r="F148" s="238"/>
      <c r="G148" s="237"/>
    </row>
    <row r="149" spans="2:7" ht="81" customHeight="1" x14ac:dyDescent="0.25">
      <c r="B149" s="245" t="s">
        <v>472</v>
      </c>
      <c r="C149" s="244" t="s">
        <v>473</v>
      </c>
      <c r="D149" s="242" t="s">
        <v>3</v>
      </c>
      <c r="E149" s="243">
        <v>4</v>
      </c>
      <c r="F149" s="235"/>
      <c r="G149" s="237"/>
    </row>
    <row r="150" spans="2:7" ht="90" customHeight="1" x14ac:dyDescent="0.25">
      <c r="B150" s="245" t="s">
        <v>474</v>
      </c>
      <c r="C150" s="244" t="s">
        <v>475</v>
      </c>
      <c r="D150" s="242" t="s">
        <v>3</v>
      </c>
      <c r="E150" s="243">
        <v>2</v>
      </c>
      <c r="F150" s="235"/>
      <c r="G150" s="237"/>
    </row>
    <row r="151" spans="2:7" ht="90.75" customHeight="1" x14ac:dyDescent="0.25">
      <c r="B151" s="245" t="s">
        <v>476</v>
      </c>
      <c r="C151" s="244" t="s">
        <v>477</v>
      </c>
      <c r="D151" s="242" t="s">
        <v>3</v>
      </c>
      <c r="E151" s="243">
        <v>1</v>
      </c>
      <c r="F151" s="235"/>
      <c r="G151" s="237"/>
    </row>
    <row r="152" spans="2:7" ht="30" customHeight="1" x14ac:dyDescent="0.25">
      <c r="B152" s="245" t="s">
        <v>478</v>
      </c>
      <c r="C152" s="244" t="s">
        <v>479</v>
      </c>
      <c r="D152" s="242" t="s">
        <v>3</v>
      </c>
      <c r="E152" s="243">
        <v>1</v>
      </c>
      <c r="F152" s="235"/>
      <c r="G152" s="237"/>
    </row>
    <row r="153" spans="2:7" ht="30" customHeight="1" x14ac:dyDescent="0.25">
      <c r="B153" s="245" t="s">
        <v>480</v>
      </c>
      <c r="C153" s="244" t="s">
        <v>481</v>
      </c>
      <c r="D153" s="242" t="s">
        <v>3</v>
      </c>
      <c r="E153" s="243">
        <v>2</v>
      </c>
      <c r="F153" s="235"/>
      <c r="G153" s="237"/>
    </row>
    <row r="154" spans="2:7" ht="30" customHeight="1" x14ac:dyDescent="0.25">
      <c r="B154" s="246">
        <v>15.2</v>
      </c>
      <c r="C154" s="247" t="s">
        <v>482</v>
      </c>
      <c r="D154" s="246"/>
      <c r="E154" s="252"/>
      <c r="F154" s="239"/>
      <c r="G154" s="236"/>
    </row>
    <row r="155" spans="2:7" ht="57" customHeight="1" x14ac:dyDescent="0.25">
      <c r="B155" s="245" t="s">
        <v>483</v>
      </c>
      <c r="C155" s="244" t="s">
        <v>484</v>
      </c>
      <c r="D155" s="242" t="s">
        <v>3</v>
      </c>
      <c r="E155" s="243">
        <v>5</v>
      </c>
      <c r="F155" s="235"/>
      <c r="G155" s="237"/>
    </row>
    <row r="156" spans="2:7" ht="60.75" customHeight="1" x14ac:dyDescent="0.25">
      <c r="B156" s="245" t="s">
        <v>485</v>
      </c>
      <c r="C156" s="244" t="s">
        <v>486</v>
      </c>
      <c r="D156" s="242" t="s">
        <v>3</v>
      </c>
      <c r="E156" s="243">
        <v>1</v>
      </c>
      <c r="F156" s="235"/>
      <c r="G156" s="237"/>
    </row>
    <row r="157" spans="2:7" ht="63.75" customHeight="1" x14ac:dyDescent="0.25">
      <c r="B157" s="245" t="s">
        <v>487</v>
      </c>
      <c r="C157" s="244" t="s">
        <v>488</v>
      </c>
      <c r="D157" s="242" t="s">
        <v>3</v>
      </c>
      <c r="E157" s="243">
        <v>2</v>
      </c>
      <c r="F157" s="235"/>
      <c r="G157" s="237"/>
    </row>
    <row r="158" spans="2:7" ht="60.75" customHeight="1" x14ac:dyDescent="0.25">
      <c r="B158" s="245" t="s">
        <v>489</v>
      </c>
      <c r="C158" s="244" t="s">
        <v>490</v>
      </c>
      <c r="D158" s="242" t="s">
        <v>3</v>
      </c>
      <c r="E158" s="243">
        <v>1</v>
      </c>
      <c r="F158" s="235"/>
      <c r="G158" s="237"/>
    </row>
    <row r="159" spans="2:7" ht="79.5" customHeight="1" x14ac:dyDescent="0.25">
      <c r="B159" s="245" t="s">
        <v>491</v>
      </c>
      <c r="C159" s="244" t="s">
        <v>492</v>
      </c>
      <c r="D159" s="242" t="s">
        <v>3</v>
      </c>
      <c r="E159" s="243">
        <v>1</v>
      </c>
      <c r="F159" s="235"/>
      <c r="G159" s="237"/>
    </row>
    <row r="160" spans="2:7" ht="30" customHeight="1" x14ac:dyDescent="0.25">
      <c r="B160" s="246">
        <v>15.3</v>
      </c>
      <c r="C160" s="247" t="s">
        <v>493</v>
      </c>
      <c r="D160" s="246"/>
      <c r="E160" s="252"/>
      <c r="F160" s="239"/>
      <c r="G160" s="236"/>
    </row>
    <row r="161" spans="2:7" ht="30" customHeight="1" x14ac:dyDescent="0.25">
      <c r="B161" s="283" t="s">
        <v>494</v>
      </c>
      <c r="C161" s="244" t="s">
        <v>495</v>
      </c>
      <c r="D161" s="242" t="s">
        <v>13</v>
      </c>
      <c r="E161" s="243">
        <v>1.1000000000000001</v>
      </c>
      <c r="F161" s="235"/>
      <c r="G161" s="237"/>
    </row>
    <row r="162" spans="2:7" ht="60.75" customHeight="1" x14ac:dyDescent="0.25">
      <c r="B162" s="283" t="s">
        <v>496</v>
      </c>
      <c r="C162" s="244" t="s">
        <v>497</v>
      </c>
      <c r="D162" s="242" t="s">
        <v>13</v>
      </c>
      <c r="E162" s="243">
        <v>44</v>
      </c>
      <c r="F162" s="235"/>
      <c r="G162" s="237"/>
    </row>
    <row r="163" spans="2:7" ht="53.25" customHeight="1" x14ac:dyDescent="0.25">
      <c r="B163" s="283" t="s">
        <v>498</v>
      </c>
      <c r="C163" s="244" t="s">
        <v>499</v>
      </c>
      <c r="D163" s="242" t="s">
        <v>13</v>
      </c>
      <c r="E163" s="243">
        <v>15.299999999999999</v>
      </c>
      <c r="F163" s="235"/>
      <c r="G163" s="237"/>
    </row>
    <row r="164" spans="2:7" ht="55.5" customHeight="1" thickBot="1" x14ac:dyDescent="0.3">
      <c r="B164" s="283" t="s">
        <v>500</v>
      </c>
      <c r="C164" s="244" t="s">
        <v>501</v>
      </c>
      <c r="D164" s="242" t="s">
        <v>13</v>
      </c>
      <c r="E164" s="243">
        <v>17.200000000000003</v>
      </c>
      <c r="F164" s="235"/>
      <c r="G164" s="237"/>
    </row>
    <row r="165" spans="2:7" ht="55.5" customHeight="1" thickBot="1" x14ac:dyDescent="0.3">
      <c r="B165" s="268">
        <v>16</v>
      </c>
      <c r="C165" s="269" t="s">
        <v>502</v>
      </c>
      <c r="D165" s="271"/>
      <c r="E165" s="271"/>
      <c r="F165" s="233"/>
      <c r="G165" s="233"/>
    </row>
    <row r="166" spans="2:7" ht="55.5" customHeight="1" x14ac:dyDescent="0.25">
      <c r="B166" s="246">
        <v>16.100000000000001</v>
      </c>
      <c r="C166" s="247" t="s">
        <v>503</v>
      </c>
      <c r="D166" s="245"/>
      <c r="E166" s="243"/>
      <c r="F166" s="238"/>
      <c r="G166" s="237"/>
    </row>
    <row r="167" spans="2:7" ht="55.5" customHeight="1" x14ac:dyDescent="0.25">
      <c r="B167" s="245" t="s">
        <v>504</v>
      </c>
      <c r="C167" s="244" t="s">
        <v>505</v>
      </c>
      <c r="D167" s="242" t="s">
        <v>3</v>
      </c>
      <c r="E167" s="243">
        <v>2</v>
      </c>
      <c r="F167" s="235"/>
      <c r="G167" s="237"/>
    </row>
    <row r="168" spans="2:7" ht="55.5" customHeight="1" thickBot="1" x14ac:dyDescent="0.3">
      <c r="B168" s="245" t="s">
        <v>506</v>
      </c>
      <c r="C168" s="244" t="s">
        <v>507</v>
      </c>
      <c r="D168" s="242" t="s">
        <v>3</v>
      </c>
      <c r="E168" s="243">
        <v>2</v>
      </c>
      <c r="F168" s="235"/>
      <c r="G168" s="237"/>
    </row>
    <row r="169" spans="2:7" ht="55.5" customHeight="1" thickBot="1" x14ac:dyDescent="0.3">
      <c r="B169" s="270">
        <v>17</v>
      </c>
      <c r="C169" s="269" t="s">
        <v>508</v>
      </c>
      <c r="D169" s="271"/>
      <c r="E169" s="271"/>
      <c r="F169" s="233"/>
      <c r="G169" s="267"/>
    </row>
    <row r="170" spans="2:7" ht="55.5" customHeight="1" x14ac:dyDescent="0.25">
      <c r="B170" s="245">
        <v>17.100000000000001</v>
      </c>
      <c r="C170" s="244" t="s">
        <v>509</v>
      </c>
      <c r="D170" s="242" t="s">
        <v>278</v>
      </c>
      <c r="E170" s="243">
        <v>12.299999999999999</v>
      </c>
      <c r="F170" s="235"/>
      <c r="G170" s="237"/>
    </row>
    <row r="171" spans="2:7" ht="55.5" customHeight="1" thickBot="1" x14ac:dyDescent="0.3">
      <c r="B171" s="245">
        <v>17.2</v>
      </c>
      <c r="C171" s="244" t="s">
        <v>510</v>
      </c>
      <c r="D171" s="242" t="s">
        <v>3</v>
      </c>
      <c r="E171" s="243">
        <v>2</v>
      </c>
      <c r="F171" s="235"/>
      <c r="G171" s="237"/>
    </row>
    <row r="172" spans="2:7" ht="55.5" customHeight="1" thickBot="1" x14ac:dyDescent="0.3">
      <c r="B172" s="270">
        <v>18</v>
      </c>
      <c r="C172" s="269" t="s">
        <v>511</v>
      </c>
      <c r="D172" s="271"/>
      <c r="E172" s="271"/>
      <c r="F172" s="271"/>
      <c r="G172" s="267"/>
    </row>
    <row r="173" spans="2:7" ht="84.75" customHeight="1" x14ac:dyDescent="0.25">
      <c r="B173" s="284">
        <v>18.100000000000001</v>
      </c>
      <c r="C173" s="244" t="s">
        <v>512</v>
      </c>
      <c r="D173" s="242" t="s">
        <v>278</v>
      </c>
      <c r="E173" s="253">
        <v>16.2</v>
      </c>
      <c r="F173" s="242"/>
      <c r="G173" s="251"/>
    </row>
    <row r="174" spans="2:7" ht="80.25" customHeight="1" thickBot="1" x14ac:dyDescent="0.3">
      <c r="B174" s="284">
        <v>18.2</v>
      </c>
      <c r="C174" s="244" t="s">
        <v>513</v>
      </c>
      <c r="D174" s="242" t="s">
        <v>3</v>
      </c>
      <c r="E174" s="253">
        <v>1</v>
      </c>
      <c r="F174" s="242"/>
      <c r="G174" s="251"/>
    </row>
    <row r="175" spans="2:7" ht="55.5" customHeight="1" thickBot="1" x14ac:dyDescent="0.3">
      <c r="B175" s="270">
        <v>19</v>
      </c>
      <c r="C175" s="269" t="s">
        <v>514</v>
      </c>
      <c r="D175" s="271"/>
      <c r="E175" s="271"/>
      <c r="F175" s="233"/>
      <c r="G175" s="267"/>
    </row>
    <row r="176" spans="2:7" ht="55.5" customHeight="1" x14ac:dyDescent="0.25">
      <c r="B176" s="245">
        <v>19.100000000000001</v>
      </c>
      <c r="C176" s="244" t="s">
        <v>515</v>
      </c>
      <c r="D176" s="242" t="s">
        <v>3</v>
      </c>
      <c r="E176" s="253">
        <v>4</v>
      </c>
      <c r="F176" s="235"/>
      <c r="G176" s="251"/>
    </row>
    <row r="177" spans="2:8" ht="55.5" customHeight="1" thickBot="1" x14ac:dyDescent="0.3">
      <c r="B177" s="256">
        <v>19.2</v>
      </c>
      <c r="C177" s="254" t="s">
        <v>516</v>
      </c>
      <c r="D177" s="257" t="s">
        <v>3</v>
      </c>
      <c r="E177" s="291">
        <v>11</v>
      </c>
      <c r="F177" s="259"/>
      <c r="G177" s="298"/>
    </row>
    <row r="178" spans="2:8" ht="55.5" customHeight="1" thickBot="1" x14ac:dyDescent="0.3">
      <c r="B178" s="270">
        <v>20</v>
      </c>
      <c r="C178" s="269" t="s">
        <v>517</v>
      </c>
      <c r="D178" s="271"/>
      <c r="E178" s="271"/>
      <c r="F178" s="271"/>
      <c r="G178" s="285"/>
      <c r="H178" s="300"/>
    </row>
    <row r="179" spans="2:8" ht="55.5" customHeight="1" x14ac:dyDescent="0.25">
      <c r="B179" s="261">
        <v>20.100000000000001</v>
      </c>
      <c r="C179" s="299" t="s">
        <v>518</v>
      </c>
      <c r="D179" s="294"/>
      <c r="E179" s="295"/>
      <c r="F179" s="295"/>
      <c r="G179" s="295"/>
      <c r="H179" s="295"/>
    </row>
    <row r="180" spans="2:8" ht="79.5" customHeight="1" x14ac:dyDescent="0.25">
      <c r="B180" s="272" t="s">
        <v>519</v>
      </c>
      <c r="C180" s="249" t="s">
        <v>520</v>
      </c>
      <c r="D180" s="248" t="s">
        <v>3</v>
      </c>
      <c r="E180" s="253">
        <v>1</v>
      </c>
      <c r="F180" s="253"/>
      <c r="G180" s="253"/>
      <c r="H180" s="253"/>
    </row>
    <row r="181" spans="2:8" ht="55.5" customHeight="1" x14ac:dyDescent="0.25">
      <c r="B181" s="286">
        <v>20.2</v>
      </c>
      <c r="C181" s="287" t="s">
        <v>521</v>
      </c>
      <c r="D181" s="248"/>
      <c r="E181" s="253"/>
      <c r="F181" s="253"/>
      <c r="G181" s="253"/>
      <c r="H181" s="253"/>
    </row>
    <row r="182" spans="2:8" ht="55.5" customHeight="1" thickBot="1" x14ac:dyDescent="0.3">
      <c r="B182" s="288" t="s">
        <v>522</v>
      </c>
      <c r="C182" s="289" t="s">
        <v>523</v>
      </c>
      <c r="D182" s="290" t="s">
        <v>3</v>
      </c>
      <c r="E182" s="291">
        <v>2</v>
      </c>
      <c r="F182" s="291"/>
      <c r="G182" s="291"/>
      <c r="H182" s="291"/>
    </row>
    <row r="183" spans="2:8" ht="55.5" customHeight="1" thickBot="1" x14ac:dyDescent="0.3">
      <c r="B183" s="266">
        <v>21</v>
      </c>
      <c r="C183" s="232" t="s">
        <v>195</v>
      </c>
      <c r="D183" s="233"/>
      <c r="E183" s="233"/>
      <c r="F183" s="233"/>
      <c r="G183" s="267"/>
      <c r="H183" s="301"/>
    </row>
    <row r="184" spans="2:8" ht="55.5" customHeight="1" thickBot="1" x14ac:dyDescent="0.3">
      <c r="B184" s="264">
        <v>21.1</v>
      </c>
      <c r="C184" s="293" t="s">
        <v>524</v>
      </c>
      <c r="D184" s="292" t="s">
        <v>13</v>
      </c>
      <c r="E184" s="265">
        <v>438</v>
      </c>
      <c r="F184" s="292"/>
      <c r="G184" s="265"/>
    </row>
    <row r="185" spans="2:8" ht="55.5" customHeight="1" thickBot="1" x14ac:dyDescent="0.3">
      <c r="B185" s="270">
        <v>22</v>
      </c>
      <c r="C185" s="269" t="s">
        <v>525</v>
      </c>
      <c r="D185" s="271"/>
      <c r="E185" s="271"/>
      <c r="F185" s="271"/>
      <c r="G185" s="285"/>
    </row>
    <row r="186" spans="2:8" ht="30" customHeight="1" x14ac:dyDescent="0.25">
      <c r="B186" s="246">
        <v>22.1</v>
      </c>
      <c r="C186" s="247" t="s">
        <v>526</v>
      </c>
      <c r="D186" s="245"/>
      <c r="E186" s="243"/>
      <c r="F186" s="245"/>
      <c r="G186" s="243"/>
    </row>
    <row r="187" spans="2:8" ht="78" customHeight="1" x14ac:dyDescent="0.25">
      <c r="B187" s="245" t="s">
        <v>527</v>
      </c>
      <c r="C187" s="244" t="s">
        <v>528</v>
      </c>
      <c r="D187" s="242" t="s">
        <v>3</v>
      </c>
      <c r="E187" s="243">
        <v>1</v>
      </c>
      <c r="F187" s="242"/>
      <c r="G187" s="243"/>
    </row>
    <row r="188" spans="2:8" ht="30" customHeight="1" x14ac:dyDescent="0.25">
      <c r="B188" s="245" t="s">
        <v>529</v>
      </c>
      <c r="C188" s="244" t="s">
        <v>530</v>
      </c>
      <c r="D188" s="242" t="s">
        <v>13</v>
      </c>
      <c r="E188" s="243">
        <v>11.44</v>
      </c>
      <c r="F188" s="242"/>
      <c r="G188" s="243"/>
    </row>
    <row r="189" spans="2:8" ht="57.75" customHeight="1" x14ac:dyDescent="0.25">
      <c r="B189" s="245" t="s">
        <v>531</v>
      </c>
      <c r="C189" s="244" t="s">
        <v>532</v>
      </c>
      <c r="D189" s="242" t="s">
        <v>278</v>
      </c>
      <c r="E189" s="243">
        <v>18.48</v>
      </c>
      <c r="F189" s="242"/>
      <c r="G189" s="243"/>
    </row>
    <row r="190" spans="2:8" ht="60.75" customHeight="1" x14ac:dyDescent="0.25">
      <c r="B190" s="245" t="s">
        <v>533</v>
      </c>
      <c r="C190" s="244" t="s">
        <v>534</v>
      </c>
      <c r="D190" s="242" t="s">
        <v>278</v>
      </c>
      <c r="E190" s="243">
        <v>18.48</v>
      </c>
      <c r="F190" s="242"/>
      <c r="G190" s="243"/>
    </row>
    <row r="191" spans="2:8" ht="47.25" customHeight="1" x14ac:dyDescent="0.25">
      <c r="B191" s="245" t="s">
        <v>535</v>
      </c>
      <c r="C191" s="244" t="s">
        <v>536</v>
      </c>
      <c r="D191" s="242" t="s">
        <v>278</v>
      </c>
      <c r="E191" s="243">
        <v>19</v>
      </c>
      <c r="F191" s="242"/>
      <c r="G191" s="243"/>
    </row>
    <row r="192" spans="2:8" ht="30" customHeight="1" x14ac:dyDescent="0.25">
      <c r="B192" s="245" t="s">
        <v>537</v>
      </c>
      <c r="C192" s="244" t="s">
        <v>538</v>
      </c>
      <c r="D192" s="242" t="s">
        <v>278</v>
      </c>
      <c r="E192" s="243">
        <v>15.2</v>
      </c>
      <c r="F192" s="242"/>
      <c r="G192" s="243"/>
    </row>
    <row r="193" spans="2:7" ht="30" customHeight="1" x14ac:dyDescent="0.25">
      <c r="B193" s="245" t="s">
        <v>539</v>
      </c>
      <c r="C193" s="244" t="s">
        <v>540</v>
      </c>
      <c r="D193" s="242" t="s">
        <v>278</v>
      </c>
      <c r="E193" s="243">
        <v>3.2</v>
      </c>
      <c r="F193" s="242"/>
      <c r="G193" s="243"/>
    </row>
    <row r="194" spans="2:7" ht="54.75" customHeight="1" x14ac:dyDescent="0.25">
      <c r="B194" s="245" t="s">
        <v>541</v>
      </c>
      <c r="C194" s="244" t="s">
        <v>542</v>
      </c>
      <c r="D194" s="242" t="s">
        <v>278</v>
      </c>
      <c r="E194" s="243">
        <v>19</v>
      </c>
      <c r="F194" s="242"/>
      <c r="G194" s="243"/>
    </row>
    <row r="195" spans="2:7" ht="48" customHeight="1" x14ac:dyDescent="0.25">
      <c r="B195" s="245" t="s">
        <v>543</v>
      </c>
      <c r="C195" s="244" t="s">
        <v>544</v>
      </c>
      <c r="D195" s="242" t="s">
        <v>245</v>
      </c>
      <c r="E195" s="243">
        <v>0.2</v>
      </c>
      <c r="F195" s="242"/>
      <c r="G195" s="243"/>
    </row>
    <row r="196" spans="2:7" ht="30" customHeight="1" x14ac:dyDescent="0.25">
      <c r="B196" s="245" t="s">
        <v>545</v>
      </c>
      <c r="C196" s="244" t="s">
        <v>546</v>
      </c>
      <c r="D196" s="242" t="s">
        <v>3</v>
      </c>
      <c r="E196" s="243">
        <v>2</v>
      </c>
      <c r="F196" s="242"/>
      <c r="G196" s="243"/>
    </row>
    <row r="197" spans="2:7" ht="30" customHeight="1" x14ac:dyDescent="0.25">
      <c r="B197" s="245" t="s">
        <v>547</v>
      </c>
      <c r="C197" s="244" t="s">
        <v>548</v>
      </c>
      <c r="D197" s="242" t="s">
        <v>3</v>
      </c>
      <c r="E197" s="243">
        <v>1</v>
      </c>
      <c r="F197" s="242"/>
      <c r="G197" s="243"/>
    </row>
    <row r="198" spans="2:7" ht="65.25" customHeight="1" x14ac:dyDescent="0.25">
      <c r="B198" s="245" t="s">
        <v>549</v>
      </c>
      <c r="C198" s="244" t="s">
        <v>550</v>
      </c>
      <c r="D198" s="242" t="s">
        <v>3</v>
      </c>
      <c r="E198" s="243">
        <v>1</v>
      </c>
      <c r="F198" s="242"/>
      <c r="G198" s="243"/>
    </row>
    <row r="199" spans="2:7" ht="30" customHeight="1" x14ac:dyDescent="0.25">
      <c r="B199" s="246">
        <v>22.2</v>
      </c>
      <c r="C199" s="247" t="s">
        <v>551</v>
      </c>
      <c r="D199" s="246"/>
      <c r="E199" s="252"/>
      <c r="F199" s="246"/>
      <c r="G199" s="252"/>
    </row>
    <row r="200" spans="2:7" ht="30" customHeight="1" x14ac:dyDescent="0.25">
      <c r="B200" s="245" t="s">
        <v>552</v>
      </c>
      <c r="C200" s="244" t="s">
        <v>553</v>
      </c>
      <c r="D200" s="242" t="s">
        <v>278</v>
      </c>
      <c r="E200" s="243">
        <v>10</v>
      </c>
      <c r="F200" s="242"/>
      <c r="G200" s="243"/>
    </row>
    <row r="201" spans="2:7" ht="30" customHeight="1" x14ac:dyDescent="0.25">
      <c r="B201" s="245" t="s">
        <v>554</v>
      </c>
      <c r="C201" s="244" t="s">
        <v>555</v>
      </c>
      <c r="D201" s="242" t="s">
        <v>3</v>
      </c>
      <c r="E201" s="243">
        <v>4</v>
      </c>
      <c r="F201" s="242"/>
      <c r="G201" s="243"/>
    </row>
    <row r="202" spans="2:7" ht="30" customHeight="1" x14ac:dyDescent="0.25">
      <c r="B202" s="245" t="s">
        <v>556</v>
      </c>
      <c r="C202" s="244" t="s">
        <v>557</v>
      </c>
      <c r="D202" s="242" t="s">
        <v>3</v>
      </c>
      <c r="E202" s="243">
        <v>1</v>
      </c>
      <c r="F202" s="242"/>
      <c r="G202" s="243"/>
    </row>
    <row r="203" spans="2:7" ht="30" customHeight="1" x14ac:dyDescent="0.25">
      <c r="B203" s="245" t="s">
        <v>558</v>
      </c>
      <c r="C203" s="244" t="s">
        <v>559</v>
      </c>
      <c r="D203" s="242" t="s">
        <v>3</v>
      </c>
      <c r="E203" s="243">
        <v>1</v>
      </c>
      <c r="F203" s="242"/>
      <c r="G203" s="243"/>
    </row>
    <row r="204" spans="2:7" ht="30" customHeight="1" x14ac:dyDescent="0.25">
      <c r="B204" s="261">
        <v>22.3</v>
      </c>
      <c r="C204" s="255" t="s">
        <v>560</v>
      </c>
      <c r="D204" s="261"/>
      <c r="E204" s="302"/>
      <c r="F204" s="261"/>
      <c r="G204" s="302"/>
    </row>
    <row r="205" spans="2:7" ht="50.25" customHeight="1" x14ac:dyDescent="0.25">
      <c r="B205" s="245" t="s">
        <v>561</v>
      </c>
      <c r="C205" s="244" t="s">
        <v>562</v>
      </c>
      <c r="D205" s="242" t="s">
        <v>3</v>
      </c>
      <c r="E205" s="243">
        <v>1</v>
      </c>
      <c r="F205" s="242"/>
      <c r="G205" s="243"/>
    </row>
    <row r="206" spans="2:7" ht="30" customHeight="1" x14ac:dyDescent="0.25">
      <c r="B206" s="246">
        <v>23.1</v>
      </c>
      <c r="C206" s="247" t="s">
        <v>244</v>
      </c>
      <c r="D206" s="245"/>
      <c r="E206" s="243"/>
      <c r="F206" s="238"/>
      <c r="G206" s="237"/>
    </row>
    <row r="207" spans="2:7" ht="63.75" customHeight="1" x14ac:dyDescent="0.25">
      <c r="B207" s="245" t="s">
        <v>563</v>
      </c>
      <c r="C207" s="244" t="s">
        <v>564</v>
      </c>
      <c r="D207" s="242" t="s">
        <v>3</v>
      </c>
      <c r="E207" s="304">
        <v>7</v>
      </c>
      <c r="F207" s="235"/>
      <c r="G207" s="303"/>
    </row>
    <row r="208" spans="2:7" ht="60.75" customHeight="1" x14ac:dyDescent="0.25">
      <c r="B208" s="245" t="s">
        <v>565</v>
      </c>
      <c r="C208" s="244" t="s">
        <v>566</v>
      </c>
      <c r="D208" s="242" t="s">
        <v>24</v>
      </c>
      <c r="E208" s="304">
        <v>1000</v>
      </c>
      <c r="F208" s="235"/>
      <c r="G208" s="303"/>
    </row>
    <row r="209" spans="2:7" ht="55.5" customHeight="1" x14ac:dyDescent="0.25">
      <c r="B209" s="245" t="s">
        <v>567</v>
      </c>
      <c r="C209" s="244" t="s">
        <v>568</v>
      </c>
      <c r="D209" s="242" t="s">
        <v>3</v>
      </c>
      <c r="E209" s="304">
        <v>10</v>
      </c>
      <c r="F209" s="235"/>
      <c r="G209" s="303"/>
    </row>
    <row r="210" spans="2:7" ht="30" customHeight="1" x14ac:dyDescent="0.25">
      <c r="B210" s="246">
        <v>23.2</v>
      </c>
      <c r="C210" s="247" t="s">
        <v>569</v>
      </c>
      <c r="D210" s="246"/>
      <c r="E210" s="252"/>
      <c r="F210" s="239"/>
      <c r="G210" s="236"/>
    </row>
    <row r="211" spans="2:7" ht="46.5" customHeight="1" x14ac:dyDescent="0.25">
      <c r="B211" s="245" t="s">
        <v>570</v>
      </c>
      <c r="C211" s="244" t="s">
        <v>571</v>
      </c>
      <c r="D211" s="242" t="s">
        <v>24</v>
      </c>
      <c r="E211" s="243">
        <v>87</v>
      </c>
      <c r="F211" s="235"/>
      <c r="G211" s="237"/>
    </row>
    <row r="212" spans="2:7" ht="108" customHeight="1" x14ac:dyDescent="0.25">
      <c r="B212" s="245" t="s">
        <v>572</v>
      </c>
      <c r="C212" s="244" t="s">
        <v>573</v>
      </c>
      <c r="D212" s="242" t="s">
        <v>24</v>
      </c>
      <c r="E212" s="243">
        <v>20</v>
      </c>
      <c r="F212" s="235"/>
      <c r="G212" s="237"/>
    </row>
    <row r="213" spans="2:7" ht="50.25" customHeight="1" x14ac:dyDescent="0.25">
      <c r="B213" s="245" t="s">
        <v>574</v>
      </c>
      <c r="C213" s="244" t="s">
        <v>575</v>
      </c>
      <c r="D213" s="242" t="s">
        <v>24</v>
      </c>
      <c r="E213" s="243">
        <v>100</v>
      </c>
      <c r="F213" s="235"/>
      <c r="G213" s="237"/>
    </row>
    <row r="214" spans="2:7" ht="30" customHeight="1" x14ac:dyDescent="0.25">
      <c r="B214" s="261">
        <v>23.3</v>
      </c>
      <c r="C214" s="255" t="s">
        <v>576</v>
      </c>
      <c r="D214" s="261"/>
      <c r="E214" s="302"/>
      <c r="F214" s="296"/>
      <c r="G214" s="297"/>
    </row>
    <row r="215" spans="2:7" ht="75.75" customHeight="1" x14ac:dyDescent="0.25">
      <c r="B215" s="245" t="s">
        <v>577</v>
      </c>
      <c r="C215" s="244" t="s">
        <v>578</v>
      </c>
      <c r="D215" s="242" t="s">
        <v>24</v>
      </c>
      <c r="E215" s="243">
        <v>87</v>
      </c>
      <c r="F215" s="235"/>
      <c r="G215" s="237"/>
    </row>
    <row r="216" spans="2:7" ht="63" customHeight="1" x14ac:dyDescent="0.25">
      <c r="B216" s="245" t="s">
        <v>579</v>
      </c>
      <c r="C216" s="244" t="s">
        <v>580</v>
      </c>
      <c r="D216" s="242" t="s">
        <v>24</v>
      </c>
      <c r="E216" s="243">
        <v>100</v>
      </c>
      <c r="F216" s="235"/>
      <c r="G216" s="237"/>
    </row>
    <row r="217" spans="2:7" ht="30" customHeight="1" x14ac:dyDescent="0.25">
      <c r="B217" s="246">
        <v>23.4</v>
      </c>
      <c r="C217" s="247" t="s">
        <v>581</v>
      </c>
      <c r="D217" s="245"/>
      <c r="E217" s="243"/>
      <c r="F217" s="238"/>
      <c r="G217" s="237"/>
    </row>
    <row r="218" spans="2:7" ht="78.75" customHeight="1" x14ac:dyDescent="0.25">
      <c r="B218" s="245" t="s">
        <v>582</v>
      </c>
      <c r="C218" s="244" t="s">
        <v>583</v>
      </c>
      <c r="D218" s="242" t="s">
        <v>3</v>
      </c>
      <c r="E218" s="304">
        <v>1</v>
      </c>
      <c r="F218" s="235"/>
      <c r="G218" s="303"/>
    </row>
    <row r="219" spans="2:7" ht="70.5" customHeight="1" x14ac:dyDescent="0.25">
      <c r="B219" s="245" t="s">
        <v>584</v>
      </c>
      <c r="C219" s="244" t="s">
        <v>585</v>
      </c>
      <c r="D219" s="242" t="s">
        <v>3</v>
      </c>
      <c r="E219" s="304">
        <v>1</v>
      </c>
      <c r="F219" s="235"/>
      <c r="G219" s="303"/>
    </row>
    <row r="220" spans="2:7" ht="93.75" customHeight="1" x14ac:dyDescent="0.25">
      <c r="B220" s="245" t="s">
        <v>586</v>
      </c>
      <c r="C220" s="244" t="s">
        <v>587</v>
      </c>
      <c r="D220" s="242" t="s">
        <v>3</v>
      </c>
      <c r="E220" s="304">
        <v>1</v>
      </c>
      <c r="F220" s="235"/>
      <c r="G220" s="303"/>
    </row>
    <row r="221" spans="2:7" ht="67.5" customHeight="1" x14ac:dyDescent="0.25">
      <c r="B221" s="245" t="s">
        <v>588</v>
      </c>
      <c r="C221" s="244" t="s">
        <v>589</v>
      </c>
      <c r="D221" s="242" t="s">
        <v>3</v>
      </c>
      <c r="E221" s="304">
        <v>1</v>
      </c>
      <c r="F221" s="235"/>
      <c r="G221" s="303"/>
    </row>
    <row r="222" spans="2:7" ht="66" customHeight="1" x14ac:dyDescent="0.25">
      <c r="B222" s="245" t="s">
        <v>590</v>
      </c>
      <c r="C222" s="244" t="s">
        <v>591</v>
      </c>
      <c r="D222" s="242" t="s">
        <v>3</v>
      </c>
      <c r="E222" s="304">
        <v>3</v>
      </c>
      <c r="F222" s="235"/>
      <c r="G222" s="303"/>
    </row>
    <row r="223" spans="2:7" ht="63.75" customHeight="1" x14ac:dyDescent="0.25">
      <c r="B223" s="245" t="s">
        <v>592</v>
      </c>
      <c r="C223" s="244" t="s">
        <v>593</v>
      </c>
      <c r="D223" s="242" t="s">
        <v>3</v>
      </c>
      <c r="E223" s="304">
        <v>8</v>
      </c>
      <c r="F223" s="235"/>
      <c r="G223" s="303"/>
    </row>
    <row r="224" spans="2:7" ht="57" customHeight="1" x14ac:dyDescent="0.25">
      <c r="B224" s="245" t="s">
        <v>594</v>
      </c>
      <c r="C224" s="244" t="s">
        <v>595</v>
      </c>
      <c r="D224" s="242" t="s">
        <v>3</v>
      </c>
      <c r="E224" s="304">
        <v>8</v>
      </c>
      <c r="F224" s="235"/>
      <c r="G224" s="303"/>
    </row>
    <row r="225" spans="2:7" ht="86.25" customHeight="1" x14ac:dyDescent="0.25">
      <c r="B225" s="245" t="s">
        <v>596</v>
      </c>
      <c r="C225" s="244" t="s">
        <v>597</v>
      </c>
      <c r="D225" s="242" t="s">
        <v>3</v>
      </c>
      <c r="E225" s="304">
        <v>1</v>
      </c>
      <c r="F225" s="235"/>
      <c r="G225" s="303"/>
    </row>
    <row r="226" spans="2:7" ht="30" customHeight="1" x14ac:dyDescent="0.25">
      <c r="B226" s="246">
        <v>23.5</v>
      </c>
      <c r="C226" s="247" t="s">
        <v>598</v>
      </c>
      <c r="D226" s="245"/>
      <c r="E226" s="243"/>
      <c r="F226" s="238"/>
      <c r="G226" s="237"/>
    </row>
    <row r="227" spans="2:7" ht="111.75" customHeight="1" x14ac:dyDescent="0.25">
      <c r="B227" s="245" t="s">
        <v>599</v>
      </c>
      <c r="C227" s="244" t="s">
        <v>600</v>
      </c>
      <c r="D227" s="242" t="s">
        <v>3</v>
      </c>
      <c r="E227" s="304">
        <v>5</v>
      </c>
      <c r="F227" s="235"/>
      <c r="G227" s="303"/>
    </row>
    <row r="228" spans="2:7" ht="107.25" customHeight="1" x14ac:dyDescent="0.25">
      <c r="B228" s="245" t="s">
        <v>601</v>
      </c>
      <c r="C228" s="244" t="s">
        <v>602</v>
      </c>
      <c r="D228" s="242" t="s">
        <v>3</v>
      </c>
      <c r="E228" s="304">
        <v>47</v>
      </c>
      <c r="F228" s="235"/>
      <c r="G228" s="303"/>
    </row>
    <row r="229" spans="2:7" ht="120" customHeight="1" x14ac:dyDescent="0.25">
      <c r="B229" s="245" t="s">
        <v>603</v>
      </c>
      <c r="C229" s="244" t="s">
        <v>604</v>
      </c>
      <c r="D229" s="242" t="s">
        <v>3</v>
      </c>
      <c r="E229" s="304">
        <v>3</v>
      </c>
      <c r="F229" s="235"/>
      <c r="G229" s="303"/>
    </row>
    <row r="230" spans="2:7" ht="102" customHeight="1" x14ac:dyDescent="0.25">
      <c r="B230" s="245" t="s">
        <v>605</v>
      </c>
      <c r="C230" s="244" t="s">
        <v>606</v>
      </c>
      <c r="D230" s="242" t="s">
        <v>3</v>
      </c>
      <c r="E230" s="304">
        <v>16</v>
      </c>
      <c r="F230" s="235"/>
      <c r="G230" s="303"/>
    </row>
    <row r="231" spans="2:7" ht="97.5" customHeight="1" x14ac:dyDescent="0.25">
      <c r="B231" s="245" t="s">
        <v>607</v>
      </c>
      <c r="C231" s="244" t="s">
        <v>608</v>
      </c>
      <c r="D231" s="242" t="s">
        <v>3</v>
      </c>
      <c r="E231" s="304">
        <v>2</v>
      </c>
      <c r="F231" s="235"/>
      <c r="G231" s="303"/>
    </row>
    <row r="232" spans="2:7" ht="106.5" customHeight="1" x14ac:dyDescent="0.25">
      <c r="B232" s="245" t="s">
        <v>609</v>
      </c>
      <c r="C232" s="244" t="s">
        <v>610</v>
      </c>
      <c r="D232" s="242" t="s">
        <v>3</v>
      </c>
      <c r="E232" s="304">
        <v>35</v>
      </c>
      <c r="F232" s="235"/>
      <c r="G232" s="303"/>
    </row>
    <row r="233" spans="2:7" ht="135.75" customHeight="1" x14ac:dyDescent="0.25">
      <c r="B233" s="245" t="s">
        <v>611</v>
      </c>
      <c r="C233" s="244" t="s">
        <v>612</v>
      </c>
      <c r="D233" s="242" t="s">
        <v>3</v>
      </c>
      <c r="E233" s="304">
        <v>4</v>
      </c>
      <c r="F233" s="235"/>
      <c r="G233" s="303"/>
    </row>
    <row r="234" spans="2:7" ht="190.5" customHeight="1" x14ac:dyDescent="0.25">
      <c r="B234" s="245" t="s">
        <v>613</v>
      </c>
      <c r="C234" s="244" t="s">
        <v>614</v>
      </c>
      <c r="D234" s="242" t="s">
        <v>3</v>
      </c>
      <c r="E234" s="304">
        <v>7</v>
      </c>
      <c r="F234" s="235"/>
      <c r="G234" s="303"/>
    </row>
    <row r="235" spans="2:7" ht="175.5" customHeight="1" x14ac:dyDescent="0.25">
      <c r="B235" s="245" t="s">
        <v>615</v>
      </c>
      <c r="C235" s="244" t="s">
        <v>616</v>
      </c>
      <c r="D235" s="242" t="s">
        <v>3</v>
      </c>
      <c r="E235" s="304">
        <v>23</v>
      </c>
      <c r="F235" s="235"/>
      <c r="G235" s="303"/>
    </row>
    <row r="236" spans="2:7" ht="126.75" customHeight="1" x14ac:dyDescent="0.25">
      <c r="B236" s="245" t="s">
        <v>617</v>
      </c>
      <c r="C236" s="244" t="s">
        <v>618</v>
      </c>
      <c r="D236" s="242" t="s">
        <v>3</v>
      </c>
      <c r="E236" s="304">
        <v>1</v>
      </c>
      <c r="F236" s="235"/>
      <c r="G236" s="303"/>
    </row>
    <row r="237" spans="2:7" ht="15" x14ac:dyDescent="0.25">
      <c r="B237" s="246">
        <v>23.6</v>
      </c>
      <c r="C237" s="247" t="s">
        <v>619</v>
      </c>
      <c r="D237" s="246"/>
      <c r="E237" s="252"/>
      <c r="F237" s="239"/>
      <c r="G237" s="236"/>
    </row>
    <row r="238" spans="2:7" ht="109.5" customHeight="1" x14ac:dyDescent="0.25">
      <c r="B238" s="245" t="s">
        <v>620</v>
      </c>
      <c r="C238" s="244" t="s">
        <v>621</v>
      </c>
      <c r="D238" s="242" t="s">
        <v>3</v>
      </c>
      <c r="E238" s="243">
        <v>4</v>
      </c>
      <c r="F238" s="235"/>
      <c r="G238" s="237"/>
    </row>
    <row r="239" spans="2:7" ht="34.5" customHeight="1" x14ac:dyDescent="0.25">
      <c r="B239" s="245" t="s">
        <v>622</v>
      </c>
      <c r="C239" s="244" t="s">
        <v>623</v>
      </c>
      <c r="D239" s="242" t="s">
        <v>3</v>
      </c>
      <c r="E239" s="243">
        <v>4</v>
      </c>
      <c r="F239" s="235"/>
      <c r="G239" s="237"/>
    </row>
    <row r="240" spans="2:7" ht="34.5" customHeight="1" x14ac:dyDescent="0.25">
      <c r="B240" s="326" t="s">
        <v>75</v>
      </c>
      <c r="C240" s="327"/>
      <c r="D240" s="327"/>
      <c r="E240" s="327"/>
      <c r="F240" s="327"/>
      <c r="G240" s="328"/>
    </row>
    <row r="241" spans="2:13" ht="34.5" customHeight="1" x14ac:dyDescent="0.25">
      <c r="B241" s="200"/>
      <c r="C241" s="203" t="s">
        <v>82</v>
      </c>
      <c r="D241" s="218"/>
      <c r="E241" s="357"/>
      <c r="F241" s="358"/>
      <c r="G241" s="217"/>
    </row>
    <row r="242" spans="2:13" ht="13.5" x14ac:dyDescent="0.25">
      <c r="B242" s="200"/>
      <c r="C242" s="203" t="s">
        <v>83</v>
      </c>
      <c r="D242" s="218"/>
      <c r="E242" s="359"/>
      <c r="F242" s="360"/>
      <c r="G242" s="201"/>
    </row>
    <row r="243" spans="2:13" ht="13.5" x14ac:dyDescent="0.25">
      <c r="B243" s="200"/>
      <c r="C243" s="203" t="s">
        <v>84</v>
      </c>
      <c r="D243" s="218"/>
      <c r="E243" s="357"/>
      <c r="F243" s="358"/>
      <c r="G243" s="201"/>
    </row>
    <row r="244" spans="2:13" ht="13.5" x14ac:dyDescent="0.25">
      <c r="B244" s="200"/>
      <c r="C244" s="203" t="s">
        <v>85</v>
      </c>
      <c r="D244" s="218"/>
      <c r="E244" s="357"/>
      <c r="F244" s="358"/>
      <c r="G244" s="201"/>
    </row>
    <row r="245" spans="2:13" ht="13.5" x14ac:dyDescent="0.25">
      <c r="B245" s="224"/>
      <c r="C245" s="326" t="s">
        <v>81</v>
      </c>
      <c r="D245" s="327"/>
      <c r="E245" s="327"/>
      <c r="F245" s="328"/>
      <c r="G245" s="225"/>
    </row>
    <row r="246" spans="2:13" ht="36.75" customHeight="1" x14ac:dyDescent="0.25">
      <c r="B246" s="202" t="s">
        <v>208</v>
      </c>
      <c r="C246" s="223" t="s">
        <v>234</v>
      </c>
      <c r="D246" s="202"/>
      <c r="E246" s="348"/>
      <c r="F246" s="349"/>
    </row>
    <row r="247" spans="2:13" ht="13.5" x14ac:dyDescent="0.25">
      <c r="B247" s="350" t="s">
        <v>235</v>
      </c>
      <c r="C247" s="351"/>
      <c r="D247" s="351"/>
      <c r="E247" s="351"/>
      <c r="F247" s="352"/>
    </row>
    <row r="248" spans="2:13" ht="371.45" customHeight="1" x14ac:dyDescent="0.25">
      <c r="B248" s="326" t="s">
        <v>624</v>
      </c>
      <c r="C248" s="327"/>
      <c r="D248" s="327"/>
      <c r="E248" s="327"/>
      <c r="F248" s="327"/>
      <c r="G248" s="328"/>
    </row>
    <row r="249" spans="2:13" ht="13.5" customHeight="1" x14ac:dyDescent="0.25">
      <c r="B249" s="204"/>
      <c r="C249" s="204"/>
      <c r="D249" s="204"/>
      <c r="E249" s="204"/>
      <c r="F249" s="204"/>
    </row>
    <row r="250" spans="2:13" x14ac:dyDescent="0.25">
      <c r="I250" s="195"/>
      <c r="J250" s="195"/>
      <c r="K250" s="195"/>
      <c r="L250" s="195"/>
      <c r="M250" s="195"/>
    </row>
    <row r="251" spans="2:13" ht="15" customHeight="1" x14ac:dyDescent="0.25"/>
    <row r="252" spans="2:13" ht="24.75" customHeight="1" x14ac:dyDescent="0.25">
      <c r="H252" s="205"/>
    </row>
    <row r="253" spans="2:13" ht="39" customHeight="1" x14ac:dyDescent="0.25">
      <c r="H253" s="206"/>
    </row>
    <row r="254" spans="2:13" ht="15" customHeight="1" x14ac:dyDescent="0.25">
      <c r="H254" s="207"/>
    </row>
    <row r="255" spans="2:13" x14ac:dyDescent="0.25">
      <c r="H255" s="207"/>
    </row>
    <row r="256" spans="2:13" x14ac:dyDescent="0.25">
      <c r="H256" s="205"/>
    </row>
    <row r="257" spans="8:8" x14ac:dyDescent="0.25">
      <c r="H257" s="205"/>
    </row>
    <row r="258" spans="8:8" x14ac:dyDescent="0.25">
      <c r="H258" s="205"/>
    </row>
    <row r="259" spans="8:8" ht="15" customHeight="1" x14ac:dyDescent="0.25">
      <c r="H259" s="205"/>
    </row>
    <row r="260" spans="8:8" ht="15" customHeight="1" x14ac:dyDescent="0.25">
      <c r="H260" s="206"/>
    </row>
    <row r="261" spans="8:8" ht="15" customHeight="1" x14ac:dyDescent="0.25">
      <c r="H261" s="208"/>
    </row>
    <row r="262" spans="8:8" ht="15" customHeight="1" x14ac:dyDescent="0.25">
      <c r="H262" s="205"/>
    </row>
    <row r="263" spans="8:8" ht="15" customHeight="1" x14ac:dyDescent="0.25">
      <c r="H263" s="205"/>
    </row>
    <row r="264" spans="8:8" ht="15" customHeight="1" x14ac:dyDescent="0.25">
      <c r="H264" s="205"/>
    </row>
    <row r="265" spans="8:8" x14ac:dyDescent="0.25">
      <c r="H265" s="206"/>
    </row>
    <row r="266" spans="8:8" x14ac:dyDescent="0.25">
      <c r="H266" s="206"/>
    </row>
    <row r="267" spans="8:8" x14ac:dyDescent="0.25">
      <c r="H267" s="209"/>
    </row>
    <row r="269" spans="8:8" x14ac:dyDescent="0.25">
      <c r="H269" s="210"/>
    </row>
  </sheetData>
  <protectedRanges>
    <protectedRange sqref="G9:G10" name="Rango1_1"/>
    <protectedRange sqref="F15:F177 D16:D31 D35:D40 D43:D44 D47:D50 G49 G57 E58:E59 C49:C59 D57 E51:E56 D60:D97 D100:D112 F183:F236 D114:D236" name="Rango4_1_1"/>
    <protectedRange sqref="D241:D243" name="Rango3_1_1"/>
  </protectedRanges>
  <mergeCells count="17">
    <mergeCell ref="E244:F244"/>
    <mergeCell ref="B248:G248"/>
    <mergeCell ref="B2:G3"/>
    <mergeCell ref="B6:G7"/>
    <mergeCell ref="B8:F8"/>
    <mergeCell ref="B9:F9"/>
    <mergeCell ref="B10:F10"/>
    <mergeCell ref="B5:G5"/>
    <mergeCell ref="C245:F245"/>
    <mergeCell ref="E246:F246"/>
    <mergeCell ref="B247:F247"/>
    <mergeCell ref="C11:F11"/>
    <mergeCell ref="B12:G13"/>
    <mergeCell ref="E241:F241"/>
    <mergeCell ref="E242:F242"/>
    <mergeCell ref="B240:G240"/>
    <mergeCell ref="E243:F243"/>
  </mergeCells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5" x14ac:dyDescent="0.25"/>
  <cols>
    <col min="1" max="1" width="6.140625" customWidth="1"/>
    <col min="2" max="2" width="33.140625" customWidth="1"/>
    <col min="3" max="3" width="23.42578125" customWidth="1"/>
    <col min="4" max="4" width="17.85546875" customWidth="1"/>
    <col min="5" max="5" width="18.28515625" customWidth="1"/>
    <col min="8" max="8" width="13.140625" bestFit="1" customWidth="1"/>
  </cols>
  <sheetData>
    <row r="2" spans="1:7" ht="24.75" customHeight="1" x14ac:dyDescent="0.25">
      <c r="A2" s="361" t="s">
        <v>213</v>
      </c>
      <c r="B2" s="361"/>
      <c r="C2" s="361"/>
      <c r="D2" s="361"/>
      <c r="E2" s="361"/>
    </row>
    <row r="3" spans="1:7" ht="48.75" customHeight="1" x14ac:dyDescent="0.25">
      <c r="A3" s="361"/>
      <c r="B3" s="361"/>
      <c r="C3" s="361"/>
      <c r="D3" s="361"/>
      <c r="E3" s="361"/>
    </row>
    <row r="5" spans="1:7" ht="43.5" customHeight="1" x14ac:dyDescent="0.25">
      <c r="A5" s="211" t="s">
        <v>88</v>
      </c>
      <c r="B5" s="211" t="s">
        <v>89</v>
      </c>
      <c r="C5" s="211" t="s">
        <v>209</v>
      </c>
      <c r="D5" s="211" t="s">
        <v>238</v>
      </c>
      <c r="E5" s="211" t="s">
        <v>239</v>
      </c>
    </row>
    <row r="6" spans="1:7" ht="59.25" customHeight="1" x14ac:dyDescent="0.25">
      <c r="A6" s="212" t="s">
        <v>69</v>
      </c>
      <c r="B6" s="213" t="s">
        <v>236</v>
      </c>
      <c r="C6" s="109"/>
      <c r="D6" s="109"/>
      <c r="E6" s="109"/>
    </row>
    <row r="7" spans="1:7" ht="51" customHeight="1" x14ac:dyDescent="0.25">
      <c r="A7" s="212" t="s">
        <v>210</v>
      </c>
      <c r="B7" s="213" t="s">
        <v>237</v>
      </c>
      <c r="C7" s="214"/>
      <c r="D7" s="109"/>
      <c r="E7" s="109"/>
    </row>
    <row r="8" spans="1:7" ht="29.25" customHeight="1" x14ac:dyDescent="0.25">
      <c r="A8" s="215" t="s">
        <v>211</v>
      </c>
      <c r="B8" s="362" t="s">
        <v>212</v>
      </c>
      <c r="C8" s="363"/>
      <c r="D8" s="364"/>
      <c r="E8" s="216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5" x14ac:dyDescent="0.25"/>
  <cols>
    <col min="1" max="1" width="51.140625" customWidth="1"/>
    <col min="2" max="2" width="27" customWidth="1"/>
    <col min="3" max="3" width="16.42578125" bestFit="1" customWidth="1"/>
    <col min="4" max="4" width="17" customWidth="1"/>
    <col min="5" max="5" width="15.42578125" customWidth="1"/>
    <col min="6" max="6" width="16.28515625" customWidth="1"/>
  </cols>
  <sheetData>
    <row r="1" spans="1:6" x14ac:dyDescent="0.25">
      <c r="A1" s="211" t="s">
        <v>2</v>
      </c>
      <c r="B1" s="211" t="s">
        <v>221</v>
      </c>
    </row>
    <row r="2" spans="1:6" x14ac:dyDescent="0.25">
      <c r="A2" s="212" t="s">
        <v>219</v>
      </c>
      <c r="B2" s="214">
        <v>1069148147</v>
      </c>
    </row>
    <row r="3" spans="1:6" x14ac:dyDescent="0.25">
      <c r="A3" s="212" t="s">
        <v>220</v>
      </c>
      <c r="B3" s="214">
        <v>126206000</v>
      </c>
    </row>
    <row r="4" spans="1:6" x14ac:dyDescent="0.25">
      <c r="A4" s="212" t="s">
        <v>222</v>
      </c>
      <c r="B4" s="221">
        <f>+B2+B3</f>
        <v>1195354147</v>
      </c>
    </row>
    <row r="6" spans="1:6" ht="24" customHeight="1" x14ac:dyDescent="0.25">
      <c r="A6" s="211" t="s">
        <v>214</v>
      </c>
      <c r="B6" s="211" t="s">
        <v>223</v>
      </c>
      <c r="C6" s="211" t="s">
        <v>215</v>
      </c>
    </row>
    <row r="7" spans="1:6" ht="27" x14ac:dyDescent="0.25">
      <c r="A7" s="212" t="s">
        <v>218</v>
      </c>
      <c r="B7" s="220">
        <v>893893675</v>
      </c>
      <c r="C7" s="220">
        <v>893893675.20000005</v>
      </c>
    </row>
    <row r="8" spans="1:6" x14ac:dyDescent="0.25">
      <c r="A8" s="212" t="s">
        <v>216</v>
      </c>
      <c r="B8" s="214">
        <v>234694428</v>
      </c>
      <c r="C8" s="214">
        <v>234694428</v>
      </c>
    </row>
    <row r="9" spans="1:6" ht="27" x14ac:dyDescent="0.25">
      <c r="A9" s="212" t="s">
        <v>217</v>
      </c>
      <c r="B9" s="214">
        <v>66766044</v>
      </c>
      <c r="C9" s="214">
        <v>84634756</v>
      </c>
    </row>
    <row r="10" spans="1:6" x14ac:dyDescent="0.25">
      <c r="A10" s="212" t="s">
        <v>224</v>
      </c>
      <c r="B10" s="221">
        <f>+B7+B8+B9</f>
        <v>1195354147</v>
      </c>
      <c r="C10" s="219"/>
      <c r="D10" s="219"/>
    </row>
    <row r="14" spans="1:6" x14ac:dyDescent="0.25">
      <c r="A14" s="365" t="s">
        <v>2</v>
      </c>
      <c r="B14" s="365" t="s">
        <v>225</v>
      </c>
      <c r="C14" s="365" t="s">
        <v>226</v>
      </c>
      <c r="D14" s="365"/>
      <c r="E14" s="365"/>
      <c r="F14" s="365" t="s">
        <v>227</v>
      </c>
    </row>
    <row r="15" spans="1:6" ht="44.25" customHeight="1" x14ac:dyDescent="0.25">
      <c r="A15" s="365"/>
      <c r="B15" s="365"/>
      <c r="C15" s="222" t="s">
        <v>228</v>
      </c>
      <c r="D15" s="222" t="s">
        <v>229</v>
      </c>
      <c r="E15" s="222" t="s">
        <v>230</v>
      </c>
      <c r="F15" s="365"/>
    </row>
    <row r="16" spans="1:6" x14ac:dyDescent="0.25">
      <c r="A16" s="212" t="s">
        <v>219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25">
      <c r="A17" s="212" t="s">
        <v>231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25">
      <c r="A18" s="211" t="s">
        <v>232</v>
      </c>
      <c r="B18" s="222">
        <v>1195354147</v>
      </c>
      <c r="C18" s="222">
        <f>SUM(C16:C17)</f>
        <v>234694428</v>
      </c>
      <c r="D18" s="222">
        <f t="shared" ref="D18:F18" si="0">SUM(D16:D17)</f>
        <v>893893675</v>
      </c>
      <c r="E18" s="222">
        <f t="shared" si="0"/>
        <v>66766044</v>
      </c>
      <c r="F18" s="222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marly quiñones</cp:lastModifiedBy>
  <cp:lastPrinted>2020-01-29T15:05:04Z</cp:lastPrinted>
  <dcterms:created xsi:type="dcterms:W3CDTF">2019-10-07T15:03:41Z</dcterms:created>
  <dcterms:modified xsi:type="dcterms:W3CDTF">2022-04-09T02:23:54Z</dcterms:modified>
</cp:coreProperties>
</file>