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C:\Users\57322\OneDrive - 860403137_ORGANIZACION DE ESTADOS IBEROAMERICANOS\Desktop\FINDETER\COSAS MARZO 4\REVISIÓN EP GUAVIARE\VERSION FINAL\"/>
    </mc:Choice>
  </mc:AlternateContent>
  <xr:revisionPtr revIDLastSave="0" documentId="13_ncr:1_{22F5830E-27A3-43A6-8F21-11490F278BAC}" xr6:coauthVersionLast="47" xr6:coauthVersionMax="47" xr10:uidLastSave="{00000000-0000-0000-0000-000000000000}"/>
  <bookViews>
    <workbookView xWindow="-110" yWindow="-110" windowWidth="19420" windowHeight="10420" firstSheet="1" activeTab="2" xr2:uid="{00000000-000D-0000-FFFF-FFFF00000000}"/>
  </bookViews>
  <sheets>
    <sheet name="Instrucciones" sheetId="9" r:id="rId1"/>
    <sheet name="LISTA DE PROCESOS" sheetId="10" r:id="rId2"/>
    <sheet name="Formato Matriz" sheetId="7" r:id="rId3"/>
    <sheet name="RIESGO DEL PROYECTO" sheetId="6" r:id="rId4"/>
    <sheet name="Prob. e Impacto" sheetId="5" r:id="rId5"/>
  </sheets>
  <definedNames>
    <definedName name="_xlnm._FilterDatabase" localSheetId="2" hidden="1">'Formato Matriz'!$B$6:$U$49</definedName>
    <definedName name="_xlnm.Print_Area" localSheetId="2">'Formato Matriz'!$B$1:$Q$59</definedName>
    <definedName name="_xlnm.Print_Area" localSheetId="4">'Prob. e Impacto'!$A$1:$K$18</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N48" i="7" l="1"/>
  <c r="P48" i="7" s="1"/>
  <c r="O48" i="7"/>
  <c r="M41" i="7"/>
  <c r="N41" i="7"/>
  <c r="P41" i="7" s="1"/>
  <c r="O41" i="7"/>
  <c r="M35" i="7"/>
  <c r="N35" i="7"/>
  <c r="P35" i="7" s="1"/>
  <c r="O35" i="7"/>
  <c r="M17" i="7"/>
  <c r="O25" i="7" l="1"/>
  <c r="N25" i="7"/>
  <c r="P25" i="7" s="1"/>
  <c r="M25" i="7"/>
  <c r="O24" i="7" l="1"/>
  <c r="N24" i="7"/>
  <c r="P24" i="7" s="1"/>
  <c r="M24" i="7"/>
  <c r="O47" i="7" l="1"/>
  <c r="N47" i="7"/>
  <c r="P47" i="7" s="1"/>
  <c r="O18" i="7" l="1"/>
  <c r="N18" i="7"/>
  <c r="P18" i="7" s="1"/>
  <c r="M18" i="7"/>
  <c r="N30" i="7" l="1"/>
  <c r="U5" i="7" l="1"/>
  <c r="M14" i="7"/>
  <c r="N14" i="7"/>
  <c r="P14" i="7" s="1"/>
  <c r="O14" i="7"/>
  <c r="M15" i="7"/>
  <c r="N15" i="7"/>
  <c r="P15" i="7" s="1"/>
  <c r="O15" i="7"/>
  <c r="M16" i="7"/>
  <c r="N16" i="7"/>
  <c r="P16" i="7" s="1"/>
  <c r="O16" i="7"/>
  <c r="N17" i="7"/>
  <c r="P17" i="7" s="1"/>
  <c r="O17" i="7"/>
  <c r="M19" i="7"/>
  <c r="N19" i="7"/>
  <c r="P19" i="7" s="1"/>
  <c r="O19" i="7"/>
  <c r="M20" i="7"/>
  <c r="N20" i="7"/>
  <c r="P20" i="7" s="1"/>
  <c r="O20" i="7"/>
  <c r="M21" i="7"/>
  <c r="N21" i="7"/>
  <c r="P21" i="7" s="1"/>
  <c r="O21" i="7"/>
  <c r="M22" i="7"/>
  <c r="N22" i="7"/>
  <c r="P22" i="7" s="1"/>
  <c r="O22" i="7"/>
  <c r="M23" i="7"/>
  <c r="N23" i="7"/>
  <c r="P23" i="7" s="1"/>
  <c r="O23" i="7"/>
  <c r="M26" i="7"/>
  <c r="N26" i="7"/>
  <c r="P26" i="7" s="1"/>
  <c r="O26" i="7"/>
  <c r="M27" i="7"/>
  <c r="N27" i="7"/>
  <c r="P27" i="7" s="1"/>
  <c r="O27" i="7"/>
  <c r="M28" i="7"/>
  <c r="N28" i="7"/>
  <c r="P28" i="7" s="1"/>
  <c r="O28" i="7"/>
  <c r="M29" i="7"/>
  <c r="N29" i="7"/>
  <c r="P29" i="7" s="1"/>
  <c r="O29" i="7"/>
  <c r="M30" i="7"/>
  <c r="P30" i="7"/>
  <c r="O30" i="7"/>
  <c r="M32" i="7"/>
  <c r="N32" i="7"/>
  <c r="P32" i="7" s="1"/>
  <c r="O32" i="7"/>
  <c r="M33" i="7"/>
  <c r="N33" i="7"/>
  <c r="P33" i="7" s="1"/>
  <c r="O33" i="7"/>
  <c r="M34" i="7"/>
  <c r="N34" i="7"/>
  <c r="P34" i="7" s="1"/>
  <c r="O34" i="7"/>
  <c r="M36" i="7"/>
  <c r="N36" i="7"/>
  <c r="P36" i="7" s="1"/>
  <c r="O36" i="7"/>
  <c r="M37" i="7"/>
  <c r="N37" i="7"/>
  <c r="P37" i="7" s="1"/>
  <c r="O37" i="7"/>
  <c r="M38" i="7"/>
  <c r="N38" i="7"/>
  <c r="P38" i="7" s="1"/>
  <c r="O38" i="7"/>
  <c r="M39" i="7"/>
  <c r="N39" i="7"/>
  <c r="P39" i="7" s="1"/>
  <c r="O39" i="7"/>
  <c r="M40" i="7"/>
  <c r="N40" i="7"/>
  <c r="P40" i="7" s="1"/>
  <c r="O40" i="7"/>
  <c r="M42" i="7"/>
  <c r="N42" i="7"/>
  <c r="P42" i="7" s="1"/>
  <c r="O42" i="7"/>
  <c r="M43" i="7"/>
  <c r="N43" i="7"/>
  <c r="P43" i="7" s="1"/>
  <c r="O43" i="7"/>
  <c r="M44" i="7"/>
  <c r="N44" i="7"/>
  <c r="P44" i="7" s="1"/>
  <c r="O44" i="7"/>
  <c r="M45" i="7"/>
  <c r="N45" i="7"/>
  <c r="P45" i="7" s="1"/>
  <c r="O45" i="7"/>
  <c r="M46" i="7"/>
  <c r="N46" i="7"/>
  <c r="P46" i="7" s="1"/>
  <c r="O46" i="7"/>
  <c r="M49" i="7"/>
  <c r="N49" i="7"/>
  <c r="P49" i="7" s="1"/>
  <c r="O49" i="7"/>
  <c r="N12" i="7"/>
  <c r="P12" i="7" s="1"/>
  <c r="O12" i="7"/>
  <c r="N11" i="7"/>
  <c r="P11" i="7" s="1"/>
  <c r="O11" i="7"/>
  <c r="M11" i="7"/>
  <c r="M12" i="7"/>
  <c r="M13" i="7"/>
  <c r="M8" i="7"/>
  <c r="M9" i="7"/>
  <c r="M10" i="7"/>
  <c r="M7" i="7"/>
  <c r="N7" i="7"/>
  <c r="P7" i="7" s="1"/>
  <c r="O7" i="7"/>
  <c r="U3" i="7" l="1"/>
  <c r="U13" i="7"/>
  <c r="U6" i="7" l="1"/>
  <c r="N8" i="7"/>
  <c r="O8" i="7"/>
  <c r="O9" i="7"/>
  <c r="O10" i="7"/>
  <c r="O13" i="7"/>
  <c r="U4" i="7" l="1"/>
  <c r="P8" i="7"/>
  <c r="N13" i="7"/>
  <c r="N10" i="7"/>
  <c r="N9" i="7"/>
  <c r="P9" i="7" l="1"/>
  <c r="P10" i="7"/>
  <c r="P13" i="7"/>
  <c r="D3" i="6"/>
  <c r="F3" i="6"/>
  <c r="D5" i="6"/>
  <c r="D7" i="6"/>
  <c r="F6" i="6"/>
  <c r="G6" i="6"/>
  <c r="E7" i="6"/>
  <c r="F5" i="6"/>
  <c r="E4" i="6"/>
  <c r="D4" i="6"/>
  <c r="H3" i="6"/>
  <c r="G3" i="6"/>
  <c r="E5" i="6"/>
  <c r="H5" i="6"/>
  <c r="G5" i="6"/>
  <c r="G4" i="6"/>
  <c r="H7" i="6"/>
  <c r="H4" i="6"/>
  <c r="H6" i="6"/>
  <c r="F7" i="6"/>
  <c r="F4" i="6"/>
  <c r="E6" i="6"/>
  <c r="D6" i="6"/>
  <c r="E3" i="6"/>
  <c r="G7" i="6"/>
</calcChain>
</file>

<file path=xl/sharedStrings.xml><?xml version="1.0" encoding="utf-8"?>
<sst xmlns="http://schemas.openxmlformats.org/spreadsheetml/2006/main" count="363" uniqueCount="239">
  <si>
    <t>Contratista</t>
  </si>
  <si>
    <t>IMPACTO</t>
  </si>
  <si>
    <t>Impacto</t>
  </si>
  <si>
    <t>No.</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</si>
  <si>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</si>
  <si>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</si>
  <si>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</si>
  <si>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</si>
  <si>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</si>
  <si>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</si>
  <si>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</si>
  <si>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</si>
  <si>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</si>
  <si>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</si>
  <si>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</si>
  <si>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</si>
  <si>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DESCRIPTOR</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</si>
  <si>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</si>
  <si>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</si>
  <si>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</si>
  <si>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</si>
  <si>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</si>
  <si>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</si>
  <si>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</si>
  <si>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</si>
  <si>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</si>
  <si>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t>MENOR</t>
  </si>
  <si>
    <t xml:space="preserve">Incremento &gt;5,1% &lt;10%
</t>
  </si>
  <si>
    <t>Retraso &gt;5% &lt;10%
90&lt;SPI&lt;95%</t>
  </si>
  <si>
    <t>El proyecto sigue a pesar de</t>
  </si>
  <si>
    <t>Disminución de la calidad mínima, no afecta en forma significativa los resultados del proyecto</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</si>
  <si>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</si>
  <si>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</si>
  <si>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</si>
  <si>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</si>
  <si>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</si>
  <si>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</si>
  <si>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</si>
  <si>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</si>
  <si>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</si>
  <si>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</si>
  <si>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</si>
  <si>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</si>
  <si>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</si>
  <si>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</si>
  <si>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</si>
  <si>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</si>
  <si>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</si>
  <si>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</si>
  <si>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</si>
  <si>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MAPA DE RIESGOS - COLORIMETRÍA</t>
  </si>
  <si>
    <t>PROBABILIDAD</t>
  </si>
  <si>
    <t>Inusual</t>
  </si>
  <si>
    <t>menor igual a 1</t>
  </si>
  <si>
    <t>Bajo</t>
  </si>
  <si>
    <t>2 y 3</t>
  </si>
  <si>
    <t>Medio</t>
  </si>
  <si>
    <t>4 y 8</t>
  </si>
  <si>
    <t>Alto</t>
  </si>
  <si>
    <t>9 a 16</t>
  </si>
  <si>
    <t>Extremo</t>
  </si>
  <si>
    <t>17 a 25</t>
  </si>
  <si>
    <t>SPI: Indicador de desempeño del cronograma</t>
  </si>
  <si>
    <t>Responsable</t>
  </si>
  <si>
    <t>Nivel de Riesgo</t>
  </si>
  <si>
    <t xml:space="preserve">Alcance </t>
  </si>
  <si>
    <t>Calidad</t>
  </si>
  <si>
    <t>Reputacional</t>
  </si>
  <si>
    <t>Legal</t>
  </si>
  <si>
    <t>Daños causados a bienes o propiedades de terceros debido a la ejecución propia del contrato.</t>
  </si>
  <si>
    <t>Retraso en el inicio del contrato debido a la falta de cumplimiento de los requisitos previos a la firma del acta de inicio.</t>
  </si>
  <si>
    <t>COSTO DEL PROYECTO</t>
  </si>
  <si>
    <t>TIEMPO DEL PROYECTO</t>
  </si>
  <si>
    <t>Costo del contrato</t>
  </si>
  <si>
    <t>Tiempo del contrato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</si>
  <si>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</si>
  <si>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r>
      <rPr>
        <b/>
        <sz val="10"/>
        <rFont val="Calibri"/>
        <family val="2"/>
        <scheme val="minor"/>
      </rPr>
      <t>Comentarios al interior de la Entidad</t>
    </r>
    <r>
      <rPr>
        <sz val="10"/>
        <rFont val="Calibri"/>
        <family val="2"/>
        <scheme val="minor"/>
      </rPr>
      <t xml:space="preserve">
No afecta la imagen de la entidad ante las partes interesadas externas.</t>
    </r>
  </si>
  <si>
    <t>*Glosa o llamado de atención por parte de entes de control externos</t>
  </si>
  <si>
    <t>Muy alta probabilidad de ocurrencia durante el proyecto y/o ha ocurrido varias veces en proyectos similares.</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</si>
  <si>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</si>
  <si>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</si>
  <si>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CRITERIOS DE PROBABILIDAD</t>
  </si>
  <si>
    <t>CRITERIOS DE IMPACTO</t>
  </si>
  <si>
    <t>Sobrecostos en la ejecución del contrato debido al alza inesperada de insumos no regulados.</t>
  </si>
  <si>
    <t>Falta de disponibilidad de predios y servidumbres debido a la deficiencia en la verificación o legalización de la titularidad de los predios y servidumbres.</t>
  </si>
  <si>
    <t>Pérdida de la información física o electrónica debido a errores humanos, almacenamiento inadecuado o fallas en los sistemas de información.</t>
  </si>
  <si>
    <t>Riesgo/Causa</t>
  </si>
  <si>
    <t xml:space="preserve">Dificultades, parálisis o imposibilidad en la ejecución del contrato debido a grupos al margen de la ley. </t>
  </si>
  <si>
    <t>Deficiencias en la elaboración de la propuesta a Findeter debido a desconocimiento de las condiciones reales y actuales del mercado o falta de experticia.</t>
  </si>
  <si>
    <t>1. En la pestaña "Formato Matriz" diligencie la columna "Riesgo/Causa". Utilice la base de riesgos en la pestaña "Riesgos" para identificar los riesgos que aplican.</t>
  </si>
  <si>
    <t>INSTRUCCIONES</t>
  </si>
  <si>
    <t>2. Teniendo en cuenta la información en la pestaña "Prob. E Impacto", valore los riesgos que identificó.</t>
  </si>
  <si>
    <t>Afectación a los derechos humanos del personal del contratista/interventor debido a deficiencias en sus políticas y procesos de contratación.</t>
  </si>
  <si>
    <t>RIESGOS ASOCIADOS A LA INFORMACIÓN</t>
  </si>
  <si>
    <t>RIESGOS LEGALES</t>
  </si>
  <si>
    <t>RIESGOS AMBIENTALES</t>
  </si>
  <si>
    <t>RIESGOS LABORALES</t>
  </si>
  <si>
    <t>RIESGOS FINANCIEROS</t>
  </si>
  <si>
    <t>Sobrecostos en la ejecución del contrato debido a la estimación errada de los costos inherentes a la ejecución del mismo.</t>
  </si>
  <si>
    <t>RIESGOS DE MANO DE OBRA, MATERIALES Y EQUIPOS</t>
  </si>
  <si>
    <t>RIESGOS DE CONTRATACIÓN</t>
  </si>
  <si>
    <t>RIESGOS ASOCIADOS A LOS ENTREGABLES</t>
  </si>
  <si>
    <t>Compartido</t>
  </si>
  <si>
    <t>Ausencia del personal del contratista debido al inoportuno pago de salarios, prestaciones sociales e indemnizaciones.</t>
  </si>
  <si>
    <t>Radicación incorrecta de las cuentas de cobro (correctamente diligenciadas, firmadas y a tiempo).</t>
  </si>
  <si>
    <t>Probabilidad</t>
  </si>
  <si>
    <t>RIESGO REGULATORIO Y POLITICO</t>
  </si>
  <si>
    <t>P</t>
  </si>
  <si>
    <t>I</t>
  </si>
  <si>
    <t>* Glosas de interventoria 
* Glosas  de Auditoría interna y/o  Revisoría fiscal</t>
  </si>
  <si>
    <t>Reproceso en las convocatorias debido a que la convocatoria resulta desierta.</t>
  </si>
  <si>
    <t>Afectación a la ejecución del contrato debido a la existencia de características o condiciones del terreno adversas.</t>
  </si>
  <si>
    <t>Afectación a la ejecución del contrato debido a retrasos en las autorizaciones requeridas por parte de un tercero.</t>
  </si>
  <si>
    <t>Afectación a la ejecución del contrato debido a falta de Coordinación Interinstitucional.</t>
  </si>
  <si>
    <t>Afectación a la ejecución del contrato debido a la falta de disponibilidad de equipo técnico calificado en el momento de inicio del mismo.</t>
  </si>
  <si>
    <t>Afectación a la ejecución del contrato debido a escasez de materiales y equipos requeridos.</t>
  </si>
  <si>
    <t>Afectación a la ejecución del contrato debido a insolvencia económica del contratista/interventor.</t>
  </si>
  <si>
    <t>Afectación a la ejecución del contrato debido a retrasos en la gestión administrativa a cargo de la Fiducia.</t>
  </si>
  <si>
    <t>Afectación a la ejecución del contrato debido a entregables insuficientes, defectuosos, y/o incompletos según el alcance y las especificaciones técnicas establecidas.</t>
  </si>
  <si>
    <t>Afectación a la ejecución del contrato debido a dificultad en el acceso a las fuentes de información.</t>
  </si>
  <si>
    <t>Modificaciones de algunos de los productos a entregar y/o modificaciones de algunos de los alcances del contrato sin aprobación de la supervisión/interventoría.</t>
  </si>
  <si>
    <t>LAS CELDAS QUE ENCUENTRE EN ESTE COLOR, SON CELDAS A DILIGENCIAR</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</si>
  <si>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</si>
  <si>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</si>
  <si>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Raro</t>
  </si>
  <si>
    <t>Improbable</t>
  </si>
  <si>
    <t>Posible</t>
  </si>
  <si>
    <t>Probable</t>
  </si>
  <si>
    <t>Certeza</t>
  </si>
  <si>
    <t>PROCESO INVOLUCRADO</t>
  </si>
  <si>
    <t>PARTICIPA EN EL PROYECTO</t>
  </si>
  <si>
    <t>N</t>
  </si>
  <si>
    <t>SI</t>
  </si>
  <si>
    <t>NO</t>
  </si>
  <si>
    <t>Indique en esta lista cuales procesos se veran involucrados en la realización de su proyecto</t>
  </si>
  <si>
    <t>Direccionamiento y Planeación</t>
  </si>
  <si>
    <t>Estrategia Financiera</t>
  </si>
  <si>
    <t>Gestión de Riesgos</t>
  </si>
  <si>
    <t>Control de Gestión Interinstitucional</t>
  </si>
  <si>
    <t>Gestión Comercial</t>
  </si>
  <si>
    <t>Gestión de Operaciones Activas</t>
  </si>
  <si>
    <t>Gestión de Operaciones Pasivas</t>
  </si>
  <si>
    <t>Asesoría al Desarrollo Territorial Integrado</t>
  </si>
  <si>
    <t>Inicio</t>
  </si>
  <si>
    <t>Planeación</t>
  </si>
  <si>
    <t>Ejecución</t>
  </si>
  <si>
    <t>Cierre</t>
  </si>
  <si>
    <t>Monitoreo y Control</t>
  </si>
  <si>
    <t>Gestión de Tecnología</t>
  </si>
  <si>
    <t>Gestión Jurídica</t>
  </si>
  <si>
    <t>Gestión Contractual</t>
  </si>
  <si>
    <t>Gestión de Cartera</t>
  </si>
  <si>
    <t>Gestión Administrativa</t>
  </si>
  <si>
    <t>Gestión de Talento Humano</t>
  </si>
  <si>
    <t>Operaciones Financieras</t>
  </si>
  <si>
    <t>Gestión de Contabilidad</t>
  </si>
  <si>
    <t>Gestión de Mejoramiento Continuo</t>
  </si>
  <si>
    <t>Modificaciones o ajustes contractuales debido a cambios normativos en el marco regulatorio o normatividad aplicable al proyecto.</t>
  </si>
  <si>
    <t>Afectaciones en la ejecución del contrato debido a cambios de Gobierno o Administradores en la entidad contratante.</t>
  </si>
  <si>
    <t>5. En la pestaña "Lista de Procesos" por favor indique los procesos que serán usados para desarrollar el proyecto.</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</si>
  <si>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</si>
  <si>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</si>
  <si>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a la ejecución del contrato y sus derivados (interventoría) debido al abandono del mismo</t>
  </si>
  <si>
    <t>Afectación a la ejecución del contrato debido a demandas o condenas instauradas por diferentes actores al contratista/interventor.</t>
  </si>
  <si>
    <t>Contratante</t>
  </si>
  <si>
    <t>Mitigantes Sugeridos</t>
  </si>
  <si>
    <t>Tanto la Entidad como el contratista deberán informarse sobre las anomalias en el orden público que puedan afectar el cumplimiento del contrato.</t>
  </si>
  <si>
    <t>La entidad debe mantenerse actualizada frente a los cambios normativos que se presenten.</t>
  </si>
  <si>
    <t>Análisis del sector y estudio de mercado por parte de la entidad contratante.</t>
  </si>
  <si>
    <t>Afectación a la ejecución del contrato debido a cambios tecnológicos en los equipos requeridos para la ejecución del mismo.</t>
  </si>
  <si>
    <t>Utilización indebida o revelación de información confidencial a un tercero no autorizado por parte del contratista/interventor.</t>
  </si>
  <si>
    <t>El contratista deberá contemplar planes de contingencia y continuidad del negocio.</t>
  </si>
  <si>
    <t>Moderado</t>
  </si>
  <si>
    <t>Elaboración de planes de contingencia frente a posibles situaciones de afectación a terceros que se presente en el marco de la ejecución contractual</t>
  </si>
  <si>
    <t>Realizar pruebas y ensayos pertinentes de la efectividad de las metodologías propuestas.</t>
  </si>
  <si>
    <t>Verificar el cumplimiento de los requisitos establecidos, previo a la entrega de los productos.</t>
  </si>
  <si>
    <t>Asumir los sobrecostos derivados de la materialización de este riesgo.</t>
  </si>
  <si>
    <t>Verificar el cumplimiento a lo estipulado en el Manual Operativo previo a la radicación de las cuentas de cobro.</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</si>
  <si>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</si>
  <si>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 xml:space="preserve">El contratista deberá contemplar planes de contingencia y continuidad del negocio frente a estas situaciones. </t>
  </si>
  <si>
    <t>El contratista deberá presentar al momento de radicar su respectiva factura o cuenta de cobro, soportes de pagos de salarios y prestaciones sociales.</t>
  </si>
  <si>
    <t xml:space="preserve">La contratante deberá cumplir, de conformidad con las directrices internas, con los tiempos de respuestas contemplados en el marco de sus trámites administrativos. </t>
  </si>
  <si>
    <t xml:space="preserve">El contratista deberá contemplar dentro de su modelo de negocio y cronograma de ejecución contractual situacione relacionadas con este riesgo. </t>
  </si>
  <si>
    <t xml:space="preserve">El contratista presentará las garantías respectivas y requeridas dentro del contrato las cuales aseguraran el cumplimiento del objeto contractual y de sus obligaciones. </t>
  </si>
  <si>
    <t>Instalación de mesas de trabajo entre el contratista y el contratante, en las cuales se revisen este tipo de situaciones.</t>
  </si>
  <si>
    <t xml:space="preserve">Deberá implementar controles y inventarios y back ups de la información originada en el marco de la ejecución del objeto contractual.  </t>
  </si>
  <si>
    <t>Deberá ceñirse a la normatividad legal Colombiana en material laboral, así mismo el contratista deberá presentar, al momento de radicar su respectiva factura o cuenta de cobro, soportes de pagos de salarios y prestaciones sociales.</t>
  </si>
  <si>
    <t xml:space="preserve">Implementará acuerdos de confidencialidad en el manejo de la información reservada. </t>
  </si>
  <si>
    <t xml:space="preserve">El contratista implementará diferentes mecanismos de búsqueda de información que permitan obtener los datos necesarios para la ejecución del objeto contractual. </t>
  </si>
  <si>
    <t xml:space="preserve">Estructurar la oferta de conformidad el estado y la condiciones del mercado y con su capacidad técnica, económica y jurídica. </t>
  </si>
  <si>
    <t>Observaciones Vp. Riesgos Findeter</t>
  </si>
  <si>
    <t>Evaluación Probabilidad Inherente</t>
  </si>
  <si>
    <t>Evaluación Impacto Inherente</t>
  </si>
  <si>
    <t>Evaluación Probabilidad Residual</t>
  </si>
  <si>
    <t>Evaluación Impacto Residual</t>
  </si>
  <si>
    <t>Deberá asumir el costo por entrega de productos que presenten deficiencias o fallas.</t>
  </si>
  <si>
    <t xml:space="preserve">El contratista se obliga a mantener indemne a la Contratante, al cliente y a Findeter en cualquier reclamación o proceso judicial causado por actos u omisiones de este. </t>
  </si>
  <si>
    <r>
      <t xml:space="preserve">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t>
    </r>
    <r>
      <rPr>
        <sz val="11"/>
        <color rgb="FFFF0000"/>
        <rFont val="Calibri"/>
        <family val="2"/>
        <scheme val="minor"/>
      </rPr>
      <t>7. Los mitigantes sugeridos al Contratista corresponden a tratamientos idicativos o sugeridos, sin prejuicio de que el Contratista pueda definir unos de mejor cobertura frente a la gestión de la probabilidad o impacto de los riesgos identificados.</t>
    </r>
    <r>
      <rPr>
        <sz val="11"/>
        <color theme="1"/>
        <rFont val="Calibri"/>
        <family val="2"/>
        <scheme val="minor"/>
      </rPr>
      <t xml:space="preserve">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r>
  </si>
  <si>
    <t>Seguimiento en materia climáticaa la ejecución del contrato y emisión de alertas tempranas.</t>
  </si>
  <si>
    <t>Seguimiento en materia  ambiental a la ejecución del contrato y emisión de alertas tempranas.</t>
  </si>
  <si>
    <t>Terremotos, huracanes, tornados, volcanes, inundaciones fluviales, deslizamientos exorbitantes, vientos exorbitantes, incendios no provocados y/o demás fuerzas de la naturaleza.</t>
  </si>
  <si>
    <t xml:space="preserve">Afectación a la ejecución del contrato debido a condiciones climáticas de la zona. </t>
  </si>
  <si>
    <t>Se deberá adoptar las medidas contractules necesarias para ajustar la ejecución del contrato a la situación y los hechos que generaron la necesidad de modificación de las condiciones inicialmente pactadas.</t>
  </si>
  <si>
    <t>RIESGOS DE LA EJECUCIÓN</t>
  </si>
  <si>
    <t>Suspensión de la ejecución del plazo contractual por causas internas o externas al contrato.</t>
  </si>
  <si>
    <t>El contratista deberá contemplar la posible ocurrencia del riesgo en la configuración de su modelo económico</t>
  </si>
  <si>
    <t>Terminación anormal o anticipada del contrato por causas no imputables al contratante</t>
  </si>
  <si>
    <t>contratista</t>
  </si>
  <si>
    <t>RIESGOS ASOCIADOS CON TERCEROS</t>
  </si>
  <si>
    <t xml:space="preserve">Afectación en el inicio del contrato debido a la demora de trámites y expedición de permisos y licencias ante las entidades competentes. </t>
  </si>
  <si>
    <t xml:space="preserve">Afectación a la ejecución del contrato debido a declaratorias de estado de emergencia de cualquier indole en el territorio nacional. </t>
  </si>
  <si>
    <t>Deberá asumir el costo de los mayores tiempos ocasionados por estas demoras.</t>
  </si>
  <si>
    <t>Deberá sumir el costo de los mayores tiempos ocasionados por estas demoras.</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</si>
  <si>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</si>
  <si>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El contratista deberá ener en cuenta dichas variaciones y variables en la estructuración del modelo económico del negocio</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</si>
  <si>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</si>
  <si>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</si>
  <si>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</si>
  <si>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</si>
  <si>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</si>
  <si>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</si>
  <si>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</si>
  <si>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Afectaciones en la ejecución del contrato debido a mayores cantidades de obra o ítems no previstos  que afecten el presupuesto</t>
  </si>
  <si>
    <t>Emitir alertas a la entidad Contratante sobre mayores cantidades de obra o items que afecten el presupuesto con su debida justificación.
Suscripción de los documentos modificatorios correspondientes.</t>
  </si>
  <si>
    <t>Afectación a la ejecución del contrato en la etapa de obra con ocasión a retrasos o demoras en la entrega de las edificaciones y/o áreas a intervenir.</t>
  </si>
  <si>
    <t xml:space="preserve">El contratista tiene que realizar todas las gestiones necesarias para la entrega de las edificaciones y/o áreas a intervenir.
El contratista deberá contemplar dentro de su modelo de negocio y cronograma de ejecución contractual situaciones relacionadas con este riesgo. </t>
  </si>
  <si>
    <t>Afectación en la ejecución del contrato debido a errores o fallas en las metodologías adoptadas por el contratista.</t>
  </si>
  <si>
    <t>Solicitud de pago de prebendas para permitir el desarrollo del contrato debido a presencia de grupos al margen de la ley en la zona.</t>
  </si>
  <si>
    <t>Afectación a la ejecución del contrato debido a alteraciones o factores de orden público (paros, huelgas)</t>
  </si>
  <si>
    <t xml:space="preserve">Dificultad de acceso y/o transporte de las personas o los bienes requeridos para el cumplimiento del objeto contractual </t>
  </si>
  <si>
    <t xml:space="preserve">El contratista deberá contemplar planes de contingencia y continuidad del negocio que controlen la posibilidad de que este riesgo se materialice. </t>
  </si>
  <si>
    <t xml:space="preserve">Posibilidad que durante la ejecución del contrato, el personal del contratista este expuesto a riesgos biológicos y  presenten sintomas de enfermedades altamente contagiosas y que afecten y deterioren la Salud del Personal. </t>
  </si>
  <si>
    <t>La aplicación preventiva de las medidas y protocolos de bioseguridad  establecidas por las Autoridades de Salud en Colombia y sus respectivos Protocolos, distanciamiento social y control de accesos de personal interno, garantizando  el cumplimiento de las normas que se expidan en relacion con la matería. El contratista deberá Informar de inmediato las novedades de salud a la interventoría / supervisión.</t>
  </si>
  <si>
    <t xml:space="preserve">
Afectación a la ejecución del contrato de interventoría por menor desarrollo del proyecto por parte del contratista de obra</t>
  </si>
  <si>
    <t>La interventoria deberá cumplir con su funcion y garantizar el correcto desarrollo del contrato, teniendo en cuenta lo estipulado en el contrato el mismo no podrá objetar en caso que el contrato de obra no se ejecute en su totalidad</t>
  </si>
  <si>
    <t>Deberá contemplar dentro de su metodologia y plan de trabajo y de acuerdo al territorio en el cual se llevará a cabo el contrato, la materialización de este riesgo, sin que su constancia impida la implementación de mesas de trabajo entre el contratista y la contratante con el fin de implemetar acciones que permitan superar la situación.</t>
  </si>
  <si>
    <t>Afectación a la ejecución del contrato por el impacto económico en los precios debido a la variación de la TRM o aspectos macroeconómicos</t>
  </si>
  <si>
    <t>Resolución del contrato de interventoría como consecuencia de la no suscripción del contrato de obra por parte del Municipio o la terminación anticipada o declaratoria de nulidad del mismo</t>
  </si>
  <si>
    <t>Anexo No. 1 Matriz de Riesgo
Objeto:
ESTUDIO PREVIO PARA CONTRATAR LA REVISIÓN DE ESTUDIOS Y DISEÑOS Y LA “INTERVENTORÍA INTEGRAL (ADMINISTRATIVA, FINANCIERA, CONTABLE, AMBIENTAL, SOCIAL, JURÍDICA Y TÉCNICA) A LA CONSTRUCCIÓN DE UN POLIDEPORTIVO CUBIERTO EN EL RESGUARDO INDÍGENA PANURE DEL MUNICIPIO DE SAN JOSÉ DEL GUAVIARE, GUAVIARE”.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</si>
</sst>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7"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1"/>
      <color rgb="FFFF0000"/>
      <name val="Calibri"/>
      <family val="2"/>
      <scheme val="minor"/>
    </font>
    <font>
      <sz val="10"/>
      <color rgb="FF000000"/>
      <name val="Calibri"/>
      <family val="2"/>
    </font>
    <font>
      <sz val="10"/>
      <color rgb="FF000000"/>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FF"/>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D4D4D4"/>
      </right>
      <top style="medium">
        <color rgb="FFD4D4D4"/>
      </top>
      <bottom style="medium">
        <color rgb="FFD4D4D4"/>
      </bottom>
      <diagonal/>
    </border>
  </borders>
  <cellStyleXfs count="6">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xf numFmtId="164" fontId="1" fillId="0" borderId="0" applyFont="0" applyFill="0" applyBorder="0" applyAlignment="0" applyProtection="0"/>
  </cellStyleXfs>
  <cellXfs count="159">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Border="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Fill="1" applyBorder="1" applyAlignment="1">
      <alignment vertical="center" wrapText="1"/>
    </xf>
    <xf numFmtId="0" fontId="4" fillId="0" borderId="0" xfId="0" applyFont="1" applyBorder="1" applyAlignment="1">
      <alignment horizontal="center" vertical="center" wrapText="1"/>
    </xf>
    <xf numFmtId="0" fontId="6" fillId="0" borderId="0" xfId="0" applyFont="1" applyAlignment="1">
      <alignment horizontal="center" vertical="center" wrapText="1"/>
    </xf>
    <xf numFmtId="0" fontId="4" fillId="3" borderId="0" xfId="0" applyFont="1" applyFill="1" applyAlignment="1">
      <alignment vertical="center" wrapText="1"/>
    </xf>
    <xf numFmtId="0" fontId="6" fillId="10" borderId="0" xfId="0" applyFont="1" applyFill="1" applyAlignment="1">
      <alignment horizontal="center"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Border="1" applyAlignment="1">
      <alignment horizontal="center" vertical="center"/>
    </xf>
    <xf numFmtId="0" fontId="4" fillId="0" borderId="0" xfId="0" applyFont="1" applyBorder="1" applyAlignment="1">
      <alignment horizontal="left" vertical="center" wrapText="1"/>
    </xf>
    <xf numFmtId="0" fontId="8" fillId="0" borderId="0" xfId="0" applyFont="1" applyBorder="1" applyAlignment="1">
      <alignment horizontal="left" vertical="center" wrapText="1" readingOrder="1"/>
    </xf>
    <xf numFmtId="0" fontId="8" fillId="0" borderId="0" xfId="0" applyFont="1" applyFill="1" applyBorder="1" applyAlignment="1">
      <alignment vertical="center" wrapText="1"/>
    </xf>
    <xf numFmtId="0" fontId="4" fillId="0" borderId="0" xfId="0" applyFont="1" applyBorder="1" applyAlignment="1">
      <alignment horizontal="left" vertical="center"/>
    </xf>
    <xf numFmtId="0" fontId="6"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Fill="1" applyBorder="1" applyAlignment="1">
      <alignment horizontal="left"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0" fontId="4" fillId="0" borderId="0" xfId="0" applyFont="1" applyBorder="1" applyAlignment="1">
      <alignmen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Fill="1" applyBorder="1"/>
    <xf numFmtId="0" fontId="0" fillId="0" borderId="15" xfId="0" applyFill="1" applyBorder="1"/>
    <xf numFmtId="0" fontId="5" fillId="4" borderId="1" xfId="0" applyFont="1" applyFill="1" applyBorder="1" applyAlignment="1">
      <alignment vertical="center" wrapText="1"/>
    </xf>
    <xf numFmtId="0" fontId="0" fillId="0" borderId="1" xfId="0" applyBorder="1"/>
    <xf numFmtId="0" fontId="12" fillId="12" borderId="0" xfId="0" applyFont="1" applyFill="1"/>
    <xf numFmtId="0" fontId="8" fillId="12" borderId="1" xfId="0" applyFont="1" applyFill="1" applyBorder="1" applyAlignment="1">
      <alignment horizontal="center" vertical="center" wrapText="1"/>
    </xf>
    <xf numFmtId="0" fontId="12" fillId="12" borderId="1" xfId="0" applyFont="1" applyFill="1" applyBorder="1" applyAlignment="1">
      <alignment horizontal="center"/>
    </xf>
    <xf numFmtId="0" fontId="0" fillId="0" borderId="1" xfId="0" applyFill="1" applyBorder="1"/>
    <xf numFmtId="0" fontId="0" fillId="0" borderId="1" xfId="0" applyBorder="1" applyAlignment="1">
      <alignment horizontal="left"/>
    </xf>
    <xf numFmtId="0" fontId="6" fillId="0" borderId="1" xfId="0" applyFont="1" applyBorder="1" applyAlignment="1">
      <alignment horizontal="center" vertical="center" wrapText="1"/>
    </xf>
    <xf numFmtId="0" fontId="7" fillId="0" borderId="0" xfId="0" applyFont="1" applyBorder="1" applyAlignment="1">
      <alignment horizontal="center" vertical="center" wrapText="1"/>
    </xf>
    <xf numFmtId="0" fontId="13" fillId="0" borderId="0" xfId="0" applyFont="1" applyAlignment="1">
      <alignment vertical="center"/>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0" borderId="0" xfId="0" applyFont="1" applyAlignment="1">
      <alignment vertical="center"/>
    </xf>
    <xf numFmtId="0" fontId="0" fillId="0" borderId="0" xfId="0"/>
    <xf numFmtId="0" fontId="4" fillId="0" borderId="1" xfId="0" applyFont="1" applyBorder="1" applyAlignment="1">
      <alignment horizontal="center" vertical="center" wrapText="1"/>
    </xf>
    <xf numFmtId="0" fontId="8" fillId="1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0" xfId="0" applyFont="1" applyAlignment="1">
      <alignment vertical="center"/>
    </xf>
    <xf numFmtId="0" fontId="4" fillId="0" borderId="1" xfId="0" applyFont="1" applyBorder="1" applyAlignment="1">
      <alignment horizontal="center" vertical="center" wrapText="1"/>
    </xf>
    <xf numFmtId="0" fontId="8" fillId="1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4" fillId="0" borderId="0" xfId="0" applyFont="1" applyFill="1" applyAlignment="1">
      <alignment vertical="center"/>
    </xf>
    <xf numFmtId="0" fontId="4" fillId="0" borderId="1" xfId="0" applyFont="1" applyBorder="1" applyAlignment="1">
      <alignment horizontal="left" vertical="center" wrapText="1"/>
    </xf>
    <xf numFmtId="0" fontId="8" fillId="0"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1" xfId="0" applyFont="1" applyBorder="1" applyAlignment="1">
      <alignment horizontal="justify" vertical="center" wrapText="1"/>
    </xf>
    <xf numFmtId="0" fontId="16" fillId="0" borderId="0" xfId="0" applyFont="1" applyAlignment="1">
      <alignment horizontal="justify" vertical="center" wrapText="1"/>
    </xf>
    <xf numFmtId="0" fontId="4" fillId="13" borderId="1" xfId="0" applyFont="1" applyFill="1" applyBorder="1" applyAlignment="1">
      <alignment horizontal="justify" vertical="center" wrapText="1"/>
    </xf>
    <xf numFmtId="0" fontId="15" fillId="14" borderId="25" xfId="0" applyFont="1" applyFill="1" applyBorder="1" applyAlignment="1">
      <alignment horizontal="justify" vertical="center" wrapText="1"/>
    </xf>
    <xf numFmtId="0" fontId="8" fillId="0" borderId="1" xfId="0" applyFont="1" applyBorder="1" applyAlignment="1">
      <alignment horizontal="justify" vertical="center" wrapText="1"/>
    </xf>
    <xf numFmtId="0" fontId="8"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4" fillId="0" borderId="0" xfId="0" applyFont="1" applyFill="1" applyAlignment="1">
      <alignment horizontal="justify" vertical="justify" wrapText="1"/>
    </xf>
    <xf numFmtId="0" fontId="4" fillId="0" borderId="0" xfId="0" applyFont="1" applyFill="1" applyAlignment="1">
      <alignment horizontal="justify" vertical="center" wrapText="1"/>
    </xf>
    <xf numFmtId="0" fontId="4" fillId="0" borderId="0" xfId="0" applyFont="1" applyFill="1" applyAlignment="1">
      <alignment horizontal="left"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 xfId="0" applyFont="1" applyBorder="1" applyAlignment="1">
      <alignment horizontal="center" vertical="center" wrapText="1"/>
    </xf>
    <xf numFmtId="0" fontId="5" fillId="4" borderId="5"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8" fillId="0" borderId="13" xfId="0" applyFont="1" applyBorder="1" applyAlignment="1">
      <alignment horizontal="left" vertical="center" wrapText="1"/>
    </xf>
    <xf numFmtId="0" fontId="8" fillId="0" borderId="5" xfId="0" applyFont="1" applyBorder="1" applyAlignment="1">
      <alignment horizontal="left" vertical="center" wrapText="1"/>
    </xf>
    <xf numFmtId="0" fontId="5" fillId="4" borderId="8"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8" fillId="0" borderId="12"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8" fillId="0" borderId="12"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7" fillId="0" borderId="1" xfId="0" applyFont="1" applyBorder="1" applyAlignment="1">
      <alignment horizontal="center" vertical="center" wrapText="1"/>
    </xf>
    <xf numFmtId="0" fontId="8"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4" fillId="0" borderId="1" xfId="0" applyFont="1" applyBorder="1" applyAlignment="1">
      <alignment horizontal="left" vertical="center" wrapText="1"/>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6">
    <cellStyle name="Moneda 2" xfId="1" xr:uid="{00000000-0005-0000-0000-000000000000}"/>
    <cellStyle name="Moneda 2 2" xfId="5" xr:uid="{00000000-0005-0000-0000-000001000000}"/>
    <cellStyle name="Normal" xfId="0" builtinId="0"/>
    <cellStyle name="Normal 2" xfId="2" xr:uid="{00000000-0005-0000-0000-000003000000}"/>
    <cellStyle name="Normal 3" xfId="3" xr:uid="{00000000-0005-0000-0000-000004000000}"/>
    <cellStyle name="Porcentaje" xfId="4" builtinId="5"/>
  </cellStyles>
  <dxfs count="35">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86159</xdr:colOff>
      <xdr:row>1</xdr:row>
      <xdr:rowOff>100599</xdr:rowOff>
    </xdr:from>
    <xdr:to>
      <xdr:col>2</xdr:col>
      <xdr:colOff>926041</xdr:colOff>
      <xdr:row>3</xdr:row>
      <xdr:rowOff>100854</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6306" y="324717"/>
          <a:ext cx="1187264" cy="4036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zoomScale="115" zoomScaleNormal="115" zoomScaleSheetLayoutView="85" zoomScalePageLayoutView="85" workbookViewId="0"/>
  </sheetViews>
  <sheetFormatPr baseColWidth="10" defaultColWidth="11.453125" defaultRowHeight="14.5" x14ac:dyDescent="0.35"/>
  <cols>
    <col min="1" max="1" width="4.7265625" customWidth="1"/>
    <col min="2" max="2" width="163.1796875" customWidth="1"/>
    <col min="3" max="3" width="5" customWidth="1"/>
  </cols>
  <sheetData>
    <row r="1" spans="1:17" x14ac:dyDescent="0.35">
      <c r="A1" s="37"/>
      <c r="B1" s="58" t="s">
        <v>121</v>
      </c>
      <c r="C1" s="37"/>
    </row>
    <row r="2" spans="1:17" x14ac:dyDescent="0.35">
      <c r="A2" s="37"/>
      <c r="B2" s="53" t="s">
        <v>90</v>
      </c>
      <c r="C2" s="37"/>
    </row>
    <row r="3" spans="1:17" x14ac:dyDescent="0.35">
      <c r="A3" s="37"/>
      <c r="B3" s="55" t="s">
        <v>89</v>
      </c>
      <c r="C3" s="37"/>
    </row>
    <row r="4" spans="1:17" x14ac:dyDescent="0.35">
      <c r="A4" s="37"/>
      <c r="B4" s="55" t="s">
        <v>91</v>
      </c>
      <c r="C4" s="37"/>
    </row>
    <row r="5" spans="1:17" x14ac:dyDescent="0.35">
      <c r="A5" s="37"/>
      <c r="B5" s="55" t="s">
        <v>122</v>
      </c>
      <c r="C5" s="37"/>
    </row>
    <row r="6" spans="1:17" ht="15" thickBot="1" x14ac:dyDescent="0.4">
      <c r="B6" s="54" t="s">
        <v>123</v>
      </c>
    </row>
    <row r="7" spans="1:17" ht="15" thickBot="1" x14ac:dyDescent="0.4">
      <c r="B7" s="55" t="s">
        <v>159</v>
      </c>
    </row>
    <row r="8" spans="1:17" ht="15" customHeight="1" x14ac:dyDescent="0.35">
      <c r="B8" s="92" t="s">
        <v>197</v>
      </c>
      <c r="C8" s="45"/>
      <c r="D8" s="45"/>
      <c r="E8" s="45"/>
      <c r="F8" s="45"/>
      <c r="G8" s="45"/>
      <c r="H8" s="45"/>
      <c r="I8" s="45"/>
      <c r="J8" s="45"/>
      <c r="K8" s="45"/>
      <c r="L8" s="45"/>
      <c r="M8" s="45"/>
      <c r="N8" s="45"/>
      <c r="O8" s="45"/>
      <c r="P8" s="45"/>
      <c r="Q8" s="45"/>
    </row>
    <row r="9" spans="1:17" x14ac:dyDescent="0.35">
      <c r="B9" s="93"/>
    </row>
    <row r="10" spans="1:17" x14ac:dyDescent="0.35">
      <c r="B10" s="93"/>
    </row>
    <row r="11" spans="1:17" x14ac:dyDescent="0.35">
      <c r="B11" s="93"/>
    </row>
    <row r="12" spans="1:17" x14ac:dyDescent="0.35">
      <c r="B12" s="93"/>
    </row>
    <row r="13" spans="1:17" x14ac:dyDescent="0.35">
      <c r="B13" s="93"/>
    </row>
    <row r="14" spans="1:17" x14ac:dyDescent="0.35">
      <c r="B14" s="93"/>
    </row>
    <row r="15" spans="1:17" x14ac:dyDescent="0.35">
      <c r="B15" s="93"/>
    </row>
    <row r="16" spans="1:17" x14ac:dyDescent="0.35">
      <c r="B16" s="93"/>
    </row>
    <row r="17" spans="2:2" x14ac:dyDescent="0.35">
      <c r="B17" s="93"/>
    </row>
    <row r="18" spans="2:2" x14ac:dyDescent="0.35">
      <c r="B18" s="93"/>
    </row>
    <row r="19" spans="2:2" x14ac:dyDescent="0.35">
      <c r="B19" s="93"/>
    </row>
    <row r="20" spans="2:2" x14ac:dyDescent="0.35">
      <c r="B20" s="93"/>
    </row>
    <row r="21" spans="2:2" x14ac:dyDescent="0.35">
      <c r="B21" s="93"/>
    </row>
    <row r="22" spans="2:2" x14ac:dyDescent="0.35">
      <c r="B22" s="93"/>
    </row>
    <row r="23" spans="2:2" x14ac:dyDescent="0.35">
      <c r="B23" s="93"/>
    </row>
    <row r="24" spans="2:2" x14ac:dyDescent="0.35">
      <c r="B24" s="93"/>
    </row>
    <row r="25" spans="2:2" ht="15" thickBot="1" x14ac:dyDescent="0.4">
      <c r="B25" s="94"/>
    </row>
  </sheetData>
  <mergeCells count="1">
    <mergeCell ref="B8:B25"/>
  </mergeCells>
  <pageMargins left="0.7" right="0.7" top="0.75" bottom="0.75" header="0.3" footer="0.3"/>
  <pageSetup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3"/>
  <sheetViews>
    <sheetView zoomScale="115" zoomScaleNormal="115" workbookViewId="0">
      <pane xSplit="2" ySplit="1" topLeftCell="C10" activePane="bottomRight" state="frozen"/>
      <selection pane="topRight" activeCell="B1" sqref="B1"/>
      <selection pane="bottomLeft" activeCell="A2" sqref="A2"/>
      <selection pane="bottomRight" activeCell="B1" sqref="B1"/>
    </sheetView>
  </sheetViews>
  <sheetFormatPr baseColWidth="10" defaultRowHeight="14.5" x14ac:dyDescent="0.35"/>
  <cols>
    <col min="2" max="2" width="39" bestFit="1" customWidth="1"/>
    <col min="3" max="3" width="25.453125" bestFit="1" customWidth="1"/>
  </cols>
  <sheetData>
    <row r="1" spans="1:8" ht="15" thickBot="1" x14ac:dyDescent="0.4">
      <c r="A1" s="56" t="s">
        <v>131</v>
      </c>
      <c r="B1" s="56" t="s">
        <v>129</v>
      </c>
      <c r="C1" s="56" t="s">
        <v>130</v>
      </c>
    </row>
    <row r="2" spans="1:8" x14ac:dyDescent="0.35">
      <c r="A2" s="57">
        <v>1</v>
      </c>
      <c r="B2" s="62" t="s">
        <v>135</v>
      </c>
      <c r="C2" s="60" t="s">
        <v>133</v>
      </c>
      <c r="E2" s="95" t="s">
        <v>134</v>
      </c>
      <c r="F2" s="96"/>
      <c r="G2" s="96"/>
      <c r="H2" s="97"/>
    </row>
    <row r="3" spans="1:8" x14ac:dyDescent="0.35">
      <c r="A3" s="57">
        <v>2</v>
      </c>
      <c r="B3" s="62" t="s">
        <v>136</v>
      </c>
      <c r="C3" s="60" t="s">
        <v>133</v>
      </c>
      <c r="E3" s="98"/>
      <c r="F3" s="99"/>
      <c r="G3" s="99"/>
      <c r="H3" s="100"/>
    </row>
    <row r="4" spans="1:8" x14ac:dyDescent="0.35">
      <c r="A4" s="57">
        <v>3</v>
      </c>
      <c r="B4" s="62" t="s">
        <v>137</v>
      </c>
      <c r="C4" s="60" t="s">
        <v>133</v>
      </c>
      <c r="E4" s="98"/>
      <c r="F4" s="99"/>
      <c r="G4" s="99"/>
      <c r="H4" s="100"/>
    </row>
    <row r="5" spans="1:8" x14ac:dyDescent="0.35">
      <c r="A5" s="57">
        <v>4</v>
      </c>
      <c r="B5" s="62" t="s">
        <v>138</v>
      </c>
      <c r="C5" s="60" t="s">
        <v>133</v>
      </c>
      <c r="E5" s="98"/>
      <c r="F5" s="99"/>
      <c r="G5" s="99"/>
      <c r="H5" s="100"/>
    </row>
    <row r="6" spans="1:8" x14ac:dyDescent="0.35">
      <c r="A6" s="57">
        <v>5</v>
      </c>
      <c r="B6" s="62" t="s">
        <v>139</v>
      </c>
      <c r="C6" s="60" t="s">
        <v>133</v>
      </c>
      <c r="E6" s="98"/>
      <c r="F6" s="99"/>
      <c r="G6" s="99"/>
      <c r="H6" s="100"/>
    </row>
    <row r="7" spans="1:8" ht="15" thickBot="1" x14ac:dyDescent="0.4">
      <c r="A7" s="57">
        <v>6</v>
      </c>
      <c r="B7" s="62" t="s">
        <v>140</v>
      </c>
      <c r="C7" s="60" t="s">
        <v>133</v>
      </c>
      <c r="E7" s="101"/>
      <c r="F7" s="102"/>
      <c r="G7" s="102"/>
      <c r="H7" s="103"/>
    </row>
    <row r="8" spans="1:8" x14ac:dyDescent="0.35">
      <c r="A8" s="57">
        <v>7</v>
      </c>
      <c r="B8" s="62" t="s">
        <v>141</v>
      </c>
      <c r="C8" s="60" t="s">
        <v>133</v>
      </c>
    </row>
    <row r="9" spans="1:8" x14ac:dyDescent="0.35">
      <c r="A9" s="57">
        <v>8</v>
      </c>
      <c r="B9" s="62" t="s">
        <v>142</v>
      </c>
      <c r="C9" s="60" t="s">
        <v>132</v>
      </c>
    </row>
    <row r="10" spans="1:8" x14ac:dyDescent="0.35">
      <c r="A10" s="57">
        <v>9</v>
      </c>
      <c r="B10" s="62" t="s">
        <v>143</v>
      </c>
      <c r="C10" s="60" t="s">
        <v>132</v>
      </c>
    </row>
    <row r="11" spans="1:8" x14ac:dyDescent="0.35">
      <c r="A11" s="57">
        <v>10</v>
      </c>
      <c r="B11" s="62" t="s">
        <v>144</v>
      </c>
      <c r="C11" s="60" t="s">
        <v>132</v>
      </c>
    </row>
    <row r="12" spans="1:8" x14ac:dyDescent="0.35">
      <c r="A12" s="57">
        <v>11</v>
      </c>
      <c r="B12" s="62" t="s">
        <v>145</v>
      </c>
      <c r="C12" s="60" t="s">
        <v>132</v>
      </c>
    </row>
    <row r="13" spans="1:8" x14ac:dyDescent="0.35">
      <c r="A13" s="57">
        <v>12</v>
      </c>
      <c r="B13" s="62" t="s">
        <v>146</v>
      </c>
      <c r="C13" s="60" t="s">
        <v>132</v>
      </c>
    </row>
    <row r="14" spans="1:8" x14ac:dyDescent="0.35">
      <c r="A14" s="57">
        <v>13</v>
      </c>
      <c r="B14" s="62" t="s">
        <v>147</v>
      </c>
      <c r="C14" s="60" t="s">
        <v>132</v>
      </c>
    </row>
    <row r="15" spans="1:8" x14ac:dyDescent="0.35">
      <c r="A15" s="57">
        <v>14</v>
      </c>
      <c r="B15" s="62" t="s">
        <v>148</v>
      </c>
      <c r="C15" s="60" t="s">
        <v>133</v>
      </c>
    </row>
    <row r="16" spans="1:8" x14ac:dyDescent="0.35">
      <c r="A16" s="57">
        <v>15</v>
      </c>
      <c r="B16" s="62" t="s">
        <v>149</v>
      </c>
      <c r="C16" s="60" t="s">
        <v>133</v>
      </c>
    </row>
    <row r="17" spans="1:3" x14ac:dyDescent="0.35">
      <c r="A17" s="57">
        <v>16</v>
      </c>
      <c r="B17" s="62" t="s">
        <v>150</v>
      </c>
      <c r="C17" s="60" t="s">
        <v>132</v>
      </c>
    </row>
    <row r="18" spans="1:3" x14ac:dyDescent="0.35">
      <c r="A18" s="57">
        <v>17</v>
      </c>
      <c r="B18" s="62" t="s">
        <v>151</v>
      </c>
      <c r="C18" s="60" t="s">
        <v>133</v>
      </c>
    </row>
    <row r="19" spans="1:3" x14ac:dyDescent="0.35">
      <c r="A19" s="57">
        <v>18</v>
      </c>
      <c r="B19" s="62" t="s">
        <v>152</v>
      </c>
      <c r="C19" s="60" t="s">
        <v>133</v>
      </c>
    </row>
    <row r="20" spans="1:3" x14ac:dyDescent="0.35">
      <c r="A20" s="57">
        <v>19</v>
      </c>
      <c r="B20" s="62" t="s">
        <v>153</v>
      </c>
      <c r="C20" s="60" t="s">
        <v>133</v>
      </c>
    </row>
    <row r="21" spans="1:3" x14ac:dyDescent="0.35">
      <c r="A21" s="57">
        <v>20</v>
      </c>
      <c r="B21" s="62" t="s">
        <v>154</v>
      </c>
      <c r="C21" s="60" t="s">
        <v>133</v>
      </c>
    </row>
    <row r="22" spans="1:3" x14ac:dyDescent="0.35">
      <c r="A22" s="57">
        <v>21</v>
      </c>
      <c r="B22" s="62" t="s">
        <v>155</v>
      </c>
      <c r="C22" s="60" t="s">
        <v>133</v>
      </c>
    </row>
    <row r="23" spans="1:3" x14ac:dyDescent="0.35">
      <c r="A23" s="61">
        <v>22</v>
      </c>
      <c r="B23" s="62" t="s">
        <v>156</v>
      </c>
      <c r="C23" s="60" t="s">
        <v>133</v>
      </c>
    </row>
  </sheetData>
  <mergeCells count="1">
    <mergeCell ref="E2:H7"/>
  </mergeCells>
  <dataValidations count="1">
    <dataValidation type="list" allowBlank="1" showInputMessage="1" showErrorMessage="1" sqref="C2:C23" xr:uid="{00000000-0002-0000-0100-000000000000}">
      <formula1>"SI,NO"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U59"/>
  <sheetViews>
    <sheetView showGridLines="0" tabSelected="1" view="pageBreakPreview" topLeftCell="B1" zoomScaleNormal="100" zoomScaleSheetLayoutView="100" zoomScalePageLayoutView="85" workbookViewId="0">
      <pane ySplit="6" topLeftCell="A7" activePane="bottomLeft" state="frozen"/>
      <selection activeCell="B1" sqref="B1"/>
      <selection pane="bottomLeft" activeCell="D2" sqref="D2:P4"/>
    </sheetView>
  </sheetViews>
  <sheetFormatPr baseColWidth="10" defaultColWidth="11.453125" defaultRowHeight="13" x14ac:dyDescent="0.35"/>
  <cols>
    <col min="1" max="1" width="4.1796875" style="25" hidden="1" customWidth="1"/>
    <col min="2" max="2" width="5.26953125" style="25" customWidth="1"/>
    <col min="3" max="3" width="14.453125" style="25" customWidth="1"/>
    <col min="4" max="4" width="44.453125" style="25" customWidth="1"/>
    <col min="5" max="5" width="12.1796875" style="25" customWidth="1"/>
    <col min="6" max="6" width="10.26953125" style="25" customWidth="1"/>
    <col min="7" max="7" width="11.453125" style="25" customWidth="1"/>
    <col min="8" max="8" width="7" style="25" bestFit="1" customWidth="1"/>
    <col min="9" max="9" width="6.7265625" style="25" bestFit="1" customWidth="1"/>
    <col min="10" max="10" width="11.1796875" style="25" bestFit="1" customWidth="1"/>
    <col min="11" max="11" width="5" style="25" bestFit="1" customWidth="1"/>
    <col min="12" max="12" width="11" style="25" bestFit="1" customWidth="1"/>
    <col min="13" max="13" width="7.7265625" style="44" customWidth="1"/>
    <col min="14" max="14" width="15.1796875" style="25" customWidth="1"/>
    <col min="15" max="15" width="4.26953125" style="44" customWidth="1"/>
    <col min="16" max="16" width="11.453125" style="25" customWidth="1"/>
    <col min="17" max="17" width="41.26953125" style="25" customWidth="1"/>
    <col min="18" max="18" width="26.81640625" style="25" customWidth="1"/>
    <col min="19" max="19" width="4.1796875" style="25" customWidth="1"/>
    <col min="20" max="20" width="30.453125" style="25" customWidth="1"/>
    <col min="21" max="16384" width="11.453125" style="25"/>
  </cols>
  <sheetData>
    <row r="1" spans="2:21" ht="17.25" customHeight="1" x14ac:dyDescent="0.35"/>
    <row r="2" spans="2:21" ht="15.75" customHeight="1" x14ac:dyDescent="0.35">
      <c r="B2" s="133"/>
      <c r="C2" s="134"/>
      <c r="D2" s="126" t="s">
        <v>238</v>
      </c>
      <c r="E2" s="126"/>
      <c r="F2" s="126"/>
      <c r="G2" s="126"/>
      <c r="H2" s="126"/>
      <c r="I2" s="126"/>
      <c r="J2" s="126"/>
      <c r="K2" s="126"/>
      <c r="L2" s="126"/>
      <c r="M2" s="126"/>
      <c r="N2" s="126"/>
      <c r="O2" s="126"/>
      <c r="P2" s="126"/>
      <c r="Q2" s="64"/>
      <c r="R2" s="64"/>
    </row>
    <row r="3" spans="2:21" ht="15.75" customHeight="1" x14ac:dyDescent="0.35">
      <c r="B3" s="135"/>
      <c r="C3" s="136"/>
      <c r="D3" s="126"/>
      <c r="E3" s="126"/>
      <c r="F3" s="126"/>
      <c r="G3" s="126"/>
      <c r="H3" s="126"/>
      <c r="I3" s="126"/>
      <c r="J3" s="126"/>
      <c r="K3" s="126"/>
      <c r="L3" s="126"/>
      <c r="M3" s="126"/>
      <c r="N3" s="126"/>
      <c r="O3" s="126"/>
      <c r="P3" s="126"/>
      <c r="Q3" s="64"/>
      <c r="R3" s="64"/>
      <c r="T3" s="52" t="s">
        <v>191</v>
      </c>
      <c r="U3" s="4">
        <f>INT(AVERAGE(M7:M113))</f>
        <v>2</v>
      </c>
    </row>
    <row r="4" spans="2:21" ht="47.25" customHeight="1" x14ac:dyDescent="0.35">
      <c r="B4" s="137"/>
      <c r="C4" s="138"/>
      <c r="D4" s="126"/>
      <c r="E4" s="126"/>
      <c r="F4" s="126"/>
      <c r="G4" s="126"/>
      <c r="H4" s="126"/>
      <c r="I4" s="126"/>
      <c r="J4" s="126"/>
      <c r="K4" s="126"/>
      <c r="L4" s="126"/>
      <c r="M4" s="126"/>
      <c r="N4" s="126"/>
      <c r="O4" s="126"/>
      <c r="P4" s="126"/>
      <c r="Q4" s="111"/>
      <c r="R4" s="111"/>
      <c r="T4" s="52" t="s">
        <v>192</v>
      </c>
      <c r="U4" s="4">
        <f>INT(AVERAGE(O7:O113))</f>
        <v>2</v>
      </c>
    </row>
    <row r="5" spans="2:21" ht="12.75" customHeight="1" x14ac:dyDescent="0.35">
      <c r="B5" s="128" t="s">
        <v>3</v>
      </c>
      <c r="C5" s="139" t="s">
        <v>86</v>
      </c>
      <c r="D5" s="140"/>
      <c r="E5" s="128" t="s">
        <v>63</v>
      </c>
      <c r="F5" s="130" t="s">
        <v>2</v>
      </c>
      <c r="G5" s="131"/>
      <c r="H5" s="131"/>
      <c r="I5" s="131"/>
      <c r="J5" s="131"/>
      <c r="K5" s="132"/>
      <c r="L5" s="112" t="s">
        <v>105</v>
      </c>
      <c r="M5" s="112" t="s">
        <v>107</v>
      </c>
      <c r="N5" s="112" t="s">
        <v>2</v>
      </c>
      <c r="O5" s="112" t="s">
        <v>108</v>
      </c>
      <c r="P5" s="112" t="s">
        <v>64</v>
      </c>
      <c r="Q5" s="115" t="s">
        <v>165</v>
      </c>
      <c r="R5" s="110" t="s">
        <v>190</v>
      </c>
      <c r="T5" s="52" t="s">
        <v>193</v>
      </c>
      <c r="U5" s="4" t="e">
        <f>+INT(AVERAGE(#REF!))</f>
        <v>#REF!</v>
      </c>
    </row>
    <row r="6" spans="2:21" ht="26" x14ac:dyDescent="0.35">
      <c r="B6" s="129"/>
      <c r="C6" s="141"/>
      <c r="D6" s="142"/>
      <c r="E6" s="129"/>
      <c r="F6" s="38" t="s">
        <v>73</v>
      </c>
      <c r="G6" s="38" t="s">
        <v>74</v>
      </c>
      <c r="H6" s="38" t="s">
        <v>65</v>
      </c>
      <c r="I6" s="38" t="s">
        <v>66</v>
      </c>
      <c r="J6" s="38" t="s">
        <v>67</v>
      </c>
      <c r="K6" s="38" t="s">
        <v>68</v>
      </c>
      <c r="L6" s="116"/>
      <c r="M6" s="110"/>
      <c r="N6" s="116"/>
      <c r="O6" s="110"/>
      <c r="P6" s="116"/>
      <c r="Q6" s="115"/>
      <c r="R6" s="111"/>
      <c r="T6" s="52" t="s">
        <v>194</v>
      </c>
      <c r="U6" s="4" t="e">
        <f>+INT(AVERAGE(#REF!))</f>
        <v>#REF!</v>
      </c>
    </row>
    <row r="7" spans="2:21" ht="39" x14ac:dyDescent="0.35">
      <c r="B7" s="79">
        <v>1</v>
      </c>
      <c r="C7" s="113" t="s">
        <v>100</v>
      </c>
      <c r="D7" s="83" t="s">
        <v>88</v>
      </c>
      <c r="E7" s="67" t="s">
        <v>0</v>
      </c>
      <c r="F7" s="59">
        <v>1</v>
      </c>
      <c r="G7" s="59">
        <v>2</v>
      </c>
      <c r="H7" s="59">
        <v>1</v>
      </c>
      <c r="I7" s="59">
        <v>2</v>
      </c>
      <c r="J7" s="59">
        <v>2</v>
      </c>
      <c r="K7" s="59">
        <v>1</v>
      </c>
      <c r="L7" s="59" t="s">
        <v>126</v>
      </c>
      <c r="M7" s="39">
        <f t="shared" ref="M7:M13" si="0">IF(L7="Raro",1,IF(L7="Improbable",2,IF(L7="Posible",3,IF(L7="Probable",4,IF(L7="Certeza","5")))))</f>
        <v>3</v>
      </c>
      <c r="N7" s="39" t="str">
        <f>IF(MAX(F7:K7)=1,"Insignificante",IF(MAX(F7:K7)=2,"Menor",IF(MAX(F7:K7)=3,"Moderado",IF(MAX(F7:K7)=4,"Mayor",IF(MAX(F7:K7)=5,"Catastrofico","0")))))</f>
        <v>Menor</v>
      </c>
      <c r="O7" s="39">
        <f>MAX(F7:K7)</f>
        <v>2</v>
      </c>
      <c r="P7" s="63" t="str">
        <f>IF(AND(L7="Raro",N7="Insignificante"),"Inusual",IF(AND(L7="Raro",N7="Menor"),"Bajo",IF(AND(L7="Raro",N7="Moderado"),"Medio",IF(AND(L7="Raro",N7="Mayor"),"Medio",IF(AND(L7="Raro",N7="Catastrofico"),"Alto",IF(AND(L7="Improbable",N7="Insignificante"),"Bajo",IF(AND(L7="Improbable",N7="Menor"),"Bajo",IF(AND(L7="Improbable",N7="Moderado"),"Medio",IF(AND(L7="Improbable",N7="Mayor"),"Alto",IF(AND(L7="Improbable",N7="Catastrofico"),"Alto",IF(AND(L7="Posible",N7="Insignificante"),"Bajo",IF(AND(L7="Posible",N7="Menor"),"Bajo",IF(AND(L7="Posible",N7="Moderado"),"Medio",IF(AND(L7="Posible",N7="Mayor"),"Alto",IF(AND(L7="Posible",N7="Catastrofico"),"Extremo",IF(AND(L7="Probable",N7="Insignificante"),"Medio",IF(AND(L7="Probable",N7="Menor"),"Medio",IF(AND(L7="Probable",N7="Moderado"),"Alto",IF(AND(L7="Probable",N7="Mayor"),"Extremo",IF(AND(L7="Probable",N7="Catastrofico"),"Extremo",IF(AND(L7="Certeza",N7="Insignificante"),"Medio",IF(AND(L7="Certeza",N7="Menor"),"Alto",IF(AND(L7="Certeza",N7="Moderado"),"Alto",IF(AND(L7="Certeza",N7="Mayor"),"Extremo",IF(AND(L7="Certeza",N7="Catastrofico"),"Extremo",0)))))))))))))))))))))))))</f>
        <v>Bajo</v>
      </c>
      <c r="Q7" s="84" t="s">
        <v>189</v>
      </c>
      <c r="R7" s="3"/>
      <c r="T7" s="65"/>
      <c r="U7" s="65"/>
    </row>
    <row r="8" spans="2:21" ht="35.25" customHeight="1" x14ac:dyDescent="0.35">
      <c r="B8" s="79">
        <v>2</v>
      </c>
      <c r="C8" s="113"/>
      <c r="D8" s="83" t="s">
        <v>110</v>
      </c>
      <c r="E8" s="67" t="s">
        <v>164</v>
      </c>
      <c r="F8" s="59">
        <v>1</v>
      </c>
      <c r="G8" s="59">
        <v>2</v>
      </c>
      <c r="H8" s="59">
        <v>1</v>
      </c>
      <c r="I8" s="59">
        <v>1</v>
      </c>
      <c r="J8" s="59">
        <v>2</v>
      </c>
      <c r="K8" s="59">
        <v>1</v>
      </c>
      <c r="L8" s="59" t="s">
        <v>126</v>
      </c>
      <c r="M8" s="39">
        <f t="shared" si="0"/>
        <v>3</v>
      </c>
      <c r="N8" s="39" t="str">
        <f t="shared" ref="N8:N13" si="1">IF(MAX(F8:K8)=1,"Insignificante",IF(MAX(F8:K8)=2,"Menor",IF(MAX(F8:K8)=3,"Moderado",IF(MAX(F8:K8)=4,"Mayor",IF(MAX(F8:K8)=5,"Catastrofico","0")))))</f>
        <v>Menor</v>
      </c>
      <c r="O8" s="39">
        <f>MAX(F8:K8)</f>
        <v>2</v>
      </c>
      <c r="P8" s="63" t="str">
        <f>IF(AND(L8="Raro",N8="Insignificante"),"Inusual",IF(AND(L8="Raro",N8="Menor"),"Bajo",IF(AND(L8="Raro",N8="Moderado"),"Medio",IF(AND(L8="Raro",N8="Mayor"),"Medio",IF(AND(L8="Raro",N8="Catastrofico"),"Alto",IF(AND(L8="Improbable",N8="Insignificante"),"Bajo",IF(AND(L8="Improbable",N8="Menor"),"Bajo",IF(AND(L8="Improbable",N8="Moderado"),"Medio",IF(AND(L8="Improbable",N8="Mayor"),"Alto",IF(AND(L8="Improbable",N8="Catastrofico"),"Alto",IF(AND(L8="Posible",N8="Insignificante"),"Bajo",IF(AND(L8="Posible",N8="Menor"),"Bajo",IF(AND(L8="Posible",N8="Moderado"),"Medio",IF(AND(L8="Posible",N8="Mayor"),"Alto",IF(AND(L8="Posible",N8="Catastrofico"),"Extremo",IF(AND(L8="Probable",N8="Insignificante"),"Medio",IF(AND(L8="Probable",N8="Menor"),"Medio",IF(AND(L8="Probable",N8="Moderado"),"Alto",IF(AND(L8="Probable",N8="Mayor"),"Extremo",IF(AND(L8="Probable",N8="Catastrofico"),"Extremo",IF(AND(L8="Certeza",N8="Insignificante"),"Medio",IF(AND(L8="Certeza",N8="Menor"),"Alto",IF(AND(L8="Certeza",N8="Moderado"),"Alto",IF(AND(L8="Certeza",N8="Mayor"),"Extremo",IF(AND(L8="Certeza",N8="Catastrofico"),"Extremo",0)))))))))))))))))))))))))</f>
        <v>Bajo</v>
      </c>
      <c r="Q8" s="84" t="s">
        <v>168</v>
      </c>
      <c r="R8" s="3"/>
      <c r="T8" s="65">
        <v>3</v>
      </c>
      <c r="U8" s="65" t="s">
        <v>126</v>
      </c>
    </row>
    <row r="9" spans="2:21" ht="105" customHeight="1" x14ac:dyDescent="0.35">
      <c r="B9" s="79">
        <v>3</v>
      </c>
      <c r="C9" s="114"/>
      <c r="D9" s="83" t="s">
        <v>70</v>
      </c>
      <c r="E9" s="67" t="s">
        <v>102</v>
      </c>
      <c r="F9" s="59">
        <v>1</v>
      </c>
      <c r="G9" s="59">
        <v>2</v>
      </c>
      <c r="H9" s="59">
        <v>1</v>
      </c>
      <c r="I9" s="59">
        <v>1</v>
      </c>
      <c r="J9" s="59">
        <v>2</v>
      </c>
      <c r="K9" s="59">
        <v>2</v>
      </c>
      <c r="L9" s="59" t="s">
        <v>126</v>
      </c>
      <c r="M9" s="39">
        <f t="shared" si="0"/>
        <v>3</v>
      </c>
      <c r="N9" s="39" t="str">
        <f t="shared" si="1"/>
        <v>Menor</v>
      </c>
      <c r="O9" s="39">
        <f t="shared" ref="O9:O13" si="2">MAX(F9:K9)</f>
        <v>2</v>
      </c>
      <c r="P9" s="63" t="str">
        <f t="shared" ref="P9:P13" si="3">IF(AND(L9="Raro",N9="Insignificante"),"Inusual",IF(AND(L9="Raro",N9="Menor"),"Bajo",IF(AND(L9="Raro",N9="Moderado"),"Medio",IF(AND(L9="Raro",N9="Mayor"),"Medio",IF(AND(L9="Raro",N9="Catastrofico"),"Alto",IF(AND(L9="Improbable",N9="Insignificante"),"Bajo",IF(AND(L9="Improbable",N9="Menor"),"Bajo",IF(AND(L9="Improbable",N9="Moderado"),"Medio",IF(AND(L9="Improbable",N9="Mayor"),"Alto",IF(AND(L9="Improbable",N9="Catastrofico"),"Alto",IF(AND(L9="Posible",N9="Insignificante"),"Bajo",IF(AND(L9="Posible",N9="Menor"),"Bajo",IF(AND(L9="Posible",N9="Moderado"),"Medio",IF(AND(L9="Posible",N9="Mayor"),"Alto",IF(AND(L9="Posible",N9="Catastrofico"),"Extremo",IF(AND(L9="Probable",N9="Insignificante"),"Medio",IF(AND(L9="Probable",N9="Menor"),"Medio",IF(AND(L9="Probable",N9="Moderado"),"Alto",IF(AND(L9="Probable",N9="Mayor"),"Extremo",IF(AND(L9="Probable",N9="Catastrofico"),"Extremo",IF(AND(L9="Certeza",N9="Insignificante"),"Medio",IF(AND(L9="Certeza",N9="Menor"),"Alto",IF(AND(L9="Certeza",N9="Moderado"),"Alto",IF(AND(L9="Certeza",N9="Mayor"),"Extremo",IF(AND(L9="Certeza",N9="Catastrofico"),"Extremo",0)))))))))))))))))))))))))</f>
        <v>Bajo</v>
      </c>
      <c r="Q9" s="84" t="s">
        <v>213</v>
      </c>
      <c r="R9" s="66"/>
      <c r="T9" s="65">
        <v>4</v>
      </c>
      <c r="U9" s="65" t="s">
        <v>127</v>
      </c>
    </row>
    <row r="10" spans="2:21" ht="39" x14ac:dyDescent="0.35">
      <c r="B10" s="79">
        <v>4</v>
      </c>
      <c r="C10" s="127" t="s">
        <v>101</v>
      </c>
      <c r="D10" s="83" t="s">
        <v>120</v>
      </c>
      <c r="E10" s="67" t="s">
        <v>0</v>
      </c>
      <c r="F10" s="59">
        <v>4</v>
      </c>
      <c r="G10" s="59">
        <v>3</v>
      </c>
      <c r="H10" s="59">
        <v>3</v>
      </c>
      <c r="I10" s="59">
        <v>3</v>
      </c>
      <c r="J10" s="59">
        <v>3</v>
      </c>
      <c r="K10" s="59">
        <v>3</v>
      </c>
      <c r="L10" s="59" t="s">
        <v>126</v>
      </c>
      <c r="M10" s="39">
        <f t="shared" si="0"/>
        <v>3</v>
      </c>
      <c r="N10" s="39" t="str">
        <f t="shared" si="1"/>
        <v>Mayor</v>
      </c>
      <c r="O10" s="39">
        <f t="shared" si="2"/>
        <v>4</v>
      </c>
      <c r="P10" s="63" t="str">
        <f t="shared" si="3"/>
        <v>Alto</v>
      </c>
      <c r="Q10" s="84" t="s">
        <v>195</v>
      </c>
      <c r="R10" s="3"/>
      <c r="T10" s="65">
        <v>5</v>
      </c>
      <c r="U10" s="65" t="s">
        <v>128</v>
      </c>
    </row>
    <row r="11" spans="2:21" ht="84" customHeight="1" x14ac:dyDescent="0.35">
      <c r="B11" s="79">
        <v>5</v>
      </c>
      <c r="C11" s="127"/>
      <c r="D11" s="83" t="s">
        <v>222</v>
      </c>
      <c r="E11" s="67" t="s">
        <v>102</v>
      </c>
      <c r="F11" s="59">
        <v>1</v>
      </c>
      <c r="G11" s="59">
        <v>2</v>
      </c>
      <c r="H11" s="59">
        <v>1</v>
      </c>
      <c r="I11" s="59">
        <v>1</v>
      </c>
      <c r="J11" s="59">
        <v>1</v>
      </c>
      <c r="K11" s="59">
        <v>1</v>
      </c>
      <c r="L11" s="59" t="s">
        <v>124</v>
      </c>
      <c r="M11" s="39">
        <f t="shared" si="0"/>
        <v>1</v>
      </c>
      <c r="N11" s="39" t="str">
        <f t="shared" si="1"/>
        <v>Menor</v>
      </c>
      <c r="O11" s="39">
        <f t="shared" si="2"/>
        <v>2</v>
      </c>
      <c r="P11" s="63" t="str">
        <f t="shared" si="3"/>
        <v>Bajo</v>
      </c>
      <c r="Q11" s="84" t="s">
        <v>223</v>
      </c>
      <c r="R11" s="66"/>
      <c r="T11" s="65"/>
      <c r="U11" s="65"/>
    </row>
    <row r="12" spans="2:21" ht="39" x14ac:dyDescent="0.35">
      <c r="B12" s="79">
        <v>6</v>
      </c>
      <c r="C12" s="127"/>
      <c r="D12" s="83" t="s">
        <v>226</v>
      </c>
      <c r="E12" s="67" t="s">
        <v>0</v>
      </c>
      <c r="F12" s="59">
        <v>2</v>
      </c>
      <c r="G12" s="59">
        <v>2</v>
      </c>
      <c r="H12" s="59">
        <v>1</v>
      </c>
      <c r="I12" s="59">
        <v>2</v>
      </c>
      <c r="J12" s="59">
        <v>1</v>
      </c>
      <c r="K12" s="59">
        <v>2</v>
      </c>
      <c r="L12" s="59" t="s">
        <v>125</v>
      </c>
      <c r="M12" s="39">
        <f t="shared" si="0"/>
        <v>2</v>
      </c>
      <c r="N12" s="39" t="str">
        <f t="shared" si="1"/>
        <v>Menor</v>
      </c>
      <c r="O12" s="39">
        <f t="shared" si="2"/>
        <v>2</v>
      </c>
      <c r="P12" s="63" t="str">
        <f t="shared" si="3"/>
        <v>Bajo</v>
      </c>
      <c r="Q12" s="84" t="s">
        <v>174</v>
      </c>
      <c r="R12" s="3"/>
      <c r="T12" s="65"/>
      <c r="U12" s="65"/>
    </row>
    <row r="13" spans="2:21" ht="52" x14ac:dyDescent="0.35">
      <c r="B13" s="79">
        <v>7</v>
      </c>
      <c r="C13" s="127"/>
      <c r="D13" s="83" t="s">
        <v>118</v>
      </c>
      <c r="E13" s="67" t="s">
        <v>0</v>
      </c>
      <c r="F13" s="59">
        <v>3</v>
      </c>
      <c r="G13" s="59">
        <v>3</v>
      </c>
      <c r="H13" s="59">
        <v>3</v>
      </c>
      <c r="I13" s="59">
        <v>3</v>
      </c>
      <c r="J13" s="59">
        <v>3</v>
      </c>
      <c r="K13" s="59">
        <v>3</v>
      </c>
      <c r="L13" s="59" t="s">
        <v>126</v>
      </c>
      <c r="M13" s="39">
        <f t="shared" si="0"/>
        <v>3</v>
      </c>
      <c r="N13" s="39" t="str">
        <f t="shared" si="1"/>
        <v>Moderado</v>
      </c>
      <c r="O13" s="39">
        <f t="shared" si="2"/>
        <v>3</v>
      </c>
      <c r="P13" s="63" t="str">
        <f t="shared" si="3"/>
        <v>Medio</v>
      </c>
      <c r="Q13" s="84" t="s">
        <v>175</v>
      </c>
      <c r="R13" s="3"/>
      <c r="T13" s="65"/>
      <c r="U13" s="65" t="str">
        <f ca="1">VLOOKUP(RANDBETWEEN(1,5),$T$7:$U$10,2,FALSE)</f>
        <v>Posible</v>
      </c>
    </row>
    <row r="14" spans="2:21" ht="58.5" customHeight="1" x14ac:dyDescent="0.35">
      <c r="B14" s="79">
        <v>8</v>
      </c>
      <c r="C14" s="124" t="s">
        <v>93</v>
      </c>
      <c r="D14" s="83" t="s">
        <v>119</v>
      </c>
      <c r="E14" s="67" t="s">
        <v>0</v>
      </c>
      <c r="F14" s="59">
        <v>1</v>
      </c>
      <c r="G14" s="59">
        <v>2</v>
      </c>
      <c r="H14" s="59">
        <v>2</v>
      </c>
      <c r="I14" s="59">
        <v>1</v>
      </c>
      <c r="J14" s="59">
        <v>1</v>
      </c>
      <c r="K14" s="59">
        <v>1</v>
      </c>
      <c r="L14" s="59" t="s">
        <v>125</v>
      </c>
      <c r="M14" s="39">
        <f t="shared" ref="M14:M49" si="4">IF(L14="Raro",1,IF(L14="Improbable",2,IF(L14="Posible",3,IF(L14="Probable",4,IF(L14="Certeza","5")))))</f>
        <v>2</v>
      </c>
      <c r="N14" s="39" t="str">
        <f t="shared" ref="N14:N49" si="5">IF(MAX(F14:K14)=1,"Insignificante",IF(MAX(F14:K14)=2,"Menor",IF(MAX(F14:K14)=3,"Moderado",IF(MAX(F14:K14)=4,"Mayor",IF(MAX(F14:K14)=5,"Catastrofico","0")))))</f>
        <v>Menor</v>
      </c>
      <c r="O14" s="39">
        <f t="shared" ref="O14:O49" si="6">MAX(F14:K14)</f>
        <v>2</v>
      </c>
      <c r="P14" s="63" t="str">
        <f t="shared" ref="P14:P49" si="7">IF(AND(L14="Raro",N14="Insignificante"),"Inusual",IF(AND(L14="Raro",N14="Menor"),"Bajo",IF(AND(L14="Raro",N14="Moderado"),"Medio",IF(AND(L14="Raro",N14="Mayor"),"Medio",IF(AND(L14="Raro",N14="Catastrofico"),"Alto",IF(AND(L14="Improbable",N14="Insignificante"),"Bajo",IF(AND(L14="Improbable",N14="Menor"),"Bajo",IF(AND(L14="Improbable",N14="Moderado"),"Medio",IF(AND(L14="Improbable",N14="Mayor"),"Alto",IF(AND(L14="Improbable",N14="Catastrofico"),"Alto",IF(AND(L14="Posible",N14="Insignificante"),"Bajo",IF(AND(L14="Posible",N14="Menor"),"Bajo",IF(AND(L14="Posible",N14="Moderado"),"Medio",IF(AND(L14="Posible",N14="Mayor"),"Alto",IF(AND(L14="Posible",N14="Catastrofico"),"Extremo",IF(AND(L14="Probable",N14="Insignificante"),"Medio",IF(AND(L14="Probable",N14="Menor"),"Medio",IF(AND(L14="Probable",N14="Moderado"),"Alto",IF(AND(L14="Probable",N14="Mayor"),"Extremo",IF(AND(L14="Probable",N14="Catastrofico"),"Extremo",IF(AND(L14="Certeza",N14="Insignificante"),"Medio",IF(AND(L14="Certeza",N14="Menor"),"Alto",IF(AND(L14="Certeza",N14="Moderado"),"Alto",IF(AND(L14="Certeza",N14="Mayor"),"Extremo",IF(AND(L14="Certeza",N14="Catastrofico"),"Extremo",0)))))))))))))))))))))))))</f>
        <v>Bajo</v>
      </c>
      <c r="Q14" s="84" t="s">
        <v>188</v>
      </c>
      <c r="R14" s="66"/>
    </row>
    <row r="15" spans="2:21" ht="56.25" customHeight="1" x14ac:dyDescent="0.35">
      <c r="B15" s="79">
        <v>9</v>
      </c>
      <c r="C15" s="125"/>
      <c r="D15" s="83" t="s">
        <v>85</v>
      </c>
      <c r="E15" s="67" t="s">
        <v>0</v>
      </c>
      <c r="F15" s="59">
        <v>1</v>
      </c>
      <c r="G15" s="59">
        <v>2</v>
      </c>
      <c r="H15" s="59">
        <v>1</v>
      </c>
      <c r="I15" s="59">
        <v>2</v>
      </c>
      <c r="J15" s="59">
        <v>2</v>
      </c>
      <c r="K15" s="59">
        <v>1</v>
      </c>
      <c r="L15" s="59" t="s">
        <v>126</v>
      </c>
      <c r="M15" s="39">
        <f t="shared" si="4"/>
        <v>3</v>
      </c>
      <c r="N15" s="39" t="str">
        <f t="shared" si="5"/>
        <v>Menor</v>
      </c>
      <c r="O15" s="39">
        <f t="shared" si="6"/>
        <v>2</v>
      </c>
      <c r="P15" s="63" t="str">
        <f t="shared" si="7"/>
        <v>Bajo</v>
      </c>
      <c r="Q15" s="84" t="s">
        <v>185</v>
      </c>
      <c r="R15" s="3"/>
    </row>
    <row r="16" spans="2:21" ht="47.25" customHeight="1" x14ac:dyDescent="0.35">
      <c r="B16" s="79">
        <v>10</v>
      </c>
      <c r="C16" s="125"/>
      <c r="D16" s="83" t="s">
        <v>170</v>
      </c>
      <c r="E16" s="67" t="s">
        <v>0</v>
      </c>
      <c r="F16" s="59">
        <v>1</v>
      </c>
      <c r="G16" s="59">
        <v>1</v>
      </c>
      <c r="H16" s="59">
        <v>1</v>
      </c>
      <c r="I16" s="59">
        <v>1</v>
      </c>
      <c r="J16" s="59">
        <v>3</v>
      </c>
      <c r="K16" s="59">
        <v>3</v>
      </c>
      <c r="L16" s="59" t="s">
        <v>126</v>
      </c>
      <c r="M16" s="39">
        <f t="shared" si="4"/>
        <v>3</v>
      </c>
      <c r="N16" s="39" t="str">
        <f t="shared" si="5"/>
        <v>Moderado</v>
      </c>
      <c r="O16" s="39">
        <f t="shared" si="6"/>
        <v>3</v>
      </c>
      <c r="P16" s="63" t="str">
        <f t="shared" si="7"/>
        <v>Medio</v>
      </c>
      <c r="Q16" s="84" t="s">
        <v>187</v>
      </c>
      <c r="R16" s="3"/>
    </row>
    <row r="17" spans="2:18" ht="43.5" customHeight="1" x14ac:dyDescent="0.35">
      <c r="B17" s="79">
        <v>11</v>
      </c>
      <c r="C17" s="120" t="s">
        <v>95</v>
      </c>
      <c r="D17" s="83" t="s">
        <v>201</v>
      </c>
      <c r="E17" s="67" t="s">
        <v>0</v>
      </c>
      <c r="F17" s="59">
        <v>3</v>
      </c>
      <c r="G17" s="59">
        <v>3</v>
      </c>
      <c r="H17" s="59">
        <v>1</v>
      </c>
      <c r="I17" s="59">
        <v>1</v>
      </c>
      <c r="J17" s="59">
        <v>1</v>
      </c>
      <c r="K17" s="59">
        <v>1</v>
      </c>
      <c r="L17" s="59" t="s">
        <v>127</v>
      </c>
      <c r="M17" s="39">
        <f t="shared" si="4"/>
        <v>4</v>
      </c>
      <c r="N17" s="39" t="str">
        <f t="shared" si="5"/>
        <v>Moderado</v>
      </c>
      <c r="O17" s="39">
        <f t="shared" si="6"/>
        <v>3</v>
      </c>
      <c r="P17" s="63" t="str">
        <f t="shared" si="7"/>
        <v>Alto</v>
      </c>
      <c r="Q17" s="84" t="s">
        <v>198</v>
      </c>
      <c r="R17" s="66"/>
    </row>
    <row r="18" spans="2:18" ht="52" x14ac:dyDescent="0.35">
      <c r="B18" s="79">
        <v>12</v>
      </c>
      <c r="C18" s="113"/>
      <c r="D18" s="83" t="s">
        <v>200</v>
      </c>
      <c r="E18" s="67" t="s">
        <v>102</v>
      </c>
      <c r="F18" s="59">
        <v>3</v>
      </c>
      <c r="G18" s="59">
        <v>3</v>
      </c>
      <c r="H18" s="59">
        <v>1</v>
      </c>
      <c r="I18" s="59">
        <v>1</v>
      </c>
      <c r="J18" s="59">
        <v>1</v>
      </c>
      <c r="K18" s="59">
        <v>1</v>
      </c>
      <c r="L18" s="59" t="s">
        <v>127</v>
      </c>
      <c r="M18" s="39">
        <f t="shared" ref="M18" si="8">IF(L18="Raro",1,IF(L18="Improbable",2,IF(L18="Posible",3,IF(L18="Probable",4,IF(L18="Certeza","5")))))</f>
        <v>4</v>
      </c>
      <c r="N18" s="39" t="str">
        <f t="shared" ref="N18" si="9">IF(MAX(F18:K18)=1,"Insignificante",IF(MAX(F18:K18)=2,"Menor",IF(MAX(F18:K18)=3,"Moderado",IF(MAX(F18:K18)=4,"Mayor",IF(MAX(F18:K18)=5,"Catastrofico","0")))))</f>
        <v>Moderado</v>
      </c>
      <c r="O18" s="39">
        <f t="shared" ref="O18" si="10">MAX(F18:K18)</f>
        <v>3</v>
      </c>
      <c r="P18" s="63" t="str">
        <f t="shared" ref="P18" si="11">IF(AND(L18="Raro",N18="Insignificante"),"Inusual",IF(AND(L18="Raro",N18="Menor"),"Bajo",IF(AND(L18="Raro",N18="Moderado"),"Medio",IF(AND(L18="Raro",N18="Mayor"),"Medio",IF(AND(L18="Raro",N18="Catastrofico"),"Alto",IF(AND(L18="Improbable",N18="Insignificante"),"Bajo",IF(AND(L18="Improbable",N18="Menor"),"Bajo",IF(AND(L18="Improbable",N18="Moderado"),"Medio",IF(AND(L18="Improbable",N18="Mayor"),"Alto",IF(AND(L18="Improbable",N18="Catastrofico"),"Alto",IF(AND(L18="Posible",N18="Insignificante"),"Bajo",IF(AND(L18="Posible",N18="Menor"),"Bajo",IF(AND(L18="Posible",N18="Moderado"),"Medio",IF(AND(L18="Posible",N18="Mayor"),"Alto",IF(AND(L18="Posible",N18="Catastrofico"),"Extremo",IF(AND(L18="Probable",N18="Insignificante"),"Medio",IF(AND(L18="Probable",N18="Menor"),"Medio",IF(AND(L18="Probable",N18="Moderado"),"Alto",IF(AND(L18="Probable",N18="Mayor"),"Extremo",IF(AND(L18="Probable",N18="Catastrofico"),"Extremo",IF(AND(L18="Certeza",N18="Insignificante"),"Medio",IF(AND(L18="Certeza",N18="Menor"),"Alto",IF(AND(L18="Certeza",N18="Moderado"),"Alto",IF(AND(L18="Certeza",N18="Mayor"),"Extremo",IF(AND(L18="Certeza",N18="Catastrofico"),"Extremo",0)))))))))))))))))))))))))</f>
        <v>Alto</v>
      </c>
      <c r="Q18" s="84" t="s">
        <v>199</v>
      </c>
      <c r="R18" s="66"/>
    </row>
    <row r="19" spans="2:18" ht="47.25" customHeight="1" x14ac:dyDescent="0.35">
      <c r="B19" s="79">
        <v>13</v>
      </c>
      <c r="C19" s="113"/>
      <c r="D19" s="83" t="s">
        <v>111</v>
      </c>
      <c r="E19" s="67" t="s">
        <v>0</v>
      </c>
      <c r="F19" s="59">
        <v>3</v>
      </c>
      <c r="G19" s="59">
        <v>3</v>
      </c>
      <c r="H19" s="59">
        <v>1</v>
      </c>
      <c r="I19" s="59">
        <v>1</v>
      </c>
      <c r="J19" s="59">
        <v>1</v>
      </c>
      <c r="K19" s="59">
        <v>1</v>
      </c>
      <c r="L19" s="59" t="s">
        <v>127</v>
      </c>
      <c r="M19" s="39">
        <f t="shared" si="4"/>
        <v>4</v>
      </c>
      <c r="N19" s="39" t="str">
        <f t="shared" si="5"/>
        <v>Moderado</v>
      </c>
      <c r="O19" s="39">
        <f t="shared" si="6"/>
        <v>3</v>
      </c>
      <c r="P19" s="63" t="str">
        <f t="shared" si="7"/>
        <v>Alto</v>
      </c>
      <c r="Q19" s="84" t="s">
        <v>184</v>
      </c>
      <c r="R19" s="3"/>
    </row>
    <row r="20" spans="2:18" ht="39" x14ac:dyDescent="0.35">
      <c r="B20" s="79">
        <v>14</v>
      </c>
      <c r="C20" s="114"/>
      <c r="D20" s="83" t="s">
        <v>84</v>
      </c>
      <c r="E20" s="67" t="s">
        <v>0</v>
      </c>
      <c r="F20" s="59">
        <v>3</v>
      </c>
      <c r="G20" s="59">
        <v>4</v>
      </c>
      <c r="H20" s="59">
        <v>3</v>
      </c>
      <c r="I20" s="59">
        <v>2</v>
      </c>
      <c r="J20" s="59">
        <v>1</v>
      </c>
      <c r="K20" s="59">
        <v>1</v>
      </c>
      <c r="L20" s="59" t="s">
        <v>126</v>
      </c>
      <c r="M20" s="39">
        <f t="shared" si="4"/>
        <v>3</v>
      </c>
      <c r="N20" s="39" t="str">
        <f t="shared" si="5"/>
        <v>Mayor</v>
      </c>
      <c r="O20" s="39">
        <f t="shared" si="6"/>
        <v>4</v>
      </c>
      <c r="P20" s="63" t="str">
        <f t="shared" si="7"/>
        <v>Alto</v>
      </c>
      <c r="Q20" s="84" t="s">
        <v>211</v>
      </c>
      <c r="R20" s="3"/>
    </row>
    <row r="21" spans="2:18" ht="57" customHeight="1" x14ac:dyDescent="0.35">
      <c r="B21" s="79">
        <v>15</v>
      </c>
      <c r="C21" s="124" t="s">
        <v>208</v>
      </c>
      <c r="D21" s="83" t="s">
        <v>228</v>
      </c>
      <c r="E21" s="67" t="s">
        <v>102</v>
      </c>
      <c r="F21" s="59">
        <v>4</v>
      </c>
      <c r="G21" s="59">
        <v>4</v>
      </c>
      <c r="H21" s="59">
        <v>1</v>
      </c>
      <c r="I21" s="59">
        <v>1</v>
      </c>
      <c r="J21" s="59">
        <v>1</v>
      </c>
      <c r="K21" s="59">
        <v>1</v>
      </c>
      <c r="L21" s="59" t="s">
        <v>126</v>
      </c>
      <c r="M21" s="39">
        <f t="shared" si="4"/>
        <v>3</v>
      </c>
      <c r="N21" s="39" t="str">
        <f t="shared" si="5"/>
        <v>Mayor</v>
      </c>
      <c r="O21" s="39">
        <f t="shared" si="6"/>
        <v>4</v>
      </c>
      <c r="P21" s="63" t="str">
        <f t="shared" si="7"/>
        <v>Alto</v>
      </c>
      <c r="Q21" s="84" t="s">
        <v>166</v>
      </c>
      <c r="R21" s="66"/>
    </row>
    <row r="22" spans="2:18" ht="39" x14ac:dyDescent="0.35">
      <c r="B22" s="79">
        <v>16</v>
      </c>
      <c r="C22" s="125"/>
      <c r="D22" s="84" t="s">
        <v>112</v>
      </c>
      <c r="E22" s="67" t="s">
        <v>0</v>
      </c>
      <c r="F22" s="59">
        <v>3</v>
      </c>
      <c r="G22" s="59">
        <v>3</v>
      </c>
      <c r="H22" s="59">
        <v>1</v>
      </c>
      <c r="I22" s="59">
        <v>1</v>
      </c>
      <c r="J22" s="59">
        <v>1</v>
      </c>
      <c r="K22" s="59">
        <v>1</v>
      </c>
      <c r="L22" s="59" t="s">
        <v>126</v>
      </c>
      <c r="M22" s="39">
        <f t="shared" si="4"/>
        <v>3</v>
      </c>
      <c r="N22" s="39" t="str">
        <f t="shared" si="5"/>
        <v>Moderado</v>
      </c>
      <c r="O22" s="39">
        <f t="shared" si="6"/>
        <v>3</v>
      </c>
      <c r="P22" s="63" t="str">
        <f t="shared" si="7"/>
        <v>Medio</v>
      </c>
      <c r="Q22" s="87" t="s">
        <v>211</v>
      </c>
      <c r="R22" s="3"/>
    </row>
    <row r="23" spans="2:18" ht="58.5" customHeight="1" x14ac:dyDescent="0.35">
      <c r="B23" s="79">
        <v>17</v>
      </c>
      <c r="C23" s="125"/>
      <c r="D23" s="84" t="s">
        <v>69</v>
      </c>
      <c r="E23" s="67" t="s">
        <v>0</v>
      </c>
      <c r="F23" s="59">
        <v>2</v>
      </c>
      <c r="G23" s="59">
        <v>1</v>
      </c>
      <c r="H23" s="59">
        <v>1</v>
      </c>
      <c r="I23" s="59">
        <v>1</v>
      </c>
      <c r="J23" s="59">
        <v>2</v>
      </c>
      <c r="K23" s="59">
        <v>3</v>
      </c>
      <c r="L23" s="59" t="s">
        <v>125</v>
      </c>
      <c r="M23" s="39">
        <f t="shared" si="4"/>
        <v>2</v>
      </c>
      <c r="N23" s="39" t="str">
        <f t="shared" si="5"/>
        <v>Moderado</v>
      </c>
      <c r="O23" s="39">
        <f t="shared" si="6"/>
        <v>3</v>
      </c>
      <c r="P23" s="63" t="str">
        <f t="shared" si="7"/>
        <v>Medio</v>
      </c>
      <c r="Q23" s="84" t="s">
        <v>173</v>
      </c>
      <c r="R23" s="3"/>
    </row>
    <row r="24" spans="2:18" s="74" customFormat="1" ht="39" customHeight="1" x14ac:dyDescent="0.35">
      <c r="B24" s="79">
        <v>18</v>
      </c>
      <c r="C24" s="125"/>
      <c r="D24" s="83" t="s">
        <v>209</v>
      </c>
      <c r="E24" s="67" t="s">
        <v>0</v>
      </c>
      <c r="F24" s="76">
        <v>3</v>
      </c>
      <c r="G24" s="76">
        <v>3</v>
      </c>
      <c r="H24" s="76">
        <v>1</v>
      </c>
      <c r="I24" s="76">
        <v>1</v>
      </c>
      <c r="J24" s="76">
        <v>1</v>
      </c>
      <c r="K24" s="76">
        <v>1</v>
      </c>
      <c r="L24" s="76" t="s">
        <v>126</v>
      </c>
      <c r="M24" s="75">
        <f t="shared" ref="M24:M25" si="12">IF(L24="Raro",1,IF(L24="Improbable",2,IF(L24="Posible",3,IF(L24="Probable",4,IF(L24="Certeza","5")))))</f>
        <v>3</v>
      </c>
      <c r="N24" s="75" t="str">
        <f t="shared" ref="N24:N25" si="13">IF(MAX(F24:K24)=1,"Insignificante",IF(MAX(F24:K24)=2,"Menor",IF(MAX(F24:K24)=3,"Moderado",IF(MAX(F24:K24)=4,"Mayor",IF(MAX(F24:K24)=5,"Catastrofico","0")))))</f>
        <v>Moderado</v>
      </c>
      <c r="O24" s="75">
        <f t="shared" ref="O24:O25" si="14">MAX(F24:K24)</f>
        <v>3</v>
      </c>
      <c r="P24" s="77" t="str">
        <f t="shared" ref="P24:P25" si="15">IF(AND(L24="Raro",N24="Insignificante"),"Inusual",IF(AND(L24="Raro",N24="Menor"),"Bajo",IF(AND(L24="Raro",N24="Moderado"),"Medio",IF(AND(L24="Raro",N24="Mayor"),"Medio",IF(AND(L24="Raro",N24="Catastrofico"),"Alto",IF(AND(L24="Improbable",N24="Insignificante"),"Bajo",IF(AND(L24="Improbable",N24="Menor"),"Bajo",IF(AND(L24="Improbable",N24="Moderado"),"Medio",IF(AND(L24="Improbable",N24="Mayor"),"Alto",IF(AND(L24="Improbable",N24="Catastrofico"),"Alto",IF(AND(L24="Posible",N24="Insignificante"),"Bajo",IF(AND(L24="Posible",N24="Menor"),"Bajo",IF(AND(L24="Posible",N24="Moderado"),"Medio",IF(AND(L24="Posible",N24="Mayor"),"Alto",IF(AND(L24="Posible",N24="Catastrofico"),"Extremo",IF(AND(L24="Probable",N24="Insignificante"),"Medio",IF(AND(L24="Probable",N24="Menor"),"Medio",IF(AND(L24="Probable",N24="Moderado"),"Alto",IF(AND(L24="Probable",N24="Mayor"),"Extremo",IF(AND(L24="Probable",N24="Catastrofico"),"Extremo",IF(AND(L24="Certeza",N24="Insignificante"),"Medio",IF(AND(L24="Certeza",N24="Menor"),"Alto",IF(AND(L24="Certeza",N24="Moderado"),"Alto",IF(AND(L24="Certeza",N24="Mayor"),"Extremo",IF(AND(L24="Certeza",N24="Catastrofico"),"Extremo",0)))))))))))))))))))))))))</f>
        <v>Medio</v>
      </c>
      <c r="Q24" s="87" t="s">
        <v>212</v>
      </c>
      <c r="R24" s="3"/>
    </row>
    <row r="25" spans="2:18" s="74" customFormat="1" ht="97.5" customHeight="1" x14ac:dyDescent="0.35">
      <c r="B25" s="79">
        <v>19</v>
      </c>
      <c r="C25" s="125"/>
      <c r="D25" s="3" t="s">
        <v>224</v>
      </c>
      <c r="E25" s="75" t="s">
        <v>0</v>
      </c>
      <c r="F25" s="90">
        <v>3</v>
      </c>
      <c r="G25" s="90">
        <v>3</v>
      </c>
      <c r="H25" s="90">
        <v>2</v>
      </c>
      <c r="I25" s="90">
        <v>1</v>
      </c>
      <c r="J25" s="90">
        <v>1</v>
      </c>
      <c r="K25" s="90">
        <v>2</v>
      </c>
      <c r="L25" s="90" t="s">
        <v>126</v>
      </c>
      <c r="M25" s="75">
        <f t="shared" si="12"/>
        <v>3</v>
      </c>
      <c r="N25" s="75" t="str">
        <f t="shared" si="13"/>
        <v>Moderado</v>
      </c>
      <c r="O25" s="75">
        <f t="shared" si="14"/>
        <v>3</v>
      </c>
      <c r="P25" s="77" t="str">
        <f t="shared" si="15"/>
        <v>Medio</v>
      </c>
      <c r="Q25" s="82" t="s">
        <v>225</v>
      </c>
      <c r="R25" s="82"/>
    </row>
    <row r="26" spans="2:18" ht="108" customHeight="1" x14ac:dyDescent="0.35">
      <c r="B26" s="79">
        <v>20</v>
      </c>
      <c r="C26" s="125"/>
      <c r="D26" s="84" t="s">
        <v>87</v>
      </c>
      <c r="E26" s="67" t="s">
        <v>0</v>
      </c>
      <c r="F26" s="59">
        <v>2</v>
      </c>
      <c r="G26" s="59">
        <v>3</v>
      </c>
      <c r="H26" s="59">
        <v>1</v>
      </c>
      <c r="I26" s="59">
        <v>1</v>
      </c>
      <c r="J26" s="59">
        <v>1</v>
      </c>
      <c r="K26" s="59">
        <v>1</v>
      </c>
      <c r="L26" s="59" t="s">
        <v>126</v>
      </c>
      <c r="M26" s="39">
        <f t="shared" si="4"/>
        <v>3</v>
      </c>
      <c r="N26" s="39" t="str">
        <f t="shared" si="5"/>
        <v>Moderado</v>
      </c>
      <c r="O26" s="39">
        <f t="shared" si="6"/>
        <v>3</v>
      </c>
      <c r="P26" s="63" t="str">
        <f t="shared" si="7"/>
        <v>Medio</v>
      </c>
      <c r="Q26" s="87" t="s">
        <v>235</v>
      </c>
      <c r="R26" s="66"/>
    </row>
    <row r="27" spans="2:18" ht="112.5" customHeight="1" x14ac:dyDescent="0.35">
      <c r="B27" s="79">
        <v>21</v>
      </c>
      <c r="C27" s="125"/>
      <c r="D27" s="84" t="s">
        <v>227</v>
      </c>
      <c r="E27" s="67" t="s">
        <v>0</v>
      </c>
      <c r="F27" s="59">
        <v>2</v>
      </c>
      <c r="G27" s="59">
        <v>3</v>
      </c>
      <c r="H27" s="59">
        <v>1</v>
      </c>
      <c r="I27" s="59">
        <v>1</v>
      </c>
      <c r="J27" s="59">
        <v>1</v>
      </c>
      <c r="K27" s="59">
        <v>1</v>
      </c>
      <c r="L27" s="59" t="s">
        <v>126</v>
      </c>
      <c r="M27" s="39">
        <f t="shared" si="4"/>
        <v>3</v>
      </c>
      <c r="N27" s="39" t="str">
        <f t="shared" si="5"/>
        <v>Moderado</v>
      </c>
      <c r="O27" s="39">
        <f t="shared" si="6"/>
        <v>3</v>
      </c>
      <c r="P27" s="63" t="str">
        <f t="shared" si="7"/>
        <v>Medio</v>
      </c>
      <c r="Q27" s="84" t="s">
        <v>235</v>
      </c>
      <c r="R27" s="66"/>
    </row>
    <row r="28" spans="2:18" ht="64.5" customHeight="1" x14ac:dyDescent="0.35">
      <c r="B28" s="79">
        <v>22</v>
      </c>
      <c r="C28" s="121" t="s">
        <v>94</v>
      </c>
      <c r="D28" s="84" t="s">
        <v>163</v>
      </c>
      <c r="E28" s="67" t="s">
        <v>0</v>
      </c>
      <c r="F28" s="59">
        <v>2</v>
      </c>
      <c r="G28" s="59">
        <v>1</v>
      </c>
      <c r="H28" s="59">
        <v>1</v>
      </c>
      <c r="I28" s="59">
        <v>1</v>
      </c>
      <c r="J28" s="59">
        <v>2</v>
      </c>
      <c r="K28" s="59">
        <v>3</v>
      </c>
      <c r="L28" s="59" t="s">
        <v>125</v>
      </c>
      <c r="M28" s="39">
        <f t="shared" si="4"/>
        <v>2</v>
      </c>
      <c r="N28" s="39" t="str">
        <f t="shared" si="5"/>
        <v>Moderado</v>
      </c>
      <c r="O28" s="39">
        <f t="shared" si="6"/>
        <v>3</v>
      </c>
      <c r="P28" s="63" t="str">
        <f t="shared" si="7"/>
        <v>Medio</v>
      </c>
      <c r="Q28" s="84" t="s">
        <v>196</v>
      </c>
      <c r="R28" s="3"/>
    </row>
    <row r="29" spans="2:18" ht="52" x14ac:dyDescent="0.35">
      <c r="B29" s="79">
        <v>23</v>
      </c>
      <c r="C29" s="123"/>
      <c r="D29" s="84" t="s">
        <v>162</v>
      </c>
      <c r="E29" s="67" t="s">
        <v>0</v>
      </c>
      <c r="F29" s="59">
        <v>4</v>
      </c>
      <c r="G29" s="59">
        <v>4</v>
      </c>
      <c r="H29" s="59">
        <v>2</v>
      </c>
      <c r="I29" s="59">
        <v>1</v>
      </c>
      <c r="J29" s="59">
        <v>2</v>
      </c>
      <c r="K29" s="59">
        <v>4</v>
      </c>
      <c r="L29" s="59" t="s">
        <v>124</v>
      </c>
      <c r="M29" s="39">
        <f t="shared" si="4"/>
        <v>1</v>
      </c>
      <c r="N29" s="39" t="str">
        <f t="shared" si="5"/>
        <v>Mayor</v>
      </c>
      <c r="O29" s="39">
        <f t="shared" si="6"/>
        <v>4</v>
      </c>
      <c r="P29" s="63" t="str">
        <f t="shared" si="7"/>
        <v>Medio</v>
      </c>
      <c r="Q29" s="84" t="s">
        <v>183</v>
      </c>
      <c r="R29" s="3"/>
    </row>
    <row r="30" spans="2:18" ht="47.25" customHeight="1" thickBot="1" x14ac:dyDescent="0.4">
      <c r="B30" s="79">
        <v>24</v>
      </c>
      <c r="C30" s="121" t="s">
        <v>106</v>
      </c>
      <c r="D30" s="84" t="s">
        <v>157</v>
      </c>
      <c r="E30" s="67" t="s">
        <v>0</v>
      </c>
      <c r="F30" s="59">
        <v>1</v>
      </c>
      <c r="G30" s="59">
        <v>1</v>
      </c>
      <c r="H30" s="59">
        <v>1</v>
      </c>
      <c r="I30" s="59">
        <v>1</v>
      </c>
      <c r="J30" s="59">
        <v>1</v>
      </c>
      <c r="K30" s="59">
        <v>1</v>
      </c>
      <c r="L30" s="59" t="s">
        <v>124</v>
      </c>
      <c r="M30" s="39">
        <f t="shared" si="4"/>
        <v>1</v>
      </c>
      <c r="N30" s="39" t="str">
        <f>IF(MAX(F30:K30)=1,"Insignificante",IF(MAX(F30:K30)=2,"Menor",IF(MAX(F30:K30)=3,"Moderado",IF(MAX(F30:K30)=4,"Mayor",IF(MAX(F30:K30)=5,"Catastrofico","0")))))</f>
        <v>Insignificante</v>
      </c>
      <c r="O30" s="39">
        <f t="shared" si="6"/>
        <v>1</v>
      </c>
      <c r="P30" s="63" t="str">
        <f t="shared" si="7"/>
        <v>Inusual</v>
      </c>
      <c r="Q30" s="84" t="s">
        <v>167</v>
      </c>
      <c r="R30" s="66"/>
    </row>
    <row r="31" spans="2:18" ht="75" customHeight="1" thickBot="1" x14ac:dyDescent="0.4">
      <c r="B31" s="79">
        <v>25</v>
      </c>
      <c r="C31" s="122"/>
      <c r="D31" s="86" t="s">
        <v>210</v>
      </c>
      <c r="E31" s="67" t="s">
        <v>102</v>
      </c>
      <c r="F31" s="59">
        <v>3</v>
      </c>
      <c r="G31" s="59">
        <v>3</v>
      </c>
      <c r="H31" s="59">
        <v>3</v>
      </c>
      <c r="I31" s="59">
        <v>1</v>
      </c>
      <c r="J31" s="59">
        <v>1</v>
      </c>
      <c r="K31" s="59">
        <v>2</v>
      </c>
      <c r="L31" s="59" t="s">
        <v>127</v>
      </c>
      <c r="M31" s="39">
        <v>4</v>
      </c>
      <c r="N31" s="39" t="s">
        <v>172</v>
      </c>
      <c r="O31" s="39">
        <v>3</v>
      </c>
      <c r="P31" s="63" t="s">
        <v>58</v>
      </c>
      <c r="Q31" s="88" t="s">
        <v>202</v>
      </c>
      <c r="R31" s="3"/>
    </row>
    <row r="32" spans="2:18" ht="57.75" customHeight="1" x14ac:dyDescent="0.35">
      <c r="B32" s="79">
        <v>26</v>
      </c>
      <c r="C32" s="122"/>
      <c r="D32" s="84" t="s">
        <v>158</v>
      </c>
      <c r="E32" s="67" t="s">
        <v>0</v>
      </c>
      <c r="F32" s="59">
        <v>1</v>
      </c>
      <c r="G32" s="59">
        <v>3</v>
      </c>
      <c r="H32" s="59">
        <v>2</v>
      </c>
      <c r="I32" s="59">
        <v>1</v>
      </c>
      <c r="J32" s="59">
        <v>1</v>
      </c>
      <c r="K32" s="59">
        <v>1</v>
      </c>
      <c r="L32" s="59" t="s">
        <v>126</v>
      </c>
      <c r="M32" s="39">
        <f t="shared" si="4"/>
        <v>3</v>
      </c>
      <c r="N32" s="39" t="str">
        <f t="shared" si="5"/>
        <v>Moderado</v>
      </c>
      <c r="O32" s="39">
        <f t="shared" si="6"/>
        <v>3</v>
      </c>
      <c r="P32" s="63" t="str">
        <f t="shared" si="7"/>
        <v>Medio</v>
      </c>
      <c r="Q32" s="87" t="s">
        <v>182</v>
      </c>
      <c r="R32" s="3"/>
    </row>
    <row r="33" spans="2:18" ht="44.25" customHeight="1" x14ac:dyDescent="0.35">
      <c r="B33" s="79">
        <v>27</v>
      </c>
      <c r="C33" s="123"/>
      <c r="D33" s="84" t="s">
        <v>113</v>
      </c>
      <c r="E33" s="67" t="s">
        <v>102</v>
      </c>
      <c r="F33" s="59">
        <v>1</v>
      </c>
      <c r="G33" s="59">
        <v>3</v>
      </c>
      <c r="H33" s="59">
        <v>2</v>
      </c>
      <c r="I33" s="59">
        <v>1</v>
      </c>
      <c r="J33" s="59">
        <v>1</v>
      </c>
      <c r="K33" s="59">
        <v>1</v>
      </c>
      <c r="L33" s="59" t="s">
        <v>126</v>
      </c>
      <c r="M33" s="39">
        <f t="shared" si="4"/>
        <v>3</v>
      </c>
      <c r="N33" s="39" t="str">
        <f t="shared" si="5"/>
        <v>Moderado</v>
      </c>
      <c r="O33" s="39">
        <f t="shared" si="6"/>
        <v>3</v>
      </c>
      <c r="P33" s="63" t="str">
        <f t="shared" si="7"/>
        <v>Medio</v>
      </c>
      <c r="Q33" s="84" t="s">
        <v>184</v>
      </c>
      <c r="R33" s="66"/>
    </row>
    <row r="34" spans="2:18" ht="39.75" customHeight="1" x14ac:dyDescent="0.35">
      <c r="B34" s="79">
        <v>28</v>
      </c>
      <c r="C34" s="121" t="s">
        <v>99</v>
      </c>
      <c r="D34" s="84" t="s">
        <v>114</v>
      </c>
      <c r="E34" s="67" t="s">
        <v>0</v>
      </c>
      <c r="F34" s="59">
        <v>2</v>
      </c>
      <c r="G34" s="59">
        <v>2</v>
      </c>
      <c r="H34" s="59">
        <v>1</v>
      </c>
      <c r="I34" s="59">
        <v>2</v>
      </c>
      <c r="J34" s="59">
        <v>1</v>
      </c>
      <c r="K34" s="59">
        <v>1</v>
      </c>
      <c r="L34" s="59" t="s">
        <v>126</v>
      </c>
      <c r="M34" s="39">
        <f t="shared" si="4"/>
        <v>3</v>
      </c>
      <c r="N34" s="39" t="str">
        <f t="shared" si="5"/>
        <v>Menor</v>
      </c>
      <c r="O34" s="39">
        <f t="shared" si="6"/>
        <v>2</v>
      </c>
      <c r="P34" s="63" t="str">
        <f t="shared" si="7"/>
        <v>Bajo</v>
      </c>
      <c r="Q34" s="84" t="s">
        <v>171</v>
      </c>
      <c r="R34" s="3"/>
    </row>
    <row r="35" spans="2:18" s="74" customFormat="1" ht="51.75" customHeight="1" x14ac:dyDescent="0.35">
      <c r="B35" s="79">
        <v>29</v>
      </c>
      <c r="C35" s="122"/>
      <c r="D35" s="84" t="s">
        <v>229</v>
      </c>
      <c r="E35" s="67" t="s">
        <v>0</v>
      </c>
      <c r="F35" s="76">
        <v>2</v>
      </c>
      <c r="G35" s="76">
        <v>2</v>
      </c>
      <c r="H35" s="76">
        <v>2</v>
      </c>
      <c r="I35" s="76">
        <v>2</v>
      </c>
      <c r="J35" s="76">
        <v>1</v>
      </c>
      <c r="K35" s="76">
        <v>1</v>
      </c>
      <c r="L35" s="76" t="s">
        <v>126</v>
      </c>
      <c r="M35" s="75">
        <f t="shared" si="4"/>
        <v>3</v>
      </c>
      <c r="N35" s="75" t="str">
        <f t="shared" si="5"/>
        <v>Menor</v>
      </c>
      <c r="O35" s="75">
        <f t="shared" si="6"/>
        <v>2</v>
      </c>
      <c r="P35" s="77" t="str">
        <f t="shared" si="7"/>
        <v>Bajo</v>
      </c>
      <c r="Q35" s="84" t="s">
        <v>230</v>
      </c>
      <c r="R35" s="3"/>
    </row>
    <row r="36" spans="2:18" ht="39" x14ac:dyDescent="0.35">
      <c r="B36" s="79">
        <v>30</v>
      </c>
      <c r="C36" s="122"/>
      <c r="D36" s="84" t="s">
        <v>169</v>
      </c>
      <c r="E36" s="67" t="s">
        <v>0</v>
      </c>
      <c r="F36" s="59">
        <v>1</v>
      </c>
      <c r="G36" s="59">
        <v>1</v>
      </c>
      <c r="H36" s="59">
        <v>1</v>
      </c>
      <c r="I36" s="59">
        <v>1</v>
      </c>
      <c r="J36" s="59">
        <v>1</v>
      </c>
      <c r="K36" s="59">
        <v>1</v>
      </c>
      <c r="L36" s="59" t="s">
        <v>124</v>
      </c>
      <c r="M36" s="39">
        <f t="shared" si="4"/>
        <v>1</v>
      </c>
      <c r="N36" s="39" t="str">
        <f t="shared" si="5"/>
        <v>Insignificante</v>
      </c>
      <c r="O36" s="39">
        <f t="shared" si="6"/>
        <v>1</v>
      </c>
      <c r="P36" s="63" t="str">
        <f t="shared" si="7"/>
        <v>Inusual</v>
      </c>
      <c r="Q36" s="84" t="s">
        <v>171</v>
      </c>
      <c r="R36" s="3"/>
    </row>
    <row r="37" spans="2:18" ht="39.75" customHeight="1" x14ac:dyDescent="0.35">
      <c r="B37" s="79">
        <v>31</v>
      </c>
      <c r="C37" s="122"/>
      <c r="D37" s="84" t="s">
        <v>160</v>
      </c>
      <c r="E37" s="67" t="s">
        <v>0</v>
      </c>
      <c r="F37" s="59">
        <v>1</v>
      </c>
      <c r="G37" s="59">
        <v>2</v>
      </c>
      <c r="H37" s="59">
        <v>1</v>
      </c>
      <c r="I37" s="59">
        <v>1</v>
      </c>
      <c r="J37" s="59">
        <v>1</v>
      </c>
      <c r="K37" s="59">
        <v>1</v>
      </c>
      <c r="L37" s="59" t="s">
        <v>124</v>
      </c>
      <c r="M37" s="39">
        <f t="shared" si="4"/>
        <v>1</v>
      </c>
      <c r="N37" s="39" t="str">
        <f t="shared" si="5"/>
        <v>Menor</v>
      </c>
      <c r="O37" s="39">
        <f t="shared" si="6"/>
        <v>2</v>
      </c>
      <c r="P37" s="63" t="str">
        <f t="shared" si="7"/>
        <v>Bajo</v>
      </c>
      <c r="Q37" s="84" t="s">
        <v>171</v>
      </c>
      <c r="R37" s="3"/>
    </row>
    <row r="38" spans="2:18" ht="38.25" customHeight="1" x14ac:dyDescent="0.35">
      <c r="B38" s="79">
        <v>32</v>
      </c>
      <c r="C38" s="122"/>
      <c r="D38" s="84" t="s">
        <v>161</v>
      </c>
      <c r="E38" s="67" t="s">
        <v>0</v>
      </c>
      <c r="F38" s="59">
        <v>1</v>
      </c>
      <c r="G38" s="59">
        <v>2</v>
      </c>
      <c r="H38" s="59">
        <v>1</v>
      </c>
      <c r="I38" s="59">
        <v>2</v>
      </c>
      <c r="J38" s="59">
        <v>1</v>
      </c>
      <c r="K38" s="59">
        <v>1</v>
      </c>
      <c r="L38" s="59" t="s">
        <v>126</v>
      </c>
      <c r="M38" s="39">
        <f t="shared" si="4"/>
        <v>3</v>
      </c>
      <c r="N38" s="39" t="str">
        <f t="shared" si="5"/>
        <v>Menor</v>
      </c>
      <c r="O38" s="39">
        <f t="shared" si="6"/>
        <v>2</v>
      </c>
      <c r="P38" s="63" t="str">
        <f t="shared" si="7"/>
        <v>Bajo</v>
      </c>
      <c r="Q38" s="84" t="s">
        <v>171</v>
      </c>
      <c r="R38" s="3"/>
    </row>
    <row r="39" spans="2:18" ht="28.5" customHeight="1" x14ac:dyDescent="0.35">
      <c r="B39" s="79">
        <v>33</v>
      </c>
      <c r="C39" s="122"/>
      <c r="D39" s="84" t="s">
        <v>115</v>
      </c>
      <c r="E39" s="67" t="s">
        <v>0</v>
      </c>
      <c r="F39" s="59">
        <v>3</v>
      </c>
      <c r="G39" s="59">
        <v>3</v>
      </c>
      <c r="H39" s="59">
        <v>2</v>
      </c>
      <c r="I39" s="59">
        <v>1</v>
      </c>
      <c r="J39" s="59">
        <v>1</v>
      </c>
      <c r="K39" s="59">
        <v>1</v>
      </c>
      <c r="L39" s="59" t="s">
        <v>126</v>
      </c>
      <c r="M39" s="39">
        <f t="shared" si="4"/>
        <v>3</v>
      </c>
      <c r="N39" s="39" t="str">
        <f t="shared" si="5"/>
        <v>Moderado</v>
      </c>
      <c r="O39" s="39">
        <f t="shared" si="6"/>
        <v>3</v>
      </c>
      <c r="P39" s="63" t="str">
        <f t="shared" si="7"/>
        <v>Medio</v>
      </c>
      <c r="Q39" s="84" t="s">
        <v>171</v>
      </c>
      <c r="R39" s="3"/>
    </row>
    <row r="40" spans="2:18" ht="83.25" customHeight="1" x14ac:dyDescent="0.35">
      <c r="B40" s="79">
        <v>34</v>
      </c>
      <c r="C40" s="117" t="s">
        <v>96</v>
      </c>
      <c r="D40" s="84" t="s">
        <v>92</v>
      </c>
      <c r="E40" s="67" t="s">
        <v>0</v>
      </c>
      <c r="F40" s="59">
        <v>1</v>
      </c>
      <c r="G40" s="59">
        <v>1</v>
      </c>
      <c r="H40" s="59">
        <v>1</v>
      </c>
      <c r="I40" s="59">
        <v>1</v>
      </c>
      <c r="J40" s="59">
        <v>1</v>
      </c>
      <c r="K40" s="59">
        <v>2</v>
      </c>
      <c r="L40" s="59" t="s">
        <v>125</v>
      </c>
      <c r="M40" s="39">
        <f t="shared" si="4"/>
        <v>2</v>
      </c>
      <c r="N40" s="39" t="str">
        <f t="shared" si="5"/>
        <v>Menor</v>
      </c>
      <c r="O40" s="39">
        <f t="shared" si="6"/>
        <v>2</v>
      </c>
      <c r="P40" s="63" t="str">
        <f t="shared" si="7"/>
        <v>Bajo</v>
      </c>
      <c r="Q40" s="87" t="s">
        <v>186</v>
      </c>
      <c r="R40" s="3"/>
    </row>
    <row r="41" spans="2:18" s="74" customFormat="1" ht="111" customHeight="1" x14ac:dyDescent="0.35">
      <c r="B41" s="79">
        <v>35</v>
      </c>
      <c r="C41" s="118"/>
      <c r="D41" s="84" t="s">
        <v>231</v>
      </c>
      <c r="E41" s="67" t="s">
        <v>0</v>
      </c>
      <c r="F41" s="76">
        <v>1</v>
      </c>
      <c r="G41" s="76">
        <v>2</v>
      </c>
      <c r="H41" s="76">
        <v>1</v>
      </c>
      <c r="I41" s="76">
        <v>1</v>
      </c>
      <c r="J41" s="76">
        <v>1</v>
      </c>
      <c r="K41" s="76">
        <v>1</v>
      </c>
      <c r="L41" s="76" t="s">
        <v>127</v>
      </c>
      <c r="M41" s="75">
        <f t="shared" si="4"/>
        <v>4</v>
      </c>
      <c r="N41" s="75" t="str">
        <f t="shared" si="5"/>
        <v>Menor</v>
      </c>
      <c r="O41" s="75">
        <f t="shared" si="6"/>
        <v>2</v>
      </c>
      <c r="P41" s="77" t="str">
        <f t="shared" si="7"/>
        <v>Medio</v>
      </c>
      <c r="Q41" s="87" t="s">
        <v>232</v>
      </c>
      <c r="R41" s="3"/>
    </row>
    <row r="42" spans="2:18" ht="56.25" customHeight="1" x14ac:dyDescent="0.35">
      <c r="B42" s="79">
        <v>36</v>
      </c>
      <c r="C42" s="119"/>
      <c r="D42" s="84" t="s">
        <v>103</v>
      </c>
      <c r="E42" s="67" t="s">
        <v>0</v>
      </c>
      <c r="F42" s="59">
        <v>1</v>
      </c>
      <c r="G42" s="59">
        <v>1</v>
      </c>
      <c r="H42" s="59">
        <v>1</v>
      </c>
      <c r="I42" s="59">
        <v>1</v>
      </c>
      <c r="J42" s="59">
        <v>1</v>
      </c>
      <c r="K42" s="59">
        <v>2</v>
      </c>
      <c r="L42" s="59" t="s">
        <v>125</v>
      </c>
      <c r="M42" s="39">
        <f t="shared" si="4"/>
        <v>2</v>
      </c>
      <c r="N42" s="39" t="str">
        <f t="shared" si="5"/>
        <v>Menor</v>
      </c>
      <c r="O42" s="39">
        <f t="shared" si="6"/>
        <v>2</v>
      </c>
      <c r="P42" s="63" t="str">
        <f t="shared" si="7"/>
        <v>Bajo</v>
      </c>
      <c r="Q42" s="87" t="s">
        <v>180</v>
      </c>
      <c r="R42" s="3"/>
    </row>
    <row r="43" spans="2:18" ht="37.5" customHeight="1" x14ac:dyDescent="0.35">
      <c r="B43" s="79">
        <v>37</v>
      </c>
      <c r="C43" s="117" t="s">
        <v>97</v>
      </c>
      <c r="D43" s="84" t="s">
        <v>98</v>
      </c>
      <c r="E43" s="67" t="s">
        <v>0</v>
      </c>
      <c r="F43" s="59">
        <v>3</v>
      </c>
      <c r="G43" s="59">
        <v>3</v>
      </c>
      <c r="H43" s="59">
        <v>3</v>
      </c>
      <c r="I43" s="59">
        <v>1</v>
      </c>
      <c r="J43" s="59">
        <v>2</v>
      </c>
      <c r="K43" s="59">
        <v>2</v>
      </c>
      <c r="L43" s="59" t="s">
        <v>126</v>
      </c>
      <c r="M43" s="39">
        <f t="shared" si="4"/>
        <v>3</v>
      </c>
      <c r="N43" s="39" t="str">
        <f t="shared" si="5"/>
        <v>Moderado</v>
      </c>
      <c r="O43" s="39">
        <f t="shared" si="6"/>
        <v>3</v>
      </c>
      <c r="P43" s="63" t="str">
        <f t="shared" si="7"/>
        <v>Medio</v>
      </c>
      <c r="Q43" s="84" t="s">
        <v>176</v>
      </c>
      <c r="R43" s="3"/>
    </row>
    <row r="44" spans="2:18" ht="45.75" customHeight="1" x14ac:dyDescent="0.35">
      <c r="B44" s="79">
        <v>38</v>
      </c>
      <c r="C44" s="118"/>
      <c r="D44" s="84" t="s">
        <v>83</v>
      </c>
      <c r="E44" s="67" t="s">
        <v>0</v>
      </c>
      <c r="F44" s="59">
        <v>3</v>
      </c>
      <c r="G44" s="59">
        <v>1</v>
      </c>
      <c r="H44" s="59">
        <v>1</v>
      </c>
      <c r="I44" s="59">
        <v>1</v>
      </c>
      <c r="J44" s="59">
        <v>1</v>
      </c>
      <c r="K44" s="59">
        <v>2</v>
      </c>
      <c r="L44" s="59" t="s">
        <v>126</v>
      </c>
      <c r="M44" s="39">
        <f t="shared" si="4"/>
        <v>3</v>
      </c>
      <c r="N44" s="39" t="str">
        <f t="shared" si="5"/>
        <v>Moderado</v>
      </c>
      <c r="O44" s="39">
        <f t="shared" si="6"/>
        <v>3</v>
      </c>
      <c r="P44" s="63" t="str">
        <f t="shared" si="7"/>
        <v>Medio</v>
      </c>
      <c r="Q44" s="87" t="s">
        <v>179</v>
      </c>
      <c r="R44" s="66"/>
    </row>
    <row r="45" spans="2:18" ht="45.75" customHeight="1" x14ac:dyDescent="0.35">
      <c r="B45" s="79">
        <v>39</v>
      </c>
      <c r="C45" s="118"/>
      <c r="D45" s="84" t="s">
        <v>104</v>
      </c>
      <c r="E45" s="67" t="s">
        <v>0</v>
      </c>
      <c r="F45" s="59">
        <v>1</v>
      </c>
      <c r="G45" s="59">
        <v>1</v>
      </c>
      <c r="H45" s="59">
        <v>1</v>
      </c>
      <c r="I45" s="59">
        <v>1</v>
      </c>
      <c r="J45" s="59">
        <v>1</v>
      </c>
      <c r="K45" s="59">
        <v>1</v>
      </c>
      <c r="L45" s="59" t="s">
        <v>126</v>
      </c>
      <c r="M45" s="39">
        <f t="shared" si="4"/>
        <v>3</v>
      </c>
      <c r="N45" s="39" t="str">
        <f t="shared" si="5"/>
        <v>Insignificante</v>
      </c>
      <c r="O45" s="39">
        <f t="shared" si="6"/>
        <v>1</v>
      </c>
      <c r="P45" s="63" t="str">
        <f t="shared" si="7"/>
        <v>Bajo</v>
      </c>
      <c r="Q45" s="84" t="s">
        <v>177</v>
      </c>
      <c r="R45" s="3"/>
    </row>
    <row r="46" spans="2:18" ht="84" customHeight="1" x14ac:dyDescent="0.35">
      <c r="B46" s="79">
        <v>40</v>
      </c>
      <c r="C46" s="118"/>
      <c r="D46" s="84" t="s">
        <v>116</v>
      </c>
      <c r="E46" s="67" t="s">
        <v>0</v>
      </c>
      <c r="F46" s="59">
        <v>4</v>
      </c>
      <c r="G46" s="59">
        <v>4</v>
      </c>
      <c r="H46" s="59">
        <v>2</v>
      </c>
      <c r="I46" s="59">
        <v>2</v>
      </c>
      <c r="J46" s="59">
        <v>2</v>
      </c>
      <c r="K46" s="59">
        <v>3</v>
      </c>
      <c r="L46" s="59" t="s">
        <v>126</v>
      </c>
      <c r="M46" s="39">
        <f t="shared" si="4"/>
        <v>3</v>
      </c>
      <c r="N46" s="39" t="str">
        <f t="shared" si="5"/>
        <v>Mayor</v>
      </c>
      <c r="O46" s="39">
        <f t="shared" si="6"/>
        <v>4</v>
      </c>
      <c r="P46" s="63" t="str">
        <f t="shared" si="7"/>
        <v>Alto</v>
      </c>
      <c r="Q46" s="87" t="s">
        <v>178</v>
      </c>
      <c r="R46" s="3"/>
    </row>
    <row r="47" spans="2:18" s="74" customFormat="1" ht="56.25" customHeight="1" x14ac:dyDescent="0.35">
      <c r="B47" s="79">
        <v>41</v>
      </c>
      <c r="C47" s="118"/>
      <c r="D47" s="83" t="s">
        <v>236</v>
      </c>
      <c r="E47" s="79" t="s">
        <v>0</v>
      </c>
      <c r="F47" s="76">
        <v>3</v>
      </c>
      <c r="G47" s="76">
        <v>2</v>
      </c>
      <c r="H47" s="76">
        <v>1</v>
      </c>
      <c r="I47" s="76">
        <v>2</v>
      </c>
      <c r="J47" s="76">
        <v>1</v>
      </c>
      <c r="K47" s="76">
        <v>2</v>
      </c>
      <c r="L47" s="76" t="s">
        <v>126</v>
      </c>
      <c r="M47" s="79">
        <v>3</v>
      </c>
      <c r="N47" s="79" t="str">
        <f t="shared" si="5"/>
        <v>Moderado</v>
      </c>
      <c r="O47" s="79">
        <f t="shared" si="6"/>
        <v>3</v>
      </c>
      <c r="P47" s="80" t="str">
        <f t="shared" si="7"/>
        <v>Medio</v>
      </c>
      <c r="Q47" s="89" t="s">
        <v>214</v>
      </c>
    </row>
    <row r="48" spans="2:18" s="74" customFormat="1" ht="56.25" customHeight="1" x14ac:dyDescent="0.35">
      <c r="B48" s="79">
        <v>42</v>
      </c>
      <c r="C48" s="118"/>
      <c r="D48" s="83" t="s">
        <v>233</v>
      </c>
      <c r="E48" s="79" t="s">
        <v>0</v>
      </c>
      <c r="F48" s="76">
        <v>3</v>
      </c>
      <c r="G48" s="76">
        <v>1</v>
      </c>
      <c r="H48" s="76">
        <v>1</v>
      </c>
      <c r="I48" s="76">
        <v>1</v>
      </c>
      <c r="J48" s="76">
        <v>1</v>
      </c>
      <c r="K48" s="76">
        <v>2</v>
      </c>
      <c r="L48" s="76" t="s">
        <v>126</v>
      </c>
      <c r="M48" s="79">
        <v>3</v>
      </c>
      <c r="N48" s="79" t="str">
        <f t="shared" si="5"/>
        <v>Moderado</v>
      </c>
      <c r="O48" s="79">
        <f t="shared" si="6"/>
        <v>3</v>
      </c>
      <c r="P48" s="91" t="str">
        <f t="shared" si="7"/>
        <v>Medio</v>
      </c>
      <c r="Q48" s="89" t="s">
        <v>234</v>
      </c>
    </row>
    <row r="49" spans="1:21" ht="63" customHeight="1" x14ac:dyDescent="0.35">
      <c r="B49" s="79">
        <v>43</v>
      </c>
      <c r="C49" s="119"/>
      <c r="D49" s="84" t="s">
        <v>117</v>
      </c>
      <c r="E49" s="67" t="s">
        <v>164</v>
      </c>
      <c r="F49" s="59">
        <v>1</v>
      </c>
      <c r="G49" s="59">
        <v>1</v>
      </c>
      <c r="H49" s="59">
        <v>1</v>
      </c>
      <c r="I49" s="59">
        <v>1</v>
      </c>
      <c r="J49" s="59">
        <v>2</v>
      </c>
      <c r="K49" s="59">
        <v>1</v>
      </c>
      <c r="L49" s="59" t="s">
        <v>126</v>
      </c>
      <c r="M49" s="39">
        <f t="shared" si="4"/>
        <v>3</v>
      </c>
      <c r="N49" s="39" t="str">
        <f t="shared" si="5"/>
        <v>Menor</v>
      </c>
      <c r="O49" s="39">
        <f t="shared" si="6"/>
        <v>2</v>
      </c>
      <c r="P49" s="63" t="str">
        <f t="shared" si="7"/>
        <v>Bajo</v>
      </c>
      <c r="Q49" s="87" t="s">
        <v>181</v>
      </c>
      <c r="R49" s="3"/>
    </row>
    <row r="50" spans="1:21" ht="48" customHeight="1" x14ac:dyDescent="0.35">
      <c r="A50" s="68"/>
      <c r="B50" s="79">
        <v>44</v>
      </c>
      <c r="C50" s="107" t="s">
        <v>203</v>
      </c>
      <c r="D50" s="85" t="s">
        <v>204</v>
      </c>
      <c r="E50" s="73" t="s">
        <v>0</v>
      </c>
      <c r="F50" s="71">
        <v>3</v>
      </c>
      <c r="G50" s="71">
        <v>3</v>
      </c>
      <c r="H50" s="71">
        <v>1</v>
      </c>
      <c r="I50" s="71">
        <v>1</v>
      </c>
      <c r="J50" s="71">
        <v>2</v>
      </c>
      <c r="K50" s="71">
        <v>3</v>
      </c>
      <c r="L50" s="71" t="s">
        <v>127</v>
      </c>
      <c r="M50" s="70">
        <v>4</v>
      </c>
      <c r="N50" s="70" t="s">
        <v>172</v>
      </c>
      <c r="O50" s="70">
        <v>3</v>
      </c>
      <c r="P50" s="72" t="s">
        <v>58</v>
      </c>
      <c r="Q50" s="85" t="s">
        <v>205</v>
      </c>
      <c r="R50" s="69"/>
      <c r="S50" s="68"/>
      <c r="T50" s="68"/>
      <c r="U50" s="68"/>
    </row>
    <row r="51" spans="1:21" s="74" customFormat="1" ht="53.25" customHeight="1" x14ac:dyDescent="0.35">
      <c r="B51" s="79"/>
      <c r="C51" s="108"/>
      <c r="D51" s="84" t="s">
        <v>237</v>
      </c>
      <c r="E51" s="78" t="s">
        <v>0</v>
      </c>
      <c r="F51" s="76">
        <v>3</v>
      </c>
      <c r="G51" s="76">
        <v>3</v>
      </c>
      <c r="H51" s="76">
        <v>1</v>
      </c>
      <c r="I51" s="76">
        <v>1</v>
      </c>
      <c r="J51" s="76">
        <v>2</v>
      </c>
      <c r="K51" s="76">
        <v>3</v>
      </c>
      <c r="L51" s="76" t="s">
        <v>127</v>
      </c>
      <c r="M51" s="75">
        <v>4</v>
      </c>
      <c r="N51" s="75" t="s">
        <v>172</v>
      </c>
      <c r="O51" s="75">
        <v>3</v>
      </c>
      <c r="P51" s="77" t="s">
        <v>58</v>
      </c>
      <c r="Q51" s="85" t="s">
        <v>205</v>
      </c>
      <c r="R51" s="69"/>
    </row>
    <row r="52" spans="1:21" ht="48" customHeight="1" x14ac:dyDescent="0.35">
      <c r="A52" s="74"/>
      <c r="B52" s="79">
        <v>45</v>
      </c>
      <c r="C52" s="109"/>
      <c r="D52" s="85" t="s">
        <v>206</v>
      </c>
      <c r="E52" s="78" t="s">
        <v>207</v>
      </c>
      <c r="F52" s="76">
        <v>1</v>
      </c>
      <c r="G52" s="76">
        <v>2</v>
      </c>
      <c r="H52" s="76">
        <v>3</v>
      </c>
      <c r="I52" s="76">
        <v>1</v>
      </c>
      <c r="J52" s="76">
        <v>3</v>
      </c>
      <c r="K52" s="76">
        <v>3</v>
      </c>
      <c r="L52" s="76" t="s">
        <v>126</v>
      </c>
      <c r="M52" s="75">
        <v>3</v>
      </c>
      <c r="N52" s="75" t="s">
        <v>172</v>
      </c>
      <c r="O52" s="75">
        <v>3</v>
      </c>
      <c r="P52" s="77" t="s">
        <v>56</v>
      </c>
      <c r="Q52" s="85" t="s">
        <v>205</v>
      </c>
      <c r="R52" s="40"/>
      <c r="S52" s="74"/>
      <c r="T52" s="74"/>
      <c r="U52" s="74"/>
    </row>
    <row r="53" spans="1:21" s="81" customFormat="1" x14ac:dyDescent="0.35">
      <c r="B53" s="106" t="s">
        <v>215</v>
      </c>
      <c r="C53" s="106"/>
      <c r="D53" s="106"/>
      <c r="E53" s="106"/>
      <c r="F53" s="106"/>
      <c r="G53" s="106"/>
      <c r="H53" s="106"/>
      <c r="I53" s="106"/>
      <c r="J53" s="106"/>
      <c r="K53" s="106"/>
      <c r="L53" s="106"/>
      <c r="M53" s="106"/>
      <c r="N53" s="106"/>
      <c r="O53" s="106"/>
      <c r="P53" s="106"/>
      <c r="Q53" s="106"/>
    </row>
    <row r="54" spans="1:21" s="81" customFormat="1" x14ac:dyDescent="0.35">
      <c r="B54" s="106" t="s">
        <v>216</v>
      </c>
      <c r="C54" s="106"/>
      <c r="D54" s="106"/>
      <c r="E54" s="106"/>
      <c r="F54" s="106"/>
      <c r="G54" s="106"/>
      <c r="H54" s="106"/>
      <c r="I54" s="106"/>
      <c r="J54" s="106"/>
      <c r="K54" s="106"/>
      <c r="L54" s="106"/>
      <c r="M54" s="106"/>
      <c r="N54" s="106"/>
      <c r="O54" s="106"/>
      <c r="P54" s="106"/>
      <c r="Q54" s="106"/>
    </row>
    <row r="55" spans="1:21" s="81" customFormat="1" x14ac:dyDescent="0.35">
      <c r="B55" s="106" t="s">
        <v>217</v>
      </c>
      <c r="C55" s="106"/>
      <c r="D55" s="106"/>
      <c r="E55" s="106"/>
      <c r="F55" s="106"/>
      <c r="G55" s="106"/>
      <c r="H55" s="106"/>
      <c r="I55" s="106"/>
      <c r="J55" s="106"/>
      <c r="K55" s="106"/>
      <c r="L55" s="106"/>
      <c r="M55" s="106"/>
      <c r="N55" s="106"/>
      <c r="O55" s="106"/>
      <c r="P55" s="106"/>
      <c r="Q55" s="106"/>
    </row>
    <row r="56" spans="1:21" s="81" customFormat="1" x14ac:dyDescent="0.35">
      <c r="B56" s="106" t="s">
        <v>218</v>
      </c>
      <c r="C56" s="106"/>
      <c r="D56" s="106"/>
      <c r="E56" s="106"/>
      <c r="F56" s="106"/>
      <c r="G56" s="106"/>
      <c r="H56" s="106"/>
      <c r="I56" s="106"/>
      <c r="J56" s="106"/>
      <c r="K56" s="106"/>
      <c r="L56" s="106"/>
      <c r="M56" s="106"/>
      <c r="N56" s="106"/>
      <c r="O56" s="106"/>
      <c r="P56" s="106"/>
      <c r="Q56" s="106"/>
    </row>
    <row r="57" spans="1:21" s="81" customFormat="1" ht="21" customHeight="1" x14ac:dyDescent="0.35">
      <c r="B57" s="106" t="s">
        <v>219</v>
      </c>
      <c r="C57" s="106"/>
      <c r="D57" s="106"/>
      <c r="E57" s="106"/>
      <c r="F57" s="106"/>
      <c r="G57" s="106"/>
      <c r="H57" s="106"/>
      <c r="I57" s="106"/>
      <c r="J57" s="106"/>
      <c r="K57" s="106"/>
      <c r="L57" s="106"/>
      <c r="M57" s="106"/>
      <c r="N57" s="106"/>
      <c r="O57" s="106"/>
      <c r="P57" s="106"/>
      <c r="Q57" s="106"/>
    </row>
    <row r="58" spans="1:21" s="81" customFormat="1" x14ac:dyDescent="0.35">
      <c r="B58" s="104" t="s">
        <v>220</v>
      </c>
      <c r="C58" s="104"/>
      <c r="D58" s="104"/>
      <c r="E58" s="104"/>
      <c r="F58" s="104"/>
      <c r="G58" s="104"/>
      <c r="H58" s="104"/>
      <c r="I58" s="104"/>
      <c r="J58" s="104"/>
      <c r="K58" s="104"/>
      <c r="L58" s="104"/>
      <c r="M58" s="104"/>
      <c r="N58" s="104"/>
      <c r="O58" s="104"/>
      <c r="P58" s="104"/>
      <c r="Q58" s="104"/>
    </row>
    <row r="59" spans="1:21" s="81" customFormat="1" ht="94.5" customHeight="1" x14ac:dyDescent="0.35">
      <c r="B59" s="105" t="s">
        <v>221</v>
      </c>
      <c r="C59" s="105"/>
      <c r="D59" s="105"/>
      <c r="E59" s="105"/>
      <c r="F59" s="105"/>
      <c r="G59" s="105"/>
      <c r="H59" s="105"/>
      <c r="I59" s="105"/>
      <c r="J59" s="105"/>
      <c r="K59" s="105"/>
      <c r="L59" s="105"/>
      <c r="M59" s="105"/>
      <c r="N59" s="105"/>
      <c r="O59" s="105"/>
      <c r="P59" s="105"/>
      <c r="Q59" s="105"/>
    </row>
  </sheetData>
  <autoFilter ref="B6:U49" xr:uid="{00000000-0009-0000-0000-000002000000}">
    <filterColumn colId="1" showButton="0"/>
  </autoFilter>
  <mergeCells count="32">
    <mergeCell ref="D2:P4"/>
    <mergeCell ref="C10:C13"/>
    <mergeCell ref="E5:E6"/>
    <mergeCell ref="F5:K5"/>
    <mergeCell ref="L5:L6"/>
    <mergeCell ref="B2:C4"/>
    <mergeCell ref="B5:B6"/>
    <mergeCell ref="C5:D6"/>
    <mergeCell ref="M5:M6"/>
    <mergeCell ref="C50:C52"/>
    <mergeCell ref="R5:R6"/>
    <mergeCell ref="Q4:R4"/>
    <mergeCell ref="O5:O6"/>
    <mergeCell ref="C7:C9"/>
    <mergeCell ref="Q5:Q6"/>
    <mergeCell ref="N5:N6"/>
    <mergeCell ref="C43:C49"/>
    <mergeCell ref="C17:C20"/>
    <mergeCell ref="C30:C33"/>
    <mergeCell ref="C34:C39"/>
    <mergeCell ref="C40:C42"/>
    <mergeCell ref="C28:C29"/>
    <mergeCell ref="C14:C16"/>
    <mergeCell ref="C21:C27"/>
    <mergeCell ref="P5:P6"/>
    <mergeCell ref="B58:Q58"/>
    <mergeCell ref="B59:Q59"/>
    <mergeCell ref="B53:Q53"/>
    <mergeCell ref="B54:Q54"/>
    <mergeCell ref="B55:Q55"/>
    <mergeCell ref="B56:Q56"/>
    <mergeCell ref="B57:Q57"/>
  </mergeCells>
  <conditionalFormatting sqref="O19:P23 M19:M23 O7:P17 M7:M17 M49:M52 O49:P52 M26:M30 O26:P30 O32:P46 M32:M46">
    <cfRule type="containsText" dxfId="34" priority="150" operator="containsText" text="Inusual">
      <formula>NOT(ISERROR(SEARCH("Inusual",M7)))</formula>
    </cfRule>
  </conditionalFormatting>
  <conditionalFormatting sqref="O19:P23 M19:M23 O7:P17 M7:M17 M49:M52 O49:P52 M26:M30 O26:P30 O32:P46 M32:M46">
    <cfRule type="containsText" dxfId="33" priority="149" operator="containsText" text="Bajo">
      <formula>NOT(ISERROR(SEARCH("Bajo",M7)))</formula>
    </cfRule>
  </conditionalFormatting>
  <conditionalFormatting sqref="O19:P23 M19:M23 O7:P17 M7:M17 M49:M52 O49:P52 M26:M30 O26:P30 O32:P46 M32:M46">
    <cfRule type="containsText" dxfId="32" priority="148" operator="containsText" text="Medio">
      <formula>NOT(ISERROR(SEARCH("Medio",M7)))</formula>
    </cfRule>
  </conditionalFormatting>
  <conditionalFormatting sqref="O19:P23 M19:M23 O7:P17 M7:M17 M49:M52 O49:P52 M26:M30 O26:P30 O32:P46 M32:M46">
    <cfRule type="containsText" dxfId="31" priority="147" operator="containsText" text="Alto">
      <formula>NOT(ISERROR(SEARCH("Alto",M7)))</formula>
    </cfRule>
  </conditionalFormatting>
  <conditionalFormatting sqref="O19:P23 M19:M23 O7:P17 M7:M17 M49:M52 O49:P52 M26:M30 O26:P30 O32:P46 M32:M46">
    <cfRule type="containsText" dxfId="30" priority="146" operator="containsText" text="Extremo">
      <formula>NOT(ISERROR(SEARCH("Extremo",M7)))</formula>
    </cfRule>
  </conditionalFormatting>
  <conditionalFormatting sqref="O18:P18 M18">
    <cfRule type="containsText" dxfId="29" priority="65" operator="containsText" text="Inusual">
      <formula>NOT(ISERROR(SEARCH("Inusual",M18)))</formula>
    </cfRule>
  </conditionalFormatting>
  <conditionalFormatting sqref="O18:P18 M18">
    <cfRule type="containsText" dxfId="28" priority="64" operator="containsText" text="Bajo">
      <formula>NOT(ISERROR(SEARCH("Bajo",M18)))</formula>
    </cfRule>
  </conditionalFormatting>
  <conditionalFormatting sqref="O18:P18 M18">
    <cfRule type="containsText" dxfId="27" priority="63" operator="containsText" text="Medio">
      <formula>NOT(ISERROR(SEARCH("Medio",M18)))</formula>
    </cfRule>
  </conditionalFormatting>
  <conditionalFormatting sqref="O18:P18 M18">
    <cfRule type="containsText" dxfId="26" priority="62" operator="containsText" text="Alto">
      <formula>NOT(ISERROR(SEARCH("Alto",M18)))</formula>
    </cfRule>
  </conditionalFormatting>
  <conditionalFormatting sqref="O18:P18 M18">
    <cfRule type="containsText" dxfId="25" priority="61" operator="containsText" text="Extremo">
      <formula>NOT(ISERROR(SEARCH("Extremo",M18)))</formula>
    </cfRule>
  </conditionalFormatting>
  <conditionalFormatting sqref="M31:O31">
    <cfRule type="containsText" dxfId="24" priority="45" operator="containsText" text="Inusual">
      <formula>NOT(ISERROR(SEARCH("Inusual",M31)))</formula>
    </cfRule>
  </conditionalFormatting>
  <conditionalFormatting sqref="M31:O31">
    <cfRule type="containsText" dxfId="23" priority="44" operator="containsText" text="Bajo">
      <formula>NOT(ISERROR(SEARCH("Bajo",M31)))</formula>
    </cfRule>
  </conditionalFormatting>
  <conditionalFormatting sqref="M31:O31">
    <cfRule type="containsText" dxfId="22" priority="43" operator="containsText" text="Medio">
      <formula>NOT(ISERROR(SEARCH("Medio",M31)))</formula>
    </cfRule>
  </conditionalFormatting>
  <conditionalFormatting sqref="M31:O31">
    <cfRule type="containsText" dxfId="21" priority="42" operator="containsText" text="Alto">
      <formula>NOT(ISERROR(SEARCH("Alto",M31)))</formula>
    </cfRule>
  </conditionalFormatting>
  <conditionalFormatting sqref="M31:O31">
    <cfRule type="containsText" dxfId="20" priority="41" operator="containsText" text="Extremo">
      <formula>NOT(ISERROR(SEARCH("Extremo",M31)))</formula>
    </cfRule>
  </conditionalFormatting>
  <conditionalFormatting sqref="P31">
    <cfRule type="containsText" dxfId="19" priority="40" operator="containsText" text="Inusual">
      <formula>NOT(ISERROR(SEARCH("Inusual",P31)))</formula>
    </cfRule>
  </conditionalFormatting>
  <conditionalFormatting sqref="P31">
    <cfRule type="containsText" dxfId="18" priority="39" operator="containsText" text="Bajo">
      <formula>NOT(ISERROR(SEARCH("Bajo",P31)))</formula>
    </cfRule>
  </conditionalFormatting>
  <conditionalFormatting sqref="P31">
    <cfRule type="containsText" dxfId="17" priority="38" operator="containsText" text="Medio">
      <formula>NOT(ISERROR(SEARCH("Medio",P31)))</formula>
    </cfRule>
  </conditionalFormatting>
  <conditionalFormatting sqref="P31">
    <cfRule type="containsText" dxfId="16" priority="37" operator="containsText" text="Alto">
      <formula>NOT(ISERROR(SEARCH("Alto",P31)))</formula>
    </cfRule>
  </conditionalFormatting>
  <conditionalFormatting sqref="P31">
    <cfRule type="containsText" dxfId="15" priority="36" operator="containsText" text="Extremo">
      <formula>NOT(ISERROR(SEARCH("Extremo",P31)))</formula>
    </cfRule>
  </conditionalFormatting>
  <conditionalFormatting sqref="M47:M48 O47:P48">
    <cfRule type="containsText" dxfId="14" priority="15" operator="containsText" text="Inusual">
      <formula>NOT(ISERROR(SEARCH("Inusual",M47)))</formula>
    </cfRule>
  </conditionalFormatting>
  <conditionalFormatting sqref="M47:M48 O47:P48">
    <cfRule type="containsText" dxfId="13" priority="14" operator="containsText" text="Bajo">
      <formula>NOT(ISERROR(SEARCH("Bajo",M47)))</formula>
    </cfRule>
  </conditionalFormatting>
  <conditionalFormatting sqref="M47:M48 O47:P48">
    <cfRule type="containsText" dxfId="12" priority="13" operator="containsText" text="Medio">
      <formula>NOT(ISERROR(SEARCH("Medio",M47)))</formula>
    </cfRule>
  </conditionalFormatting>
  <conditionalFormatting sqref="M47:M48 O47:P48">
    <cfRule type="containsText" dxfId="11" priority="12" operator="containsText" text="Alto">
      <formula>NOT(ISERROR(SEARCH("Alto",M47)))</formula>
    </cfRule>
  </conditionalFormatting>
  <conditionalFormatting sqref="M47:M48 O47:P48">
    <cfRule type="containsText" dxfId="10" priority="11" operator="containsText" text="Extremo">
      <formula>NOT(ISERROR(SEARCH("Extremo",M47)))</formula>
    </cfRule>
  </conditionalFormatting>
  <conditionalFormatting sqref="M24 O24:P24">
    <cfRule type="containsText" dxfId="9" priority="10" operator="containsText" text="Inusual">
      <formula>NOT(ISERROR(SEARCH("Inusual",M24)))</formula>
    </cfRule>
  </conditionalFormatting>
  <conditionalFormatting sqref="M24 O24:P24">
    <cfRule type="containsText" dxfId="8" priority="9" operator="containsText" text="Bajo">
      <formula>NOT(ISERROR(SEARCH("Bajo",M24)))</formula>
    </cfRule>
  </conditionalFormatting>
  <conditionalFormatting sqref="M24 O24:P24">
    <cfRule type="containsText" dxfId="7" priority="8" operator="containsText" text="Medio">
      <formula>NOT(ISERROR(SEARCH("Medio",M24)))</formula>
    </cfRule>
  </conditionalFormatting>
  <conditionalFormatting sqref="M24 O24:P24">
    <cfRule type="containsText" dxfId="6" priority="7" operator="containsText" text="Alto">
      <formula>NOT(ISERROR(SEARCH("Alto",M24)))</formula>
    </cfRule>
  </conditionalFormatting>
  <conditionalFormatting sqref="M24 O24:P24">
    <cfRule type="containsText" dxfId="5" priority="6" operator="containsText" text="Extremo">
      <formula>NOT(ISERROR(SEARCH("Extremo",M24)))</formula>
    </cfRule>
  </conditionalFormatting>
  <conditionalFormatting sqref="M25 O25:P25">
    <cfRule type="containsText" dxfId="4" priority="5" operator="containsText" text="Inusual">
      <formula>NOT(ISERROR(SEARCH("Inusual",M25)))</formula>
    </cfRule>
  </conditionalFormatting>
  <conditionalFormatting sqref="M25 O25:P25">
    <cfRule type="containsText" dxfId="3" priority="4" operator="containsText" text="Bajo">
      <formula>NOT(ISERROR(SEARCH("Bajo",M25)))</formula>
    </cfRule>
  </conditionalFormatting>
  <conditionalFormatting sqref="M25 O25:P25">
    <cfRule type="containsText" dxfId="2" priority="3" operator="containsText" text="Medio">
      <formula>NOT(ISERROR(SEARCH("Medio",M25)))</formula>
    </cfRule>
  </conditionalFormatting>
  <conditionalFormatting sqref="M25 O25:P25">
    <cfRule type="containsText" dxfId="1" priority="2" operator="containsText" text="Alto">
      <formula>NOT(ISERROR(SEARCH("Alto",M25)))</formula>
    </cfRule>
  </conditionalFormatting>
  <conditionalFormatting sqref="M25 O25:P25">
    <cfRule type="containsText" dxfId="0" priority="1" operator="containsText" text="Extremo">
      <formula>NOT(ISERROR(SEARCH("Extremo",M25)))</formula>
    </cfRule>
  </conditionalFormatting>
  <dataValidations count="2">
    <dataValidation type="list" allowBlank="1" showInputMessage="1" showErrorMessage="1" sqref="F7:K30 F32:K52" xr:uid="{00000000-0002-0000-0200-000000000000}">
      <formula1>"1,2,3,4,5"</formula1>
    </dataValidation>
    <dataValidation type="list" allowBlank="1" showInputMessage="1" showErrorMessage="1" sqref="L7:L30 L32:L52" xr:uid="{00000000-0002-0000-02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41" orientation="landscape" r:id="rId1"/>
  <colBreaks count="1" manualBreakCount="1">
    <brk id="19" max="4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zoomScale="130" zoomScaleNormal="130" workbookViewId="0">
      <selection activeCell="G1" sqref="G1"/>
    </sheetView>
  </sheetViews>
  <sheetFormatPr baseColWidth="10" defaultColWidth="11.453125" defaultRowHeight="12.75" customHeight="1" x14ac:dyDescent="0.3"/>
  <cols>
    <col min="1" max="1" width="6.26953125" style="10" customWidth="1"/>
    <col min="2" max="2" width="4.81640625" style="10" customWidth="1"/>
    <col min="3" max="3" width="5" style="10" customWidth="1"/>
    <col min="4" max="8" width="11.453125" style="10" customWidth="1"/>
    <col min="9" max="16384" width="11.453125" style="10"/>
  </cols>
  <sheetData>
    <row r="1" spans="1:8" ht="20.25" customHeight="1" x14ac:dyDescent="0.3">
      <c r="A1" s="1"/>
      <c r="B1" s="1"/>
      <c r="C1" s="20"/>
      <c r="D1" s="1"/>
      <c r="E1" s="1"/>
      <c r="F1" s="1"/>
      <c r="G1" s="1"/>
      <c r="H1" s="1"/>
    </row>
    <row r="2" spans="1:8" ht="12.75" customHeight="1" x14ac:dyDescent="0.3">
      <c r="A2" s="1"/>
      <c r="B2" s="143" t="s">
        <v>50</v>
      </c>
      <c r="C2" s="144"/>
      <c r="D2" s="144"/>
      <c r="E2" s="144"/>
      <c r="F2" s="144"/>
      <c r="G2" s="144"/>
      <c r="H2" s="145"/>
    </row>
    <row r="3" spans="1:8" ht="51" customHeight="1" x14ac:dyDescent="0.3">
      <c r="A3" s="1"/>
      <c r="B3" s="146" t="s">
        <v>51</v>
      </c>
      <c r="C3" s="22">
        <v>5</v>
      </c>
      <c r="D3" s="46" t="str">
        <f>IF(AND($C3='Formato Matriz'!$U$3,D$8='Formato Matriz'!$U$4),"PERFIL","")</f>
        <v/>
      </c>
      <c r="E3" s="47" t="str">
        <f>IF(AND($C3='Formato Matriz'!$U$3,E$8='Formato Matriz'!$U$4),"PERFIL","")</f>
        <v/>
      </c>
      <c r="F3" s="47" t="str">
        <f>IF(AND($C3='Formato Matriz'!$U$3,F$8='Formato Matriz'!$U$4),"PERFIL","")</f>
        <v/>
      </c>
      <c r="G3" s="48" t="str">
        <f>IF(AND($C3='Formato Matriz'!$U$3,G$8='Formato Matriz'!$U$4),"PERFIL","")</f>
        <v/>
      </c>
      <c r="H3" s="48" t="str">
        <f>IF(AND($C3='Formato Matriz'!$U$3,H$8='Formato Matriz'!$U$4),"PERFIL","")</f>
        <v/>
      </c>
    </row>
    <row r="4" spans="1:8" ht="51" customHeight="1" x14ac:dyDescent="0.3">
      <c r="A4" s="1"/>
      <c r="B4" s="146"/>
      <c r="C4" s="22">
        <v>4</v>
      </c>
      <c r="D4" s="46" t="str">
        <f>IF(AND($C4='Formato Matriz'!$U$3,D$8='Formato Matriz'!$U$4),"PERFIL","")</f>
        <v/>
      </c>
      <c r="E4" s="46" t="str">
        <f>IF(AND($C4='Formato Matriz'!$U$3,E$8='Formato Matriz'!$U$4),"PERFIL","")</f>
        <v/>
      </c>
      <c r="F4" s="47" t="str">
        <f>IF(AND($C4='Formato Matriz'!$U$3,F$8='Formato Matriz'!$U$4),"PERFIL","")</f>
        <v/>
      </c>
      <c r="G4" s="48" t="str">
        <f>IF(AND($C4='Formato Matriz'!$U$3,G$8='Formato Matriz'!$U$4),"PERFIL","")</f>
        <v/>
      </c>
      <c r="H4" s="48" t="str">
        <f>IF(AND($C4='Formato Matriz'!$U$3,H$8='Formato Matriz'!$U$4),"PERFIL","")</f>
        <v/>
      </c>
    </row>
    <row r="5" spans="1:8" ht="51" customHeight="1" x14ac:dyDescent="0.3">
      <c r="A5" s="1"/>
      <c r="B5" s="146"/>
      <c r="C5" s="22">
        <v>3</v>
      </c>
      <c r="D5" s="49" t="str">
        <f>IF(AND($C5='Formato Matriz'!$U$3,D$8='Formato Matriz'!$U$4),"PERFIL","")</f>
        <v/>
      </c>
      <c r="E5" s="49" t="str">
        <f>IF(AND($C5='Formato Matriz'!$U$3,E$8='Formato Matriz'!$U$4),"PERFIL","")</f>
        <v/>
      </c>
      <c r="F5" s="46" t="str">
        <f>IF(AND($C5='Formato Matriz'!$U$3,F$8='Formato Matriz'!$U$4),"PERFIL","")</f>
        <v/>
      </c>
      <c r="G5" s="47" t="str">
        <f>IF(AND($C5='Formato Matriz'!$U$3,G$8='Formato Matriz'!$U$4),"PERFIL","")</f>
        <v/>
      </c>
      <c r="H5" s="50" t="str">
        <f>IF(AND($C5='Formato Matriz'!$U$3,H$8='Formato Matriz'!$U$4),"PERFIL","")</f>
        <v/>
      </c>
    </row>
    <row r="6" spans="1:8" ht="51" customHeight="1" x14ac:dyDescent="0.3">
      <c r="A6" s="1"/>
      <c r="B6" s="146"/>
      <c r="C6" s="22">
        <v>2</v>
      </c>
      <c r="D6" s="49" t="str">
        <f>IF(AND($C6='Formato Matriz'!$U$3,D$8='Formato Matriz'!$U$4),"PERFIL","")</f>
        <v/>
      </c>
      <c r="E6" s="49" t="str">
        <f>IF(AND($C6='Formato Matriz'!$U$3,E$8='Formato Matriz'!$U$4),"PERFIL","")</f>
        <v>PERFIL</v>
      </c>
      <c r="F6" s="46" t="str">
        <f>IF(AND($C6='Formato Matriz'!$U$3,F$8='Formato Matriz'!$U$4),"PERFIL","")</f>
        <v/>
      </c>
      <c r="G6" s="47" t="str">
        <f>IF(AND($C6='Formato Matriz'!$U$3,G$8='Formato Matriz'!$U$4),"PERFIL","")</f>
        <v/>
      </c>
      <c r="H6" s="47" t="str">
        <f>IF(AND($C6='Formato Matriz'!$U$3,H$8='Formato Matriz'!$U$4),"PERFIL","")</f>
        <v/>
      </c>
    </row>
    <row r="7" spans="1:8" ht="51" customHeight="1" x14ac:dyDescent="0.3">
      <c r="A7" s="1"/>
      <c r="B7" s="146"/>
      <c r="C7" s="22">
        <v>1</v>
      </c>
      <c r="D7" s="51" t="str">
        <f>IF(AND($C7='Formato Matriz'!$U$3,D$8='Formato Matriz'!$U$4),"PERFIL","")</f>
        <v/>
      </c>
      <c r="E7" s="49" t="str">
        <f>IF(AND($C7='Formato Matriz'!$U$3,E$8='Formato Matriz'!$U$4),"PERFIL","")</f>
        <v/>
      </c>
      <c r="F7" s="46" t="str">
        <f>IF(AND($C7='Formato Matriz'!$U$3,F$8='Formato Matriz'!$U$4),"PERFIL","")</f>
        <v/>
      </c>
      <c r="G7" s="46" t="str">
        <f>IF(AND($C7='Formato Matriz'!$U$3,G$8='Formato Matriz'!$U$4),"PERFIL","")</f>
        <v/>
      </c>
      <c r="H7" s="47" t="str">
        <f>IF(AND($C7='Formato Matriz'!$U$3,H$8='Formato Matriz'!$U$4),"PERFIL","")</f>
        <v/>
      </c>
    </row>
    <row r="8" spans="1:8" ht="13" x14ac:dyDescent="0.3">
      <c r="A8" s="20"/>
      <c r="B8" s="22"/>
      <c r="C8" s="22"/>
      <c r="D8" s="22">
        <v>1</v>
      </c>
      <c r="E8" s="22">
        <v>2</v>
      </c>
      <c r="F8" s="22">
        <v>3</v>
      </c>
      <c r="G8" s="22">
        <v>4</v>
      </c>
      <c r="H8" s="22">
        <v>5</v>
      </c>
    </row>
    <row r="9" spans="1:8" ht="13" x14ac:dyDescent="0.3">
      <c r="A9" s="1"/>
      <c r="B9" s="24"/>
      <c r="C9" s="22"/>
      <c r="D9" s="147" t="s">
        <v>1</v>
      </c>
      <c r="E9" s="147"/>
      <c r="F9" s="147"/>
      <c r="G9" s="147"/>
      <c r="H9" s="147"/>
    </row>
    <row r="10" spans="1:8" ht="13" x14ac:dyDescent="0.3">
      <c r="A10" s="1"/>
      <c r="B10" s="21"/>
      <c r="C10" s="23"/>
      <c r="D10" s="21"/>
      <c r="E10" s="21"/>
      <c r="F10" s="21"/>
      <c r="G10" s="21"/>
      <c r="H10" s="21"/>
    </row>
    <row r="11" spans="1:8" ht="13.5" customHeight="1" x14ac:dyDescent="0.3">
      <c r="A11" s="1"/>
      <c r="B11" s="150"/>
      <c r="C11" s="150"/>
      <c r="D11" s="21" t="s">
        <v>52</v>
      </c>
      <c r="E11" s="25" t="s">
        <v>53</v>
      </c>
      <c r="F11" s="1"/>
      <c r="G11" s="1"/>
      <c r="H11" s="1"/>
    </row>
    <row r="12" spans="1:8" ht="13.5" customHeight="1" x14ac:dyDescent="0.3">
      <c r="A12" s="1"/>
      <c r="B12" s="151"/>
      <c r="C12" s="151"/>
      <c r="D12" s="21" t="s">
        <v>54</v>
      </c>
      <c r="E12" s="1" t="s">
        <v>55</v>
      </c>
      <c r="F12" s="1"/>
      <c r="G12" s="1"/>
      <c r="H12" s="1"/>
    </row>
    <row r="13" spans="1:8" ht="13.5" customHeight="1" x14ac:dyDescent="0.3">
      <c r="A13" s="1"/>
      <c r="B13" s="152"/>
      <c r="C13" s="152"/>
      <c r="D13" s="21" t="s">
        <v>56</v>
      </c>
      <c r="E13" s="1" t="s">
        <v>57</v>
      </c>
      <c r="F13" s="1"/>
      <c r="G13" s="1"/>
      <c r="H13" s="1"/>
    </row>
    <row r="14" spans="1:8" ht="13.5" customHeight="1" x14ac:dyDescent="0.3">
      <c r="A14" s="1"/>
      <c r="B14" s="148"/>
      <c r="C14" s="148"/>
      <c r="D14" s="26" t="s">
        <v>58</v>
      </c>
      <c r="E14" s="1" t="s">
        <v>59</v>
      </c>
      <c r="F14" s="1"/>
      <c r="G14" s="1"/>
      <c r="H14" s="1"/>
    </row>
    <row r="15" spans="1:8" ht="13.5" customHeight="1" x14ac:dyDescent="0.3">
      <c r="A15" s="1"/>
      <c r="B15" s="149"/>
      <c r="C15" s="149"/>
      <c r="D15" s="21" t="s">
        <v>60</v>
      </c>
      <c r="E15" s="1" t="s">
        <v>61</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zoomScale="130" zoomScaleNormal="130" zoomScaleSheetLayoutView="85" zoomScalePageLayoutView="85" workbookViewId="0"/>
  </sheetViews>
  <sheetFormatPr baseColWidth="10" defaultColWidth="11.453125" defaultRowHeight="12.75" customHeight="1" x14ac:dyDescent="0.3"/>
  <cols>
    <col min="1" max="1" width="5.81640625" style="10" customWidth="1"/>
    <col min="2" max="2" width="13.453125" style="10" bestFit="1" customWidth="1"/>
    <col min="3" max="3" width="20" style="10" customWidth="1"/>
    <col min="4" max="4" width="22.81640625" style="10" customWidth="1"/>
    <col min="5" max="5" width="22" style="11" customWidth="1"/>
    <col min="6" max="6" width="24.453125" style="10" customWidth="1"/>
    <col min="7" max="7" width="23" style="12" customWidth="1"/>
    <col min="8" max="8" width="42.1796875" style="13" customWidth="1"/>
    <col min="9" max="9" width="29.453125" style="10" customWidth="1"/>
    <col min="10" max="10" width="5.26953125" style="10" customWidth="1"/>
    <col min="11" max="16384" width="11.453125" style="10"/>
  </cols>
  <sheetData>
    <row r="1" spans="2:10" ht="24.75" customHeight="1" x14ac:dyDescent="0.3"/>
    <row r="2" spans="2:10" ht="19.5" customHeight="1" x14ac:dyDescent="0.3">
      <c r="B2" s="158" t="s">
        <v>81</v>
      </c>
      <c r="C2" s="158"/>
      <c r="D2" s="158"/>
      <c r="E2" s="158"/>
      <c r="F2" s="158"/>
      <c r="G2" s="158"/>
      <c r="H2" s="10"/>
    </row>
    <row r="3" spans="2:10" ht="17.25" customHeight="1" x14ac:dyDescent="0.3">
      <c r="B3" s="36" t="s">
        <v>4</v>
      </c>
      <c r="C3" s="36" t="s">
        <v>5</v>
      </c>
      <c r="D3" s="157" t="s">
        <v>6</v>
      </c>
      <c r="E3" s="157"/>
      <c r="F3" s="157"/>
      <c r="G3" s="157"/>
      <c r="H3" s="10"/>
    </row>
    <row r="4" spans="2:10" ht="16.5" customHeight="1" x14ac:dyDescent="0.3">
      <c r="B4" s="4">
        <v>1</v>
      </c>
      <c r="C4" s="5" t="s">
        <v>7</v>
      </c>
      <c r="D4" s="156" t="s">
        <v>8</v>
      </c>
      <c r="E4" s="156"/>
      <c r="F4" s="156"/>
      <c r="G4" s="156"/>
      <c r="H4" s="10"/>
    </row>
    <row r="5" spans="2:10" ht="16.5" customHeight="1" x14ac:dyDescent="0.3">
      <c r="B5" s="4">
        <v>2</v>
      </c>
      <c r="C5" s="35" t="s">
        <v>9</v>
      </c>
      <c r="D5" s="156" t="s">
        <v>10</v>
      </c>
      <c r="E5" s="156"/>
      <c r="F5" s="156"/>
      <c r="G5" s="156"/>
      <c r="H5" s="41"/>
    </row>
    <row r="6" spans="2:10" ht="16.5" customHeight="1" x14ac:dyDescent="0.3">
      <c r="B6" s="4">
        <v>3</v>
      </c>
      <c r="C6" s="7" t="s">
        <v>11</v>
      </c>
      <c r="D6" s="156" t="s">
        <v>12</v>
      </c>
      <c r="E6" s="156"/>
      <c r="F6" s="156"/>
      <c r="G6" s="156"/>
      <c r="H6" s="41"/>
    </row>
    <row r="7" spans="2:10" ht="16.5" customHeight="1" x14ac:dyDescent="0.3">
      <c r="B7" s="4">
        <v>4</v>
      </c>
      <c r="C7" s="8" t="s">
        <v>13</v>
      </c>
      <c r="D7" s="156" t="s">
        <v>14</v>
      </c>
      <c r="E7" s="156"/>
      <c r="F7" s="156"/>
      <c r="G7" s="156"/>
      <c r="H7" s="42"/>
    </row>
    <row r="8" spans="2:10" ht="16.5" customHeight="1" x14ac:dyDescent="0.3">
      <c r="B8" s="4">
        <v>5</v>
      </c>
      <c r="C8" s="9" t="s">
        <v>15</v>
      </c>
      <c r="D8" s="156" t="s">
        <v>78</v>
      </c>
      <c r="E8" s="156"/>
      <c r="F8" s="156"/>
      <c r="G8" s="156"/>
      <c r="H8" s="42"/>
    </row>
    <row r="9" spans="2:10" ht="23.25" customHeight="1" x14ac:dyDescent="0.3">
      <c r="H9" s="43"/>
    </row>
    <row r="10" spans="2:10" ht="18" customHeight="1" x14ac:dyDescent="0.3">
      <c r="B10" s="153" t="s">
        <v>82</v>
      </c>
      <c r="C10" s="154"/>
      <c r="D10" s="154"/>
      <c r="E10" s="154"/>
      <c r="F10" s="154"/>
      <c r="G10" s="154"/>
      <c r="H10" s="154"/>
      <c r="I10" s="155"/>
    </row>
    <row r="11" spans="2:10" ht="17.25" customHeight="1" x14ac:dyDescent="0.3">
      <c r="B11" s="36" t="s">
        <v>4</v>
      </c>
      <c r="C11" s="36" t="s">
        <v>16</v>
      </c>
      <c r="D11" s="28" t="s">
        <v>71</v>
      </c>
      <c r="E11" s="28" t="s">
        <v>72</v>
      </c>
      <c r="F11" s="27" t="s">
        <v>17</v>
      </c>
      <c r="G11" s="29" t="s">
        <v>18</v>
      </c>
      <c r="H11" s="29" t="s">
        <v>19</v>
      </c>
      <c r="I11" s="28" t="s">
        <v>20</v>
      </c>
      <c r="J11" s="14"/>
    </row>
    <row r="12" spans="2:10" ht="39" x14ac:dyDescent="0.3">
      <c r="B12" s="15">
        <v>1</v>
      </c>
      <c r="C12" s="5" t="s">
        <v>21</v>
      </c>
      <c r="D12" s="2" t="s">
        <v>22</v>
      </c>
      <c r="E12" s="2" t="s">
        <v>23</v>
      </c>
      <c r="F12" s="16" t="s">
        <v>24</v>
      </c>
      <c r="G12" s="17" t="s">
        <v>25</v>
      </c>
      <c r="H12" s="18" t="s">
        <v>76</v>
      </c>
      <c r="I12" s="2" t="s">
        <v>109</v>
      </c>
      <c r="J12" s="19"/>
    </row>
    <row r="13" spans="2:10" ht="52" x14ac:dyDescent="0.3">
      <c r="B13" s="15">
        <v>2</v>
      </c>
      <c r="C13" s="6" t="s">
        <v>26</v>
      </c>
      <c r="D13" s="2" t="s">
        <v>27</v>
      </c>
      <c r="E13" s="2" t="s">
        <v>28</v>
      </c>
      <c r="F13" s="16" t="s">
        <v>29</v>
      </c>
      <c r="G13" s="17" t="s">
        <v>30</v>
      </c>
      <c r="H13" s="18" t="s">
        <v>75</v>
      </c>
      <c r="I13" s="2" t="s">
        <v>77</v>
      </c>
      <c r="J13" s="19"/>
    </row>
    <row r="14" spans="2:10" ht="65" x14ac:dyDescent="0.3">
      <c r="B14" s="15">
        <v>3</v>
      </c>
      <c r="C14" s="7" t="s">
        <v>31</v>
      </c>
      <c r="D14" s="2" t="s">
        <v>32</v>
      </c>
      <c r="E14" s="2" t="s">
        <v>33</v>
      </c>
      <c r="F14" s="16" t="s">
        <v>34</v>
      </c>
      <c r="G14" s="17" t="s">
        <v>35</v>
      </c>
      <c r="H14" s="18" t="s">
        <v>36</v>
      </c>
      <c r="I14" s="2" t="s">
        <v>37</v>
      </c>
      <c r="J14" s="19"/>
    </row>
    <row r="15" spans="2:10" ht="52" x14ac:dyDescent="0.3">
      <c r="B15" s="15">
        <v>4</v>
      </c>
      <c r="C15" s="8" t="s">
        <v>38</v>
      </c>
      <c r="D15" s="2" t="s">
        <v>39</v>
      </c>
      <c r="E15" s="2" t="s">
        <v>40</v>
      </c>
      <c r="F15" s="16" t="s">
        <v>41</v>
      </c>
      <c r="G15" s="17" t="s">
        <v>42</v>
      </c>
      <c r="H15" s="18" t="s">
        <v>79</v>
      </c>
      <c r="I15" s="2" t="s">
        <v>80</v>
      </c>
      <c r="J15" s="19"/>
    </row>
    <row r="16" spans="2:10" ht="52" x14ac:dyDescent="0.3">
      <c r="B16" s="15">
        <v>5</v>
      </c>
      <c r="C16" s="9" t="s">
        <v>43</v>
      </c>
      <c r="D16" s="2" t="s">
        <v>44</v>
      </c>
      <c r="E16" s="2" t="s">
        <v>45</v>
      </c>
      <c r="F16" s="16" t="s">
        <v>46</v>
      </c>
      <c r="G16" s="17" t="s">
        <v>47</v>
      </c>
      <c r="H16" s="18" t="s">
        <v>48</v>
      </c>
      <c r="I16" s="2" t="s">
        <v>49</v>
      </c>
      <c r="J16" s="19"/>
    </row>
    <row r="17" spans="2:10" ht="13" x14ac:dyDescent="0.3">
      <c r="B17" s="34" t="s">
        <v>62</v>
      </c>
      <c r="C17" s="31"/>
      <c r="D17" s="31"/>
      <c r="E17" s="31"/>
      <c r="F17" s="31"/>
      <c r="G17" s="32"/>
      <c r="H17" s="33"/>
      <c r="I17" s="31"/>
      <c r="J17" s="19"/>
    </row>
    <row r="18" spans="2:10" ht="13" x14ac:dyDescent="0.3">
      <c r="B18" s="30"/>
      <c r="D18" s="31"/>
      <c r="E18" s="31"/>
      <c r="F18" s="31"/>
      <c r="G18" s="32"/>
      <c r="H18" s="33"/>
      <c r="I18" s="31"/>
      <c r="J18" s="19"/>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4994C16E1D29B419F26F71CA01AD3B9" ma:contentTypeVersion="11" ma:contentTypeDescription="Crear nuevo documento." ma:contentTypeScope="" ma:versionID="141b4ac67fb935a08d4b61f0587eae77">
  <xsd:schema xmlns:xsd="http://www.w3.org/2001/XMLSchema" xmlns:xs="http://www.w3.org/2001/XMLSchema" xmlns:p="http://schemas.microsoft.com/office/2006/metadata/properties" xmlns:ns2="398698a5-ab61-4f93-9f95-a43d7c38f110" xmlns:ns3="83242102-c4c6-4310-a183-7aba140eabcf" targetNamespace="http://schemas.microsoft.com/office/2006/metadata/properties" ma:root="true" ma:fieldsID="ee1c5fbac16a1d4115700eb508245165" ns2:_="" ns3:_="">
    <xsd:import namespace="398698a5-ab61-4f93-9f95-a43d7c38f110"/>
    <xsd:import namespace="83242102-c4c6-4310-a183-7aba140eab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8698a5-ab61-4f93-9f95-a43d7c38f1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242102-c4c6-4310-a183-7aba140eabcf"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50C3B4E-4C02-427D-921D-D513413478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8698a5-ab61-4f93-9f95-a43d7c38f110"/>
    <ds:schemaRef ds:uri="83242102-c4c6-4310-a183-7aba140eab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73BA7DC-6B87-411D-A384-00E589DC0F13}">
  <ds:schemaRefs>
    <ds:schemaRef ds:uri="http://schemas.microsoft.com/sharepoint/v3/contenttype/forms"/>
  </ds:schemaRefs>
</ds:datastoreItem>
</file>

<file path=customXml/itemProps3.xml><?xml version="1.0" encoding="utf-8"?>
<ds:datastoreItem xmlns:ds="http://schemas.openxmlformats.org/officeDocument/2006/customXml" ds:itemID="{01689A98-EAF6-4B32-9F63-80437C264B77}">
  <ds:schemaRefs>
    <ds:schemaRef ds:uri="http://schemas.openxmlformats.org/package/2006/metadata/core-properties"/>
    <ds:schemaRef ds:uri="http://www.w3.org/XML/1998/namespace"/>
    <ds:schemaRef ds:uri="http://schemas.microsoft.com/office/2006/documentManagement/types"/>
    <ds:schemaRef ds:uri="http://schemas.microsoft.com/office/infopath/2007/PartnerControls"/>
    <ds:schemaRef ds:uri="http://schemas.microsoft.com/office/2006/metadata/properties"/>
    <ds:schemaRef ds:uri="http://purl.org/dc/dcmitype/"/>
    <ds:schemaRef ds:uri="83242102-c4c6-4310-a183-7aba140eabcf"/>
    <ds:schemaRef ds:uri="398698a5-ab61-4f93-9f95-a43d7c38f110"/>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Instrucciones</vt:lpstr>
      <vt:lpstr>LISTA DE PROCESOS</vt:lpstr>
      <vt:lpstr>Formato Matriz</vt:lpstr>
      <vt:lpstr>RIESGO DEL PROYECTO</vt:lpstr>
      <vt:lpstr>Prob. e Impacto</vt:lpstr>
      <vt:lpstr>'Formato Matriz'!Área_de_impresión</vt:lpstr>
      <vt:lpstr>'Prob. e Impacto'!Área_de_impresión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Santiago Carrillo</dc:creator>
  <cp:lastModifiedBy>57322</cp:lastModifiedBy>
  <cp:lastPrinted>2020-04-22T21:36:59Z</cp:lastPrinted>
  <dcterms:created xsi:type="dcterms:W3CDTF">2017-07-05T14:58:05Z</dcterms:created>
  <dcterms:modified xsi:type="dcterms:W3CDTF">2022-03-04T20:25:39Z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0x01010024994C16E1D29B419F26F71CA01AD3B9</vt:lpwstr>
  </property>
</Properties>
</file>