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715" windowHeight="9270"/>
  </bookViews>
  <sheets>
    <sheet name="BOJACA- LAMESA" sheetId="1" r:id="rId1"/>
  </sheets>
  <externalReferences>
    <externalReference r:id="rId2"/>
    <externalReference r:id="rId3"/>
    <externalReference r:id="rId4"/>
    <externalReference r:id="rId5"/>
  </externalReferences>
  <definedNames>
    <definedName name="_xlnm._FilterDatabase" localSheetId="0" hidden="1">'BOJACA- LAMESA'!$A$512:$Y$550</definedName>
    <definedName name="_xlnm.Print_Area" localSheetId="0">'BOJACA- LAMESA'!$A$1:$F$555</definedName>
    <definedName name="INSUMOS">[1]INSUMOS!$A:$C</definedName>
    <definedName name="ManoDeObra">[2]ManoDeObra!$A:$D</definedName>
    <definedName name="PERSONAL">[1]Personal!$A:$B</definedName>
    <definedName name="SMMLV">616027</definedName>
    <definedName name="_xlnm.Print_Titles" localSheetId="0">'BOJACA- LAMESA'!$1:$4</definedName>
    <definedName name="ww">[3]ManoDeObra!$A:$D</definedName>
  </definedNames>
  <calcPr calcId="145621"/>
</workbook>
</file>

<file path=xl/calcChain.xml><?xml version="1.0" encoding="utf-8"?>
<calcChain xmlns="http://schemas.openxmlformats.org/spreadsheetml/2006/main">
  <c r="B548" i="1" l="1"/>
  <c r="B543" i="1"/>
  <c r="B541" i="1"/>
  <c r="B539" i="1"/>
  <c r="B537" i="1"/>
  <c r="B534" i="1"/>
  <c r="B533" i="1"/>
  <c r="B523" i="1"/>
  <c r="B515" i="1"/>
  <c r="B513" i="1"/>
  <c r="D501" i="1"/>
  <c r="D500" i="1"/>
  <c r="D499" i="1"/>
  <c r="D394" i="1"/>
  <c r="B389" i="1"/>
  <c r="B319" i="1"/>
  <c r="B318" i="1"/>
  <c r="B317" i="1"/>
  <c r="B316" i="1"/>
  <c r="B313" i="1"/>
  <c r="B312" i="1"/>
  <c r="B311" i="1"/>
  <c r="B310" i="1"/>
  <c r="B309" i="1"/>
  <c r="B308" i="1"/>
  <c r="B307" i="1"/>
  <c r="B306" i="1"/>
  <c r="B305" i="1"/>
  <c r="B304" i="1"/>
  <c r="B303" i="1"/>
  <c r="B302" i="1"/>
  <c r="B301" i="1"/>
  <c r="B300" i="1"/>
  <c r="B276" i="1"/>
  <c r="B251" i="1"/>
  <c r="B250" i="1"/>
  <c r="B249" i="1"/>
  <c r="B247" i="1"/>
  <c r="B246" i="1"/>
  <c r="B298" i="1" s="1"/>
  <c r="B320" i="1" s="1"/>
  <c r="B245" i="1"/>
  <c r="B244" i="1"/>
  <c r="B243" i="1"/>
  <c r="B242" i="1"/>
  <c r="B241" i="1"/>
  <c r="B240" i="1"/>
  <c r="B239" i="1"/>
  <c r="B238" i="1"/>
  <c r="B237" i="1"/>
  <c r="B236" i="1"/>
  <c r="B235" i="1"/>
  <c r="B234" i="1"/>
  <c r="B233" i="1"/>
  <c r="B232" i="1"/>
  <c r="B231" i="1"/>
  <c r="B230" i="1"/>
  <c r="B229" i="1"/>
  <c r="B228" i="1"/>
  <c r="B227" i="1"/>
  <c r="B226" i="1"/>
  <c r="B225" i="1"/>
  <c r="B224" i="1"/>
  <c r="B223" i="1"/>
  <c r="B222" i="1"/>
  <c r="B220" i="1"/>
  <c r="B219" i="1"/>
  <c r="B218" i="1"/>
  <c r="B217" i="1"/>
  <c r="A217" i="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B216" i="1"/>
  <c r="B215" i="1"/>
  <c r="B214" i="1"/>
  <c r="B213" i="1"/>
  <c r="B212" i="1"/>
  <c r="B211" i="1"/>
  <c r="B210" i="1"/>
  <c r="A210" i="1"/>
  <c r="A211" i="1" s="1"/>
  <c r="A212" i="1" s="1"/>
  <c r="A213" i="1" s="1"/>
  <c r="A214" i="1" s="1"/>
  <c r="A215" i="1" s="1"/>
  <c r="B209" i="1"/>
  <c r="A209" i="1"/>
  <c r="B208" i="1"/>
  <c r="A208" i="1"/>
  <c r="B207" i="1"/>
  <c r="A176" i="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168" i="1"/>
  <c r="A169" i="1" s="1"/>
  <c r="A170" i="1" s="1"/>
  <c r="A171" i="1" s="1"/>
  <c r="A172" i="1" s="1"/>
  <c r="A173" i="1" s="1"/>
  <c r="A174" i="1" s="1"/>
  <c r="A167" i="1"/>
  <c r="B164" i="1"/>
  <c r="D83" i="1"/>
  <c r="C83" i="1"/>
  <c r="B83" i="1"/>
  <c r="D81" i="1"/>
  <c r="B79" i="1"/>
  <c r="B78" i="1"/>
  <c r="B77" i="1"/>
  <c r="B76" i="1"/>
  <c r="B75" i="1"/>
  <c r="B74" i="1"/>
  <c r="B73" i="1"/>
  <c r="B71" i="1"/>
  <c r="B70" i="1"/>
  <c r="B69" i="1"/>
  <c r="B68" i="1"/>
  <c r="B67" i="1"/>
  <c r="B66" i="1"/>
</calcChain>
</file>

<file path=xl/sharedStrings.xml><?xml version="1.0" encoding="utf-8"?>
<sst xmlns="http://schemas.openxmlformats.org/spreadsheetml/2006/main" count="1161" uniqueCount="539">
  <si>
    <t>CONSTRUCCIÓN Y PUESTA EN MARCHA DEL ACUEDUCTO REGIONAL LA MESA – ANAPOIMA FASE 5</t>
  </si>
  <si>
    <t xml:space="preserve">OBRA CIVIL </t>
  </si>
  <si>
    <t>ÍTEM</t>
  </si>
  <si>
    <t>DESCRIPCIÓN</t>
  </si>
  <si>
    <t>UNIDAD</t>
  </si>
  <si>
    <t>CANTIDAD</t>
  </si>
  <si>
    <t>VR. UNITARIO</t>
  </si>
  <si>
    <t>VALOR TOTAL</t>
  </si>
  <si>
    <t>A</t>
  </si>
  <si>
    <t>POZO PROFUNDO</t>
  </si>
  <si>
    <t>PRELIMINARES</t>
  </si>
  <si>
    <t>1.1</t>
  </si>
  <si>
    <t>Transporte de equipos de perforación</t>
  </si>
  <si>
    <t>Km</t>
  </si>
  <si>
    <t>1.2</t>
  </si>
  <si>
    <t>Instalación de equipos</t>
  </si>
  <si>
    <t>Gl</t>
  </si>
  <si>
    <t>1.3</t>
  </si>
  <si>
    <t>Adecuación de campamento</t>
  </si>
  <si>
    <t>m2</t>
  </si>
  <si>
    <t>1.4</t>
  </si>
  <si>
    <t>Construcción de piscinas de circulación de lodos</t>
  </si>
  <si>
    <t>PERFORACIÓN EXPLORATORIA</t>
  </si>
  <si>
    <t>2.1</t>
  </si>
  <si>
    <t>Instalación de caising: ampliación con broca de 26 pulg de diámetro para revestimiento con tuberia sanitaria 20 pulg</t>
  </si>
  <si>
    <t>ml</t>
  </si>
  <si>
    <t>2.2</t>
  </si>
  <si>
    <t>Perforación exploratoria en   8 1/2 pulgadas, con muestreo de ripio de perforación cada metro de profundidad y  descripción litologica.  Registro del tiempo de perforación.</t>
  </si>
  <si>
    <t>2.3</t>
  </si>
  <si>
    <t>Toma e interpretación de registros eléctricos con potencial espontaneo, resistividad (sonda corta y larga), y rayo gamma en toda la perforación.</t>
  </si>
  <si>
    <t>2.4</t>
  </si>
  <si>
    <t>Ampliación de la perforación exploratoria en 12 1/4 pulgadas</t>
  </si>
  <si>
    <t>2.5</t>
  </si>
  <si>
    <t>Ampliación de la perforación exploratoria de 12  1/4 a 17 1/2 pulgadas</t>
  </si>
  <si>
    <t>REVESTIMIENTO DEL POZO</t>
  </si>
  <si>
    <t>1.1.2</t>
  </si>
  <si>
    <t>Suministro e Instalación de filtros tipo persiana horizontal de 8 pulg. Acero inoxidable para pozo profundo</t>
  </si>
  <si>
    <t>3.4</t>
  </si>
  <si>
    <t>INSTALACIÓN DE TUBERÍA CIEGA DE 8 PULG. EN ACERO AL CARBON PARA POZO PROFUNDO</t>
  </si>
  <si>
    <t>3.5</t>
  </si>
  <si>
    <t xml:space="preserve">INSTALACIÓN DE TUBERÍA CIEGA DE 14 PULG. EN ACERO AL CARBON PARA POZO PROFUNDO </t>
  </si>
  <si>
    <t>3.6</t>
  </si>
  <si>
    <t xml:space="preserve">Reducción de 14 a 8 pulg y puntera total </t>
  </si>
  <si>
    <t>Un</t>
  </si>
  <si>
    <t>LIMPIEZA Y DESARROLLO DEL POZO</t>
  </si>
  <si>
    <t>4.1</t>
  </si>
  <si>
    <t>Limpieza del pozo</t>
  </si>
  <si>
    <t>4.2</t>
  </si>
  <si>
    <t>Suministro aditivo dispersante de arcillas  (tripolifosfato de sodio)</t>
  </si>
  <si>
    <t>BULTO</t>
  </si>
  <si>
    <t>4.3</t>
  </si>
  <si>
    <t>Suministro e instalación de gravilla seleccionada</t>
  </si>
  <si>
    <t>4.4</t>
  </si>
  <si>
    <t>Suministro de bentonita para lodos de perforación</t>
  </si>
  <si>
    <t>4.5</t>
  </si>
  <si>
    <t>Colocación de sello sanitario, base en concreto simple y material para protección contra la contaminaciòn</t>
  </si>
  <si>
    <t xml:space="preserve">PRUEBAS DE BOMBEOS </t>
  </si>
  <si>
    <t>5.1</t>
  </si>
  <si>
    <t>Ejecución prueba de bombeo a caudal constante (36 hrs) y recuperación hasta del 90%</t>
  </si>
  <si>
    <t>SISTEMA DE BOMBEO Y DEMÁS INSTALACIONES</t>
  </si>
  <si>
    <t>Lozalizacion y replanteo</t>
  </si>
  <si>
    <t>6.1.1</t>
  </si>
  <si>
    <t>Localización y replanteo de estructuras</t>
  </si>
  <si>
    <t>Excavaciones</t>
  </si>
  <si>
    <t>6.2.1</t>
  </si>
  <si>
    <t>Excavación a mano en tierra en seco 0 - 2 m de profundidad</t>
  </si>
  <si>
    <t>m3</t>
  </si>
  <si>
    <t>6.2.3</t>
  </si>
  <si>
    <t>Excavación en roca</t>
  </si>
  <si>
    <t>Rellenos</t>
  </si>
  <si>
    <t>6.3.1</t>
  </si>
  <si>
    <t>Relleno con arena</t>
  </si>
  <si>
    <t>Suministro de equipos para pozo profundo</t>
  </si>
  <si>
    <t>6.4.2</t>
  </si>
  <si>
    <t>Bomba para pozo profundo H=270m Q=50L/s</t>
  </si>
  <si>
    <t>un</t>
  </si>
  <si>
    <t>6.4.3</t>
  </si>
  <si>
    <t>Tablero de control con sistemas de velocidad</t>
  </si>
  <si>
    <t>6.4.4</t>
  </si>
  <si>
    <t>Cable Fuerza</t>
  </si>
  <si>
    <t>6.4.5</t>
  </si>
  <si>
    <t>Cable control</t>
  </si>
  <si>
    <t>6.4.6</t>
  </si>
  <si>
    <t>Cable tierra</t>
  </si>
  <si>
    <t>Instalacion de  bomba (Incluye tableros, cable y tubería)</t>
  </si>
  <si>
    <t>6.5.1</t>
  </si>
  <si>
    <t>Suministro de tubería y accesorios HD</t>
  </si>
  <si>
    <t>6.6.1</t>
  </si>
  <si>
    <t>Brida Ciega HD 200 mm</t>
  </si>
  <si>
    <t>6.6.2</t>
  </si>
  <si>
    <t>Union de desmontaje autoportante 200mm BxB HD</t>
  </si>
  <si>
    <t>6.6.3</t>
  </si>
  <si>
    <t>Niple 2.28m 200 mm Br x Br HD</t>
  </si>
  <si>
    <t>6.6.4</t>
  </si>
  <si>
    <t>Tee 200 mmx200 mmx200 mm Br x Br x Br HD</t>
  </si>
  <si>
    <t>6.6.5</t>
  </si>
  <si>
    <t>Niple 2.0m 200 mm Br x Br HD</t>
  </si>
  <si>
    <t>6.6.6</t>
  </si>
  <si>
    <t>Macromedidor Woltman 200 mm</t>
  </si>
  <si>
    <t>6.6.7</t>
  </si>
  <si>
    <t>Medidor de Presión</t>
  </si>
  <si>
    <t>6.6.8</t>
  </si>
  <si>
    <t>Niple 1.0m 200 mm Br x Br</t>
  </si>
  <si>
    <t>6.6.9</t>
  </si>
  <si>
    <t>Válvula de admision y retención de aire 100mm Bridada</t>
  </si>
  <si>
    <t>6.6.10</t>
  </si>
  <si>
    <t>Válvula Cheque 200 mm BxB</t>
  </si>
  <si>
    <t>6.6.11</t>
  </si>
  <si>
    <t>Tee 200 mmx200 mmx100 mm Br x Br x Br</t>
  </si>
  <si>
    <t>6.6.12</t>
  </si>
  <si>
    <t>Válvula Compuerta 200 mm BxB</t>
  </si>
  <si>
    <t>6.6.13</t>
  </si>
  <si>
    <t>Codo 45° 200 mm B x B</t>
  </si>
  <si>
    <t>6.6.14</t>
  </si>
  <si>
    <t>Válvula Compuerta 100 mm BxB</t>
  </si>
  <si>
    <t>Instalacion de tubería y accesorios HD</t>
  </si>
  <si>
    <t>6.7.1</t>
  </si>
  <si>
    <t>6.7.2</t>
  </si>
  <si>
    <t>6.7.3</t>
  </si>
  <si>
    <t>6.7.4</t>
  </si>
  <si>
    <t>6.7.5</t>
  </si>
  <si>
    <t>6.7.6</t>
  </si>
  <si>
    <t>6.7.7</t>
  </si>
  <si>
    <t>6.7.8</t>
  </si>
  <si>
    <t>6.7.9</t>
  </si>
  <si>
    <t>6.7.10</t>
  </si>
  <si>
    <t>6.7.11</t>
  </si>
  <si>
    <t>6.7.12</t>
  </si>
  <si>
    <t>6.7.13</t>
  </si>
  <si>
    <t>6.7.14</t>
  </si>
  <si>
    <t>Suministro de tubería y accesorios ACERO</t>
  </si>
  <si>
    <t>6.8.1</t>
  </si>
  <si>
    <t>Acople Acero Rigido 3-16 (200 MM a 150 MM) Roscado y Soldado con platinas</t>
  </si>
  <si>
    <t>Instalacion de tubería y accesorios ACERO</t>
  </si>
  <si>
    <t>6.9.1</t>
  </si>
  <si>
    <t>6.10.</t>
  </si>
  <si>
    <t>Concretos Estructurales</t>
  </si>
  <si>
    <t>6.10.1</t>
  </si>
  <si>
    <t xml:space="preserve">Concreto Estructural Resist. 28.0 MPa (210KG/CM2) </t>
  </si>
  <si>
    <t>6.10.2</t>
  </si>
  <si>
    <t>Acero de refuerzo de 60000 PSI</t>
  </si>
  <si>
    <t>kg</t>
  </si>
  <si>
    <t>Malla De Cerramiento Eslabonada</t>
  </si>
  <si>
    <t>B</t>
  </si>
  <si>
    <t>CONEXIONES E INSTALACIONES ELÉCTRICAS</t>
  </si>
  <si>
    <t>RED DE MEDIA TENSION</t>
  </si>
  <si>
    <t>Suministro e instalación de herrajes para estructura de arranque CODENSA LA 209 Incluye  poste concreto 12m 1050 kgf</t>
  </si>
  <si>
    <t>Suministro e instalación de estructura de paso CODENSA LA 202 Incluye poste concreto 12m 750 kgf</t>
  </si>
  <si>
    <t>Suministro e instalación de estructura de terminal CODENSA LA 211</t>
  </si>
  <si>
    <t>Suministro e instalación de estructura CODENSA LA 220 Incluye  poste concreto 12m 1050 kgf</t>
  </si>
  <si>
    <t>1.5</t>
  </si>
  <si>
    <t>Suministro e instalación de cortacircuitos en poste .</t>
  </si>
  <si>
    <t>JUEGO</t>
  </si>
  <si>
    <t>1.6</t>
  </si>
  <si>
    <t>Suministro e instalación de pararrayos en poste .</t>
  </si>
  <si>
    <t>1.7</t>
  </si>
  <si>
    <t xml:space="preserve">Suministro e instalación de transformador en aceite, 13.200V/440V, Dy5, 60Hz, de 300 KVA,  en S E Pedestal Derivación </t>
  </si>
  <si>
    <t>1.8</t>
  </si>
  <si>
    <t>Suministro e instalación de Caja de maniobras de tres vías, 600 A D 400 A en SE Pedestal.</t>
  </si>
  <si>
    <t>1.9</t>
  </si>
  <si>
    <t>Suministro instalación bujes dobles para instalación DPS</t>
  </si>
  <si>
    <t>1.10</t>
  </si>
  <si>
    <t>Canalización Conduit Galvanizada 2X4”</t>
  </si>
  <si>
    <t>1.11</t>
  </si>
  <si>
    <t>Suministro e instalación de cable ACSR 3 No 2/0 AWG desde punto de alimentación hasta poste nuevo.</t>
  </si>
  <si>
    <t>1.12</t>
  </si>
  <si>
    <t xml:space="preserve">Suministro e instalación de cable 3X2/0 Cu 15 kV XLPE </t>
  </si>
  <si>
    <t>1.13</t>
  </si>
  <si>
    <t xml:space="preserve">Suministro instalación DPS premoldeados </t>
  </si>
  <si>
    <t>RED DE BAJA  TENSIÓN</t>
  </si>
  <si>
    <t>Suministro e instalación de acometida desde  SE Pedestal  a Tablero General de Distribución en cable 3x500MCM + 1x 2/0 T, THHN, AWG, Cu</t>
  </si>
  <si>
    <t>Suministro e instalación de tuberia conduit PVC de 4" para  acometida desde Transformador a Tablero General de Distribución.</t>
  </si>
  <si>
    <t>CAJAS DE PASO MT BT</t>
  </si>
  <si>
    <t>3.1</t>
  </si>
  <si>
    <t>Caja de inspección Codensa CS 276</t>
  </si>
  <si>
    <t>3.2</t>
  </si>
  <si>
    <t xml:space="preserve">Caja de inspección Codensa CS 274 </t>
  </si>
  <si>
    <t>3.3</t>
  </si>
  <si>
    <t xml:space="preserve">Caja de paso AP Codensa CS 275 </t>
  </si>
  <si>
    <t>CANALIZACIONES</t>
  </si>
  <si>
    <t>Suministro e instalación de canalización de tubería desde Caseta de Tableros y Medidor, hasta Caja de paso A, con los siguientes elementos: 1ø4"+1ø3"+1ø2"+1ø1"+1ø1-1/4"+4ø1-1/2",PVC.</t>
  </si>
  <si>
    <t>ILUMINACION GENERAL</t>
  </si>
  <si>
    <t>Suministro e instalación de luminaria de sodio, 150 W, cerrada, con fotocelda incorporada, con brazo metálico, y aditamentos de fijación, para alumbrado público.</t>
  </si>
  <si>
    <t>5.2</t>
  </si>
  <si>
    <t>Suministro e instalación de empalmes en resina para calibres 8-6.</t>
  </si>
  <si>
    <t>5.3</t>
  </si>
  <si>
    <t>Suministro e instalación de acometida desde  Tablero Servicios Comunes a 208 V en cable 3x8 AWG THHN, Cu</t>
  </si>
  <si>
    <t>5.4</t>
  </si>
  <si>
    <t>POSTE EN CONCRETO AP, H=10m, CR=510 Kg (Inc. Suministro, Izaje, Hincado, Aplomado y Cimentación según Norma LA009)</t>
  </si>
  <si>
    <t>TABLEROS</t>
  </si>
  <si>
    <t>6.1</t>
  </si>
  <si>
    <t>Tablero general TG-1 440V con Transferencia según diagrama unifilar: incluye Elementos generales,  1 Barraje normalizado de 500 A, 1 Conmutador Transferencia automática 300 A, TM300E3CM de ABB, 1 Regulador de transferencia, 1 Interruptor T1B 3x300A ABB, 1 Interruptor T1B 3x160A ABB, 1 Interruptor T1B 3x70A ABB, 1 Interruptor T1B 3x60A ABB, 1 Interruptor tipo riel S203-C40 3x40A ABB, 1 OVR descagador de sobretensiones,  1 Analizador de redes PM130EH PLUS SATEC.</t>
  </si>
  <si>
    <t>6.2</t>
  </si>
  <si>
    <t>Tablero general TG-2 440V según diagrama unifilar incluyendo: 1 Barraje normalizado de 200 A,  1 Interruptor T1B 3x125A ABB, 1 Interruptor T1B 3x50A ABB, 1 Interruptor T1B 3x40A ABB, 1 Interruptor T1B 3x20A ABB, 1 Interruptor tipo riel S203-C40 3x40A ABB, 1 OVR descagador de sobretensiones.</t>
  </si>
  <si>
    <t>6.3</t>
  </si>
  <si>
    <t>Tablero equipos 1 TEQ-1 440V según diagrama unifilar incluyendo: 1 Barraje normalizado de 300 A, 1 Interruptor T3N 3x250A ABB. TOTALIZADOR, 3 Interruptor magnético T4H250 PR221DS-I 250A ABB, 3 Contactor A185-30-11 ABB, 3 Relé térmico TA200DU175 ABB, 3 arrancador suave PST175 ABB, 1 Interruptor magnético T2H160MA20 ABB, 1 Contactor A9-30-10 ABB, 1 Relé térmico TA25DU19 ABB, 1 Relé monitor de voltaje trifásico CM-PVN ABB.</t>
  </si>
  <si>
    <t>6.4</t>
  </si>
  <si>
    <t>Tablero equipos 2 TEQ-2 440V según diagrama unifilar incluyendo: 1 Barraje normalizado de 100 A, 1 Interruptor T1B 3x60A ABB. TOTALIZADOR, 3 Interruptor magnético T2H160MA80 ABB, 3 Contactor A50-30-11 ABB, 3 Relé térmico TA75DU-42 ABB, 3 arrancador suave PST37 ABB, 1 Interruptor magnético T2H160MF11 ABB, 1 Contactor A9-30-10 ABB, 1 Relé térmico TA25DU-11 ABB, 1 Relé monitor de voltaje trifásico CM-PVN ABB.</t>
  </si>
  <si>
    <t>6.5</t>
  </si>
  <si>
    <t>Tablero iluminación exterior 208V según diagrama unifilar incluyendo: 1 Interruptor T1B 3x40A ABB. TOTALIZADOR, 3 mininterruptor S201-C16 ABB, 1 barraje trifásico ref PS360 ABB, 3 terminal de conexión aislado Ast 50/15 S ABB, 2 Tapas finales PS-END ABB, 3 contactores A9-30-10 ABB, 3 juego de pulsadores ON OFF para control alumbrado, 1 selector de 3 posiciones para manejo manual automático, 1 fotocelda para montaje exterior control de alumbrado.</t>
  </si>
  <si>
    <t>6.6</t>
  </si>
  <si>
    <t>Tablero oficinas 1 (T OF 1) 208V según diagrama unifilar incluyendo: 1 Interruptor T1B 3x20A ABB. TOTALIZADOR, 3 mini interruptor S201-C20 ABB, 1 barraje trifásico ref PS360 ABB, 3 terminal de conexión aislado Ast 25/15 S ABB, 2 Tapas finales PS-END ABB.</t>
  </si>
  <si>
    <t>6.7</t>
  </si>
  <si>
    <t>Tablero oficinas 2 (T OF 2) 208V según diagrama unifilar incluyendo: 1 Interruptor T1B 3x50A ABB. TOTALIZADOR, 1 Interruptor T1B 3x40A ABB., 1 Interruptor T1B 3x32A ABB, 1 mininterruptor S203-C32 ABB. (descargador de sobretensión), 2 mininterruptor S202-C40 ABB. (UPS), Barraje de alumbrado, 1 barraje trifásico ref PS360 ABB. (barraje de alumbrado), 3 terminal de conexión aislado Ast 25/15 S ABB, 2 Tapas finales PS-END ABB, 6 mininterruptor S201-C20 ABB, Barraje de tomas, 1 barraje trifásico ref PS360 ABB. (barraje de alumbrado), 3 terminal de conexión aislado Ast 25/15 S ABB, 2 Tapas finales PS-END ABB, 7 mininterruptor S201-C20 ABB.</t>
  </si>
  <si>
    <t>7.0</t>
  </si>
  <si>
    <t>SALIDAS</t>
  </si>
  <si>
    <t>7.1</t>
  </si>
  <si>
    <t>Suministro e instalación de salida para aplique de pared</t>
  </si>
  <si>
    <t>7.2</t>
  </si>
  <si>
    <t>Suministro e instalación de salida para luminaria fluorescente 2x32W</t>
  </si>
  <si>
    <t>7.3</t>
  </si>
  <si>
    <t>Suministro e instalación de salida para toma monofásica</t>
  </si>
  <si>
    <t>7.4</t>
  </si>
  <si>
    <t>Suministro e instalación de salida para toma GFCI</t>
  </si>
  <si>
    <t>SISTEMAS DE TIERRA</t>
  </si>
  <si>
    <t>8.1</t>
  </si>
  <si>
    <t>Suministro e instalación de sistema de tierra subestación pedestal con dieciseis (16) varilla cobre de 5/8"x2.44 m, con conector.</t>
  </si>
  <si>
    <t>8.2</t>
  </si>
  <si>
    <t>Suministro e instalación de sistema de tierra tableros con una(1) varilla cobre de 5/8"x 2.44 m, con conector.</t>
  </si>
  <si>
    <t>CASETA B.T</t>
  </si>
  <si>
    <t>9.1</t>
  </si>
  <si>
    <t>Cerramiento en de muro de 0,5 m de altura en bloque. Incluye excavación para cimientos, rellenos, vigas, pañetes, columnas, acero, entre otros.</t>
  </si>
  <si>
    <t>9.2</t>
  </si>
  <si>
    <t>Cerramiento en maya eslabonada con elementos de soporte en tubo HG de 2". Incluye Tubos, malla, concertina, pintura crrosiva.</t>
  </si>
  <si>
    <t>9.3</t>
  </si>
  <si>
    <t>Construcción de Caseta para Tablero General, Medidor de Servicios Comunes y Tablero de Servicios Comunes</t>
  </si>
  <si>
    <t>9.4</t>
  </si>
  <si>
    <t xml:space="preserve">Grupo de medida en baja tensión Norma AE 319 medidor trifásico electrónico multifuncional con perfil de carga y modem incorporado de medición indirecta de 5 amp. </t>
  </si>
  <si>
    <t xml:space="preserve">CCM </t>
  </si>
  <si>
    <t>10.1</t>
  </si>
  <si>
    <t xml:space="preserve">CCM Bomba principal incluye tablero, protecciones, control </t>
  </si>
  <si>
    <t>GENERADOR ELECTRICO</t>
  </si>
  <si>
    <t>11.1</t>
  </si>
  <si>
    <t xml:space="preserve">PLANTA ELECTRICA TRIFASICA 300 KVA </t>
  </si>
  <si>
    <t>11.2</t>
  </si>
  <si>
    <t>TANQUE ACPM, PRECALENTADOR, CARGADOR BATERIAS Y ACCESORIOS</t>
  </si>
  <si>
    <t>BANCO CONDENSADORES 70 kVAR</t>
  </si>
  <si>
    <t>12.1</t>
  </si>
  <si>
    <t>Suministro e instalación Tablero banco de condensadores 70 KVAR a 440V con 1 paso fijo 15kvar y cinco pasos móviles de 15kvar</t>
  </si>
  <si>
    <t>TRANSFORMADOR DE AISLAMIENTO</t>
  </si>
  <si>
    <t>13.1</t>
  </si>
  <si>
    <t>Suministro e instalación de Transformador de 30 KVA 480/208-120V Yyn5 tipo seco.</t>
  </si>
  <si>
    <t>C</t>
  </si>
  <si>
    <t>TANQUE BOJACA</t>
  </si>
  <si>
    <t>0.1</t>
  </si>
  <si>
    <t>Localización y replanteo de redes</t>
  </si>
  <si>
    <t>0.2</t>
  </si>
  <si>
    <t>Demolición estructura en concreto reforzado</t>
  </si>
  <si>
    <t>Retiro de tubería</t>
  </si>
  <si>
    <t>Retiro de tubería 200 MM</t>
  </si>
  <si>
    <t>Retiro de tubería 400 MM</t>
  </si>
  <si>
    <t>Cargue, transporte y descargue de tubería</t>
  </si>
  <si>
    <t>ton-km</t>
  </si>
  <si>
    <t>Construcción cajas de acceso a compartimientos tanques</t>
  </si>
  <si>
    <t>Sub - Base B - 200 ( Recebo seleccionado) e=0.2</t>
  </si>
  <si>
    <t>Concreto simple resist 14.0 Mpa  e=0.05</t>
  </si>
  <si>
    <t>Concreto estructural resist 28 Mpa (para muros, piso y tapa)</t>
  </si>
  <si>
    <t>Acero de refuerzo 60000 PSI</t>
  </si>
  <si>
    <t>Suministro de accesorios tanque Bojaca</t>
  </si>
  <si>
    <r>
      <t>CODO 90º HD BxB Φ=</t>
    </r>
    <r>
      <rPr>
        <sz val="9.9"/>
        <rFont val="Arial Narrow"/>
        <family val="2"/>
      </rPr>
      <t xml:space="preserve"> </t>
    </r>
    <r>
      <rPr>
        <sz val="11"/>
        <rFont val="Arial Narrow"/>
        <family val="2"/>
      </rPr>
      <t>150mm</t>
    </r>
  </si>
  <si>
    <t>NIPLE HD BxB Φ =150 mm L=variable</t>
  </si>
  <si>
    <t>NIPLE PASAMURO CON ANILLO DE ANCLAJE HD BxB Φ = 150 mm L= 0 a 1,00 m</t>
  </si>
  <si>
    <t>TUBERÍA PERFORADA HD Φ=150mm L=3,6m</t>
  </si>
  <si>
    <t>TAPON HD Φ=150mm</t>
  </si>
  <si>
    <t>VÁLVULA DE CONTROL ANTICAVITATORIA ANULAR O DE AGUJA Φ= 150 mm</t>
  </si>
  <si>
    <t>UNION DE DESMONTAJE BxB Φ=150mm</t>
  </si>
  <si>
    <t>FILTRO TIPO Y BxB Φ=150mm</t>
  </si>
  <si>
    <t>VÁLVULA MARIPOSA BxB Φ=150mm</t>
  </si>
  <si>
    <t>TEE HD BxBxB Φ=250x150x150 mm</t>
  </si>
  <si>
    <t>MACROMEDIDOR ELECTROMAGNETICO Φ=150mm</t>
  </si>
  <si>
    <t>NIPLE PASAMURO HD BxB Φ = 250 mm L= 1,0m</t>
  </si>
  <si>
    <t>TEE HD BxBxB Φ=400x400x250 mm</t>
  </si>
  <si>
    <t>CODO 90º HD BxB Φ= 250mm</t>
  </si>
  <si>
    <t>REDUCCION HD BxB Φ=400x250</t>
  </si>
  <si>
    <t>NIPLE PASAMURO CON ANILLO DE ANCLAJE HD BxB Φ=400mm L=2,5 A 3,00 m</t>
  </si>
  <si>
    <t>CODO 90º HD BxB Φ=400mm</t>
  </si>
  <si>
    <t>NIPLE HD ExE Φ=400mm L=0-1 M</t>
  </si>
  <si>
    <t>UNION DE DESMONTAJE BxB Φ=250mm</t>
  </si>
  <si>
    <t>VÁLVULA DE COMPUERTA BxB Φ=250 mm</t>
  </si>
  <si>
    <t>AMPLIACION HD BxB Φ=250x350mm</t>
  </si>
  <si>
    <t>NIPLE HD BxB Φ=250mm L= variable</t>
  </si>
  <si>
    <t>CODO 90º HD BxB Φ=250mm</t>
  </si>
  <si>
    <t>TEE HD BxB Φ= 350x350x250</t>
  </si>
  <si>
    <t>TEE HD BxB CON SALIDA PARA VENTOSA Φ=350x350x100mm</t>
  </si>
  <si>
    <t>NIPLE HD BxB CON SALIDA PARA SONDA DE CALIDAD DE AGUA Φ=350x100mm</t>
  </si>
  <si>
    <t>VALVULA DE COMPUERTA BxB  Φ=100mm</t>
  </si>
  <si>
    <t>CODO 90º HD BxB Φ=100mm</t>
  </si>
  <si>
    <t>TEE HD BxB Φ=100mm</t>
  </si>
  <si>
    <t>NIPLE HD BxB L= 0-1 m Φ= 100 mm</t>
  </si>
  <si>
    <t>NIPLE PASAMURO HD BxB L=0,3m Φ=100mm</t>
  </si>
  <si>
    <t>UNION UNIVERSAL HD X PVC Φ=100mm</t>
  </si>
  <si>
    <t>TUBERIA PVC L=0-1M Φ=100mm</t>
  </si>
  <si>
    <t>CODO 45º HD ELxEL Φ=350mm</t>
  </si>
  <si>
    <t>NIPLE HD BxB L=0-1M  Φ=100mm</t>
  </si>
  <si>
    <t>UNION DE DESMONTAJE BxB Φ=100mm</t>
  </si>
  <si>
    <t>MEDIDOR DIFERENCIAL DE PRESION d=150 mm</t>
  </si>
  <si>
    <t>MEDIDOR DE PRESION d=150 mm</t>
  </si>
  <si>
    <t xml:space="preserve">Tapones bridados pasamuros 200 MM </t>
  </si>
  <si>
    <t xml:space="preserve">Tapones bridados pasamuros 250 MM </t>
  </si>
  <si>
    <t>Instalacion de accesorios tanque Bojaca</t>
  </si>
  <si>
    <t>TUBERIA HD BxL Φ=250mm</t>
  </si>
  <si>
    <t>Construcción caja conexión a tanque Bojacá</t>
  </si>
  <si>
    <t>Concreto estructural resist 28 Mpa placa de piso en concreto</t>
  </si>
  <si>
    <t>Mamposteria en bloque No. 5 e=0,12</t>
  </si>
  <si>
    <t>Concreto estructural resist 28 Mpa Tapa en concreto</t>
  </si>
  <si>
    <t xml:space="preserve">Cargue, retiro y disposicion de accesorios </t>
  </si>
  <si>
    <t>dia</t>
  </si>
  <si>
    <t>Perforación muros tanque para acceso 150 MM</t>
  </si>
  <si>
    <t>Escalera de Gato Longitud paso= 1,50 m de 3/4"</t>
  </si>
  <si>
    <t>Baranda Metálica En Tubería De 1½”</t>
  </si>
  <si>
    <t xml:space="preserve">Mortero resist 24.5 MPa impermeabilizado e= 2,5 cm (para tanque)       </t>
  </si>
  <si>
    <t>Malla de Cerramiento eslabonada galvanizada</t>
  </si>
  <si>
    <t>150 MM</t>
  </si>
  <si>
    <t>D</t>
  </si>
  <si>
    <t>TANQUE LA MESA</t>
  </si>
  <si>
    <t>Retiro, limpieza e inspección tubería 200 MM</t>
  </si>
  <si>
    <t>Cargue, transporte y descargue de tubería 200 MM</t>
  </si>
  <si>
    <t>Construcción cajas de acceso a PTAP</t>
  </si>
  <si>
    <t>Concreto estructural resist 28 Mpa (para muros y piso )</t>
  </si>
  <si>
    <t>Concreto estructural resist 28 Mpa (para tapas)</t>
  </si>
  <si>
    <t xml:space="preserve">Suministro de accesorios </t>
  </si>
  <si>
    <t>NIPLE PASAMURO HD BxB Φ = 150 mm L= 0,5m</t>
  </si>
  <si>
    <t>3.7</t>
  </si>
  <si>
    <t>NIPLE  CON ANILLO DE ANCLAJE HD BxB Φ=150mm L=variable</t>
  </si>
  <si>
    <t>3.8</t>
  </si>
  <si>
    <t>3.9</t>
  </si>
  <si>
    <t>3.10</t>
  </si>
  <si>
    <t>3.11</t>
  </si>
  <si>
    <t>3.12</t>
  </si>
  <si>
    <t>CRUZ HD BxBxBxB Φ=250x250x150x150mm</t>
  </si>
  <si>
    <t>3.13</t>
  </si>
  <si>
    <t>REDUCCION HD BxB Φ=250x150mm</t>
  </si>
  <si>
    <t>3.14</t>
  </si>
  <si>
    <t>NIPLE PASAMURO CON ANILLO DE ANCLAJE  HD BxB Φ = 250 mm L= 1,00 a 2,00 m</t>
  </si>
  <si>
    <t>3.15</t>
  </si>
  <si>
    <t>MEDIDOR DIFERENCIAL DE PRESION D=150 MM</t>
  </si>
  <si>
    <t>3.16</t>
  </si>
  <si>
    <t>MEDIDOR DE PRESION D=150 MM</t>
  </si>
  <si>
    <t>3.17</t>
  </si>
  <si>
    <t>NIPLE PASAMURO CON ANILLO DE ANCLAJE HD LXB Φ = 250 mm L= 0.00 - 1,00 m</t>
  </si>
  <si>
    <t>3.22</t>
  </si>
  <si>
    <t>UNIÓN HD  ADAPTADOR BRIDA POR X ACOPLE UNIVERSAL X  PVC 150 MM</t>
  </si>
  <si>
    <t>3.23</t>
  </si>
  <si>
    <t>NIPLE EN PVC RDE 41, PERFORADO, L=1.65 m 150 MM</t>
  </si>
  <si>
    <t>3.24</t>
  </si>
  <si>
    <t>TAPÓN EN PVC  150 MM</t>
  </si>
  <si>
    <t>3.25</t>
  </si>
  <si>
    <t xml:space="preserve">Instalación de accesorios </t>
  </si>
  <si>
    <t>Bandejas aireadoras  (4) en PRFV 6MM con carbón coque, diámetro de partícula mayor a 10mm</t>
  </si>
  <si>
    <t>Construcción cámara de disipación de energía</t>
  </si>
  <si>
    <t xml:space="preserve">Excavación en roca </t>
  </si>
  <si>
    <t>E</t>
  </si>
  <si>
    <t>LINEA DE CONDUCCION TANQUE BOJACA - LA MESA</t>
  </si>
  <si>
    <t>Excavacion a  mano en tierra en seco 0 - 2 m de profundidad</t>
  </si>
  <si>
    <t>Excavacion en roca</t>
  </si>
  <si>
    <t>Retiro, limpieza e inspección de tubería</t>
  </si>
  <si>
    <t>Tubería en HD 200 MM</t>
  </si>
  <si>
    <t>Tubería en HD 250 MM</t>
  </si>
  <si>
    <t>Tubería en HD 350 MM</t>
  </si>
  <si>
    <t>Retiro, limpieza e inspección de accesorios</t>
  </si>
  <si>
    <t>Tubería en HD 200 MM (35km)</t>
  </si>
  <si>
    <t>Accesorios</t>
  </si>
  <si>
    <t>un-km</t>
  </si>
  <si>
    <t>Suministro de tubería y accesorios</t>
  </si>
  <si>
    <t>Reducciones de 350 MM a 250 MM HD</t>
  </si>
  <si>
    <t>Codos  250 MM x 11,25° HD</t>
  </si>
  <si>
    <t>Codos 250 MM x 22,5° HD</t>
  </si>
  <si>
    <t>Codos 250 MM x 45° HD</t>
  </si>
  <si>
    <t>Codos 250 MM x 90° HD</t>
  </si>
  <si>
    <t>Codos  350 MM x 11,25° HD</t>
  </si>
  <si>
    <t>6.8</t>
  </si>
  <si>
    <t>Codos 350 MM x 22,5° HD</t>
  </si>
  <si>
    <t>6.9</t>
  </si>
  <si>
    <t>Codos 350 MM x 45° HD</t>
  </si>
  <si>
    <t>6.10</t>
  </si>
  <si>
    <t>Codos 350 MM x 90° HD</t>
  </si>
  <si>
    <t>6.11</t>
  </si>
  <si>
    <t>Codos 400 MM x 11,25° HD</t>
  </si>
  <si>
    <t>6.12</t>
  </si>
  <si>
    <t>Codos 400 MM x 22.5° HD</t>
  </si>
  <si>
    <t>6.13</t>
  </si>
  <si>
    <t>Tee lisa 250 MM x 100 MM HD</t>
  </si>
  <si>
    <t>6.14</t>
  </si>
  <si>
    <t>Tee lisa 350 MM x 100 MM HD</t>
  </si>
  <si>
    <t>6.15</t>
  </si>
  <si>
    <t>Tee lisa 400 MM x 100 MM HD</t>
  </si>
  <si>
    <t>6.16</t>
  </si>
  <si>
    <t>Tapones bridados 100 MM HD</t>
  </si>
  <si>
    <t>6.17</t>
  </si>
  <si>
    <t>Unión universal (30 mm) 250 MM HD</t>
  </si>
  <si>
    <t>6.18</t>
  </si>
  <si>
    <t>Unión universal (30 mm) 350 MM HD</t>
  </si>
  <si>
    <t>6.19</t>
  </si>
  <si>
    <t>Unión universal (30 mm) 400 MM HD</t>
  </si>
  <si>
    <t>Instalación de tubería y accesorios</t>
  </si>
  <si>
    <t>Tubería unión acerrojada DN 250 K9</t>
  </si>
  <si>
    <t xml:space="preserve">Tubería DN 250 HD </t>
  </si>
  <si>
    <t>Tubería DN 350 HD</t>
  </si>
  <si>
    <t>7.5</t>
  </si>
  <si>
    <t>7.6</t>
  </si>
  <si>
    <t>7.7</t>
  </si>
  <si>
    <t>7.8</t>
  </si>
  <si>
    <t>7.9</t>
  </si>
  <si>
    <t>7.10</t>
  </si>
  <si>
    <t>7.11</t>
  </si>
  <si>
    <t>7.12</t>
  </si>
  <si>
    <t>7.13</t>
  </si>
  <si>
    <t>7.14</t>
  </si>
  <si>
    <t>Codos 400 MM x 22,5° HD</t>
  </si>
  <si>
    <t>7.15</t>
  </si>
  <si>
    <t>7.16</t>
  </si>
  <si>
    <t>7.17</t>
  </si>
  <si>
    <t>7.18</t>
  </si>
  <si>
    <t>7.19</t>
  </si>
  <si>
    <t>7.20</t>
  </si>
  <si>
    <t>7.21</t>
  </si>
  <si>
    <t>7.22</t>
  </si>
  <si>
    <t>Instalación de niples de reparación DN 250</t>
  </si>
  <si>
    <t>7.23</t>
  </si>
  <si>
    <t>Instalación de niples de reparación DN 350</t>
  </si>
  <si>
    <t>7.24</t>
  </si>
  <si>
    <t>Con material seleccionado de la misma excavación</t>
  </si>
  <si>
    <t>Concreto Simple Resist. 21.0 Mpa (210kg/Cm2) Para Anclajes</t>
  </si>
  <si>
    <t>Cortes de tubería</t>
  </si>
  <si>
    <t>Cortes de tubería 250 MM HD</t>
  </si>
  <si>
    <t>Cortes de tubería 350 MM HD</t>
  </si>
  <si>
    <t>Demolición y retiro de sobrantes</t>
  </si>
  <si>
    <t>Demolición estructura en concreto</t>
  </si>
  <si>
    <t>Demolición  de pavimento en concreto</t>
  </si>
  <si>
    <t>Demolición  de pavimento asfáltico</t>
  </si>
  <si>
    <t>Retiro de sobrantes</t>
  </si>
  <si>
    <t>Reconstrucción de pavimentos</t>
  </si>
  <si>
    <t>Pavimento en concreto</t>
  </si>
  <si>
    <t>Pavimento asfáltico</t>
  </si>
  <si>
    <t>Desmonte, limpieza y transporte elementos ERPs</t>
  </si>
  <si>
    <t>Limpieza, Inspección con CCTV y pruebas hidráulicas</t>
  </si>
  <si>
    <t>Empaques</t>
  </si>
  <si>
    <t>F</t>
  </si>
  <si>
    <t>LINEA DE ALTA PRESION (SIFON)</t>
  </si>
  <si>
    <t>Retiro, limpieza e inspección de elementos existentes</t>
  </si>
  <si>
    <t>Tubería existente HD 350 MM</t>
  </si>
  <si>
    <t>Cargue, transporte y descargue de tubería y accesorios</t>
  </si>
  <si>
    <t>Suministro de accesorios</t>
  </si>
  <si>
    <t>5.1.2</t>
  </si>
  <si>
    <t>Tee DN 350 X 100 PN 60 bares</t>
  </si>
  <si>
    <t>5.1.1</t>
  </si>
  <si>
    <t>Tubería DN 350 PN 60 bares Acerrojada o Acero al carbón</t>
  </si>
  <si>
    <t>Con material seleccionado procedente de la excavación</t>
  </si>
  <si>
    <t>Demolición  de pavimento en rígido (concreto)</t>
  </si>
  <si>
    <t>Cargue retiro y disposicion de sobrantes de sobrantes</t>
  </si>
  <si>
    <t>Pavimentos</t>
  </si>
  <si>
    <t>Pavimento rígido (concreto)</t>
  </si>
  <si>
    <t>Limpieza, Inspección con CCTV y prueba hidráulica</t>
  </si>
  <si>
    <t>G</t>
  </si>
  <si>
    <t>ESTRUCTURAS ESPECIALES</t>
  </si>
  <si>
    <t>Ventosas de triple acción 100 MM (incluye caja)</t>
  </si>
  <si>
    <t>PN 10 bares</t>
  </si>
  <si>
    <t>PN 16 bares</t>
  </si>
  <si>
    <t>PN 25 bares</t>
  </si>
  <si>
    <t>PN 40 bares</t>
  </si>
  <si>
    <t>PN 60 bares</t>
  </si>
  <si>
    <t>Estructura antirotura con válvula cinética</t>
  </si>
  <si>
    <t>DN 250 PN 10 bares</t>
  </si>
  <si>
    <t>DN 250 PN 16 bares</t>
  </si>
  <si>
    <t>DN 250 PN 25 bares</t>
  </si>
  <si>
    <t>DN 350 PN 25 bares</t>
  </si>
  <si>
    <t>DN 350 PN 40 bares</t>
  </si>
  <si>
    <t>2.6</t>
  </si>
  <si>
    <t>DN 350 PN 60 bares</t>
  </si>
  <si>
    <t>Estructura antirotura con válvula cheque</t>
  </si>
  <si>
    <t>Estructura de purga disipadora 100 MM</t>
  </si>
  <si>
    <t>Estructura de purga de desague 100 MM</t>
  </si>
  <si>
    <t>Filtro de limpieza</t>
  </si>
  <si>
    <t>DN 350 PN 10 bares</t>
  </si>
  <si>
    <t>Cajas de entrega</t>
  </si>
  <si>
    <t>Cámaras de quiebre de presión</t>
  </si>
  <si>
    <t>Viaductos</t>
  </si>
  <si>
    <t>9.1.1</t>
  </si>
  <si>
    <t>Viaducto Alto Grande</t>
  </si>
  <si>
    <t>9.1.2</t>
  </si>
  <si>
    <t>Viaducto Vereda Chilcal</t>
  </si>
  <si>
    <t>9.2.1</t>
  </si>
  <si>
    <t>9.2.2</t>
  </si>
  <si>
    <t>9.3.1</t>
  </si>
  <si>
    <t>9.3.2</t>
  </si>
  <si>
    <t>9.4.1</t>
  </si>
  <si>
    <t>9.4.2</t>
  </si>
  <si>
    <t>9.5.1</t>
  </si>
  <si>
    <t>9.5.2</t>
  </si>
  <si>
    <t>Suministro estructuras para viaductos</t>
  </si>
  <si>
    <t>9.6.1</t>
  </si>
  <si>
    <t>Estructura Viaducto Alto Grande</t>
  </si>
  <si>
    <t>Instalación de tubería y estructura viaducto</t>
  </si>
  <si>
    <t>9.7.1</t>
  </si>
  <si>
    <t>Estructura métalica viaducto Alto Grande</t>
  </si>
  <si>
    <t>9.6.2</t>
  </si>
  <si>
    <t>Viaducto Alto grande- Sólo instalación de Tubería Acerrojada 350 MM</t>
  </si>
  <si>
    <t>9.7.2</t>
  </si>
  <si>
    <t>Viaducto K33 + 007 - Sólo instalación Tubería Acerrojada 350 MM</t>
  </si>
  <si>
    <t>9.7.3</t>
  </si>
  <si>
    <t>Viaducto K33 + 322 - Sólo instalación Tubería Acerrojada 350 MM</t>
  </si>
  <si>
    <t>9.7.4</t>
  </si>
  <si>
    <t>Viaducto K35 + 440 - Sólo instalación Tubería Acerrojada 350 MM</t>
  </si>
  <si>
    <t>Estructura de conexión a pozo</t>
  </si>
  <si>
    <t>H</t>
  </si>
  <si>
    <t>LINEA DE CONDUCCION POZOS BOJACÁ- LINEA BOJACA LA MESA</t>
  </si>
  <si>
    <t xml:space="preserve">Instalación de tubería </t>
  </si>
  <si>
    <t>Demolicion de pavimento asfáltico</t>
  </si>
  <si>
    <t>Reconstrucción de pavimento asfáltico</t>
  </si>
  <si>
    <t>Limpieza y pruebas hidráulicas</t>
  </si>
  <si>
    <t xml:space="preserve">TOTAL COSTO DIRECTO OBRA CIVIL:  </t>
  </si>
  <si>
    <t xml:space="preserve">IVA SOBRE LA UTILIDAD (16%):  </t>
  </si>
  <si>
    <t>SUMINISTROS</t>
  </si>
  <si>
    <t>1.1.1</t>
  </si>
  <si>
    <t>Suministro de tubería ciega de 8 pulg. En acero al carbón para pozo profundo</t>
  </si>
  <si>
    <t>1.1.3</t>
  </si>
  <si>
    <t xml:space="preserve">Suministro de tubería ciega de 14 pulg. En acero al carbón para pozo profundo </t>
  </si>
  <si>
    <t>1.2.1</t>
  </si>
  <si>
    <t>Tuberia Flexible para Bomba de Pozo Profundo 200 MM</t>
  </si>
  <si>
    <t>1.3.1</t>
  </si>
  <si>
    <t>1.4.1</t>
  </si>
  <si>
    <t>1.5.1</t>
  </si>
  <si>
    <t>Viaducto K33 + 007 - Sólo suministro de Tubería Acerrojada 350 MM</t>
  </si>
  <si>
    <t>1.5.2</t>
  </si>
  <si>
    <t>Viaducto K33 + 322 - Sólo suministro de Tubería Acerrojada 350 MM</t>
  </si>
  <si>
    <t>1.5.3</t>
  </si>
  <si>
    <t>Viaducto K35 + 440 - Sólo suministro de Tubería Acerrojada 350 MM</t>
  </si>
  <si>
    <t>1.5.4</t>
  </si>
  <si>
    <t>Viaducto Alto grande- Sólo suministro de Tubería Acerrojada 350 MM</t>
  </si>
  <si>
    <t>1.6.1</t>
  </si>
  <si>
    <t xml:space="preserve">Tubería DN 200 HD </t>
  </si>
  <si>
    <t xml:space="preserve">TOTAL COSTO DIRECTO SUMINISTROS:  </t>
  </si>
  <si>
    <t xml:space="preserve">ADMINISTRACIÓN:  </t>
  </si>
  <si>
    <t>FORMATO PROPUESTA ECONÓMICA FASE III</t>
  </si>
  <si>
    <t xml:space="preserve">IMPREVISTOS:  </t>
  </si>
  <si>
    <t xml:space="preserve">UTILIDAD:  </t>
  </si>
  <si>
    <t xml:space="preserve">SUBTOTAL PROPUESTA ECONÓMICA FASE III (OBRA CIVIL):  </t>
  </si>
  <si>
    <t xml:space="preserve">SUBTOTAL PROPUESTA ECONÓMICA FASE III (SUMINISTRO):  </t>
  </si>
  <si>
    <t>TOTAL PROPUESTA ECONÓMICA FASE III:  (OBRA CIVIL + SUMINISTROS)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</si>
</sst>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4" formatCode="_(&quot;$&quot;\ * #,##0.00_);_(&quot;$&quot;\ * \(#,##0.00\);_(&quot;$&quot;\ * &quot;-&quot;??_);_(@_)"/>
    <numFmt numFmtId="43" formatCode="_(* #,##0.00_);_(* \(#,##0.00\);_(* &quot;-&quot;??_);_(@_)"/>
    <numFmt numFmtId="164" formatCode="_(&quot;$&quot;\ * #,##0_);_(&quot;$&quot;\ * \(#,##0\);_(&quot;$&quot;\ * &quot;-&quot;??_);_(@_)"/>
    <numFmt numFmtId="165" formatCode="_(&quot;$&quot;\ * #,##0_);_(&quot;$&quot;\ * \(#,##0\);_(&quot;$&quot;\ * &quot;-&quot;?_);_(@_)"/>
    <numFmt numFmtId="166" formatCode="0.00000"/>
    <numFmt numFmtId="167" formatCode="_-&quot;$&quot;* #,##0.00_-;\-&quot;$&quot;* #,##0.00_-;_-&quot;$&quot;* &quot;-&quot;??_-;_-@_-"/>
    <numFmt numFmtId="168" formatCode="_(&quot;$&quot;\ * #,##0.0_);_(&quot;$&quot;\ * \(#,##0.0\);_(&quot;$&quot;\ * &quot;-&quot;??_);_(@_)"/>
    <numFmt numFmtId="169" formatCode="_(&quot;$&quot;\ * #,##0.00_);_(&quot;$&quot;\ * \(#,##0.00\);_(&quot;$&quot;\ * &quot;-&quot;?_);_(@_)"/>
    <numFmt numFmtId="170" formatCode="#,##0.0"/>
    <numFmt numFmtId="171" formatCode="0.0"/>
    <numFmt numFmtId="172" formatCode="0.000"/>
    <numFmt numFmtId="173" formatCode="_(&quot;$&quot;\ * #,##0.0000000_);_(&quot;$&quot;\ * \(#,##0.0000000\);_(&quot;$&quot;\ * &quot;-&quot;?_);_(@_)"/>
    <numFmt numFmtId="174" formatCode="#."/>
    <numFmt numFmtId="175" formatCode="#.00"/>
    <numFmt numFmtId="176" formatCode="_-* #,##0.00_-;\-* #,##0.00_-;_-* &quot;-&quot;??_-;_-@_-"/>
    <numFmt numFmtId="177" formatCode="_-&quot;$&quot;* #,##0_-;\-&quot;$&quot;* #,##0_-;_-&quot;$&quot;* &quot;-&quot;_-;_-@_-"/>
    <numFmt numFmtId="178" formatCode="&quot;$&quot;\ #,##0"/>
    <numFmt numFmtId="179" formatCode="_-* #,##0.00\ _€_-;\-* #,##0.00\ _€_-;_-* &quot;-&quot;??\ _€_-;_-@_-"/>
    <numFmt numFmtId="180" formatCode="_-&quot;$&quot;* #,##0_-;\-&quot;$&quot;* #,##0_-;_-&quot;$&quot;* &quot;-&quot;??_-;_-@_-"/>
    <numFmt numFmtId="181" formatCode="_(&quot;$&quot;* #,##0.00_);_(&quot;$&quot;* \(#,##0.00\);_(&quot;$&quot;* &quot;-&quot;??_);_(@_)"/>
    <numFmt numFmtId="182" formatCode="&quot;$&quot;#.00"/>
    <numFmt numFmtId="183" formatCode="#,##0.00000"/>
    <numFmt numFmtId="184" formatCode="_ &quot;$&quot;\ * #,##0.00_ ;_ &quot;$&quot;\ * \-#,##0.00_ ;_ &quot;$&quot;\ * &quot;-&quot;??_ ;_ @_ "/>
  </numFmts>
  <fonts count="28" x14ac:knownFonts="1">
    <font>
      <sz val="11"/>
      <color theme="1"/>
      <name val="Calibri"/>
      <family val="2"/>
      <scheme val="minor"/>
    </font>
    <font>
      <sz val="11"/>
      <color theme="1"/>
      <name val="Calibri"/>
      <family val="2"/>
      <scheme val="minor"/>
    </font>
    <font>
      <sz val="11"/>
      <color theme="1"/>
      <name val="Arial Narrow"/>
      <family val="2"/>
    </font>
    <font>
      <b/>
      <sz val="12"/>
      <color theme="1"/>
      <name val="Arial Narrow"/>
      <family val="2"/>
    </font>
    <font>
      <b/>
      <sz val="11"/>
      <color theme="1"/>
      <name val="Arial Narrow"/>
      <family val="2"/>
    </font>
    <font>
      <b/>
      <sz val="11"/>
      <name val="Arial Narrow"/>
      <family val="2"/>
    </font>
    <font>
      <sz val="11"/>
      <name val="Arial Narrow"/>
      <family val="2"/>
    </font>
    <font>
      <sz val="11"/>
      <color rgb="FFFF0000"/>
      <name val="Arial Narrow"/>
      <family val="2"/>
    </font>
    <font>
      <sz val="9.9"/>
      <name val="Arial Narrow"/>
      <family val="2"/>
    </font>
    <font>
      <sz val="10"/>
      <name val="Arial"/>
      <family val="2"/>
    </font>
    <font>
      <sz val="9"/>
      <color theme="1"/>
      <name val="arial"/>
      <family val="2"/>
    </font>
    <font>
      <sz val="9"/>
      <color theme="0"/>
      <name val="arial"/>
      <family val="2"/>
    </font>
    <font>
      <sz val="9"/>
      <color rgb="FF006100"/>
      <name val="arial"/>
      <family val="2"/>
    </font>
    <font>
      <b/>
      <sz val="9"/>
      <color rgb="FFFA7D00"/>
      <name val="arial"/>
      <family val="2"/>
    </font>
    <font>
      <b/>
      <sz val="9"/>
      <color theme="0"/>
      <name val="arial"/>
      <family val="2"/>
    </font>
    <font>
      <sz val="9"/>
      <color rgb="FFFA7D00"/>
      <name val="arial"/>
      <family val="2"/>
    </font>
    <font>
      <sz val="1"/>
      <color indexed="8"/>
      <name val="Courier"/>
      <family val="3"/>
    </font>
    <font>
      <b/>
      <sz val="1"/>
      <color indexed="8"/>
      <name val="Courier"/>
      <family val="3"/>
    </font>
    <font>
      <b/>
      <sz val="11"/>
      <color theme="3"/>
      <name val="arial"/>
      <family val="2"/>
    </font>
    <font>
      <sz val="9"/>
      <color rgb="FF3F3F76"/>
      <name val="arial"/>
      <family val="2"/>
    </font>
    <font>
      <sz val="9"/>
      <color rgb="FF9C0006"/>
      <name val="arial"/>
      <family val="2"/>
    </font>
    <font>
      <sz val="9"/>
      <color rgb="FF9C6500"/>
      <name val="arial"/>
      <family val="2"/>
    </font>
    <font>
      <b/>
      <sz val="9"/>
      <color rgb="FF3F3F3F"/>
      <name val="arial"/>
      <family val="2"/>
    </font>
    <font>
      <sz val="9"/>
      <color rgb="FFFF0000"/>
      <name val="arial"/>
      <family val="2"/>
    </font>
    <font>
      <i/>
      <sz val="9"/>
      <color rgb="FF7F7F7F"/>
      <name val="arial"/>
      <family val="2"/>
    </font>
    <font>
      <b/>
      <sz val="15"/>
      <color theme="3"/>
      <name val="arial"/>
      <family val="2"/>
    </font>
    <font>
      <b/>
      <sz val="13"/>
      <color theme="3"/>
      <name val="arial"/>
      <family val="2"/>
    </font>
    <font>
      <b/>
      <sz val="9"/>
      <color theme="1"/>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tint="-0.249977111117893"/>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style="medium">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s>
  <cellStyleXfs count="16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9" fillId="0" borderId="0" applyNumberFormat="0" applyFont="0" applyFill="0" applyBorder="0" applyAlignment="0" applyProtection="0">
      <alignment vertical="top"/>
    </xf>
    <xf numFmtId="44" fontId="10" fillId="0" borderId="0" applyFont="0" applyFill="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30"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0" fillId="19" borderId="0" applyNumberFormat="0" applyBorder="0" applyAlignment="0" applyProtection="0"/>
    <xf numFmtId="0" fontId="10" fillId="23" borderId="0" applyNumberFormat="0" applyBorder="0" applyAlignment="0" applyProtection="0"/>
    <xf numFmtId="0" fontId="10" fillId="27"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2" fillId="2" borderId="0" applyNumberFormat="0" applyBorder="0" applyAlignment="0" applyProtection="0"/>
    <xf numFmtId="0" fontId="13" fillId="6" borderId="4" applyNumberFormat="0" applyAlignment="0" applyProtection="0"/>
    <xf numFmtId="0" fontId="14" fillId="7" borderId="7" applyNumberFormat="0" applyAlignment="0" applyProtection="0"/>
    <xf numFmtId="0" fontId="15" fillId="0" borderId="6" applyNumberFormat="0" applyFill="0" applyAlignment="0" applyProtection="0"/>
    <xf numFmtId="0" fontId="16" fillId="0" borderId="0">
      <protection locked="0"/>
    </xf>
    <xf numFmtId="174" fontId="17" fillId="0" borderId="0">
      <protection locked="0"/>
    </xf>
    <xf numFmtId="174" fontId="17" fillId="0" borderId="0">
      <protection locked="0"/>
    </xf>
    <xf numFmtId="0" fontId="18" fillId="0" borderId="0" applyNumberFormat="0" applyFill="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9" fillId="5" borderId="4" applyNumberFormat="0" applyAlignment="0" applyProtection="0"/>
    <xf numFmtId="175" fontId="16" fillId="0" borderId="0">
      <protection locked="0"/>
    </xf>
    <xf numFmtId="4" fontId="16" fillId="0" borderId="0">
      <protection locked="0"/>
    </xf>
    <xf numFmtId="0" fontId="20" fillId="3" borderId="0" applyNumberFormat="0" applyBorder="0" applyAlignment="0" applyProtection="0"/>
    <xf numFmtId="43" fontId="1" fillId="0" borderId="0" applyFont="0" applyFill="0" applyBorder="0" applyAlignment="0" applyProtection="0"/>
    <xf numFmtId="176"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9" fontId="1" fillId="0" borderId="0" applyFont="0" applyFill="0" applyBorder="0" applyAlignment="0" applyProtection="0"/>
    <xf numFmtId="170" fontId="9" fillId="0" borderId="0" applyFont="0" applyFill="0" applyBorder="0" applyAlignment="0" applyProtection="0"/>
    <xf numFmtId="180" fontId="9" fillId="0" borderId="0" applyFont="0" applyFill="0" applyBorder="0" applyAlignment="0" applyProtection="0"/>
    <xf numFmtId="44" fontId="1" fillId="0" borderId="0" applyFont="0" applyFill="0" applyBorder="0" applyAlignment="0" applyProtection="0"/>
    <xf numFmtId="167" fontId="9" fillId="0" borderId="0" applyFont="0" applyFill="0" applyBorder="0" applyAlignment="0" applyProtection="0"/>
    <xf numFmtId="181"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182" fontId="16" fillId="0" borderId="0">
      <protection locked="0"/>
    </xf>
    <xf numFmtId="0" fontId="21"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183" fontId="1" fillId="0" borderId="0"/>
    <xf numFmtId="184" fontId="1" fillId="0" borderId="0"/>
    <xf numFmtId="0" fontId="1" fillId="0" borderId="0"/>
    <xf numFmtId="0" fontId="1"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0" fillId="8" borderId="8" applyNumberFormat="0" applyFont="0" applyAlignment="0" applyProtection="0"/>
    <xf numFmtId="9" fontId="1"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0" fontId="22" fillId="6" borderId="5"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 applyNumberFormat="0" applyFill="0" applyAlignment="0" applyProtection="0"/>
    <xf numFmtId="0" fontId="26" fillId="0" borderId="2" applyNumberFormat="0" applyFill="0" applyAlignment="0" applyProtection="0"/>
    <xf numFmtId="0" fontId="18" fillId="0" borderId="3" applyNumberFormat="0" applyFill="0" applyAlignment="0" applyProtection="0"/>
    <xf numFmtId="0" fontId="27" fillId="0" borderId="9" applyNumberFormat="0" applyFill="0" applyAlignment="0" applyProtection="0"/>
  </cellStyleXfs>
  <cellXfs count="223">
    <xf numFmtId="0" fontId="0" fillId="0" borderId="0" xfId="0"/>
    <xf numFmtId="0" fontId="2" fillId="0" borderId="0" xfId="0" applyNumberFormat="1" applyFont="1" applyFill="1" applyAlignment="1">
      <alignment horizontal="center"/>
    </xf>
    <xf numFmtId="0" fontId="2" fillId="0" borderId="0" xfId="0" applyFont="1" applyFill="1"/>
    <xf numFmtId="0" fontId="2" fillId="0" borderId="0" xfId="0" applyFont="1" applyFill="1" applyAlignment="1">
      <alignment horizontal="center" vertical="center"/>
    </xf>
    <xf numFmtId="0" fontId="2" fillId="0" borderId="0" xfId="0" applyFont="1" applyFill="1" applyAlignment="1">
      <alignment horizontal="center"/>
    </xf>
    <xf numFmtId="164" fontId="2" fillId="0" borderId="0" xfId="3" applyNumberFormat="1" applyFont="1" applyFill="1"/>
    <xf numFmtId="165" fontId="2" fillId="0" borderId="0" xfId="0" applyNumberFormat="1" applyFont="1" applyFill="1"/>
    <xf numFmtId="0" fontId="4" fillId="34" borderId="10" xfId="0" applyNumberFormat="1" applyFont="1" applyFill="1" applyBorder="1" applyAlignment="1">
      <alignment horizontal="center" vertical="center" wrapText="1"/>
    </xf>
    <xf numFmtId="0" fontId="4" fillId="35" borderId="11" xfId="0" applyNumberFormat="1" applyFont="1" applyFill="1" applyBorder="1" applyAlignment="1">
      <alignment vertical="center" wrapText="1"/>
    </xf>
    <xf numFmtId="0" fontId="4" fillId="35" borderId="10" xfId="0" applyNumberFormat="1" applyFont="1" applyFill="1" applyBorder="1" applyAlignment="1">
      <alignment vertical="center" wrapText="1"/>
    </xf>
    <xf numFmtId="0" fontId="4" fillId="35" borderId="12" xfId="0" applyNumberFormat="1" applyFont="1" applyFill="1" applyBorder="1" applyAlignment="1">
      <alignment vertical="center" wrapText="1"/>
    </xf>
    <xf numFmtId="0" fontId="4" fillId="35" borderId="13" xfId="0" applyNumberFormat="1" applyFont="1" applyFill="1" applyBorder="1" applyAlignment="1">
      <alignment vertical="center" wrapText="1"/>
    </xf>
    <xf numFmtId="0" fontId="5" fillId="34" borderId="11" xfId="0" applyFont="1" applyFill="1" applyBorder="1" applyAlignment="1">
      <alignment horizontal="center"/>
    </xf>
    <xf numFmtId="0" fontId="5" fillId="0" borderId="10" xfId="0" applyFont="1" applyFill="1" applyBorder="1" applyAlignment="1"/>
    <xf numFmtId="0" fontId="5" fillId="34" borderId="10" xfId="0" applyFont="1" applyFill="1" applyBorder="1" applyAlignment="1">
      <alignment vertical="top"/>
    </xf>
    <xf numFmtId="0" fontId="5" fillId="35" borderId="10" xfId="0" applyFont="1" applyFill="1" applyBorder="1" applyAlignment="1">
      <alignment vertical="top"/>
    </xf>
    <xf numFmtId="0" fontId="6" fillId="35" borderId="10" xfId="0" applyNumberFormat="1" applyFont="1" applyFill="1" applyBorder="1" applyAlignment="1">
      <alignment horizontal="center"/>
    </xf>
    <xf numFmtId="0" fontId="2" fillId="36" borderId="10" xfId="0" applyFont="1" applyFill="1" applyBorder="1" applyAlignment="1">
      <alignment vertical="center"/>
    </xf>
    <xf numFmtId="0" fontId="6" fillId="35" borderId="10" xfId="0" applyFont="1" applyFill="1" applyBorder="1" applyAlignment="1">
      <alignment horizontal="center"/>
    </xf>
    <xf numFmtId="2" fontId="6" fillId="35" borderId="10" xfId="0" applyNumberFormat="1" applyFont="1" applyFill="1" applyBorder="1" applyAlignment="1">
      <alignment horizontal="center"/>
    </xf>
    <xf numFmtId="44" fontId="2" fillId="0" borderId="0" xfId="3" applyFont="1" applyFill="1"/>
    <xf numFmtId="0" fontId="2" fillId="0" borderId="0" xfId="0" applyFont="1"/>
    <xf numFmtId="164" fontId="2" fillId="0" borderId="0" xfId="0" applyNumberFormat="1" applyFont="1" applyFill="1"/>
    <xf numFmtId="0" fontId="6" fillId="35" borderId="10" xfId="0" applyFont="1" applyFill="1" applyBorder="1" applyAlignment="1">
      <alignment vertical="top"/>
    </xf>
    <xf numFmtId="0" fontId="2" fillId="35" borderId="10" xfId="0" applyNumberFormat="1" applyFont="1" applyFill="1" applyBorder="1" applyAlignment="1">
      <alignment horizontal="center" vertical="center" wrapText="1"/>
    </xf>
    <xf numFmtId="0" fontId="6" fillId="35" borderId="10" xfId="0" applyNumberFormat="1" applyFont="1" applyFill="1" applyBorder="1" applyAlignment="1">
      <alignment horizontal="center" vertical="center"/>
    </xf>
    <xf numFmtId="0" fontId="2" fillId="36" borderId="10" xfId="0" applyFont="1" applyFill="1" applyBorder="1" applyAlignment="1">
      <alignment horizontal="justify" vertical="center" wrapText="1"/>
    </xf>
    <xf numFmtId="0" fontId="6" fillId="35" borderId="10" xfId="0" applyFont="1" applyFill="1" applyBorder="1" applyAlignment="1">
      <alignment horizontal="center" vertical="center"/>
    </xf>
    <xf numFmtId="2" fontId="6" fillId="35" borderId="10" xfId="0" applyNumberFormat="1" applyFont="1" applyFill="1" applyBorder="1" applyAlignment="1">
      <alignment horizontal="center" vertical="center"/>
    </xf>
    <xf numFmtId="43" fontId="2" fillId="0" borderId="0" xfId="1" applyFont="1" applyFill="1"/>
    <xf numFmtId="166" fontId="2" fillId="0" borderId="0" xfId="0" applyNumberFormat="1" applyFont="1" applyFill="1"/>
    <xf numFmtId="0" fontId="2" fillId="0" borderId="10" xfId="0" applyFont="1" applyFill="1" applyBorder="1" applyAlignment="1">
      <alignment vertical="center" wrapText="1"/>
    </xf>
    <xf numFmtId="164" fontId="7" fillId="0" borderId="0" xfId="0" applyNumberFormat="1" applyFont="1" applyFill="1"/>
    <xf numFmtId="167" fontId="2" fillId="0" borderId="0" xfId="0" applyNumberFormat="1" applyFont="1" applyFill="1"/>
    <xf numFmtId="0" fontId="2" fillId="36" borderId="10" xfId="0" applyFont="1" applyFill="1" applyBorder="1" applyAlignment="1">
      <alignment vertical="center" wrapText="1"/>
    </xf>
    <xf numFmtId="4" fontId="2" fillId="0" borderId="10" xfId="0" applyNumberFormat="1" applyFont="1" applyFill="1" applyBorder="1" applyAlignment="1">
      <alignment horizontal="center"/>
    </xf>
    <xf numFmtId="0" fontId="4" fillId="34" borderId="14" xfId="0" applyNumberFormat="1" applyFont="1" applyFill="1" applyBorder="1" applyAlignment="1">
      <alignment horizontal="center" vertical="center" wrapText="1"/>
    </xf>
    <xf numFmtId="0" fontId="5" fillId="34" borderId="11" xfId="0" applyFont="1" applyFill="1" applyBorder="1" applyAlignment="1">
      <alignment vertical="top"/>
    </xf>
    <xf numFmtId="0" fontId="5" fillId="35" borderId="10" xfId="0" applyNumberFormat="1" applyFont="1" applyFill="1" applyBorder="1" applyAlignment="1">
      <alignment horizontal="center" vertical="center"/>
    </xf>
    <xf numFmtId="0" fontId="4" fillId="35" borderId="10" xfId="0" applyFont="1" applyFill="1" applyBorder="1" applyAlignment="1">
      <alignment horizontal="left" vertical="top"/>
    </xf>
    <xf numFmtId="0" fontId="2" fillId="35" borderId="10" xfId="0" applyFont="1" applyFill="1" applyBorder="1" applyAlignment="1">
      <alignment horizontal="left" vertical="top"/>
    </xf>
    <xf numFmtId="2" fontId="2" fillId="35" borderId="10" xfId="0" applyNumberFormat="1" applyFont="1" applyFill="1" applyBorder="1" applyAlignment="1">
      <alignment horizontal="center"/>
    </xf>
    <xf numFmtId="0" fontId="2" fillId="35" borderId="11" xfId="0" applyFont="1" applyFill="1" applyBorder="1"/>
    <xf numFmtId="0" fontId="2" fillId="35" borderId="10" xfId="0" applyFont="1" applyFill="1" applyBorder="1" applyAlignment="1">
      <alignment horizontal="center" vertical="center"/>
    </xf>
    <xf numFmtId="0" fontId="4" fillId="35" borderId="11" xfId="0" applyFont="1" applyFill="1" applyBorder="1"/>
    <xf numFmtId="0" fontId="4" fillId="35" borderId="10" xfId="0" applyFont="1" applyFill="1" applyBorder="1" applyAlignment="1">
      <alignment horizontal="center" vertical="center"/>
    </xf>
    <xf numFmtId="0" fontId="4" fillId="35" borderId="10" xfId="0" applyFont="1" applyFill="1" applyBorder="1" applyAlignment="1">
      <alignment horizontal="center"/>
    </xf>
    <xf numFmtId="0" fontId="2" fillId="0" borderId="10" xfId="0" applyFont="1" applyFill="1" applyBorder="1" applyAlignment="1">
      <alignment horizontal="center"/>
    </xf>
    <xf numFmtId="0" fontId="2" fillId="0" borderId="10" xfId="0" applyFont="1" applyFill="1" applyBorder="1" applyAlignment="1">
      <alignment horizontal="center" vertical="center"/>
    </xf>
    <xf numFmtId="0" fontId="2" fillId="0" borderId="10" xfId="0" applyFont="1" applyFill="1" applyBorder="1"/>
    <xf numFmtId="0" fontId="4" fillId="35" borderId="10" xfId="0" applyFont="1" applyFill="1" applyBorder="1"/>
    <xf numFmtId="0" fontId="2" fillId="35" borderId="10" xfId="0" applyFont="1" applyFill="1" applyBorder="1"/>
    <xf numFmtId="0" fontId="2" fillId="0" borderId="10" xfId="0" applyFont="1" applyFill="1" applyBorder="1" applyAlignment="1">
      <alignment horizontal="center" wrapText="1"/>
    </xf>
    <xf numFmtId="0" fontId="2" fillId="0" borderId="10" xfId="0" applyFont="1" applyFill="1" applyBorder="1" applyAlignment="1">
      <alignment wrapText="1"/>
    </xf>
    <xf numFmtId="2" fontId="2" fillId="0" borderId="10" xfId="0" applyNumberFormat="1" applyFont="1" applyFill="1" applyBorder="1" applyAlignment="1">
      <alignment horizontal="center"/>
    </xf>
    <xf numFmtId="0" fontId="5" fillId="35" borderId="10" xfId="0" applyNumberFormat="1" applyFont="1" applyFill="1" applyBorder="1" applyAlignment="1">
      <alignment horizontal="center"/>
    </xf>
    <xf numFmtId="0" fontId="2" fillId="35" borderId="10" xfId="0" applyFont="1" applyFill="1" applyBorder="1" applyAlignment="1">
      <alignment horizontal="left" vertical="center" wrapText="1"/>
    </xf>
    <xf numFmtId="0" fontId="2" fillId="35" borderId="10" xfId="0" applyFont="1" applyFill="1" applyBorder="1" applyAlignment="1">
      <alignment horizontal="center" vertical="center" wrapText="1"/>
    </xf>
    <xf numFmtId="2" fontId="2" fillId="35" borderId="10" xfId="0" applyNumberFormat="1" applyFont="1" applyFill="1" applyBorder="1" applyAlignment="1">
      <alignment horizontal="center" vertical="center"/>
    </xf>
    <xf numFmtId="0" fontId="4" fillId="35" borderId="10" xfId="0" applyFont="1" applyFill="1" applyBorder="1" applyAlignment="1">
      <alignment horizontal="left"/>
    </xf>
    <xf numFmtId="0" fontId="2" fillId="35" borderId="10" xfId="0" applyFont="1" applyFill="1" applyBorder="1" applyAlignment="1">
      <alignment horizontal="center"/>
    </xf>
    <xf numFmtId="0" fontId="6" fillId="0" borderId="0" xfId="0" applyNumberFormat="1" applyFont="1" applyFill="1" applyAlignment="1">
      <alignment horizontal="center"/>
    </xf>
    <xf numFmtId="0" fontId="6" fillId="0" borderId="0" xfId="0" applyFont="1" applyFill="1"/>
    <xf numFmtId="0" fontId="6" fillId="0" borderId="0" xfId="0" applyFont="1" applyFill="1" applyAlignment="1">
      <alignment horizontal="center" vertical="center"/>
    </xf>
    <xf numFmtId="0" fontId="6" fillId="0" borderId="0" xfId="0" applyFont="1" applyFill="1" applyAlignment="1">
      <alignment horizontal="center"/>
    </xf>
    <xf numFmtId="0" fontId="5" fillId="0" borderId="10" xfId="0" applyFont="1" applyFill="1" applyBorder="1" applyAlignment="1">
      <alignment horizontal="center"/>
    </xf>
    <xf numFmtId="2" fontId="2" fillId="35" borderId="10" xfId="0" applyNumberFormat="1" applyFont="1" applyFill="1" applyBorder="1" applyAlignment="1">
      <alignment horizontal="center" vertical="center" wrapText="1"/>
    </xf>
    <xf numFmtId="0" fontId="2" fillId="35" borderId="15" xfId="0" applyNumberFormat="1" applyFont="1" applyFill="1" applyBorder="1" applyAlignment="1">
      <alignment horizontal="center" vertical="center" wrapText="1"/>
    </xf>
    <xf numFmtId="0" fontId="2" fillId="35" borderId="15" xfId="0" applyFont="1" applyFill="1" applyBorder="1" applyAlignment="1">
      <alignment horizontal="center" vertical="center" wrapText="1"/>
    </xf>
    <xf numFmtId="2" fontId="2" fillId="35" borderId="15" xfId="0" applyNumberFormat="1" applyFont="1" applyFill="1" applyBorder="1" applyAlignment="1">
      <alignment horizontal="center" vertical="center" wrapText="1"/>
    </xf>
    <xf numFmtId="0" fontId="4" fillId="35" borderId="10" xfId="0" applyNumberFormat="1" applyFont="1" applyFill="1" applyBorder="1" applyAlignment="1">
      <alignment horizontal="center" vertical="center" wrapText="1"/>
    </xf>
    <xf numFmtId="0" fontId="5" fillId="35" borderId="11" xfId="0" applyFont="1" applyFill="1" applyBorder="1" applyAlignment="1">
      <alignment vertical="top"/>
    </xf>
    <xf numFmtId="0" fontId="2" fillId="35" borderId="10" xfId="0" applyFont="1" applyFill="1" applyBorder="1" applyAlignment="1">
      <alignment vertical="center" wrapText="1"/>
    </xf>
    <xf numFmtId="2" fontId="6" fillId="35" borderId="10" xfId="0" applyNumberFormat="1" applyFont="1" applyFill="1" applyBorder="1" applyAlignment="1">
      <alignment vertical="top"/>
    </xf>
    <xf numFmtId="0" fontId="2" fillId="35" borderId="10"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0" xfId="0" applyFont="1" applyFill="1" applyBorder="1" applyAlignment="1">
      <alignment horizontal="center"/>
    </xf>
    <xf numFmtId="0" fontId="2" fillId="35" borderId="10" xfId="0" applyNumberFormat="1" applyFont="1" applyFill="1" applyBorder="1" applyAlignment="1">
      <alignment horizontal="center"/>
    </xf>
    <xf numFmtId="0" fontId="2" fillId="0" borderId="10" xfId="0" applyFont="1" applyBorder="1"/>
    <xf numFmtId="0" fontId="2" fillId="0" borderId="10" xfId="0" applyFont="1" applyBorder="1" applyAlignment="1">
      <alignment horizontal="center"/>
    </xf>
    <xf numFmtId="0" fontId="4" fillId="34" borderId="10" xfId="0" applyNumberFormat="1" applyFont="1" applyFill="1" applyBorder="1" applyAlignment="1">
      <alignment horizontal="center"/>
    </xf>
    <xf numFmtId="0" fontId="4" fillId="34" borderId="10" xfId="0" applyFont="1" applyFill="1" applyBorder="1" applyAlignment="1">
      <alignment horizontal="left" vertical="top"/>
    </xf>
    <xf numFmtId="0" fontId="6" fillId="0" borderId="10" xfId="0" applyFont="1" applyFill="1" applyBorder="1" applyAlignment="1">
      <alignment horizontal="center" vertical="center"/>
    </xf>
    <xf numFmtId="2" fontId="6" fillId="0" borderId="10" xfId="0" applyNumberFormat="1" applyFont="1" applyFill="1" applyBorder="1" applyAlignment="1">
      <alignment horizontal="center"/>
    </xf>
    <xf numFmtId="0" fontId="4" fillId="34" borderId="10" xfId="0" applyFont="1" applyFill="1" applyBorder="1" applyAlignment="1">
      <alignment horizontal="left" wrapText="1"/>
    </xf>
    <xf numFmtId="0" fontId="2" fillId="0" borderId="11" xfId="0" applyFont="1" applyFill="1" applyBorder="1"/>
    <xf numFmtId="4" fontId="2" fillId="35" borderId="10" xfId="0" applyNumberFormat="1" applyFont="1" applyFill="1" applyBorder="1" applyAlignment="1">
      <alignment horizontal="center"/>
    </xf>
    <xf numFmtId="0" fontId="4" fillId="34" borderId="10" xfId="0" applyFont="1" applyFill="1" applyBorder="1" applyAlignment="1">
      <alignment horizontal="left"/>
    </xf>
    <xf numFmtId="0" fontId="2" fillId="0" borderId="10" xfId="0" applyNumberFormat="1" applyFont="1" applyBorder="1" applyAlignment="1">
      <alignment horizontal="center"/>
    </xf>
    <xf numFmtId="0" fontId="6" fillId="0" borderId="10" xfId="0" applyFont="1" applyFill="1" applyBorder="1"/>
    <xf numFmtId="2" fontId="2" fillId="0" borderId="10" xfId="0" applyNumberFormat="1" applyFont="1" applyBorder="1" applyAlignment="1">
      <alignment horizontal="center"/>
    </xf>
    <xf numFmtId="0" fontId="6" fillId="0" borderId="10" xfId="0" applyFont="1" applyFill="1" applyBorder="1" applyAlignment="1">
      <alignment wrapText="1"/>
    </xf>
    <xf numFmtId="0" fontId="2" fillId="0" borderId="0" xfId="0" applyFont="1" applyBorder="1"/>
    <xf numFmtId="0" fontId="2" fillId="0" borderId="0" xfId="0" applyFont="1" applyBorder="1" applyAlignment="1">
      <alignment horizontal="center"/>
    </xf>
    <xf numFmtId="164" fontId="2" fillId="0" borderId="0" xfId="0" applyNumberFormat="1" applyFont="1" applyFill="1" applyBorder="1" applyAlignment="1">
      <alignment vertical="center" wrapText="1"/>
    </xf>
    <xf numFmtId="0" fontId="2" fillId="0" borderId="0" xfId="0" applyFont="1" applyFill="1" applyBorder="1"/>
    <xf numFmtId="164" fontId="4" fillId="0" borderId="0" xfId="0" applyNumberFormat="1" applyFont="1"/>
    <xf numFmtId="0" fontId="2" fillId="0" borderId="0" xfId="0" applyNumberFormat="1" applyFont="1" applyFill="1" applyBorder="1" applyAlignment="1">
      <alignment horizontal="center"/>
    </xf>
    <xf numFmtId="0" fontId="4" fillId="0" borderId="0" xfId="0" applyFont="1" applyFill="1" applyBorder="1" applyAlignment="1">
      <alignment horizontal="left"/>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164" fontId="2" fillId="0" borderId="0" xfId="3" applyNumberFormat="1" applyFont="1" applyFill="1" applyBorder="1" applyAlignment="1">
      <alignment horizontal="center"/>
    </xf>
    <xf numFmtId="0" fontId="6" fillId="0" borderId="10" xfId="0" applyFont="1" applyBorder="1"/>
    <xf numFmtId="0" fontId="2" fillId="0" borderId="16" xfId="0" applyFont="1" applyBorder="1" applyAlignment="1"/>
    <xf numFmtId="0" fontId="6" fillId="0" borderId="10" xfId="0" applyFont="1" applyBorder="1" applyAlignment="1">
      <alignment wrapText="1"/>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34" borderId="11" xfId="0" applyFont="1" applyFill="1" applyBorder="1"/>
    <xf numFmtId="2" fontId="4" fillId="35" borderId="10" xfId="0" applyNumberFormat="1" applyFont="1" applyFill="1" applyBorder="1" applyAlignment="1">
      <alignment horizontal="center"/>
    </xf>
    <xf numFmtId="0" fontId="2" fillId="0" borderId="10" xfId="0" applyNumberFormat="1" applyFont="1" applyFill="1" applyBorder="1" applyAlignment="1">
      <alignment horizontal="center"/>
    </xf>
    <xf numFmtId="0" fontId="6" fillId="0" borderId="11" xfId="0" applyFont="1" applyFill="1" applyBorder="1"/>
    <xf numFmtId="2" fontId="2" fillId="35" borderId="10" xfId="0" applyNumberFormat="1" applyFont="1" applyFill="1" applyBorder="1" applyAlignment="1">
      <alignment horizontal="right"/>
    </xf>
    <xf numFmtId="170" fontId="2" fillId="35" borderId="10" xfId="0" applyNumberFormat="1" applyFont="1" applyFill="1" applyBorder="1" applyAlignment="1">
      <alignment horizontal="right"/>
    </xf>
    <xf numFmtId="0" fontId="4" fillId="37" borderId="10" xfId="0" applyNumberFormat="1" applyFont="1" applyFill="1" applyBorder="1" applyAlignment="1">
      <alignment horizontal="center"/>
    </xf>
    <xf numFmtId="0" fontId="4" fillId="37" borderId="11" xfId="0" applyFont="1" applyFill="1" applyBorder="1"/>
    <xf numFmtId="171" fontId="2" fillId="0" borderId="0" xfId="0" applyNumberFormat="1" applyFont="1" applyFill="1"/>
    <xf numFmtId="4" fontId="6" fillId="35" borderId="10" xfId="0" applyNumberFormat="1" applyFont="1" applyFill="1" applyBorder="1" applyAlignment="1">
      <alignment horizontal="center"/>
    </xf>
    <xf numFmtId="2" fontId="2" fillId="0" borderId="10" xfId="0" applyNumberFormat="1" applyFont="1" applyFill="1" applyBorder="1" applyAlignment="1">
      <alignment horizontal="center" vertical="center"/>
    </xf>
    <xf numFmtId="171" fontId="2" fillId="0" borderId="0" xfId="0" applyNumberFormat="1" applyFont="1" applyFill="1" applyBorder="1" applyAlignment="1">
      <alignment horizontal="center"/>
    </xf>
    <xf numFmtId="0" fontId="4" fillId="34" borderId="10" xfId="0" applyFont="1" applyFill="1" applyBorder="1" applyAlignment="1">
      <alignment horizontal="center"/>
    </xf>
    <xf numFmtId="0" fontId="4" fillId="34" borderId="11" xfId="0" applyFont="1" applyFill="1" applyBorder="1" applyAlignment="1">
      <alignment horizontal="center"/>
    </xf>
    <xf numFmtId="171" fontId="2" fillId="35" borderId="10" xfId="0" applyNumberFormat="1" applyFont="1" applyFill="1" applyBorder="1" applyAlignment="1">
      <alignment horizontal="right"/>
    </xf>
    <xf numFmtId="0" fontId="5" fillId="34" borderId="11" xfId="0" applyFont="1" applyFill="1" applyBorder="1"/>
    <xf numFmtId="0" fontId="5" fillId="34" borderId="10" xfId="0" applyFont="1" applyFill="1" applyBorder="1"/>
    <xf numFmtId="165" fontId="7" fillId="0" borderId="0" xfId="0" applyNumberFormat="1" applyFont="1" applyFill="1"/>
    <xf numFmtId="0" fontId="6" fillId="35" borderId="11" xfId="0" applyFont="1" applyFill="1" applyBorder="1"/>
    <xf numFmtId="171" fontId="2" fillId="0" borderId="0" xfId="0" applyNumberFormat="1" applyFont="1" applyFill="1" applyAlignment="1">
      <alignment horizontal="right"/>
    </xf>
    <xf numFmtId="0" fontId="4" fillId="34" borderId="10" xfId="0" applyFont="1" applyFill="1" applyBorder="1"/>
    <xf numFmtId="0" fontId="4" fillId="35" borderId="10" xfId="0" applyNumberFormat="1" applyFont="1" applyFill="1" applyBorder="1" applyAlignment="1">
      <alignment horizontal="center"/>
    </xf>
    <xf numFmtId="171" fontId="2" fillId="35" borderId="10" xfId="0" applyNumberFormat="1" applyFont="1" applyFill="1" applyBorder="1" applyAlignment="1">
      <alignment horizontal="center"/>
    </xf>
    <xf numFmtId="171" fontId="2" fillId="0" borderId="10" xfId="0" applyNumberFormat="1" applyFont="1" applyFill="1" applyBorder="1" applyAlignment="1">
      <alignment horizontal="center"/>
    </xf>
    <xf numFmtId="172" fontId="2" fillId="0" borderId="10" xfId="0" applyNumberFormat="1" applyFont="1" applyFill="1" applyBorder="1" applyAlignment="1">
      <alignment horizontal="center"/>
    </xf>
    <xf numFmtId="170" fontId="2" fillId="35" borderId="10" xfId="0" applyNumberFormat="1" applyFont="1" applyFill="1" applyBorder="1" applyAlignment="1">
      <alignment horizontal="center"/>
    </xf>
    <xf numFmtId="0" fontId="4" fillId="0" borderId="10" xfId="0" applyNumberFormat="1" applyFont="1" applyFill="1" applyBorder="1" applyAlignment="1">
      <alignment horizontal="center"/>
    </xf>
    <xf numFmtId="0" fontId="4" fillId="0" borderId="10" xfId="0" applyFont="1" applyFill="1" applyBorder="1"/>
    <xf numFmtId="171" fontId="2" fillId="0" borderId="10" xfId="0" applyNumberFormat="1" applyFont="1" applyFill="1" applyBorder="1" applyAlignment="1">
      <alignment horizontal="right"/>
    </xf>
    <xf numFmtId="44" fontId="2" fillId="0" borderId="0" xfId="0" applyNumberFormat="1" applyFont="1" applyFill="1"/>
    <xf numFmtId="0" fontId="4" fillId="34" borderId="10" xfId="0" applyFont="1" applyFill="1" applyBorder="1" applyAlignment="1">
      <alignment horizontal="center" wrapText="1"/>
    </xf>
    <xf numFmtId="0" fontId="4" fillId="34" borderId="14" xfId="0" applyNumberFormat="1" applyFont="1" applyFill="1" applyBorder="1" applyAlignment="1">
      <alignment horizontal="center"/>
    </xf>
    <xf numFmtId="0" fontId="4" fillId="34" borderId="14" xfId="0" applyFont="1" applyFill="1" applyBorder="1" applyAlignment="1">
      <alignment horizontal="left" vertical="top"/>
    </xf>
    <xf numFmtId="0" fontId="2" fillId="35" borderId="14" xfId="0" applyFont="1" applyFill="1" applyBorder="1" applyAlignment="1">
      <alignment horizontal="center" vertical="center"/>
    </xf>
    <xf numFmtId="2" fontId="2" fillId="35" borderId="14" xfId="0" applyNumberFormat="1" applyFont="1" applyFill="1" applyBorder="1" applyAlignment="1">
      <alignment horizontal="center"/>
    </xf>
    <xf numFmtId="44" fontId="2" fillId="0" borderId="0" xfId="2" applyFont="1" applyFill="1"/>
    <xf numFmtId="4" fontId="7" fillId="0" borderId="0" xfId="0" applyNumberFormat="1" applyFont="1" applyFill="1"/>
    <xf numFmtId="169" fontId="2" fillId="0" borderId="0" xfId="0" applyNumberFormat="1" applyFont="1" applyFill="1"/>
    <xf numFmtId="173" fontId="2" fillId="0" borderId="0" xfId="0" applyNumberFormat="1" applyFont="1" applyFill="1"/>
    <xf numFmtId="0" fontId="5" fillId="35" borderId="10" xfId="0" applyFont="1" applyFill="1" applyBorder="1" applyAlignment="1">
      <alignment horizontal="right"/>
    </xf>
    <xf numFmtId="0" fontId="3" fillId="33" borderId="10"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4" fillId="34"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xf>
    <xf numFmtId="0" fontId="5" fillId="0" borderId="12" xfId="0" applyNumberFormat="1" applyFont="1" applyFill="1" applyBorder="1" applyAlignment="1">
      <alignment horizontal="center"/>
    </xf>
    <xf numFmtId="0" fontId="5" fillId="0" borderId="13" xfId="0" applyNumberFormat="1" applyFont="1" applyFill="1" applyBorder="1" applyAlignment="1">
      <alignment horizontal="center"/>
    </xf>
    <xf numFmtId="0" fontId="5" fillId="33" borderId="10" xfId="0" applyFont="1" applyFill="1" applyBorder="1" applyAlignment="1">
      <alignment horizontal="right"/>
    </xf>
    <xf numFmtId="0" fontId="5" fillId="33" borderId="17" xfId="4" applyNumberFormat="1" applyFont="1" applyFill="1" applyBorder="1" applyAlignment="1" applyProtection="1">
      <alignment horizontal="center" vertical="center"/>
    </xf>
    <xf numFmtId="0" fontId="5" fillId="33" borderId="12" xfId="4" applyNumberFormat="1" applyFont="1" applyFill="1" applyBorder="1" applyAlignment="1" applyProtection="1">
      <alignment horizontal="center" vertical="center"/>
    </xf>
    <xf numFmtId="0" fontId="5" fillId="33" borderId="13" xfId="4" applyNumberFormat="1" applyFont="1" applyFill="1" applyBorder="1" applyAlignment="1" applyProtection="1">
      <alignment horizontal="center" vertical="center"/>
    </xf>
    <xf numFmtId="0" fontId="4" fillId="34" borderId="11" xfId="0" applyFont="1" applyFill="1" applyBorder="1" applyAlignment="1">
      <alignment horizontal="center" vertical="center" wrapText="1"/>
    </xf>
    <xf numFmtId="0" fontId="4" fillId="34" borderId="12" xfId="0" applyFont="1" applyFill="1" applyBorder="1" applyAlignment="1">
      <alignment horizontal="center" vertical="center" wrapText="1"/>
    </xf>
    <xf numFmtId="0" fontId="4" fillId="34" borderId="13" xfId="0" applyFont="1" applyFill="1" applyBorder="1" applyAlignment="1">
      <alignment horizontal="center" vertical="center" wrapText="1"/>
    </xf>
    <xf numFmtId="0" fontId="4" fillId="37" borderId="10" xfId="0" applyFont="1" applyFill="1" applyBorder="1" applyAlignment="1">
      <alignment horizontal="left"/>
    </xf>
    <xf numFmtId="0" fontId="5" fillId="0" borderId="10" xfId="0" applyFont="1" applyFill="1" applyBorder="1" applyAlignment="1" applyProtection="1">
      <protection locked="0"/>
    </xf>
    <xf numFmtId="0" fontId="5" fillId="35" borderId="10" xfId="0" applyFont="1" applyFill="1" applyBorder="1" applyAlignment="1" applyProtection="1">
      <alignment vertical="top"/>
      <protection locked="0"/>
    </xf>
    <xf numFmtId="44" fontId="6" fillId="35" borderId="10" xfId="0" applyNumberFormat="1" applyFont="1" applyFill="1" applyBorder="1" applyProtection="1">
      <protection locked="0"/>
    </xf>
    <xf numFmtId="44" fontId="6" fillId="35" borderId="10" xfId="3" applyNumberFormat="1" applyFont="1" applyFill="1" applyBorder="1" applyAlignment="1" applyProtection="1">
      <alignment horizontal="right" vertical="center"/>
      <protection locked="0"/>
    </xf>
    <xf numFmtId="0" fontId="2" fillId="35" borderId="10" xfId="0" applyNumberFormat="1" applyFont="1" applyFill="1" applyBorder="1" applyAlignment="1" applyProtection="1">
      <alignment horizontal="center" vertical="center" wrapText="1"/>
      <protection locked="0"/>
    </xf>
    <xf numFmtId="44" fontId="6" fillId="35" borderId="10" xfId="0" applyNumberFormat="1" applyFont="1" applyFill="1" applyBorder="1" applyAlignment="1" applyProtection="1">
      <alignment vertical="center"/>
      <protection locked="0"/>
    </xf>
    <xf numFmtId="0" fontId="6" fillId="35" borderId="10" xfId="0" applyFont="1" applyFill="1" applyBorder="1" applyAlignment="1" applyProtection="1">
      <alignment vertical="top"/>
      <protection locked="0"/>
    </xf>
    <xf numFmtId="164" fontId="2" fillId="35" borderId="10" xfId="3" applyNumberFormat="1" applyFont="1" applyFill="1" applyBorder="1" applyAlignment="1" applyProtection="1">
      <alignment horizontal="center"/>
      <protection locked="0"/>
    </xf>
    <xf numFmtId="165" fontId="2" fillId="35" borderId="10" xfId="0" applyNumberFormat="1" applyFont="1" applyFill="1" applyBorder="1" applyAlignment="1" applyProtection="1">
      <alignment horizontal="center"/>
      <protection locked="0"/>
    </xf>
    <xf numFmtId="168" fontId="2" fillId="35" borderId="10" xfId="3" applyNumberFormat="1" applyFont="1" applyFill="1" applyBorder="1" applyAlignment="1" applyProtection="1">
      <alignment horizontal="center"/>
      <protection locked="0"/>
    </xf>
    <xf numFmtId="169" fontId="2" fillId="35" borderId="10" xfId="3" applyNumberFormat="1" applyFont="1" applyFill="1" applyBorder="1" applyAlignment="1" applyProtection="1">
      <alignment horizontal="center"/>
      <protection locked="0"/>
    </xf>
    <xf numFmtId="164" fontId="4" fillId="35" borderId="10" xfId="3" applyNumberFormat="1" applyFont="1" applyFill="1" applyBorder="1" applyAlignment="1" applyProtection="1">
      <alignment horizontal="center"/>
      <protection locked="0"/>
    </xf>
    <xf numFmtId="44" fontId="2" fillId="35" borderId="10" xfId="3" applyNumberFormat="1" applyFont="1" applyFill="1" applyBorder="1" applyAlignment="1" applyProtection="1">
      <alignment horizontal="center"/>
      <protection locked="0"/>
    </xf>
    <xf numFmtId="0" fontId="2" fillId="35" borderId="10" xfId="0" applyFont="1" applyFill="1" applyBorder="1" applyProtection="1">
      <protection locked="0"/>
    </xf>
    <xf numFmtId="44" fontId="2" fillId="0" borderId="10" xfId="3" applyNumberFormat="1" applyFont="1" applyBorder="1" applyProtection="1">
      <protection locked="0"/>
    </xf>
    <xf numFmtId="44" fontId="2" fillId="0" borderId="10" xfId="3" applyNumberFormat="1" applyFont="1" applyFill="1" applyBorder="1" applyProtection="1">
      <protection locked="0"/>
    </xf>
    <xf numFmtId="44" fontId="2" fillId="35" borderId="10" xfId="3" applyNumberFormat="1" applyFont="1" applyFill="1" applyBorder="1" applyProtection="1">
      <protection locked="0"/>
    </xf>
    <xf numFmtId="164" fontId="2" fillId="0" borderId="10" xfId="3" applyNumberFormat="1" applyFont="1" applyBorder="1" applyProtection="1">
      <protection locked="0"/>
    </xf>
    <xf numFmtId="164" fontId="2" fillId="0" borderId="10" xfId="3" applyNumberFormat="1" applyFont="1" applyFill="1" applyBorder="1" applyProtection="1">
      <protection locked="0"/>
    </xf>
    <xf numFmtId="164" fontId="2" fillId="35" borderId="10" xfId="3" applyNumberFormat="1" applyFont="1" applyFill="1" applyBorder="1" applyProtection="1">
      <protection locked="0"/>
    </xf>
    <xf numFmtId="44" fontId="2" fillId="35" borderId="10" xfId="0" applyNumberFormat="1" applyFont="1" applyFill="1" applyBorder="1" applyProtection="1">
      <protection locked="0"/>
    </xf>
    <xf numFmtId="164" fontId="6" fillId="0" borderId="0" xfId="3" applyNumberFormat="1" applyFont="1" applyFill="1" applyProtection="1">
      <protection locked="0"/>
    </xf>
    <xf numFmtId="0" fontId="6" fillId="0" borderId="0" xfId="0" applyFont="1" applyFill="1" applyProtection="1">
      <protection locked="0"/>
    </xf>
    <xf numFmtId="164" fontId="5" fillId="0" borderId="10" xfId="3" applyNumberFormat="1" applyFont="1" applyFill="1" applyBorder="1" applyAlignment="1" applyProtection="1">
      <alignment horizontal="center"/>
      <protection locked="0"/>
    </xf>
    <xf numFmtId="164" fontId="5" fillId="0" borderId="10" xfId="0" applyNumberFormat="1" applyFont="1" applyFill="1" applyBorder="1" applyAlignment="1" applyProtection="1">
      <alignment horizontal="center"/>
      <protection locked="0"/>
    </xf>
    <xf numFmtId="44" fontId="2" fillId="35" borderId="10" xfId="3" applyNumberFormat="1" applyFont="1" applyFill="1" applyBorder="1" applyAlignment="1" applyProtection="1">
      <alignment horizontal="center" vertical="center" wrapText="1"/>
      <protection locked="0"/>
    </xf>
    <xf numFmtId="44" fontId="2" fillId="35" borderId="10" xfId="3" applyFont="1" applyFill="1" applyBorder="1" applyAlignment="1" applyProtection="1">
      <alignment horizontal="center" vertical="center" wrapText="1"/>
      <protection locked="0"/>
    </xf>
    <xf numFmtId="44" fontId="2" fillId="35" borderId="15" xfId="3" applyNumberFormat="1" applyFont="1" applyFill="1" applyBorder="1" applyAlignment="1" applyProtection="1">
      <alignment vertical="center" wrapText="1"/>
      <protection locked="0"/>
    </xf>
    <xf numFmtId="0" fontId="4" fillId="35" borderId="10" xfId="0" applyNumberFormat="1" applyFont="1" applyFill="1" applyBorder="1" applyAlignment="1" applyProtection="1">
      <alignment horizontal="center" vertical="center" wrapText="1"/>
      <protection locked="0"/>
    </xf>
    <xf numFmtId="0" fontId="5" fillId="35" borderId="11" xfId="0" applyFont="1" applyFill="1" applyBorder="1" applyAlignment="1" applyProtection="1">
      <alignment vertical="top"/>
      <protection locked="0"/>
    </xf>
    <xf numFmtId="44" fontId="2" fillId="35" borderId="15" xfId="3" applyFont="1" applyFill="1" applyBorder="1" applyAlignment="1" applyProtection="1">
      <alignment vertical="center" wrapText="1"/>
      <protection locked="0"/>
    </xf>
    <xf numFmtId="44" fontId="2" fillId="35" borderId="10" xfId="3" applyFont="1" applyFill="1" applyBorder="1" applyAlignment="1" applyProtection="1">
      <alignment vertical="center" wrapText="1"/>
      <protection locked="0"/>
    </xf>
    <xf numFmtId="44" fontId="2" fillId="35" borderId="10" xfId="3" applyFont="1" applyFill="1" applyBorder="1" applyAlignment="1" applyProtection="1">
      <alignment horizontal="center" vertical="center"/>
      <protection locked="0"/>
    </xf>
    <xf numFmtId="164" fontId="4" fillId="0" borderId="10" xfId="3" applyNumberFormat="1" applyFont="1" applyFill="1" applyBorder="1" applyAlignment="1" applyProtection="1">
      <alignment horizontal="center"/>
      <protection locked="0"/>
    </xf>
    <xf numFmtId="165" fontId="4" fillId="0" borderId="10" xfId="0" applyNumberFormat="1" applyFont="1" applyFill="1" applyBorder="1" applyAlignment="1" applyProtection="1">
      <alignment horizontal="center"/>
      <protection locked="0"/>
    </xf>
    <xf numFmtId="44" fontId="2" fillId="0" borderId="10" xfId="3" applyNumberFormat="1" applyFont="1" applyFill="1" applyBorder="1" applyAlignment="1" applyProtection="1">
      <alignment horizontal="center"/>
      <protection locked="0"/>
    </xf>
    <xf numFmtId="44" fontId="2" fillId="35" borderId="10" xfId="0" applyNumberFormat="1" applyFont="1" applyFill="1" applyBorder="1" applyAlignment="1" applyProtection="1">
      <alignment horizontal="center"/>
      <protection locked="0"/>
    </xf>
    <xf numFmtId="164" fontId="2" fillId="0" borderId="0" xfId="3" applyNumberFormat="1" applyFont="1" applyFill="1" applyBorder="1" applyAlignment="1" applyProtection="1">
      <alignment horizontal="center"/>
      <protection locked="0"/>
    </xf>
    <xf numFmtId="165" fontId="4" fillId="0" borderId="0" xfId="0" applyNumberFormat="1" applyFont="1" applyFill="1" applyBorder="1" applyAlignment="1" applyProtection="1">
      <alignment horizontal="center"/>
      <protection locked="0"/>
    </xf>
    <xf numFmtId="164" fontId="4" fillId="0" borderId="0" xfId="3" applyNumberFormat="1" applyFont="1" applyFill="1" applyBorder="1" applyAlignment="1" applyProtection="1">
      <alignment horizontal="center"/>
      <protection locked="0"/>
    </xf>
    <xf numFmtId="44" fontId="4" fillId="35" borderId="10" xfId="3" applyNumberFormat="1" applyFont="1" applyFill="1" applyBorder="1" applyAlignment="1" applyProtection="1">
      <alignment horizontal="center"/>
      <protection locked="0"/>
    </xf>
    <xf numFmtId="44" fontId="2" fillId="0" borderId="0" xfId="3" applyNumberFormat="1" applyFont="1" applyFill="1" applyProtection="1">
      <protection locked="0"/>
    </xf>
    <xf numFmtId="165" fontId="2" fillId="35" borderId="10" xfId="3" applyNumberFormat="1" applyFont="1" applyFill="1" applyBorder="1" applyAlignment="1" applyProtection="1">
      <alignment horizontal="center"/>
      <protection locked="0"/>
    </xf>
    <xf numFmtId="169" fontId="2" fillId="0" borderId="10" xfId="0" applyNumberFormat="1" applyFont="1" applyFill="1" applyBorder="1" applyAlignment="1" applyProtection="1">
      <alignment horizontal="center"/>
      <protection locked="0"/>
    </xf>
    <xf numFmtId="169" fontId="2" fillId="35" borderId="10" xfId="0" applyNumberFormat="1" applyFont="1" applyFill="1" applyBorder="1" applyAlignment="1" applyProtection="1">
      <alignment horizontal="center"/>
      <protection locked="0"/>
    </xf>
    <xf numFmtId="44" fontId="6" fillId="0" borderId="10" xfId="3" applyNumberFormat="1" applyFont="1" applyFill="1" applyBorder="1" applyAlignment="1" applyProtection="1">
      <alignment horizontal="center"/>
      <protection locked="0"/>
    </xf>
    <xf numFmtId="165" fontId="2" fillId="0" borderId="0" xfId="0" applyNumberFormat="1" applyFont="1" applyFill="1" applyBorder="1" applyAlignment="1" applyProtection="1">
      <alignment horizontal="center"/>
      <protection locked="0"/>
    </xf>
    <xf numFmtId="170" fontId="2" fillId="35" borderId="10" xfId="0" applyNumberFormat="1" applyFont="1" applyFill="1" applyBorder="1" applyAlignment="1" applyProtection="1">
      <alignment horizontal="right"/>
      <protection locked="0"/>
    </xf>
    <xf numFmtId="164" fontId="2" fillId="0" borderId="0" xfId="3" applyNumberFormat="1" applyFont="1" applyFill="1" applyProtection="1">
      <protection locked="0"/>
    </xf>
    <xf numFmtId="165" fontId="2" fillId="0" borderId="0" xfId="0" applyNumberFormat="1" applyFont="1" applyFill="1" applyProtection="1">
      <protection locked="0"/>
    </xf>
    <xf numFmtId="165" fontId="2" fillId="35" borderId="10" xfId="0" applyNumberFormat="1" applyFont="1" applyFill="1" applyBorder="1" applyProtection="1">
      <protection locked="0"/>
    </xf>
    <xf numFmtId="169" fontId="2" fillId="0" borderId="10" xfId="0" applyNumberFormat="1" applyFont="1" applyFill="1" applyBorder="1" applyProtection="1">
      <protection locked="0"/>
    </xf>
    <xf numFmtId="0" fontId="2" fillId="0" borderId="0" xfId="0" applyFont="1" applyProtection="1">
      <protection locked="0"/>
    </xf>
    <xf numFmtId="164" fontId="2" fillId="35" borderId="14" xfId="3" applyNumberFormat="1" applyFont="1" applyFill="1" applyBorder="1" applyAlignment="1" applyProtection="1">
      <alignment horizontal="center"/>
      <protection locked="0"/>
    </xf>
    <xf numFmtId="165" fontId="2" fillId="35" borderId="14" xfId="0" applyNumberFormat="1" applyFont="1" applyFill="1" applyBorder="1" applyAlignment="1" applyProtection="1">
      <alignment horizontal="center"/>
      <protection locked="0"/>
    </xf>
    <xf numFmtId="169" fontId="5" fillId="33" borderId="10" xfId="0" applyNumberFormat="1" applyFont="1" applyFill="1" applyBorder="1" applyProtection="1">
      <protection locked="0"/>
    </xf>
    <xf numFmtId="169" fontId="5" fillId="0" borderId="10" xfId="0" applyNumberFormat="1" applyFont="1" applyFill="1" applyBorder="1" applyProtection="1">
      <protection locked="0"/>
    </xf>
    <xf numFmtId="44" fontId="5" fillId="33" borderId="18" xfId="5" applyNumberFormat="1" applyFont="1" applyFill="1" applyBorder="1" applyAlignment="1" applyProtection="1">
      <alignment horizontal="center" vertical="center" wrapText="1"/>
      <protection locked="0"/>
    </xf>
    <xf numFmtId="0" fontId="4" fillId="34" borderId="0" xfId="0" applyFont="1" applyFill="1" applyBorder="1"/>
    <xf numFmtId="165" fontId="4" fillId="35" borderId="11" xfId="0" applyNumberFormat="1" applyFont="1" applyFill="1" applyBorder="1" applyAlignment="1" applyProtection="1">
      <alignment horizontal="center"/>
      <protection locked="0"/>
    </xf>
  </cellXfs>
  <cellStyles count="166">
    <cellStyle name="20% - Énfasis1 2" xfId="6"/>
    <cellStyle name="20% - Énfasis2 2" xfId="7"/>
    <cellStyle name="20% - Énfasis3 2" xfId="8"/>
    <cellStyle name="20% - Énfasis4 2" xfId="9"/>
    <cellStyle name="20% - Énfasis5 2" xfId="10"/>
    <cellStyle name="20% - Énfasis5 2 2" xfId="11"/>
    <cellStyle name="20% - Énfasis5 3" xfId="12"/>
    <cellStyle name="20% - Énfasis5 3 2" xfId="13"/>
    <cellStyle name="20% - Énfasis5 4" xfId="14"/>
    <cellStyle name="20% - Énfasis5 5" xfId="15"/>
    <cellStyle name="20% - Énfasis6 2" xfId="16"/>
    <cellStyle name="40% - Énfasis1 2" xfId="17"/>
    <cellStyle name="40% - Énfasis2 2" xfId="18"/>
    <cellStyle name="40% - Énfasis3 2" xfId="19"/>
    <cellStyle name="40% - Énfasis4 2" xfId="20"/>
    <cellStyle name="40% - Énfasis5 2" xfId="21"/>
    <cellStyle name="40% - Énfasis6 2" xfId="22"/>
    <cellStyle name="60% - Énfasis1 2" xfId="23"/>
    <cellStyle name="60% - Énfasis2 2" xfId="24"/>
    <cellStyle name="60% - Énfasis3 2" xfId="25"/>
    <cellStyle name="60% - Énfasis4 2" xfId="26"/>
    <cellStyle name="60% - Énfasis5 2" xfId="27"/>
    <cellStyle name="60% - Énfasis6 2" xfId="28"/>
    <cellStyle name="Buena 2" xfId="29"/>
    <cellStyle name="Cálculo 2" xfId="30"/>
    <cellStyle name="Celda de comprobación 2" xfId="31"/>
    <cellStyle name="Celda vinculada 2" xfId="32"/>
    <cellStyle name="Dia" xfId="33"/>
    <cellStyle name="Encabez1" xfId="34"/>
    <cellStyle name="Encabez2" xfId="35"/>
    <cellStyle name="Encabezado 4 2" xfId="36"/>
    <cellStyle name="Énfasis1 2" xfId="37"/>
    <cellStyle name="Énfasis2 2" xfId="38"/>
    <cellStyle name="Énfasis3 2" xfId="39"/>
    <cellStyle name="Énfasis4 2" xfId="40"/>
    <cellStyle name="Énfasis5 2" xfId="41"/>
    <cellStyle name="Énfasis6 2" xfId="42"/>
    <cellStyle name="Entrada 2" xfId="43"/>
    <cellStyle name="Fijo" xfId="44"/>
    <cellStyle name="Financiero" xfId="45"/>
    <cellStyle name="Incorrecto 2" xfId="46"/>
    <cellStyle name="Millares" xfId="1" builtinId="3"/>
    <cellStyle name="Millares 2" xfId="47"/>
    <cellStyle name="Millares 2 2" xfId="48"/>
    <cellStyle name="Millares 2 2 2" xfId="49"/>
    <cellStyle name="Millares 2 2 3" xfId="50"/>
    <cellStyle name="Millares 2 2 4" xfId="51"/>
    <cellStyle name="Millares 2 3" xfId="52"/>
    <cellStyle name="Millares 2 4" xfId="53"/>
    <cellStyle name="Millares 2 5" xfId="54"/>
    <cellStyle name="Millares 3" xfId="55"/>
    <cellStyle name="Moneda" xfId="2" builtinId="4"/>
    <cellStyle name="Moneda 2" xfId="3"/>
    <cellStyle name="Moneda 2 2" xfId="56"/>
    <cellStyle name="Moneda 2 3" xfId="57"/>
    <cellStyle name="Moneda 2 4" xfId="58"/>
    <cellStyle name="Moneda 2 5" xfId="59"/>
    <cellStyle name="Moneda 2 6" xfId="60"/>
    <cellStyle name="Moneda 3" xfId="61"/>
    <cellStyle name="Moneda 4" xfId="5"/>
    <cellStyle name="Moneda 4 2" xfId="62"/>
    <cellStyle name="Moneda 4 3" xfId="63"/>
    <cellStyle name="Moneda 5" xfId="64"/>
    <cellStyle name="Moneda 6" xfId="65"/>
    <cellStyle name="Monetario" xfId="66"/>
    <cellStyle name="Neutral 2" xfId="67"/>
    <cellStyle name="Normal" xfId="0" builtinId="0"/>
    <cellStyle name="Normal 10" xfId="68"/>
    <cellStyle name="Normal 10 2" xfId="69"/>
    <cellStyle name="Normal 11 2" xfId="70"/>
    <cellStyle name="Normal 11 3" xfId="71"/>
    <cellStyle name="Normal 11 4" xfId="72"/>
    <cellStyle name="Normal 12 2" xfId="73"/>
    <cellStyle name="Normal 12 3" xfId="74"/>
    <cellStyle name="Normal 13 2" xfId="75"/>
    <cellStyle name="Normal 2" xfId="4"/>
    <cellStyle name="Normal 2 10" xfId="76"/>
    <cellStyle name="Normal 2 10 2" xfId="77"/>
    <cellStyle name="Normal 2 10 3" xfId="78"/>
    <cellStyle name="Normal 2 10 4" xfId="79"/>
    <cellStyle name="Normal 2 10 5" xfId="80"/>
    <cellStyle name="Normal 2 10 6" xfId="81"/>
    <cellStyle name="Normal 2 10 7" xfId="82"/>
    <cellStyle name="Normal 2 11" xfId="83"/>
    <cellStyle name="Normal 2 11 2" xfId="84"/>
    <cellStyle name="Normal 2 11 3" xfId="85"/>
    <cellStyle name="Normal 2 11 4" xfId="86"/>
    <cellStyle name="Normal 2 11 5" xfId="87"/>
    <cellStyle name="Normal 2 11 6" xfId="88"/>
    <cellStyle name="Normal 2 12" xfId="89"/>
    <cellStyle name="Normal 2 13" xfId="90"/>
    <cellStyle name="Normal 2 13 2" xfId="91"/>
    <cellStyle name="Normal 2 14" xfId="92"/>
    <cellStyle name="Normal 2 2" xfId="93"/>
    <cellStyle name="Normal 2 2 2" xfId="94"/>
    <cellStyle name="Normal 2 2 3" xfId="95"/>
    <cellStyle name="Normal 2 2 4" xfId="96"/>
    <cellStyle name="Normal 2 3" xfId="97"/>
    <cellStyle name="Normal 2 4" xfId="98"/>
    <cellStyle name="Normal 2 5" xfId="99"/>
    <cellStyle name="Normal 2 6" xfId="100"/>
    <cellStyle name="Normal 2 7" xfId="101"/>
    <cellStyle name="Normal 2 8" xfId="102"/>
    <cellStyle name="Normal 2 9" xfId="103"/>
    <cellStyle name="Normal 2 9 2" xfId="104"/>
    <cellStyle name="Normal 2 9 3" xfId="105"/>
    <cellStyle name="Normal 2 9 4" xfId="106"/>
    <cellStyle name="Normal 2 9 5" xfId="107"/>
    <cellStyle name="Normal 2 9 6" xfId="108"/>
    <cellStyle name="Normal 2 9 7" xfId="109"/>
    <cellStyle name="Normal 2 9 8" xfId="110"/>
    <cellStyle name="Normal 3" xfId="111"/>
    <cellStyle name="Normal 3 10" xfId="112"/>
    <cellStyle name="Normal 3 2" xfId="113"/>
    <cellStyle name="Normal 3 2 2" xfId="114"/>
    <cellStyle name="Normal 3 2 3" xfId="115"/>
    <cellStyle name="Normal 3 2 4" xfId="116"/>
    <cellStyle name="Normal 3 2 5" xfId="117"/>
    <cellStyle name="Normal 3 2 6" xfId="118"/>
    <cellStyle name="Normal 3 2 7" xfId="119"/>
    <cellStyle name="Normal 3 2 8" xfId="120"/>
    <cellStyle name="Normal 3 3" xfId="121"/>
    <cellStyle name="Normal 3 3 2" xfId="122"/>
    <cellStyle name="Normal 3 3 3" xfId="123"/>
    <cellStyle name="Normal 3 3 4" xfId="124"/>
    <cellStyle name="Normal 3 3 5" xfId="125"/>
    <cellStyle name="Normal 3 3 6" xfId="126"/>
    <cellStyle name="Normal 3 3 7" xfId="127"/>
    <cellStyle name="Normal 3 4" xfId="128"/>
    <cellStyle name="Normal 3 4 2" xfId="129"/>
    <cellStyle name="Normal 3 4 3" xfId="130"/>
    <cellStyle name="Normal 3 4 4" xfId="131"/>
    <cellStyle name="Normal 3 4 5" xfId="132"/>
    <cellStyle name="Normal 3 4 6" xfId="133"/>
    <cellStyle name="Normal 3 5" xfId="134"/>
    <cellStyle name="Normal 3 6" xfId="135"/>
    <cellStyle name="Normal 3 7" xfId="136"/>
    <cellStyle name="Normal 3 8" xfId="137"/>
    <cellStyle name="Normal 3 9" xfId="138"/>
    <cellStyle name="Normal 4" xfId="139"/>
    <cellStyle name="Normal 4 2" xfId="140"/>
    <cellStyle name="Normal 4 3" xfId="141"/>
    <cellStyle name="Normal 4 4" xfId="142"/>
    <cellStyle name="Normal 4 5" xfId="143"/>
    <cellStyle name="Normal 5 2" xfId="144"/>
    <cellStyle name="Normal 5 3" xfId="145"/>
    <cellStyle name="Normal 5 4" xfId="146"/>
    <cellStyle name="Normal 6" xfId="147"/>
    <cellStyle name="Normal 9 2" xfId="148"/>
    <cellStyle name="Normal 9 3" xfId="149"/>
    <cellStyle name="Normal 9 4" xfId="150"/>
    <cellStyle name="Normal 9 5" xfId="151"/>
    <cellStyle name="Notas 2" xfId="152"/>
    <cellStyle name="Porcentaje 2" xfId="153"/>
    <cellStyle name="Porcentaje 3" xfId="154"/>
    <cellStyle name="Porcentual 2 2" xfId="155"/>
    <cellStyle name="Porcentual 2 3" xfId="156"/>
    <cellStyle name="Porcentual 2 4" xfId="157"/>
    <cellStyle name="Porcentual 3" xfId="158"/>
    <cellStyle name="Salida 2" xfId="159"/>
    <cellStyle name="Texto de advertencia 2" xfId="160"/>
    <cellStyle name="Texto explicativo 2" xfId="161"/>
    <cellStyle name="Título 1 2" xfId="162"/>
    <cellStyle name="Título 2 2" xfId="163"/>
    <cellStyle name="Título 3 2" xfId="164"/>
    <cellStyle name="Total 2" xfId="1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s%20documentos\Archivos%20IEH%20GRUCON\IBAGUE\140411%20IBAL%20PRESUPUESTOS\140402%20Anexo%20Cap.%209a%20-%20Presupuesto%20general%20del%20contra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Dise&#241;os%20cundinamarca%20ultima%20version%20PTAP\CUNDINAMARCA\ED-C264-VEG-PTAP-IT-06.V2\Anexos\ANEXO%206%20Presupuesto-Memorias%20cantidades%20obra\Presupuesto%20PTAP%20La%20Vega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emdepa\Downloads\presupuesto%20referen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GERENCIA%20DE%20AGUA%20Y%20SANEAMIENTO%20B&#193;SICO/ESTUDIOS%20PREVIOS/LA%20MESA%20ANAPOIMA/PPTO%20ACUEDUCTO%20REGIONAL%20LA%20MESA.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sin formular"/>
      <sheetName val="PPTO"/>
      <sheetName val="Plantilla1"/>
      <sheetName val="Plantilla"/>
      <sheetName val="ListaPrecios"/>
      <sheetName val="ListaPreciosItemNoInc"/>
      <sheetName val="APU1"/>
      <sheetName val="APU2"/>
      <sheetName val="INSUMOS"/>
      <sheetName val="Perso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DESCRIPCIÓN</v>
          </cell>
          <cell r="B1" t="str">
            <v>MEDIDA</v>
          </cell>
          <cell r="C1" t="str">
            <v>VALOR</v>
          </cell>
        </row>
        <row r="2">
          <cell r="A2" t="str">
            <v>AGUA</v>
          </cell>
          <cell r="B2" t="str">
            <v>L</v>
          </cell>
          <cell r="C2">
            <v>20</v>
          </cell>
        </row>
        <row r="3">
          <cell r="A3" t="str">
            <v>ALAMBRE</v>
          </cell>
          <cell r="B3" t="str">
            <v>KG</v>
          </cell>
          <cell r="C3">
            <v>3000</v>
          </cell>
        </row>
        <row r="4">
          <cell r="A4" t="str">
            <v>ARENA</v>
          </cell>
          <cell r="B4" t="str">
            <v>M3</v>
          </cell>
          <cell r="C4">
            <v>76000</v>
          </cell>
        </row>
        <row r="5">
          <cell r="A5" t="str">
            <v>BOMBA DE PRESIÓN</v>
          </cell>
          <cell r="B5" t="str">
            <v>DIA</v>
          </cell>
          <cell r="C5">
            <v>50000</v>
          </cell>
        </row>
        <row r="6">
          <cell r="A6" t="str">
            <v>Camión Bogotá - Bocato Cócora</v>
          </cell>
          <cell r="B6" t="str">
            <v>m3/km</v>
          </cell>
          <cell r="C6">
            <v>1300</v>
          </cell>
        </row>
        <row r="7">
          <cell r="A7" t="str">
            <v>CEMENTO</v>
          </cell>
          <cell r="B7" t="str">
            <v>KG</v>
          </cell>
          <cell r="C7">
            <v>450</v>
          </cell>
        </row>
        <row r="8">
          <cell r="A8" t="str">
            <v>cerco madera 010 x 004 x 60 m.</v>
          </cell>
          <cell r="B8" t="str">
            <v>UN</v>
          </cell>
          <cell r="C8">
            <v>12000</v>
          </cell>
        </row>
        <row r="9">
          <cell r="A9" t="str">
            <v>CODAL MADERA D=0,15 M L=4 M.</v>
          </cell>
          <cell r="B9" t="str">
            <v>UN</v>
          </cell>
          <cell r="C9">
            <v>28000</v>
          </cell>
        </row>
        <row r="10">
          <cell r="A10" t="str">
            <v>CODAL MADERA D=015 M L=4 M.</v>
          </cell>
          <cell r="B10" t="str">
            <v>UN</v>
          </cell>
          <cell r="C10">
            <v>28000</v>
          </cell>
        </row>
        <row r="11">
          <cell r="A11" t="str">
            <v>CODO ACERO 36" De 22.5° a 45° de L= 1,00 mX 1,00 m</v>
          </cell>
          <cell r="B11" t="str">
            <v>UN</v>
          </cell>
          <cell r="C11">
            <v>5147320</v>
          </cell>
        </row>
        <row r="12">
          <cell r="A12" t="str">
            <v>CODO ACERO 36" De 45° a 67.5" L= 1,60 mX 1,60 m</v>
          </cell>
          <cell r="B12" t="str">
            <v>UN</v>
          </cell>
          <cell r="C12">
            <v>7705653</v>
          </cell>
        </row>
        <row r="13">
          <cell r="A13" t="str">
            <v>CODO ACERO 36" De 67.5° a 90° L= 2,35 m X 2,35 m</v>
          </cell>
          <cell r="B13" t="str">
            <v>UN</v>
          </cell>
          <cell r="C13">
            <v>10561070</v>
          </cell>
        </row>
        <row r="14">
          <cell r="A14" t="str">
            <v>CODO ACERO 36" De 6º a 22.5° de L= 0,50 mX 0,50 m</v>
          </cell>
          <cell r="B14" t="str">
            <v>UN</v>
          </cell>
          <cell r="C14">
            <v>2908987</v>
          </cell>
        </row>
        <row r="15">
          <cell r="A15" t="str">
            <v>COMPUERTA METÁLICA DE 1.20 X 1.20</v>
          </cell>
          <cell r="B15" t="str">
            <v>UN</v>
          </cell>
          <cell r="C15">
            <v>17331400</v>
          </cell>
        </row>
        <row r="16">
          <cell r="A16" t="str">
            <v>CRONÓMETROS</v>
          </cell>
          <cell r="B16" t="str">
            <v>DIA</v>
          </cell>
          <cell r="C16">
            <v>10000</v>
          </cell>
        </row>
        <row r="17">
          <cell r="A17" t="str">
            <v>EQUIPO DE SOLDADURA</v>
          </cell>
          <cell r="B17" t="str">
            <v>DIA</v>
          </cell>
          <cell r="C17">
            <v>50000</v>
          </cell>
        </row>
        <row r="18">
          <cell r="A18" t="str">
            <v>EQUIPO DE TOPOGRAFÍA</v>
          </cell>
          <cell r="B18" t="str">
            <v>DIA</v>
          </cell>
          <cell r="C18">
            <v>50000</v>
          </cell>
        </row>
        <row r="19">
          <cell r="A19" t="str">
            <v>ESTACAS MADERA</v>
          </cell>
          <cell r="B19" t="str">
            <v>UN</v>
          </cell>
          <cell r="C19">
            <v>200</v>
          </cell>
        </row>
        <row r="20">
          <cell r="A20" t="str">
            <v>FORMALETA</v>
          </cell>
          <cell r="B20" t="str">
            <v>M2</v>
          </cell>
          <cell r="C20">
            <v>40000</v>
          </cell>
        </row>
        <row r="21">
          <cell r="A21" t="str">
            <v>GRAVILLA</v>
          </cell>
          <cell r="B21" t="str">
            <v>M3</v>
          </cell>
          <cell r="C21">
            <v>30000</v>
          </cell>
        </row>
        <row r="22">
          <cell r="A22" t="str">
            <v>HERRAMIENTA MENOR</v>
          </cell>
          <cell r="B22" t="str">
            <v>DIA</v>
          </cell>
          <cell r="C22">
            <v>6000</v>
          </cell>
        </row>
        <row r="23">
          <cell r="A23" t="str">
            <v>HERRAMIENTA PARA REPLANTEO</v>
          </cell>
          <cell r="B23" t="str">
            <v>DIA</v>
          </cell>
          <cell r="C23">
            <v>1000</v>
          </cell>
        </row>
        <row r="24">
          <cell r="A24" t="str">
            <v>HIERRO DE REFUERZO A-60</v>
          </cell>
          <cell r="B24" t="str">
            <v>KG</v>
          </cell>
          <cell r="C24">
            <v>2373</v>
          </cell>
        </row>
        <row r="25">
          <cell r="A25" t="str">
            <v>Incluye el suministro e instalación de una salida normal en terreno natural 0 4" con brida de longitud 0.20 metros en promedio en los codos, un niple en acero con extremos bridados de máximo 1,00 metro de longitud, una válvula de compuerta y una válvula de ventosa, tres juegos de espárragos tuercas y empaques. El valor cotizado no incluye el precio del codo donde van instaladas las salidas. Presión hasta 150 psi.</v>
          </cell>
          <cell r="B25" t="str">
            <v>UN</v>
          </cell>
          <cell r="C25">
            <v>3266483</v>
          </cell>
        </row>
        <row r="26">
          <cell r="A26" t="str">
            <v>Incluye el suministro e instalación de una salida normal en terreno natural 0 6" con brida de longitud 0.20 metros en promedio en los codos un niple en acero con extremos bridados de máximo 100 metro de longitud una válvula de compuerta y una válvula de ventosa tres juegos de espárragos tuercas y empaques. El valor cotizado no Incluye el precio del codo donde van instaladas las salidas. Presión hasta 150 psi.</v>
          </cell>
          <cell r="B26" t="str">
            <v>UN</v>
          </cell>
          <cell r="C26">
            <v>5931082</v>
          </cell>
        </row>
        <row r="27">
          <cell r="A27" t="str">
            <v>Incluye el suministro e instalación de una salida normal en terreno natural 8" con brida de longitud 0.20 metros en promedio en los codos un niple en acero con extremos bridados de máximo 100 metro de longitud una válvula de compuerta y una válvula de ventosa tres juegos de espárragos tuercas y empaques. El valor cotizado no incluye el precio del codo donde van instaladas las salidas. Presión hasta 150 PsI.</v>
          </cell>
          <cell r="B27" t="str">
            <v>UN</v>
          </cell>
          <cell r="C27">
            <v>9629221</v>
          </cell>
        </row>
        <row r="28">
          <cell r="A28" t="str">
            <v>Incluye el suministro e Instalación de una válvula de compuerta, dos niples en acero con brida y espigo liso para unión tipo dresser de 0.20 metros de longitud, una unión tipo dresser, un niple con extremos bridados de 0.30 metros de longitud, dos platinas de orificio en acero inoxidable, un niple con brida pasamuro y extremo liso de 0.59 metros de longitud, dos juegos para las uniones bridadas y dos  juegos  para  las  uniones bridadas con platinas de orificio de espárragos tuercas y empaques. El valor cotizado no Incluye el precio del codo donde va instalada la sallda.Presión hasta 150 psi</v>
          </cell>
          <cell r="B28" t="str">
            <v>UN</v>
          </cell>
          <cell r="C28">
            <v>6050913</v>
          </cell>
        </row>
        <row r="29">
          <cell r="A29" t="str">
            <v>Incluye el suministro e Instalación de una válvula de compuerta, dos niples en acero con brida y espigo liso para unión tipo dresser de 0.20 metros de longitud, una unión tipo dresser, un niple con extremos bridados de 0.30 metros de longitud, dos platinas de orificio en acero inoxidable, un niple con brida pasamuro y extremo liso de 0.59 metros de longitud, dos juegos para las uniones bridadas y dos juegos  para  las  uniones bridadas con platinas de orificio de espárragos tuercas y empaques. El valor cotizado no Incluye el precio del codo donde va instalada la sallda.Presión hasta 150 psi</v>
          </cell>
          <cell r="B29" t="str">
            <v>UN</v>
          </cell>
          <cell r="C29">
            <v>32747980</v>
          </cell>
        </row>
        <row r="30">
          <cell r="A30" t="str">
            <v>MANÓMETROS</v>
          </cell>
          <cell r="B30" t="str">
            <v>DIA</v>
          </cell>
          <cell r="C30">
            <v>10000</v>
          </cell>
        </row>
        <row r="31">
          <cell r="A31" t="str">
            <v>medio cerco mad. 005 x 005 x 30 m.</v>
          </cell>
          <cell r="B31" t="str">
            <v>UN</v>
          </cell>
          <cell r="C31">
            <v>3000</v>
          </cell>
        </row>
        <row r="32">
          <cell r="A32" t="str">
            <v>MEZCLA PRO. QUÍMICO (Explosivo)</v>
          </cell>
          <cell r="B32" t="str">
            <v>kg</v>
          </cell>
          <cell r="C32">
            <v>10000</v>
          </cell>
        </row>
        <row r="33">
          <cell r="A33" t="str">
            <v>MEZCLADORA DE CONCRETO</v>
          </cell>
          <cell r="B33" t="str">
            <v>DIA</v>
          </cell>
          <cell r="C33">
            <v>40000</v>
          </cell>
        </row>
        <row r="34">
          <cell r="A34" t="str">
            <v>paral madera 010 x 010 x 30 m.</v>
          </cell>
          <cell r="B34" t="str">
            <v>UN</v>
          </cell>
          <cell r="C34">
            <v>12000</v>
          </cell>
        </row>
        <row r="35">
          <cell r="A35" t="str">
            <v>PLANTA ELÉCTRICA</v>
          </cell>
          <cell r="B35" t="str">
            <v>DIA</v>
          </cell>
          <cell r="C35">
            <v>50000</v>
          </cell>
        </row>
        <row r="36">
          <cell r="A36" t="str">
            <v>PULIDORA</v>
          </cell>
          <cell r="B36" t="str">
            <v>DIA</v>
          </cell>
          <cell r="C36">
            <v>10000</v>
          </cell>
        </row>
        <row r="37">
          <cell r="A37" t="str">
            <v>PUNTILLA 3"</v>
          </cell>
          <cell r="B37" t="str">
            <v>KG</v>
          </cell>
          <cell r="C37">
            <v>3000</v>
          </cell>
        </row>
        <row r="38">
          <cell r="A38" t="str">
            <v>RECEBO</v>
          </cell>
          <cell r="B38" t="str">
            <v>M3</v>
          </cell>
          <cell r="C38">
            <v>7664</v>
          </cell>
        </row>
        <row r="39">
          <cell r="A39" t="str">
            <v>RETROEXCAVADORA</v>
          </cell>
          <cell r="B39" t="str">
            <v>DIA</v>
          </cell>
          <cell r="C39">
            <v>960000</v>
          </cell>
        </row>
        <row r="40">
          <cell r="A40" t="str">
            <v>SALTARÍN (APISONADOR)</v>
          </cell>
          <cell r="B40" t="str">
            <v>DIA</v>
          </cell>
          <cell r="C40">
            <v>40000</v>
          </cell>
        </row>
        <row r="41">
          <cell r="A41" t="str">
            <v>SEÑALES Y PROTECCIONES INFORMAm</v>
          </cell>
          <cell r="B41" t="str">
            <v>UN</v>
          </cell>
          <cell r="C41">
            <v>1000000</v>
          </cell>
        </row>
        <row r="42">
          <cell r="A42" t="str">
            <v>SOLDADURA E70</v>
          </cell>
          <cell r="B42" t="str">
            <v>KG</v>
          </cell>
          <cell r="C42">
            <v>10000</v>
          </cell>
        </row>
        <row r="43">
          <cell r="A43" t="str">
            <v>TABLA MADERA 0,20 X 0,04 X 3,0 N</v>
          </cell>
          <cell r="B43" t="str">
            <v>UN</v>
          </cell>
          <cell r="C43">
            <v>14000</v>
          </cell>
        </row>
        <row r="44">
          <cell r="A44" t="str">
            <v>TABLA MADERA 020 X 004 X 30 N</v>
          </cell>
          <cell r="B44" t="str">
            <v>UN</v>
          </cell>
          <cell r="C44">
            <v>14000</v>
          </cell>
        </row>
        <row r="45">
          <cell r="A45" t="str">
            <v>tabla madera 030 x 002 x 30 m.</v>
          </cell>
          <cell r="B45" t="str">
            <v>UN</v>
          </cell>
          <cell r="C45">
            <v>9000</v>
          </cell>
        </row>
        <row r="46">
          <cell r="A46" t="str">
            <v>TAPONES TUBERÍA</v>
          </cell>
          <cell r="B46" t="str">
            <v>UN</v>
          </cell>
          <cell r="C46">
            <v>1000000</v>
          </cell>
        </row>
        <row r="47">
          <cell r="A47" t="str">
            <v>TEE ACERO DE 36" x 24"</v>
          </cell>
          <cell r="B47" t="str">
            <v>UN</v>
          </cell>
          <cell r="C47">
            <v>12791070</v>
          </cell>
        </row>
        <row r="48">
          <cell r="A48" t="str">
            <v>teja zinc 305</v>
          </cell>
          <cell r="B48" t="str">
            <v>UN</v>
          </cell>
          <cell r="C48">
            <v>22000</v>
          </cell>
        </row>
        <row r="49">
          <cell r="A49" t="str">
            <v>TRITURADO 3/4"</v>
          </cell>
          <cell r="B49" t="str">
            <v>M3</v>
          </cell>
          <cell r="C49">
            <v>80000</v>
          </cell>
        </row>
        <row r="50">
          <cell r="A50" t="str">
            <v>TRITURADO 3/4" ARENA AGUA</v>
          </cell>
          <cell r="B50" t="str">
            <v>M3</v>
          </cell>
          <cell r="C50">
            <v>80000</v>
          </cell>
        </row>
        <row r="51">
          <cell r="A51" t="str">
            <v>TUBERÍA PVC 12" ó 315 mm</v>
          </cell>
          <cell r="B51" t="str">
            <v>ML</v>
          </cell>
          <cell r="C51">
            <v>37000</v>
          </cell>
        </row>
        <row r="52">
          <cell r="A52" t="str">
            <v>VALLAS DE IDENTIFICACIÓN</v>
          </cell>
          <cell r="B52" t="str">
            <v>UN</v>
          </cell>
          <cell r="C52">
            <v>450000</v>
          </cell>
        </row>
        <row r="53">
          <cell r="A53" t="str">
            <v>Vehículo</v>
          </cell>
          <cell r="B53" t="str">
            <v>GLB</v>
          </cell>
          <cell r="C53">
            <v>5500000</v>
          </cell>
        </row>
        <row r="54">
          <cell r="A54" t="str">
            <v>VIBRADOR DE CONCRETO</v>
          </cell>
          <cell r="B54" t="str">
            <v>DIA</v>
          </cell>
          <cell r="C54">
            <v>30000</v>
          </cell>
        </row>
        <row r="55">
          <cell r="A55" t="str">
            <v>VOLQUETA</v>
          </cell>
          <cell r="B55" t="str">
            <v>m3/km</v>
          </cell>
          <cell r="C55">
            <v>1300</v>
          </cell>
        </row>
        <row r="56">
          <cell r="A56" t="str">
            <v>VOLQUETA 6 M3</v>
          </cell>
          <cell r="B56" t="str">
            <v>DIA</v>
          </cell>
          <cell r="C56">
            <v>440000</v>
          </cell>
        </row>
      </sheetData>
      <sheetData sheetId="9" refreshError="1">
        <row r="1">
          <cell r="A1" t="str">
            <v>PERSONAL</v>
          </cell>
          <cell r="B1" t="str">
            <v>JORNAL+PREST ó SUELDO</v>
          </cell>
        </row>
        <row r="2">
          <cell r="A2" t="str">
            <v>CADENERO 1</v>
          </cell>
          <cell r="B2">
            <v>63000</v>
          </cell>
        </row>
        <row r="3">
          <cell r="A3" t="str">
            <v>CADENERO 2</v>
          </cell>
          <cell r="B3">
            <v>45000</v>
          </cell>
        </row>
        <row r="4">
          <cell r="A4" t="str">
            <v>Director de Consultoría</v>
          </cell>
          <cell r="B4">
            <v>6400000</v>
          </cell>
        </row>
        <row r="5">
          <cell r="A5" t="str">
            <v>Ing. Civil Estructural</v>
          </cell>
          <cell r="B5">
            <v>5400000</v>
          </cell>
        </row>
        <row r="6">
          <cell r="A6" t="str">
            <v>Ing. Cvil Hidráulico</v>
          </cell>
          <cell r="B6">
            <v>5400000</v>
          </cell>
        </row>
        <row r="7">
          <cell r="A7" t="str">
            <v>Ing. Geotecnista</v>
          </cell>
          <cell r="B7">
            <v>5400000</v>
          </cell>
        </row>
        <row r="8">
          <cell r="A8" t="str">
            <v>OBRERO</v>
          </cell>
          <cell r="B8">
            <v>45000</v>
          </cell>
        </row>
        <row r="9">
          <cell r="A9" t="str">
            <v>OFICIAL</v>
          </cell>
          <cell r="B9">
            <v>54000</v>
          </cell>
        </row>
        <row r="10">
          <cell r="A10" t="str">
            <v>SOLDADOR</v>
          </cell>
          <cell r="B10">
            <v>180000</v>
          </cell>
        </row>
        <row r="11">
          <cell r="A11" t="str">
            <v>TOPÓGRAFO</v>
          </cell>
          <cell r="B11">
            <v>90000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
      <sheetName val="Inst. Accesorios"/>
      <sheetName val="CAP. 7"/>
      <sheetName val="Resumen"/>
      <sheetName val="Programa de inversion"/>
      <sheetName val="PTTO POZO SUCCION"/>
      <sheetName val="PTTO LECHOS"/>
      <sheetName val="PTTO TK ESPESA"/>
      <sheetName val="PTTO OPT._PTAP"/>
      <sheetName val="SUM OPT._PTAP"/>
      <sheetName val="PTTO OPT._PTAP LARGO PLAZO"/>
      <sheetName val="SUM OPT._PTAP LARGO PLAZO"/>
      <sheetName val="PPTO_ELEC_LAVEGA"/>
      <sheetName val="Sum. Tubería"/>
      <sheetName val="Sum. Accesorios"/>
      <sheetName val="ListaPrecios"/>
      <sheetName val="APU"/>
      <sheetName val="Insumos"/>
      <sheetName val="ListaMCantera"/>
      <sheetName val="MCantera"/>
      <sheetName val="Tuberia"/>
      <sheetName val="ManoDeObra"/>
      <sheetName val="Municipios"/>
      <sheetName val="APU5,4S"/>
      <sheetName val="APU5,3S"/>
      <sheetName val="APU5,2S"/>
      <sheetName val="APU5,1S"/>
      <sheetName val="APU4,2S"/>
      <sheetName val="APU4,1S"/>
      <sheetName val="APU3,3S"/>
      <sheetName val="APU3,2S"/>
      <sheetName val="APU3,1S"/>
      <sheetName val="APU2,2S"/>
      <sheetName val="APU2,1S"/>
      <sheetName val="APU1,5S"/>
      <sheetName val="APU1,4S"/>
      <sheetName val="APU1,3S"/>
      <sheetName val="APU1,2S"/>
      <sheetName val="APU1,1S"/>
      <sheetName val="APU6,1M"/>
      <sheetName val="APU5,1M"/>
      <sheetName val="APU4,2M"/>
      <sheetName val="APU4,1M"/>
      <sheetName val="APU3,3M"/>
      <sheetName val="APU3,2M"/>
      <sheetName val="APU3,1M"/>
      <sheetName val="APU2,2M"/>
      <sheetName val="APU2,1M"/>
      <sheetName val="APU1,4M"/>
      <sheetName val="APU1,3M"/>
      <sheetName val="APU1,2M"/>
      <sheetName val="APU1,1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
          <cell r="A1" t="str">
            <v>COSTOS MANO DE OBRA - MUNICIPIO DE LA VEGA</v>
          </cell>
        </row>
        <row r="2">
          <cell r="A2" t="str">
            <v>MANO DE OBRA</v>
          </cell>
          <cell r="B2" t="str">
            <v>JORNAL</v>
          </cell>
          <cell r="C2">
            <v>0.85</v>
          </cell>
          <cell r="D2" t="str">
            <v>JORNAL TOTAL</v>
          </cell>
        </row>
        <row r="3">
          <cell r="A3" t="str">
            <v>AYUDANTE</v>
          </cell>
          <cell r="B3">
            <v>19080</v>
          </cell>
          <cell r="C3">
            <v>16218</v>
          </cell>
          <cell r="D3">
            <v>35298</v>
          </cell>
        </row>
        <row r="4">
          <cell r="A4" t="str">
            <v>AYUDANTE COMPRESOR</v>
          </cell>
          <cell r="B4">
            <v>25000</v>
          </cell>
          <cell r="C4">
            <v>21250</v>
          </cell>
          <cell r="D4">
            <v>46250</v>
          </cell>
        </row>
        <row r="5">
          <cell r="A5" t="str">
            <v>OFICIAL</v>
          </cell>
          <cell r="B5">
            <v>31800</v>
          </cell>
          <cell r="C5">
            <v>27030</v>
          </cell>
          <cell r="D5">
            <v>58830</v>
          </cell>
        </row>
        <row r="6">
          <cell r="A6" t="str">
            <v>OFICIAL ESPECIALIZADO</v>
          </cell>
          <cell r="B6">
            <v>63600</v>
          </cell>
          <cell r="C6">
            <v>54060</v>
          </cell>
          <cell r="D6">
            <v>117660</v>
          </cell>
        </row>
        <row r="7">
          <cell r="A7" t="str">
            <v>TÉCNICO EN ROTURA</v>
          </cell>
          <cell r="B7">
            <v>250000</v>
          </cell>
          <cell r="C7">
            <v>212500</v>
          </cell>
          <cell r="D7">
            <v>462500</v>
          </cell>
        </row>
        <row r="8">
          <cell r="A8" t="str">
            <v>TÉCNICO TERMOFUSIÓN</v>
          </cell>
          <cell r="B8">
            <v>47613</v>
          </cell>
          <cell r="C8">
            <v>40471</v>
          </cell>
          <cell r="D8">
            <v>88084</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sheetName val="Resumen"/>
      <sheetName val="PROG Inversión"/>
      <sheetName val="PPTO"/>
      <sheetName val="AA"/>
      <sheetName val="ListaPrecios"/>
      <sheetName val="APU"/>
      <sheetName val="Insumos"/>
      <sheetName val="Tuberia"/>
      <sheetName val="Sistema Electrico"/>
      <sheetName val="APU Sistema Electrico"/>
      <sheetName val="ManoDeObra"/>
      <sheetName val="EXCAVACIONES"/>
      <sheetName val="CONCRETO Y ACERO DE REFUERZO"/>
      <sheetName val="Cantidades Tuberia &amp; Acc"/>
    </sheetNames>
    <sheetDataSet>
      <sheetData sheetId="0"/>
      <sheetData sheetId="1"/>
      <sheetData sheetId="2"/>
      <sheetData sheetId="3"/>
      <sheetData sheetId="4"/>
      <sheetData sheetId="5"/>
      <sheetData sheetId="6"/>
      <sheetData sheetId="7"/>
      <sheetData sheetId="8"/>
      <sheetData sheetId="9"/>
      <sheetData sheetId="10"/>
      <sheetData sheetId="11">
        <row r="1">
          <cell r="A1" t="str">
            <v>PRESUPUESTO ESTIMADO RED DE ACUEDUCTO</v>
          </cell>
        </row>
        <row r="2">
          <cell r="A2" t="str">
            <v>MUNICIPIO DE  BUENAVENTURA DEPARTAMENTO DE VALLE DEL CAUCA</v>
          </cell>
        </row>
        <row r="3">
          <cell r="A3" t="str">
            <v>HIDROPACÍFICO S.A. E.S.P.</v>
          </cell>
        </row>
        <row r="4">
          <cell r="A4" t="str">
            <v xml:space="preserve">TANQUE  PROYECTADO  VENECIA </v>
          </cell>
        </row>
        <row r="5">
          <cell r="A5" t="str">
            <v>COSTOS DE MANO DE OBRA</v>
          </cell>
        </row>
        <row r="7">
          <cell r="A7" t="str">
            <v>DESCRIPCIÓN</v>
          </cell>
          <cell r="B7" t="str">
            <v>JORNAL BASE</v>
          </cell>
          <cell r="C7">
            <v>0.85</v>
          </cell>
          <cell r="D7" t="str">
            <v>JORNAL TOTAL</v>
          </cell>
        </row>
        <row r="8">
          <cell r="A8" t="str">
            <v>AYUDANTE</v>
          </cell>
          <cell r="B8">
            <v>20600</v>
          </cell>
          <cell r="C8">
            <v>17510</v>
          </cell>
          <cell r="D8">
            <v>38110</v>
          </cell>
        </row>
        <row r="9">
          <cell r="A9" t="str">
            <v>CADENERO 1º</v>
          </cell>
          <cell r="B9">
            <v>40000</v>
          </cell>
          <cell r="C9">
            <v>34000</v>
          </cell>
          <cell r="D9">
            <v>74000</v>
          </cell>
        </row>
        <row r="10">
          <cell r="A10" t="str">
            <v>CADENERO 2º</v>
          </cell>
          <cell r="B10">
            <v>25000</v>
          </cell>
          <cell r="C10">
            <v>21250</v>
          </cell>
          <cell r="D10">
            <v>46250</v>
          </cell>
        </row>
        <row r="11">
          <cell r="A11" t="str">
            <v>CONTRATISTA DE ESTRUCTURA</v>
          </cell>
          <cell r="B11">
            <v>100000</v>
          </cell>
          <cell r="C11">
            <v>85000</v>
          </cell>
          <cell r="D11">
            <v>185000</v>
          </cell>
        </row>
        <row r="12">
          <cell r="A12" t="str">
            <v>CORTADOR</v>
          </cell>
          <cell r="B12">
            <v>19650</v>
          </cell>
          <cell r="C12">
            <v>16702.5</v>
          </cell>
          <cell r="D12">
            <v>36352.5</v>
          </cell>
        </row>
        <row r="13">
          <cell r="A13" t="str">
            <v>DINAMITERO</v>
          </cell>
          <cell r="B13">
            <v>120000</v>
          </cell>
          <cell r="C13">
            <v>102000</v>
          </cell>
          <cell r="D13">
            <v>222000</v>
          </cell>
        </row>
        <row r="14">
          <cell r="A14" t="str">
            <v>ESTAQUERO</v>
          </cell>
          <cell r="B14">
            <v>22000</v>
          </cell>
          <cell r="C14">
            <v>18700</v>
          </cell>
          <cell r="D14">
            <v>40700</v>
          </cell>
        </row>
        <row r="15">
          <cell r="A15" t="str">
            <v>INGENIERO DE INSTALACIÓN</v>
          </cell>
          <cell r="B15">
            <v>450000</v>
          </cell>
          <cell r="C15">
            <v>382500</v>
          </cell>
          <cell r="D15">
            <v>832500</v>
          </cell>
        </row>
        <row r="16">
          <cell r="A16" t="str">
            <v>MACHINERO</v>
          </cell>
          <cell r="B16">
            <v>22000</v>
          </cell>
          <cell r="C16">
            <v>18700</v>
          </cell>
          <cell r="D16">
            <v>40700</v>
          </cell>
        </row>
        <row r="17">
          <cell r="A17" t="str">
            <v>MAESTRO</v>
          </cell>
          <cell r="B17">
            <v>70000</v>
          </cell>
          <cell r="C17">
            <v>59500</v>
          </cell>
          <cell r="D17">
            <v>129500</v>
          </cell>
        </row>
        <row r="18">
          <cell r="A18" t="str">
            <v>OFICIAL</v>
          </cell>
          <cell r="B18">
            <v>40000</v>
          </cell>
          <cell r="C18">
            <v>34000</v>
          </cell>
          <cell r="D18">
            <v>74000</v>
          </cell>
        </row>
        <row r="19">
          <cell r="A19" t="str">
            <v>OFICIAL ESPECIALIZADO</v>
          </cell>
          <cell r="B19">
            <v>70000</v>
          </cell>
          <cell r="C19">
            <v>59500</v>
          </cell>
          <cell r="D19">
            <v>129500</v>
          </cell>
        </row>
        <row r="20">
          <cell r="A20" t="str">
            <v>SOLDADOR</v>
          </cell>
          <cell r="B20">
            <v>100000</v>
          </cell>
          <cell r="C20">
            <v>85000</v>
          </cell>
          <cell r="D20">
            <v>185000</v>
          </cell>
        </row>
        <row r="21">
          <cell r="A21" t="str">
            <v>SUB CONTRATISTA</v>
          </cell>
          <cell r="B21">
            <v>200000</v>
          </cell>
          <cell r="C21">
            <v>170000</v>
          </cell>
          <cell r="D21">
            <v>370000</v>
          </cell>
        </row>
        <row r="22">
          <cell r="A22" t="str">
            <v>TECNICO ESPECIALIZADO</v>
          </cell>
          <cell r="B22">
            <v>300000</v>
          </cell>
          <cell r="C22">
            <v>255000</v>
          </cell>
          <cell r="D22">
            <v>555000</v>
          </cell>
        </row>
        <row r="23">
          <cell r="A23" t="str">
            <v>TÉCNICO TERMOFUSIÓN</v>
          </cell>
          <cell r="B23">
            <v>50000</v>
          </cell>
          <cell r="C23">
            <v>42500</v>
          </cell>
          <cell r="D23">
            <v>92500</v>
          </cell>
        </row>
        <row r="24">
          <cell r="A24" t="str">
            <v>TOPOGRAFO</v>
          </cell>
          <cell r="B24">
            <v>70000</v>
          </cell>
          <cell r="C24">
            <v>59500</v>
          </cell>
          <cell r="D24">
            <v>129500</v>
          </cell>
        </row>
      </sheetData>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DRID- BOJACA"/>
      <sheetName val="BOJACA- LAMESA"/>
      <sheetName val="APUs"/>
      <sheetName val="OC Tanque"/>
      <sheetName val="Pto Sum TANQUE"/>
      <sheetName val="OC LC"/>
      <sheetName val="Pto Sum LC"/>
      <sheetName val="OC LAP"/>
      <sheetName val="Pto Sum LAP"/>
      <sheetName val="OC ESTRUCTURAS"/>
      <sheetName val="Pto ESTRUCTURAS"/>
      <sheetName val="OC L16"/>
      <sheetName val="Pto Sum L16"/>
      <sheetName val="Cantidades"/>
      <sheetName val="SUM"/>
      <sheetName val="SO"/>
      <sheetName val="APU CAP 1-2"/>
      <sheetName val="APU CAP 3"/>
      <sheetName val="APU CAP 5"/>
      <sheetName val="APU CAP 6"/>
      <sheetName val="APU CAP 7"/>
      <sheetName val="APU CAP 8"/>
      <sheetName val="APU ESTRUCTURAS"/>
      <sheetName val="Cronograma"/>
      <sheetName val="Insumos"/>
      <sheetName val="Tuberia HD"/>
      <sheetName val="EE"/>
      <sheetName val="ListaAPUs"/>
    </sheetNames>
    <sheetDataSet>
      <sheetData sheetId="0">
        <row r="25">
          <cell r="C25" t="str">
            <v>Instalación de niples de reparación DN 400</v>
          </cell>
        </row>
      </sheetData>
      <sheetData sheetId="1"/>
      <sheetData sheetId="2">
        <row r="8942">
          <cell r="C8942" t="str">
            <v>Tapa para pozos de D=0,61 m con sistema de seguridad</v>
          </cell>
        </row>
      </sheetData>
      <sheetData sheetId="3"/>
      <sheetData sheetId="4"/>
      <sheetData sheetId="5"/>
      <sheetData sheetId="6"/>
      <sheetData sheetId="7"/>
      <sheetData sheetId="8"/>
      <sheetData sheetId="9"/>
      <sheetData sheetId="10"/>
      <sheetData sheetId="11"/>
      <sheetData sheetId="12"/>
      <sheetData sheetId="13">
        <row r="1687">
          <cell r="D1687">
            <v>1</v>
          </cell>
        </row>
        <row r="1692">
          <cell r="D1692">
            <v>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55"/>
  <sheetViews>
    <sheetView tabSelected="1" view="pageBreakPreview" zoomScaleNormal="62" zoomScaleSheetLayoutView="100" workbookViewId="0">
      <selection activeCell="D16" sqref="D16"/>
    </sheetView>
  </sheetViews>
  <sheetFormatPr baseColWidth="10" defaultRowHeight="16.5" x14ac:dyDescent="0.3"/>
  <cols>
    <col min="1" max="1" width="8" style="1" customWidth="1"/>
    <col min="2" max="2" width="85.28515625" style="2" customWidth="1"/>
    <col min="3" max="3" width="11.42578125" style="3" customWidth="1"/>
    <col min="4" max="4" width="11.42578125" style="4" customWidth="1"/>
    <col min="5" max="5" width="18.5703125" style="5" bestFit="1" customWidth="1"/>
    <col min="6" max="6" width="26.42578125" style="6" bestFit="1" customWidth="1"/>
    <col min="7" max="7" width="35.7109375" style="2" customWidth="1"/>
    <col min="8" max="8" width="18.85546875" style="2" bestFit="1" customWidth="1"/>
    <col min="9" max="9" width="19" style="2" bestFit="1" customWidth="1"/>
    <col min="10" max="10" width="16.5703125" style="2" bestFit="1" customWidth="1"/>
    <col min="11" max="16384" width="11.42578125" style="2"/>
  </cols>
  <sheetData>
    <row r="1" spans="1:11" ht="7.5" customHeight="1" x14ac:dyDescent="0.3"/>
    <row r="2" spans="1:11" ht="16.5" customHeight="1" x14ac:dyDescent="0.3">
      <c r="A2" s="149" t="s">
        <v>0</v>
      </c>
      <c r="B2" s="149"/>
      <c r="C2" s="149"/>
      <c r="D2" s="149"/>
      <c r="E2" s="149"/>
      <c r="F2" s="149"/>
    </row>
    <row r="3" spans="1:11" ht="8.25" customHeight="1" x14ac:dyDescent="0.3">
      <c r="A3" s="149"/>
      <c r="B3" s="149"/>
      <c r="C3" s="149"/>
      <c r="D3" s="149"/>
      <c r="E3" s="149"/>
      <c r="F3" s="149"/>
    </row>
    <row r="4" spans="1:11" ht="6.75" customHeight="1" x14ac:dyDescent="0.3">
      <c r="A4" s="149"/>
      <c r="B4" s="149"/>
      <c r="C4" s="149"/>
      <c r="D4" s="149"/>
      <c r="E4" s="149"/>
      <c r="F4" s="149"/>
    </row>
    <row r="5" spans="1:11" ht="30" customHeight="1" x14ac:dyDescent="0.3">
      <c r="A5" s="150" t="s">
        <v>533</v>
      </c>
      <c r="B5" s="150"/>
      <c r="C5" s="150"/>
      <c r="D5" s="150"/>
      <c r="E5" s="150"/>
      <c r="F5" s="150"/>
    </row>
    <row r="6" spans="1:11" x14ac:dyDescent="0.3">
      <c r="A6" s="151" t="s">
        <v>1</v>
      </c>
      <c r="B6" s="151"/>
      <c r="C6" s="151"/>
      <c r="D6" s="151"/>
      <c r="E6" s="151"/>
      <c r="F6" s="151"/>
    </row>
    <row r="7" spans="1:11" ht="21.75" customHeight="1" x14ac:dyDescent="0.3">
      <c r="A7" s="7" t="s">
        <v>2</v>
      </c>
      <c r="B7" s="7" t="s">
        <v>3</v>
      </c>
      <c r="C7" s="7" t="s">
        <v>4</v>
      </c>
      <c r="D7" s="7" t="s">
        <v>5</v>
      </c>
      <c r="E7" s="7" t="s">
        <v>6</v>
      </c>
      <c r="F7" s="7" t="s">
        <v>7</v>
      </c>
    </row>
    <row r="8" spans="1:11" ht="9" customHeight="1" x14ac:dyDescent="0.3">
      <c r="A8" s="8"/>
      <c r="B8" s="9"/>
      <c r="C8" s="10"/>
      <c r="D8" s="10"/>
      <c r="E8" s="10"/>
      <c r="F8" s="11"/>
    </row>
    <row r="9" spans="1:11" x14ac:dyDescent="0.3">
      <c r="A9" s="12" t="s">
        <v>8</v>
      </c>
      <c r="B9" s="12" t="s">
        <v>9</v>
      </c>
      <c r="C9" s="13"/>
      <c r="D9" s="13"/>
      <c r="E9" s="163"/>
      <c r="F9" s="163"/>
    </row>
    <row r="10" spans="1:11" x14ac:dyDescent="0.3">
      <c r="A10" s="7">
        <v>1</v>
      </c>
      <c r="B10" s="14" t="s">
        <v>10</v>
      </c>
      <c r="C10" s="15"/>
      <c r="D10" s="15"/>
      <c r="E10" s="164"/>
      <c r="F10" s="164"/>
    </row>
    <row r="11" spans="1:11" x14ac:dyDescent="0.3">
      <c r="A11" s="16" t="s">
        <v>11</v>
      </c>
      <c r="B11" s="17" t="s">
        <v>12</v>
      </c>
      <c r="C11" s="18" t="s">
        <v>13</v>
      </c>
      <c r="D11" s="19">
        <v>90</v>
      </c>
      <c r="E11" s="165"/>
      <c r="F11" s="166"/>
    </row>
    <row r="12" spans="1:11" x14ac:dyDescent="0.3">
      <c r="A12" s="16" t="s">
        <v>14</v>
      </c>
      <c r="B12" s="17" t="s">
        <v>15</v>
      </c>
      <c r="C12" s="18" t="s">
        <v>16</v>
      </c>
      <c r="D12" s="19">
        <v>1</v>
      </c>
      <c r="E12" s="165"/>
      <c r="F12" s="166"/>
    </row>
    <row r="13" spans="1:11" s="21" customFormat="1" x14ac:dyDescent="0.3">
      <c r="A13" s="16" t="s">
        <v>17</v>
      </c>
      <c r="B13" s="17" t="s">
        <v>18</v>
      </c>
      <c r="C13" s="18" t="s">
        <v>19</v>
      </c>
      <c r="D13" s="19">
        <v>60</v>
      </c>
      <c r="E13" s="165"/>
      <c r="F13" s="166"/>
      <c r="G13" s="2"/>
      <c r="H13" s="20"/>
      <c r="I13" s="20"/>
      <c r="J13" s="2"/>
      <c r="K13" s="2"/>
    </row>
    <row r="14" spans="1:11" s="21" customFormat="1" x14ac:dyDescent="0.3">
      <c r="A14" s="16" t="s">
        <v>20</v>
      </c>
      <c r="B14" s="17" t="s">
        <v>21</v>
      </c>
      <c r="C14" s="18" t="s">
        <v>16</v>
      </c>
      <c r="D14" s="19">
        <v>2</v>
      </c>
      <c r="E14" s="165"/>
      <c r="F14" s="166"/>
      <c r="G14" s="22"/>
      <c r="H14" s="2"/>
      <c r="I14" s="2"/>
      <c r="J14" s="2"/>
      <c r="K14" s="2"/>
    </row>
    <row r="15" spans="1:11" s="21" customFormat="1" x14ac:dyDescent="0.3">
      <c r="A15" s="7">
        <v>2</v>
      </c>
      <c r="B15" s="14" t="s">
        <v>22</v>
      </c>
      <c r="C15" s="23"/>
      <c r="D15" s="23"/>
      <c r="E15" s="167"/>
      <c r="F15" s="167"/>
      <c r="G15" s="2"/>
      <c r="H15" s="2"/>
      <c r="I15" s="2"/>
      <c r="J15" s="2"/>
      <c r="K15" s="2"/>
    </row>
    <row r="16" spans="1:11" s="21" customFormat="1" ht="33" x14ac:dyDescent="0.3">
      <c r="A16" s="25" t="s">
        <v>23</v>
      </c>
      <c r="B16" s="26" t="s">
        <v>24</v>
      </c>
      <c r="C16" s="27" t="s">
        <v>25</v>
      </c>
      <c r="D16" s="28">
        <v>30</v>
      </c>
      <c r="E16" s="168"/>
      <c r="F16" s="166"/>
      <c r="G16" s="2"/>
      <c r="H16" s="2"/>
      <c r="I16" s="2"/>
      <c r="J16" s="2"/>
      <c r="K16" s="2"/>
    </row>
    <row r="17" spans="1:11" s="21" customFormat="1" ht="33" x14ac:dyDescent="0.3">
      <c r="A17" s="25" t="s">
        <v>26</v>
      </c>
      <c r="B17" s="26" t="s">
        <v>27</v>
      </c>
      <c r="C17" s="27" t="s">
        <v>25</v>
      </c>
      <c r="D17" s="28">
        <v>690</v>
      </c>
      <c r="E17" s="168"/>
      <c r="F17" s="166"/>
      <c r="G17" s="2"/>
      <c r="H17" s="29"/>
      <c r="I17" s="2"/>
      <c r="J17" s="2"/>
      <c r="K17" s="2"/>
    </row>
    <row r="18" spans="1:11" s="21" customFormat="1" ht="33" x14ac:dyDescent="0.3">
      <c r="A18" s="25" t="s">
        <v>28</v>
      </c>
      <c r="B18" s="26" t="s">
        <v>29</v>
      </c>
      <c r="C18" s="27" t="s">
        <v>25</v>
      </c>
      <c r="D18" s="28">
        <v>720</v>
      </c>
      <c r="E18" s="168"/>
      <c r="F18" s="166"/>
      <c r="G18" s="2"/>
      <c r="H18" s="22"/>
      <c r="I18" s="30"/>
      <c r="J18" s="2"/>
      <c r="K18" s="2"/>
    </row>
    <row r="19" spans="1:11" s="21" customFormat="1" ht="20.25" customHeight="1" x14ac:dyDescent="0.3">
      <c r="A19" s="25" t="s">
        <v>30</v>
      </c>
      <c r="B19" s="26" t="s">
        <v>31</v>
      </c>
      <c r="C19" s="27" t="s">
        <v>25</v>
      </c>
      <c r="D19" s="28">
        <v>700</v>
      </c>
      <c r="E19" s="168"/>
      <c r="F19" s="166"/>
      <c r="G19" s="2"/>
      <c r="H19" s="2"/>
      <c r="I19" s="2"/>
      <c r="J19" s="2"/>
      <c r="K19" s="2"/>
    </row>
    <row r="20" spans="1:11" s="21" customFormat="1" x14ac:dyDescent="0.3">
      <c r="A20" s="25" t="s">
        <v>32</v>
      </c>
      <c r="B20" s="26" t="s">
        <v>33</v>
      </c>
      <c r="C20" s="27" t="s">
        <v>25</v>
      </c>
      <c r="D20" s="28">
        <v>700</v>
      </c>
      <c r="E20" s="168"/>
      <c r="F20" s="166"/>
      <c r="G20" s="22"/>
      <c r="H20" s="2"/>
      <c r="I20" s="2"/>
      <c r="J20" s="2"/>
      <c r="K20" s="2"/>
    </row>
    <row r="21" spans="1:11" s="21" customFormat="1" ht="20.25" customHeight="1" x14ac:dyDescent="0.3">
      <c r="A21" s="7">
        <v>3</v>
      </c>
      <c r="B21" s="14" t="s">
        <v>34</v>
      </c>
      <c r="C21" s="23"/>
      <c r="D21" s="23"/>
      <c r="E21" s="169"/>
      <c r="F21" s="169"/>
      <c r="G21" s="2"/>
      <c r="H21" s="2"/>
      <c r="I21" s="2"/>
      <c r="J21" s="2"/>
      <c r="K21" s="2"/>
    </row>
    <row r="22" spans="1:11" x14ac:dyDescent="0.3">
      <c r="A22" s="16" t="s">
        <v>35</v>
      </c>
      <c r="B22" s="31" t="s">
        <v>36</v>
      </c>
      <c r="C22" s="18" t="s">
        <v>25</v>
      </c>
      <c r="D22" s="19">
        <v>174</v>
      </c>
      <c r="E22" s="165"/>
      <c r="F22" s="166"/>
      <c r="G22" s="32"/>
      <c r="H22" s="33"/>
      <c r="I22" s="33"/>
    </row>
    <row r="23" spans="1:11" x14ac:dyDescent="0.3">
      <c r="A23" s="16" t="s">
        <v>37</v>
      </c>
      <c r="B23" s="34" t="s">
        <v>38</v>
      </c>
      <c r="C23" s="18" t="s">
        <v>25</v>
      </c>
      <c r="D23" s="19">
        <v>116</v>
      </c>
      <c r="E23" s="168"/>
      <c r="F23" s="166"/>
      <c r="G23" s="32"/>
      <c r="I23" s="33"/>
    </row>
    <row r="24" spans="1:11" x14ac:dyDescent="0.3">
      <c r="A24" s="16" t="s">
        <v>39</v>
      </c>
      <c r="B24" s="34" t="s">
        <v>40</v>
      </c>
      <c r="C24" s="18" t="s">
        <v>25</v>
      </c>
      <c r="D24" s="19">
        <v>300</v>
      </c>
      <c r="E24" s="168"/>
      <c r="F24" s="166"/>
      <c r="G24" s="32"/>
      <c r="I24" s="33"/>
    </row>
    <row r="25" spans="1:11" x14ac:dyDescent="0.3">
      <c r="A25" s="16" t="s">
        <v>41</v>
      </c>
      <c r="B25" s="17" t="s">
        <v>42</v>
      </c>
      <c r="C25" s="18" t="s">
        <v>43</v>
      </c>
      <c r="D25" s="19">
        <v>1</v>
      </c>
      <c r="E25" s="168"/>
      <c r="F25" s="166"/>
    </row>
    <row r="26" spans="1:11" x14ac:dyDescent="0.3">
      <c r="A26" s="7">
        <v>4</v>
      </c>
      <c r="B26" s="14" t="s">
        <v>44</v>
      </c>
      <c r="C26" s="23"/>
      <c r="D26" s="23"/>
      <c r="E26" s="169"/>
      <c r="F26" s="169"/>
    </row>
    <row r="27" spans="1:11" x14ac:dyDescent="0.3">
      <c r="A27" s="16" t="s">
        <v>45</v>
      </c>
      <c r="B27" s="17" t="s">
        <v>46</v>
      </c>
      <c r="C27" s="18" t="s">
        <v>43</v>
      </c>
      <c r="D27" s="19">
        <v>1</v>
      </c>
      <c r="E27" s="168"/>
      <c r="F27" s="166"/>
    </row>
    <row r="28" spans="1:11" x14ac:dyDescent="0.3">
      <c r="A28" s="16" t="s">
        <v>47</v>
      </c>
      <c r="B28" s="34" t="s">
        <v>48</v>
      </c>
      <c r="C28" s="18" t="s">
        <v>49</v>
      </c>
      <c r="D28" s="19">
        <v>200</v>
      </c>
      <c r="E28" s="168"/>
      <c r="F28" s="166"/>
    </row>
    <row r="29" spans="1:11" s="21" customFormat="1" x14ac:dyDescent="0.3">
      <c r="A29" s="16" t="s">
        <v>50</v>
      </c>
      <c r="B29" s="17" t="s">
        <v>51</v>
      </c>
      <c r="C29" s="18" t="s">
        <v>49</v>
      </c>
      <c r="D29" s="35">
        <v>2060</v>
      </c>
      <c r="E29" s="168"/>
      <c r="F29" s="166"/>
      <c r="G29" s="2"/>
      <c r="H29" s="20"/>
      <c r="I29" s="20"/>
      <c r="J29" s="2"/>
      <c r="K29" s="2"/>
    </row>
    <row r="30" spans="1:11" s="21" customFormat="1" x14ac:dyDescent="0.3">
      <c r="A30" s="16" t="s">
        <v>52</v>
      </c>
      <c r="B30" s="17" t="s">
        <v>53</v>
      </c>
      <c r="C30" s="18" t="s">
        <v>49</v>
      </c>
      <c r="D30" s="35">
        <v>200</v>
      </c>
      <c r="E30" s="168"/>
      <c r="F30" s="166"/>
      <c r="G30" s="2"/>
      <c r="H30" s="2"/>
      <c r="I30" s="2"/>
      <c r="J30" s="2"/>
      <c r="K30" s="2"/>
    </row>
    <row r="31" spans="1:11" s="21" customFormat="1" x14ac:dyDescent="0.3">
      <c r="A31" s="16" t="s">
        <v>54</v>
      </c>
      <c r="B31" s="17" t="s">
        <v>55</v>
      </c>
      <c r="C31" s="18" t="s">
        <v>43</v>
      </c>
      <c r="D31" s="19">
        <v>1</v>
      </c>
      <c r="E31" s="168"/>
      <c r="F31" s="166"/>
      <c r="G31" s="2"/>
      <c r="H31" s="2"/>
      <c r="I31" s="2"/>
      <c r="J31" s="2"/>
      <c r="K31" s="2"/>
    </row>
    <row r="32" spans="1:11" s="21" customFormat="1" x14ac:dyDescent="0.3">
      <c r="A32" s="7">
        <v>5</v>
      </c>
      <c r="B32" s="14" t="s">
        <v>56</v>
      </c>
      <c r="C32" s="23"/>
      <c r="D32" s="23"/>
      <c r="E32" s="169"/>
      <c r="F32" s="169"/>
      <c r="G32" s="2"/>
      <c r="H32" s="2"/>
      <c r="I32" s="2"/>
      <c r="J32" s="2"/>
      <c r="K32" s="2"/>
    </row>
    <row r="33" spans="1:11" s="21" customFormat="1" x14ac:dyDescent="0.3">
      <c r="A33" s="16" t="s">
        <v>57</v>
      </c>
      <c r="B33" s="17" t="s">
        <v>58</v>
      </c>
      <c r="C33" s="18" t="s">
        <v>43</v>
      </c>
      <c r="D33" s="19">
        <v>1</v>
      </c>
      <c r="E33" s="168"/>
      <c r="F33" s="166"/>
      <c r="G33" s="22"/>
      <c r="H33" s="22"/>
      <c r="I33" s="2"/>
      <c r="J33" s="2"/>
      <c r="K33" s="2"/>
    </row>
    <row r="34" spans="1:11" s="21" customFormat="1" x14ac:dyDescent="0.3">
      <c r="A34" s="36">
        <v>6</v>
      </c>
      <c r="B34" s="37" t="s">
        <v>59</v>
      </c>
      <c r="C34" s="15"/>
      <c r="D34" s="15"/>
      <c r="E34" s="164"/>
      <c r="F34" s="164"/>
      <c r="G34" s="2"/>
      <c r="H34" s="2"/>
      <c r="I34" s="2"/>
      <c r="J34" s="2"/>
      <c r="K34" s="2"/>
    </row>
    <row r="35" spans="1:11" s="21" customFormat="1" x14ac:dyDescent="0.3">
      <c r="A35" s="38">
        <v>6.1</v>
      </c>
      <c r="B35" s="39" t="s">
        <v>60</v>
      </c>
      <c r="C35" s="40"/>
      <c r="D35" s="41"/>
      <c r="E35" s="170"/>
      <c r="F35" s="171"/>
      <c r="G35" s="2"/>
      <c r="H35" s="2"/>
      <c r="I35" s="2"/>
      <c r="J35" s="2"/>
      <c r="K35" s="2"/>
    </row>
    <row r="36" spans="1:11" s="21" customFormat="1" x14ac:dyDescent="0.3">
      <c r="A36" s="16" t="s">
        <v>61</v>
      </c>
      <c r="B36" s="42" t="s">
        <v>62</v>
      </c>
      <c r="C36" s="43" t="s">
        <v>19</v>
      </c>
      <c r="D36" s="41">
        <v>44.87</v>
      </c>
      <c r="E36" s="172"/>
      <c r="F36" s="173"/>
      <c r="G36" s="2"/>
      <c r="H36" s="2"/>
      <c r="I36" s="2"/>
      <c r="J36" s="2"/>
      <c r="K36" s="2"/>
    </row>
    <row r="37" spans="1:11" x14ac:dyDescent="0.3">
      <c r="A37" s="38">
        <v>6.2</v>
      </c>
      <c r="B37" s="44" t="s">
        <v>63</v>
      </c>
      <c r="C37" s="45"/>
      <c r="D37" s="46"/>
      <c r="E37" s="174"/>
      <c r="F37" s="173"/>
    </row>
    <row r="38" spans="1:11" x14ac:dyDescent="0.3">
      <c r="A38" s="47" t="s">
        <v>64</v>
      </c>
      <c r="B38" s="42" t="s">
        <v>65</v>
      </c>
      <c r="C38" s="48" t="s">
        <v>66</v>
      </c>
      <c r="D38" s="35">
        <v>1.1100000000000001</v>
      </c>
      <c r="E38" s="175"/>
      <c r="F38" s="173"/>
    </row>
    <row r="39" spans="1:11" x14ac:dyDescent="0.3">
      <c r="A39" s="47" t="s">
        <v>67</v>
      </c>
      <c r="B39" s="49" t="s">
        <v>68</v>
      </c>
      <c r="C39" s="48" t="s">
        <v>66</v>
      </c>
      <c r="D39" s="35">
        <v>0.06</v>
      </c>
      <c r="E39" s="175"/>
      <c r="F39" s="173"/>
    </row>
    <row r="40" spans="1:11" x14ac:dyDescent="0.3">
      <c r="A40" s="38">
        <v>6.3</v>
      </c>
      <c r="B40" s="50" t="s">
        <v>69</v>
      </c>
      <c r="C40" s="43"/>
      <c r="D40" s="51"/>
      <c r="E40" s="176"/>
      <c r="F40" s="173"/>
    </row>
    <row r="41" spans="1:11" x14ac:dyDescent="0.3">
      <c r="A41" s="52" t="s">
        <v>70</v>
      </c>
      <c r="B41" s="53" t="s">
        <v>71</v>
      </c>
      <c r="C41" s="48" t="s">
        <v>66</v>
      </c>
      <c r="D41" s="54">
        <v>0.09</v>
      </c>
      <c r="E41" s="177"/>
      <c r="F41" s="173"/>
    </row>
    <row r="42" spans="1:11" x14ac:dyDescent="0.3">
      <c r="A42" s="38">
        <v>6.4</v>
      </c>
      <c r="B42" s="50" t="s">
        <v>72</v>
      </c>
      <c r="C42" s="43"/>
      <c r="D42" s="51"/>
      <c r="E42" s="176"/>
      <c r="F42" s="173"/>
      <c r="G42" s="6"/>
    </row>
    <row r="43" spans="1:11" s="21" customFormat="1" x14ac:dyDescent="0.3">
      <c r="A43" s="25" t="s">
        <v>73</v>
      </c>
      <c r="B43" s="49" t="s">
        <v>74</v>
      </c>
      <c r="C43" s="48" t="s">
        <v>75</v>
      </c>
      <c r="D43" s="54">
        <v>1</v>
      </c>
      <c r="E43" s="178"/>
      <c r="F43" s="173"/>
      <c r="G43" s="2"/>
      <c r="H43" s="2"/>
      <c r="I43" s="2"/>
      <c r="J43" s="2"/>
      <c r="K43" s="2"/>
    </row>
    <row r="44" spans="1:11" s="21" customFormat="1" x14ac:dyDescent="0.3">
      <c r="A44" s="25" t="s">
        <v>76</v>
      </c>
      <c r="B44" s="49" t="s">
        <v>77</v>
      </c>
      <c r="C44" s="48" t="s">
        <v>75</v>
      </c>
      <c r="D44" s="54">
        <v>1</v>
      </c>
      <c r="E44" s="178"/>
      <c r="F44" s="173"/>
      <c r="G44" s="2"/>
      <c r="H44" s="2"/>
      <c r="I44" s="2"/>
      <c r="J44" s="2"/>
      <c r="K44" s="2"/>
    </row>
    <row r="45" spans="1:11" s="21" customFormat="1" x14ac:dyDescent="0.3">
      <c r="A45" s="25" t="s">
        <v>78</v>
      </c>
      <c r="B45" s="49" t="s">
        <v>79</v>
      </c>
      <c r="C45" s="48" t="s">
        <v>25</v>
      </c>
      <c r="D45" s="35">
        <v>1300</v>
      </c>
      <c r="E45" s="178"/>
      <c r="F45" s="173"/>
      <c r="G45" s="2"/>
      <c r="H45" s="2"/>
      <c r="I45" s="2"/>
      <c r="J45" s="2"/>
      <c r="K45" s="2"/>
    </row>
    <row r="46" spans="1:11" s="21" customFormat="1" x14ac:dyDescent="0.3">
      <c r="A46" s="25" t="s">
        <v>80</v>
      </c>
      <c r="B46" s="49" t="s">
        <v>81</v>
      </c>
      <c r="C46" s="48" t="s">
        <v>25</v>
      </c>
      <c r="D46" s="35">
        <v>1300</v>
      </c>
      <c r="E46" s="178"/>
      <c r="F46" s="173"/>
      <c r="G46" s="2"/>
      <c r="H46" s="22"/>
      <c r="I46" s="2"/>
      <c r="J46" s="2"/>
      <c r="K46" s="2"/>
    </row>
    <row r="47" spans="1:11" s="21" customFormat="1" x14ac:dyDescent="0.3">
      <c r="A47" s="25" t="s">
        <v>82</v>
      </c>
      <c r="B47" s="49" t="s">
        <v>83</v>
      </c>
      <c r="C47" s="48" t="s">
        <v>25</v>
      </c>
      <c r="D47" s="35">
        <v>1300</v>
      </c>
      <c r="E47" s="178"/>
      <c r="F47" s="173"/>
      <c r="G47" s="2"/>
      <c r="H47" s="22"/>
      <c r="I47" s="2"/>
      <c r="J47" s="2"/>
      <c r="K47" s="2"/>
    </row>
    <row r="48" spans="1:11" s="21" customFormat="1" x14ac:dyDescent="0.3">
      <c r="A48" s="46">
        <v>6.5</v>
      </c>
      <c r="B48" s="50" t="s">
        <v>84</v>
      </c>
      <c r="C48" s="43"/>
      <c r="D48" s="51"/>
      <c r="E48" s="176"/>
      <c r="F48" s="173"/>
      <c r="G48" s="2"/>
      <c r="H48" s="2"/>
      <c r="I48" s="2"/>
      <c r="J48" s="2"/>
      <c r="K48" s="2"/>
    </row>
    <row r="49" spans="1:11" s="21" customFormat="1" x14ac:dyDescent="0.3">
      <c r="A49" s="25" t="s">
        <v>85</v>
      </c>
      <c r="B49" s="51" t="s">
        <v>84</v>
      </c>
      <c r="C49" s="43" t="s">
        <v>75</v>
      </c>
      <c r="D49" s="41">
        <v>1</v>
      </c>
      <c r="E49" s="179"/>
      <c r="F49" s="173"/>
      <c r="G49" s="2"/>
      <c r="H49" s="2"/>
      <c r="I49" s="2"/>
      <c r="J49" s="2"/>
      <c r="K49" s="2"/>
    </row>
    <row r="50" spans="1:11" s="21" customFormat="1" x14ac:dyDescent="0.3">
      <c r="A50" s="55">
        <v>6.6</v>
      </c>
      <c r="B50" s="50" t="s">
        <v>86</v>
      </c>
      <c r="C50" s="43"/>
      <c r="D50" s="51"/>
      <c r="E50" s="176"/>
      <c r="F50" s="173"/>
      <c r="G50" s="2"/>
      <c r="H50" s="2"/>
      <c r="I50" s="2"/>
      <c r="J50" s="2"/>
      <c r="K50" s="2"/>
    </row>
    <row r="51" spans="1:11" s="21" customFormat="1" x14ac:dyDescent="0.3">
      <c r="A51" s="16" t="s">
        <v>87</v>
      </c>
      <c r="B51" s="49" t="s">
        <v>88</v>
      </c>
      <c r="C51" s="48" t="s">
        <v>75</v>
      </c>
      <c r="D51" s="54">
        <v>1</v>
      </c>
      <c r="E51" s="180"/>
      <c r="F51" s="173"/>
      <c r="G51" s="2"/>
      <c r="H51" s="2"/>
      <c r="I51" s="2"/>
      <c r="J51" s="2"/>
      <c r="K51" s="2"/>
    </row>
    <row r="52" spans="1:11" x14ac:dyDescent="0.3">
      <c r="A52" s="16" t="s">
        <v>89</v>
      </c>
      <c r="B52" s="49" t="s">
        <v>90</v>
      </c>
      <c r="C52" s="48" t="s">
        <v>75</v>
      </c>
      <c r="D52" s="54">
        <v>1</v>
      </c>
      <c r="E52" s="181"/>
      <c r="F52" s="173"/>
    </row>
    <row r="53" spans="1:11" x14ac:dyDescent="0.3">
      <c r="A53" s="16" t="s">
        <v>91</v>
      </c>
      <c r="B53" s="49" t="s">
        <v>92</v>
      </c>
      <c r="C53" s="48" t="s">
        <v>75</v>
      </c>
      <c r="D53" s="54">
        <v>1</v>
      </c>
      <c r="E53" s="181"/>
      <c r="F53" s="173"/>
    </row>
    <row r="54" spans="1:11" x14ac:dyDescent="0.3">
      <c r="A54" s="16" t="s">
        <v>93</v>
      </c>
      <c r="B54" s="49" t="s">
        <v>94</v>
      </c>
      <c r="C54" s="48" t="s">
        <v>75</v>
      </c>
      <c r="D54" s="54">
        <v>1</v>
      </c>
      <c r="E54" s="181"/>
      <c r="F54" s="173"/>
    </row>
    <row r="55" spans="1:11" x14ac:dyDescent="0.3">
      <c r="A55" s="16" t="s">
        <v>95</v>
      </c>
      <c r="B55" s="49" t="s">
        <v>96</v>
      </c>
      <c r="C55" s="48" t="s">
        <v>75</v>
      </c>
      <c r="D55" s="54">
        <v>1</v>
      </c>
      <c r="E55" s="181"/>
      <c r="F55" s="173"/>
    </row>
    <row r="56" spans="1:11" x14ac:dyDescent="0.3">
      <c r="A56" s="16" t="s">
        <v>97</v>
      </c>
      <c r="B56" s="49" t="s">
        <v>98</v>
      </c>
      <c r="C56" s="48" t="s">
        <v>75</v>
      </c>
      <c r="D56" s="54">
        <v>1</v>
      </c>
      <c r="E56" s="181"/>
      <c r="F56" s="173"/>
    </row>
    <row r="57" spans="1:11" x14ac:dyDescent="0.3">
      <c r="A57" s="16" t="s">
        <v>99</v>
      </c>
      <c r="B57" s="49" t="s">
        <v>100</v>
      </c>
      <c r="C57" s="48" t="s">
        <v>75</v>
      </c>
      <c r="D57" s="54">
        <v>1</v>
      </c>
      <c r="E57" s="181"/>
      <c r="F57" s="173"/>
    </row>
    <row r="58" spans="1:11" s="21" customFormat="1" x14ac:dyDescent="0.3">
      <c r="A58" s="16" t="s">
        <v>101</v>
      </c>
      <c r="B58" s="49" t="s">
        <v>102</v>
      </c>
      <c r="C58" s="48" t="s">
        <v>75</v>
      </c>
      <c r="D58" s="54">
        <v>1</v>
      </c>
      <c r="E58" s="181"/>
      <c r="F58" s="173"/>
      <c r="G58" s="2"/>
      <c r="H58" s="20"/>
      <c r="I58" s="20"/>
      <c r="J58" s="2"/>
      <c r="K58" s="2"/>
    </row>
    <row r="59" spans="1:11" s="21" customFormat="1" x14ac:dyDescent="0.3">
      <c r="A59" s="16" t="s">
        <v>103</v>
      </c>
      <c r="B59" s="49" t="s">
        <v>104</v>
      </c>
      <c r="C59" s="48" t="s">
        <v>75</v>
      </c>
      <c r="D59" s="54">
        <v>1</v>
      </c>
      <c r="E59" s="181"/>
      <c r="F59" s="173"/>
      <c r="G59" s="2"/>
      <c r="H59" s="2"/>
      <c r="I59" s="2"/>
      <c r="J59" s="2"/>
      <c r="K59" s="2"/>
    </row>
    <row r="60" spans="1:11" s="21" customFormat="1" x14ac:dyDescent="0.3">
      <c r="A60" s="16" t="s">
        <v>105</v>
      </c>
      <c r="B60" s="49" t="s">
        <v>106</v>
      </c>
      <c r="C60" s="48" t="s">
        <v>75</v>
      </c>
      <c r="D60" s="54">
        <v>1</v>
      </c>
      <c r="E60" s="181"/>
      <c r="F60" s="173"/>
      <c r="G60" s="2"/>
      <c r="H60" s="2"/>
      <c r="I60" s="2"/>
      <c r="J60" s="2"/>
      <c r="K60" s="2"/>
    </row>
    <row r="61" spans="1:11" s="21" customFormat="1" x14ac:dyDescent="0.3">
      <c r="A61" s="16" t="s">
        <v>107</v>
      </c>
      <c r="B61" s="49" t="s">
        <v>108</v>
      </c>
      <c r="C61" s="48" t="s">
        <v>75</v>
      </c>
      <c r="D61" s="54">
        <v>1</v>
      </c>
      <c r="E61" s="181"/>
      <c r="F61" s="173"/>
      <c r="G61" s="2"/>
      <c r="H61" s="2"/>
      <c r="I61" s="2"/>
      <c r="J61" s="2"/>
      <c r="K61" s="2"/>
    </row>
    <row r="62" spans="1:11" s="21" customFormat="1" x14ac:dyDescent="0.3">
      <c r="A62" s="16" t="s">
        <v>109</v>
      </c>
      <c r="B62" s="49" t="s">
        <v>110</v>
      </c>
      <c r="C62" s="48" t="s">
        <v>75</v>
      </c>
      <c r="D62" s="54">
        <v>1</v>
      </c>
      <c r="E62" s="181"/>
      <c r="F62" s="173"/>
      <c r="G62" s="2"/>
      <c r="H62" s="22"/>
      <c r="I62" s="2"/>
      <c r="J62" s="2"/>
      <c r="K62" s="2"/>
    </row>
    <row r="63" spans="1:11" s="21" customFormat="1" x14ac:dyDescent="0.3">
      <c r="A63" s="16" t="s">
        <v>111</v>
      </c>
      <c r="B63" s="49" t="s">
        <v>112</v>
      </c>
      <c r="C63" s="48" t="s">
        <v>75</v>
      </c>
      <c r="D63" s="54">
        <v>2</v>
      </c>
      <c r="E63" s="181"/>
      <c r="F63" s="173"/>
      <c r="G63" s="2"/>
      <c r="H63" s="22"/>
      <c r="I63" s="2"/>
      <c r="J63" s="2"/>
      <c r="K63" s="2"/>
    </row>
    <row r="64" spans="1:11" s="21" customFormat="1" x14ac:dyDescent="0.3">
      <c r="A64" s="16" t="s">
        <v>113</v>
      </c>
      <c r="B64" s="49" t="s">
        <v>114</v>
      </c>
      <c r="C64" s="48" t="s">
        <v>75</v>
      </c>
      <c r="D64" s="54">
        <v>1</v>
      </c>
      <c r="E64" s="181"/>
      <c r="F64" s="173"/>
      <c r="G64" s="2"/>
      <c r="H64" s="2"/>
      <c r="I64" s="2"/>
      <c r="J64" s="2"/>
      <c r="K64" s="2"/>
    </row>
    <row r="65" spans="1:11" s="21" customFormat="1" x14ac:dyDescent="0.3">
      <c r="A65" s="46">
        <v>6.7</v>
      </c>
      <c r="B65" s="50" t="s">
        <v>115</v>
      </c>
      <c r="C65" s="45"/>
      <c r="D65" s="51"/>
      <c r="E65" s="176"/>
      <c r="F65" s="173"/>
      <c r="G65" s="2"/>
      <c r="H65" s="2"/>
      <c r="I65" s="2"/>
      <c r="J65" s="2"/>
      <c r="K65" s="2"/>
    </row>
    <row r="66" spans="1:11" s="21" customFormat="1" x14ac:dyDescent="0.3">
      <c r="A66" s="16" t="s">
        <v>116</v>
      </c>
      <c r="B66" s="49" t="str">
        <f>+B51</f>
        <v>Brida Ciega HD 200 mm</v>
      </c>
      <c r="C66" s="48" t="s">
        <v>75</v>
      </c>
      <c r="D66" s="54">
        <v>1</v>
      </c>
      <c r="E66" s="178"/>
      <c r="F66" s="173"/>
      <c r="G66" s="2"/>
      <c r="H66" s="2"/>
      <c r="I66" s="2"/>
      <c r="J66" s="2"/>
      <c r="K66" s="2"/>
    </row>
    <row r="67" spans="1:11" x14ac:dyDescent="0.3">
      <c r="A67" s="16" t="s">
        <v>117</v>
      </c>
      <c r="B67" s="49" t="str">
        <f t="shared" ref="B67:B71" si="0">+B52</f>
        <v>Union de desmontaje autoportante 200mm BxB HD</v>
      </c>
      <c r="C67" s="48" t="s">
        <v>75</v>
      </c>
      <c r="D67" s="54">
        <v>1</v>
      </c>
      <c r="E67" s="178"/>
      <c r="F67" s="173"/>
    </row>
    <row r="68" spans="1:11" x14ac:dyDescent="0.3">
      <c r="A68" s="16" t="s">
        <v>118</v>
      </c>
      <c r="B68" s="49" t="str">
        <f t="shared" si="0"/>
        <v>Niple 2.28m 200 mm Br x Br HD</v>
      </c>
      <c r="C68" s="48" t="s">
        <v>75</v>
      </c>
      <c r="D68" s="54">
        <v>1</v>
      </c>
      <c r="E68" s="177"/>
      <c r="F68" s="173"/>
    </row>
    <row r="69" spans="1:11" x14ac:dyDescent="0.3">
      <c r="A69" s="16" t="s">
        <v>119</v>
      </c>
      <c r="B69" s="49" t="str">
        <f t="shared" si="0"/>
        <v>Tee 200 mmx200 mmx200 mm Br x Br x Br HD</v>
      </c>
      <c r="C69" s="48" t="s">
        <v>75</v>
      </c>
      <c r="D69" s="54">
        <v>1</v>
      </c>
      <c r="E69" s="178"/>
      <c r="F69" s="173"/>
    </row>
    <row r="70" spans="1:11" x14ac:dyDescent="0.3">
      <c r="A70" s="16" t="s">
        <v>120</v>
      </c>
      <c r="B70" s="49" t="str">
        <f t="shared" si="0"/>
        <v>Niple 2.0m 200 mm Br x Br HD</v>
      </c>
      <c r="C70" s="48" t="s">
        <v>75</v>
      </c>
      <c r="D70" s="54">
        <v>1</v>
      </c>
      <c r="E70" s="177"/>
      <c r="F70" s="173"/>
    </row>
    <row r="71" spans="1:11" x14ac:dyDescent="0.3">
      <c r="A71" s="16" t="s">
        <v>121</v>
      </c>
      <c r="B71" s="49" t="str">
        <f t="shared" si="0"/>
        <v>Macromedidor Woltman 200 mm</v>
      </c>
      <c r="C71" s="48" t="s">
        <v>75</v>
      </c>
      <c r="D71" s="54">
        <v>1</v>
      </c>
      <c r="E71" s="178"/>
      <c r="F71" s="173"/>
    </row>
    <row r="72" spans="1:11" x14ac:dyDescent="0.3">
      <c r="A72" s="16" t="s">
        <v>122</v>
      </c>
      <c r="B72" s="49" t="s">
        <v>100</v>
      </c>
      <c r="C72" s="48" t="s">
        <v>75</v>
      </c>
      <c r="D72" s="54">
        <v>1</v>
      </c>
      <c r="E72" s="178"/>
      <c r="F72" s="173"/>
    </row>
    <row r="73" spans="1:11" x14ac:dyDescent="0.3">
      <c r="A73" s="16" t="s">
        <v>123</v>
      </c>
      <c r="B73" s="49" t="str">
        <f t="shared" ref="B73:B79" si="1">+B58</f>
        <v>Niple 1.0m 200 mm Br x Br</v>
      </c>
      <c r="C73" s="48" t="s">
        <v>75</v>
      </c>
      <c r="D73" s="54">
        <v>1</v>
      </c>
      <c r="E73" s="178"/>
      <c r="F73" s="173"/>
    </row>
    <row r="74" spans="1:11" s="21" customFormat="1" x14ac:dyDescent="0.3">
      <c r="A74" s="16" t="s">
        <v>124</v>
      </c>
      <c r="B74" s="49" t="str">
        <f t="shared" si="1"/>
        <v>Válvula de admision y retención de aire 100mm Bridada</v>
      </c>
      <c r="C74" s="48" t="s">
        <v>75</v>
      </c>
      <c r="D74" s="54">
        <v>1</v>
      </c>
      <c r="E74" s="178"/>
      <c r="F74" s="173"/>
      <c r="G74" s="2"/>
      <c r="H74" s="2"/>
      <c r="I74" s="20"/>
      <c r="J74" s="2"/>
      <c r="K74" s="2"/>
    </row>
    <row r="75" spans="1:11" s="21" customFormat="1" x14ac:dyDescent="0.3">
      <c r="A75" s="16" t="s">
        <v>125</v>
      </c>
      <c r="B75" s="49" t="str">
        <f t="shared" si="1"/>
        <v>Válvula Cheque 200 mm BxB</v>
      </c>
      <c r="C75" s="48" t="s">
        <v>75</v>
      </c>
      <c r="D75" s="54">
        <v>1</v>
      </c>
      <c r="E75" s="178"/>
      <c r="F75" s="173"/>
      <c r="G75" s="2"/>
      <c r="H75" s="2"/>
      <c r="I75" s="2"/>
      <c r="J75" s="2"/>
      <c r="K75" s="2"/>
    </row>
    <row r="76" spans="1:11" s="21" customFormat="1" x14ac:dyDescent="0.3">
      <c r="A76" s="16" t="s">
        <v>126</v>
      </c>
      <c r="B76" s="49" t="str">
        <f t="shared" si="1"/>
        <v>Tee 200 mmx200 mmx100 mm Br x Br x Br</v>
      </c>
      <c r="C76" s="48" t="s">
        <v>75</v>
      </c>
      <c r="D76" s="54">
        <v>1</v>
      </c>
      <c r="E76" s="178"/>
      <c r="F76" s="173"/>
      <c r="G76" s="2"/>
      <c r="H76" s="2"/>
      <c r="I76" s="2"/>
      <c r="J76" s="2"/>
      <c r="K76" s="2"/>
    </row>
    <row r="77" spans="1:11" s="21" customFormat="1" x14ac:dyDescent="0.3">
      <c r="A77" s="16" t="s">
        <v>127</v>
      </c>
      <c r="B77" s="49" t="str">
        <f t="shared" si="1"/>
        <v>Válvula Compuerta 200 mm BxB</v>
      </c>
      <c r="C77" s="48" t="s">
        <v>75</v>
      </c>
      <c r="D77" s="54">
        <v>1</v>
      </c>
      <c r="E77" s="178"/>
      <c r="F77" s="173"/>
      <c r="G77" s="2"/>
      <c r="H77" s="2"/>
      <c r="I77" s="2"/>
      <c r="J77" s="2"/>
      <c r="K77" s="2"/>
    </row>
    <row r="78" spans="1:11" s="21" customFormat="1" x14ac:dyDescent="0.3">
      <c r="A78" s="16" t="s">
        <v>128</v>
      </c>
      <c r="B78" s="49" t="str">
        <f t="shared" si="1"/>
        <v>Codo 45° 200 mm B x B</v>
      </c>
      <c r="C78" s="48" t="s">
        <v>75</v>
      </c>
      <c r="D78" s="54">
        <v>2</v>
      </c>
      <c r="E78" s="178"/>
      <c r="F78" s="173"/>
      <c r="G78" s="2"/>
      <c r="H78" s="2"/>
      <c r="I78" s="2"/>
      <c r="J78" s="2"/>
      <c r="K78" s="2"/>
    </row>
    <row r="79" spans="1:11" s="21" customFormat="1" x14ac:dyDescent="0.3">
      <c r="A79" s="16" t="s">
        <v>129</v>
      </c>
      <c r="B79" s="49" t="str">
        <f t="shared" si="1"/>
        <v>Válvula Compuerta 100 mm BxB</v>
      </c>
      <c r="C79" s="48" t="s">
        <v>75</v>
      </c>
      <c r="D79" s="54">
        <v>1</v>
      </c>
      <c r="E79" s="178"/>
      <c r="F79" s="173"/>
      <c r="G79" s="2"/>
      <c r="H79" s="2"/>
      <c r="I79" s="2"/>
      <c r="J79" s="2"/>
      <c r="K79" s="2"/>
    </row>
    <row r="80" spans="1:11" s="21" customFormat="1" x14ac:dyDescent="0.3">
      <c r="A80" s="46">
        <v>6.8</v>
      </c>
      <c r="B80" s="50" t="s">
        <v>130</v>
      </c>
      <c r="C80" s="43"/>
      <c r="D80" s="51"/>
      <c r="E80" s="176"/>
      <c r="F80" s="173"/>
      <c r="G80" s="2"/>
      <c r="H80" s="2"/>
      <c r="I80" s="2"/>
      <c r="J80" s="2"/>
      <c r="K80" s="2"/>
    </row>
    <row r="81" spans="1:11" s="21" customFormat="1" x14ac:dyDescent="0.3">
      <c r="A81" s="16" t="s">
        <v>131</v>
      </c>
      <c r="B81" s="56" t="s">
        <v>132</v>
      </c>
      <c r="C81" s="57" t="s">
        <v>75</v>
      </c>
      <c r="D81" s="58">
        <f>+[4]Cantidades!D1687</f>
        <v>1</v>
      </c>
      <c r="E81" s="179"/>
      <c r="F81" s="173"/>
      <c r="G81" s="2"/>
      <c r="H81" s="2"/>
      <c r="I81" s="2"/>
      <c r="J81" s="2"/>
      <c r="K81" s="2"/>
    </row>
    <row r="82" spans="1:11" s="21" customFormat="1" x14ac:dyDescent="0.3">
      <c r="A82" s="46">
        <v>6.9</v>
      </c>
      <c r="B82" s="59" t="s">
        <v>133</v>
      </c>
      <c r="C82" s="57"/>
      <c r="D82" s="51"/>
      <c r="E82" s="182"/>
      <c r="F82" s="173"/>
      <c r="G82" s="2"/>
      <c r="H82" s="2"/>
      <c r="I82" s="2"/>
      <c r="J82" s="2"/>
      <c r="K82" s="2"/>
    </row>
    <row r="83" spans="1:11" s="21" customFormat="1" x14ac:dyDescent="0.3">
      <c r="A83" s="16" t="s">
        <v>134</v>
      </c>
      <c r="B83" s="56" t="str">
        <f>+B81</f>
        <v>Acople Acero Rigido 3-16 (200 MM a 150 MM) Roscado y Soldado con platinas</v>
      </c>
      <c r="C83" s="57" t="str">
        <f>+C81</f>
        <v>un</v>
      </c>
      <c r="D83" s="41">
        <f>+[4]Cantidades!D1692</f>
        <v>1</v>
      </c>
      <c r="E83" s="179"/>
      <c r="F83" s="173"/>
      <c r="G83" s="2"/>
      <c r="H83" s="2"/>
      <c r="I83" s="2"/>
      <c r="J83" s="2"/>
      <c r="K83" s="2"/>
    </row>
    <row r="84" spans="1:11" x14ac:dyDescent="0.3">
      <c r="A84" s="46" t="s">
        <v>135</v>
      </c>
      <c r="B84" s="50" t="s">
        <v>136</v>
      </c>
      <c r="C84" s="43"/>
      <c r="D84" s="51"/>
      <c r="E84" s="176"/>
      <c r="F84" s="173"/>
    </row>
    <row r="85" spans="1:11" x14ac:dyDescent="0.3">
      <c r="A85" s="60" t="s">
        <v>137</v>
      </c>
      <c r="B85" s="51" t="s">
        <v>138</v>
      </c>
      <c r="C85" s="43" t="s">
        <v>66</v>
      </c>
      <c r="D85" s="41">
        <v>0.66</v>
      </c>
      <c r="E85" s="175"/>
      <c r="F85" s="173"/>
    </row>
    <row r="86" spans="1:11" x14ac:dyDescent="0.3">
      <c r="A86" s="60" t="s">
        <v>139</v>
      </c>
      <c r="B86" s="51" t="s">
        <v>140</v>
      </c>
      <c r="C86" s="43" t="s">
        <v>141</v>
      </c>
      <c r="D86" s="41">
        <v>16.5</v>
      </c>
      <c r="E86" s="175"/>
      <c r="F86" s="173"/>
    </row>
    <row r="87" spans="1:11" x14ac:dyDescent="0.3">
      <c r="A87" s="55">
        <v>6.11</v>
      </c>
      <c r="B87" s="50" t="s">
        <v>142</v>
      </c>
      <c r="C87" s="43" t="s">
        <v>25</v>
      </c>
      <c r="D87" s="41">
        <v>29.86</v>
      </c>
      <c r="E87" s="183"/>
      <c r="F87" s="173"/>
      <c r="G87" s="6"/>
    </row>
    <row r="88" spans="1:11" x14ac:dyDescent="0.3">
      <c r="A88" s="61"/>
      <c r="B88" s="62"/>
      <c r="C88" s="63"/>
      <c r="D88" s="64"/>
      <c r="E88" s="184"/>
      <c r="F88" s="185"/>
    </row>
    <row r="89" spans="1:11" s="21" customFormat="1" x14ac:dyDescent="0.3">
      <c r="A89" s="12" t="s">
        <v>143</v>
      </c>
      <c r="B89" s="12" t="s">
        <v>144</v>
      </c>
      <c r="C89" s="65"/>
      <c r="D89" s="65"/>
      <c r="E89" s="186"/>
      <c r="F89" s="187"/>
      <c r="G89" s="2"/>
      <c r="H89" s="20"/>
      <c r="I89" s="20"/>
      <c r="J89" s="2"/>
      <c r="K89" s="2"/>
    </row>
    <row r="90" spans="1:11" s="21" customFormat="1" x14ac:dyDescent="0.3">
      <c r="A90" s="7">
        <v>1</v>
      </c>
      <c r="B90" s="37" t="s">
        <v>145</v>
      </c>
      <c r="C90" s="23"/>
      <c r="D90" s="23"/>
      <c r="E90" s="169"/>
      <c r="F90" s="169"/>
      <c r="G90" s="2"/>
      <c r="H90" s="2"/>
      <c r="I90" s="2"/>
      <c r="J90" s="2"/>
      <c r="K90" s="2"/>
    </row>
    <row r="91" spans="1:11" s="21" customFormat="1" ht="33" x14ac:dyDescent="0.3">
      <c r="A91" s="24" t="s">
        <v>11</v>
      </c>
      <c r="B91" s="26" t="s">
        <v>146</v>
      </c>
      <c r="C91" s="57" t="s">
        <v>75</v>
      </c>
      <c r="D91" s="66">
        <v>1</v>
      </c>
      <c r="E91" s="188"/>
      <c r="F91" s="189"/>
      <c r="G91" s="2"/>
      <c r="H91" s="2"/>
      <c r="I91" s="2"/>
      <c r="J91" s="2"/>
      <c r="K91" s="2"/>
    </row>
    <row r="92" spans="1:11" s="21" customFormat="1" x14ac:dyDescent="0.3">
      <c r="A92" s="67" t="s">
        <v>14</v>
      </c>
      <c r="B92" s="26" t="s">
        <v>147</v>
      </c>
      <c r="C92" s="68" t="s">
        <v>75</v>
      </c>
      <c r="D92" s="69">
        <v>3</v>
      </c>
      <c r="E92" s="190"/>
      <c r="F92" s="189"/>
      <c r="G92" s="2"/>
      <c r="H92" s="2"/>
      <c r="I92" s="2"/>
      <c r="J92" s="2"/>
      <c r="K92" s="2"/>
    </row>
    <row r="93" spans="1:11" s="21" customFormat="1" x14ac:dyDescent="0.3">
      <c r="A93" s="24" t="s">
        <v>17</v>
      </c>
      <c r="B93" s="26" t="s">
        <v>148</v>
      </c>
      <c r="C93" s="57" t="s">
        <v>75</v>
      </c>
      <c r="D93" s="66">
        <v>1</v>
      </c>
      <c r="E93" s="188"/>
      <c r="F93" s="189"/>
      <c r="G93" s="2"/>
      <c r="H93" s="22"/>
      <c r="I93" s="2"/>
      <c r="J93" s="2"/>
      <c r="K93" s="2"/>
    </row>
    <row r="94" spans="1:11" s="21" customFormat="1" x14ac:dyDescent="0.3">
      <c r="A94" s="24" t="s">
        <v>20</v>
      </c>
      <c r="B94" s="26" t="s">
        <v>149</v>
      </c>
      <c r="C94" s="57" t="s">
        <v>75</v>
      </c>
      <c r="D94" s="66">
        <v>2</v>
      </c>
      <c r="E94" s="188"/>
      <c r="F94" s="189"/>
      <c r="G94" s="2"/>
      <c r="H94" s="2"/>
      <c r="I94" s="2"/>
      <c r="J94" s="2"/>
      <c r="K94" s="2"/>
    </row>
    <row r="95" spans="1:11" s="21" customFormat="1" x14ac:dyDescent="0.3">
      <c r="A95" s="24" t="s">
        <v>150</v>
      </c>
      <c r="B95" s="26" t="s">
        <v>151</v>
      </c>
      <c r="C95" s="57" t="s">
        <v>152</v>
      </c>
      <c r="D95" s="66">
        <v>1</v>
      </c>
      <c r="E95" s="188"/>
      <c r="F95" s="189"/>
      <c r="G95" s="2"/>
      <c r="H95" s="2"/>
      <c r="I95" s="2"/>
      <c r="J95" s="2"/>
      <c r="K95" s="2"/>
    </row>
    <row r="96" spans="1:11" s="21" customFormat="1" x14ac:dyDescent="0.3">
      <c r="A96" s="24" t="s">
        <v>153</v>
      </c>
      <c r="B96" s="26" t="s">
        <v>154</v>
      </c>
      <c r="C96" s="57" t="s">
        <v>152</v>
      </c>
      <c r="D96" s="66">
        <v>1</v>
      </c>
      <c r="E96" s="188"/>
      <c r="F96" s="189"/>
      <c r="G96" s="2"/>
      <c r="H96" s="2"/>
      <c r="I96" s="2"/>
      <c r="J96" s="2"/>
      <c r="K96" s="2"/>
    </row>
    <row r="97" spans="1:11" s="21" customFormat="1" ht="33" x14ac:dyDescent="0.3">
      <c r="A97" s="24" t="s">
        <v>155</v>
      </c>
      <c r="B97" s="26" t="s">
        <v>156</v>
      </c>
      <c r="C97" s="57" t="s">
        <v>75</v>
      </c>
      <c r="D97" s="66">
        <v>1</v>
      </c>
      <c r="E97" s="188"/>
      <c r="F97" s="189"/>
      <c r="G97" s="2"/>
      <c r="H97" s="2"/>
      <c r="I97" s="2"/>
      <c r="J97" s="2"/>
      <c r="K97" s="2"/>
    </row>
    <row r="98" spans="1:11" x14ac:dyDescent="0.3">
      <c r="A98" s="24" t="s">
        <v>157</v>
      </c>
      <c r="B98" s="26" t="s">
        <v>158</v>
      </c>
      <c r="C98" s="57" t="s">
        <v>75</v>
      </c>
      <c r="D98" s="66">
        <v>1</v>
      </c>
      <c r="E98" s="188"/>
      <c r="F98" s="189"/>
    </row>
    <row r="99" spans="1:11" x14ac:dyDescent="0.3">
      <c r="A99" s="24" t="s">
        <v>159</v>
      </c>
      <c r="B99" s="26" t="s">
        <v>160</v>
      </c>
      <c r="C99" s="57" t="s">
        <v>152</v>
      </c>
      <c r="D99" s="66">
        <v>1</v>
      </c>
      <c r="E99" s="188"/>
      <c r="F99" s="189"/>
    </row>
    <row r="100" spans="1:11" x14ac:dyDescent="0.3">
      <c r="A100" s="24" t="s">
        <v>161</v>
      </c>
      <c r="B100" s="26" t="s">
        <v>162</v>
      </c>
      <c r="C100" s="57" t="s">
        <v>75</v>
      </c>
      <c r="D100" s="66">
        <v>10</v>
      </c>
      <c r="E100" s="188"/>
      <c r="F100" s="189"/>
    </row>
    <row r="101" spans="1:11" x14ac:dyDescent="0.3">
      <c r="A101" s="24" t="s">
        <v>163</v>
      </c>
      <c r="B101" s="26" t="s">
        <v>164</v>
      </c>
      <c r="C101" s="57" t="s">
        <v>25</v>
      </c>
      <c r="D101" s="66">
        <v>120</v>
      </c>
      <c r="E101" s="188"/>
      <c r="F101" s="189"/>
    </row>
    <row r="102" spans="1:11" x14ac:dyDescent="0.3">
      <c r="A102" s="24" t="s">
        <v>165</v>
      </c>
      <c r="B102" s="26" t="s">
        <v>166</v>
      </c>
      <c r="C102" s="57" t="s">
        <v>25</v>
      </c>
      <c r="D102" s="66">
        <v>10</v>
      </c>
      <c r="E102" s="188"/>
      <c r="F102" s="189"/>
    </row>
    <row r="103" spans="1:11" x14ac:dyDescent="0.3">
      <c r="A103" s="24" t="s">
        <v>167</v>
      </c>
      <c r="B103" s="26" t="s">
        <v>168</v>
      </c>
      <c r="C103" s="57" t="s">
        <v>152</v>
      </c>
      <c r="D103" s="66">
        <v>1</v>
      </c>
      <c r="E103" s="188"/>
      <c r="F103" s="189"/>
    </row>
    <row r="104" spans="1:11" s="21" customFormat="1" x14ac:dyDescent="0.3">
      <c r="A104" s="7">
        <v>2</v>
      </c>
      <c r="B104" s="37" t="s">
        <v>169</v>
      </c>
      <c r="C104" s="23"/>
      <c r="D104" s="23"/>
      <c r="E104" s="169"/>
      <c r="F104" s="189"/>
      <c r="G104" s="2"/>
      <c r="H104" s="20"/>
      <c r="I104" s="20"/>
      <c r="J104" s="2"/>
      <c r="K104" s="2"/>
    </row>
    <row r="105" spans="1:11" s="21" customFormat="1" ht="33" x14ac:dyDescent="0.3">
      <c r="A105" s="24" t="s">
        <v>23</v>
      </c>
      <c r="B105" s="26" t="s">
        <v>170</v>
      </c>
      <c r="C105" s="57" t="s">
        <v>25</v>
      </c>
      <c r="D105" s="66">
        <v>20</v>
      </c>
      <c r="E105" s="189"/>
      <c r="F105" s="189"/>
      <c r="G105" s="2"/>
      <c r="H105" s="2"/>
      <c r="I105" s="2"/>
      <c r="J105" s="2"/>
      <c r="K105" s="2"/>
    </row>
    <row r="106" spans="1:11" s="21" customFormat="1" ht="33" x14ac:dyDescent="0.3">
      <c r="A106" s="24" t="s">
        <v>26</v>
      </c>
      <c r="B106" s="26" t="s">
        <v>171</v>
      </c>
      <c r="C106" s="57" t="s">
        <v>25</v>
      </c>
      <c r="D106" s="66">
        <v>6</v>
      </c>
      <c r="E106" s="189"/>
      <c r="F106" s="189"/>
      <c r="G106" s="2"/>
      <c r="H106" s="2"/>
      <c r="I106" s="2"/>
      <c r="J106" s="2"/>
      <c r="K106" s="2"/>
    </row>
    <row r="107" spans="1:11" s="21" customFormat="1" x14ac:dyDescent="0.3">
      <c r="A107" s="7">
        <v>3</v>
      </c>
      <c r="B107" s="37" t="s">
        <v>172</v>
      </c>
      <c r="C107" s="70"/>
      <c r="D107" s="71"/>
      <c r="E107" s="191"/>
      <c r="F107" s="192"/>
      <c r="G107" s="2"/>
      <c r="H107" s="2"/>
      <c r="I107" s="2"/>
      <c r="J107" s="2"/>
      <c r="K107" s="2"/>
    </row>
    <row r="108" spans="1:11" s="21" customFormat="1" x14ac:dyDescent="0.3">
      <c r="A108" s="24" t="s">
        <v>173</v>
      </c>
      <c r="B108" s="72" t="s">
        <v>174</v>
      </c>
      <c r="C108" s="57" t="s">
        <v>75</v>
      </c>
      <c r="D108" s="66">
        <v>2</v>
      </c>
      <c r="E108" s="189"/>
      <c r="F108" s="189"/>
      <c r="G108" s="2"/>
      <c r="H108" s="22"/>
      <c r="I108" s="2"/>
      <c r="J108" s="2"/>
      <c r="K108" s="2"/>
    </row>
    <row r="109" spans="1:11" s="21" customFormat="1" x14ac:dyDescent="0.3">
      <c r="A109" s="24" t="s">
        <v>175</v>
      </c>
      <c r="B109" s="72" t="s">
        <v>176</v>
      </c>
      <c r="C109" s="57" t="s">
        <v>75</v>
      </c>
      <c r="D109" s="66">
        <v>1</v>
      </c>
      <c r="E109" s="189"/>
      <c r="F109" s="189"/>
      <c r="G109" s="2"/>
      <c r="H109" s="22"/>
      <c r="I109" s="2"/>
      <c r="J109" s="2"/>
      <c r="K109" s="2"/>
    </row>
    <row r="110" spans="1:11" s="21" customFormat="1" x14ac:dyDescent="0.3">
      <c r="A110" s="24" t="s">
        <v>177</v>
      </c>
      <c r="B110" s="72" t="s">
        <v>178</v>
      </c>
      <c r="C110" s="57" t="s">
        <v>75</v>
      </c>
      <c r="D110" s="66">
        <v>6</v>
      </c>
      <c r="E110" s="188"/>
      <c r="F110" s="189"/>
      <c r="G110" s="2"/>
      <c r="H110" s="2"/>
      <c r="I110" s="2"/>
      <c r="J110" s="2"/>
      <c r="K110" s="2"/>
    </row>
    <row r="111" spans="1:11" s="21" customFormat="1" x14ac:dyDescent="0.3">
      <c r="A111" s="7">
        <v>4</v>
      </c>
      <c r="B111" s="37" t="s">
        <v>179</v>
      </c>
      <c r="C111" s="23"/>
      <c r="D111" s="23"/>
      <c r="E111" s="169"/>
      <c r="F111" s="189"/>
      <c r="G111" s="2"/>
      <c r="H111" s="2"/>
      <c r="I111" s="2"/>
      <c r="J111" s="2"/>
      <c r="K111" s="2"/>
    </row>
    <row r="112" spans="1:11" s="21" customFormat="1" ht="33" x14ac:dyDescent="0.3">
      <c r="A112" s="24" t="s">
        <v>45</v>
      </c>
      <c r="B112" s="26" t="s">
        <v>180</v>
      </c>
      <c r="C112" s="57" t="s">
        <v>25</v>
      </c>
      <c r="D112" s="66">
        <v>10</v>
      </c>
      <c r="E112" s="189"/>
      <c r="F112" s="189"/>
      <c r="G112" s="2"/>
      <c r="H112" s="2"/>
      <c r="I112" s="2"/>
      <c r="J112" s="2"/>
      <c r="K112" s="2"/>
    </row>
    <row r="113" spans="1:11" s="21" customFormat="1" x14ac:dyDescent="0.3">
      <c r="A113" s="7">
        <v>5</v>
      </c>
      <c r="B113" s="37" t="s">
        <v>181</v>
      </c>
      <c r="C113" s="23"/>
      <c r="D113" s="23"/>
      <c r="E113" s="169"/>
      <c r="F113" s="189"/>
      <c r="G113" s="2"/>
      <c r="H113" s="2"/>
      <c r="I113" s="2"/>
      <c r="J113" s="2"/>
      <c r="K113" s="2"/>
    </row>
    <row r="114" spans="1:11" ht="33" x14ac:dyDescent="0.3">
      <c r="A114" s="24" t="s">
        <v>57</v>
      </c>
      <c r="B114" s="26" t="s">
        <v>182</v>
      </c>
      <c r="C114" s="57" t="s">
        <v>75</v>
      </c>
      <c r="D114" s="66">
        <v>8</v>
      </c>
      <c r="E114" s="189"/>
      <c r="F114" s="189"/>
    </row>
    <row r="115" spans="1:11" x14ac:dyDescent="0.3">
      <c r="A115" s="24" t="s">
        <v>183</v>
      </c>
      <c r="B115" s="26" t="s">
        <v>184</v>
      </c>
      <c r="C115" s="57" t="s">
        <v>75</v>
      </c>
      <c r="D115" s="66">
        <v>6</v>
      </c>
      <c r="E115" s="189"/>
      <c r="F115" s="189"/>
    </row>
    <row r="116" spans="1:11" ht="33" x14ac:dyDescent="0.3">
      <c r="A116" s="24" t="s">
        <v>185</v>
      </c>
      <c r="B116" s="26" t="s">
        <v>186</v>
      </c>
      <c r="C116" s="57" t="s">
        <v>25</v>
      </c>
      <c r="D116" s="66">
        <v>100</v>
      </c>
      <c r="E116" s="189"/>
      <c r="F116" s="189"/>
    </row>
    <row r="117" spans="1:11" ht="33" x14ac:dyDescent="0.3">
      <c r="A117" s="24" t="s">
        <v>187</v>
      </c>
      <c r="B117" s="26" t="s">
        <v>188</v>
      </c>
      <c r="C117" s="57" t="s">
        <v>75</v>
      </c>
      <c r="D117" s="66">
        <v>6</v>
      </c>
      <c r="E117" s="189"/>
      <c r="F117" s="189"/>
    </row>
    <row r="118" spans="1:11" x14ac:dyDescent="0.3">
      <c r="A118" s="7">
        <v>6</v>
      </c>
      <c r="B118" s="37" t="s">
        <v>189</v>
      </c>
      <c r="C118" s="23"/>
      <c r="D118" s="23"/>
      <c r="E118" s="169"/>
      <c r="F118" s="189"/>
    </row>
    <row r="119" spans="1:11" ht="88.5" customHeight="1" x14ac:dyDescent="0.3">
      <c r="A119" s="67" t="s">
        <v>190</v>
      </c>
      <c r="B119" s="26" t="s">
        <v>191</v>
      </c>
      <c r="C119" s="57" t="s">
        <v>75</v>
      </c>
      <c r="D119" s="69">
        <v>1</v>
      </c>
      <c r="E119" s="193"/>
      <c r="F119" s="189"/>
    </row>
    <row r="120" spans="1:11" s="21" customFormat="1" ht="54" customHeight="1" x14ac:dyDescent="0.3">
      <c r="A120" s="67" t="s">
        <v>192</v>
      </c>
      <c r="B120" s="26" t="s">
        <v>193</v>
      </c>
      <c r="C120" s="68" t="s">
        <v>75</v>
      </c>
      <c r="D120" s="69">
        <v>1</v>
      </c>
      <c r="E120" s="193"/>
      <c r="F120" s="189"/>
      <c r="G120" s="2"/>
      <c r="H120" s="2"/>
      <c r="I120" s="2"/>
      <c r="J120" s="2"/>
      <c r="K120" s="2"/>
    </row>
    <row r="121" spans="1:11" s="21" customFormat="1" ht="82.5" x14ac:dyDescent="0.3">
      <c r="A121" s="67" t="s">
        <v>194</v>
      </c>
      <c r="B121" s="26" t="s">
        <v>195</v>
      </c>
      <c r="C121" s="68" t="s">
        <v>75</v>
      </c>
      <c r="D121" s="69">
        <v>1</v>
      </c>
      <c r="E121" s="193"/>
      <c r="F121" s="189"/>
      <c r="G121" s="2"/>
      <c r="H121" s="22"/>
      <c r="I121" s="2"/>
      <c r="J121" s="2"/>
      <c r="K121" s="2"/>
    </row>
    <row r="122" spans="1:11" s="21" customFormat="1" ht="82.5" x14ac:dyDescent="0.3">
      <c r="A122" s="24" t="s">
        <v>196</v>
      </c>
      <c r="B122" s="26" t="s">
        <v>197</v>
      </c>
      <c r="C122" s="57" t="s">
        <v>75</v>
      </c>
      <c r="D122" s="66">
        <v>1</v>
      </c>
      <c r="E122" s="189"/>
      <c r="F122" s="189"/>
      <c r="G122" s="2"/>
      <c r="H122" s="2"/>
      <c r="I122" s="2"/>
      <c r="J122" s="2"/>
      <c r="K122" s="2"/>
    </row>
    <row r="123" spans="1:11" s="21" customFormat="1" ht="97.5" customHeight="1" x14ac:dyDescent="0.3">
      <c r="A123" s="24" t="s">
        <v>198</v>
      </c>
      <c r="B123" s="26" t="s">
        <v>199</v>
      </c>
      <c r="C123" s="57" t="s">
        <v>75</v>
      </c>
      <c r="D123" s="66">
        <v>1</v>
      </c>
      <c r="E123" s="189"/>
      <c r="F123" s="189"/>
      <c r="G123" s="2"/>
      <c r="H123" s="2"/>
      <c r="I123" s="2"/>
      <c r="J123" s="2"/>
      <c r="K123" s="2"/>
    </row>
    <row r="124" spans="1:11" ht="61.5" customHeight="1" x14ac:dyDescent="0.3">
      <c r="A124" s="24" t="s">
        <v>200</v>
      </c>
      <c r="B124" s="26" t="s">
        <v>201</v>
      </c>
      <c r="C124" s="57" t="s">
        <v>75</v>
      </c>
      <c r="D124" s="66">
        <v>1</v>
      </c>
      <c r="E124" s="189"/>
      <c r="F124" s="189"/>
    </row>
    <row r="125" spans="1:11" ht="115.5" x14ac:dyDescent="0.3">
      <c r="A125" s="24" t="s">
        <v>202</v>
      </c>
      <c r="B125" s="26" t="s">
        <v>203</v>
      </c>
      <c r="C125" s="57" t="s">
        <v>75</v>
      </c>
      <c r="D125" s="66">
        <v>1</v>
      </c>
      <c r="E125" s="194"/>
      <c r="F125" s="189"/>
    </row>
    <row r="126" spans="1:11" x14ac:dyDescent="0.3">
      <c r="A126" s="7" t="s">
        <v>204</v>
      </c>
      <c r="B126" s="37" t="s">
        <v>205</v>
      </c>
      <c r="C126" s="23"/>
      <c r="D126" s="23"/>
      <c r="E126" s="169"/>
      <c r="F126" s="189"/>
    </row>
    <row r="127" spans="1:11" x14ac:dyDescent="0.3">
      <c r="A127" s="24" t="s">
        <v>206</v>
      </c>
      <c r="B127" s="31" t="s">
        <v>207</v>
      </c>
      <c r="C127" s="57" t="s">
        <v>75</v>
      </c>
      <c r="D127" s="66">
        <v>6</v>
      </c>
      <c r="E127" s="189"/>
      <c r="F127" s="189"/>
    </row>
    <row r="128" spans="1:11" s="21" customFormat="1" x14ac:dyDescent="0.3">
      <c r="A128" s="24" t="s">
        <v>208</v>
      </c>
      <c r="B128" s="31" t="s">
        <v>209</v>
      </c>
      <c r="C128" s="57" t="s">
        <v>75</v>
      </c>
      <c r="D128" s="66">
        <v>14</v>
      </c>
      <c r="E128" s="189"/>
      <c r="F128" s="189"/>
      <c r="G128" s="2"/>
      <c r="H128" s="20"/>
      <c r="I128" s="20"/>
      <c r="J128" s="2"/>
      <c r="K128" s="2"/>
    </row>
    <row r="129" spans="1:11" s="21" customFormat="1" x14ac:dyDescent="0.3">
      <c r="A129" s="24" t="s">
        <v>210</v>
      </c>
      <c r="B129" s="31" t="s">
        <v>211</v>
      </c>
      <c r="C129" s="57" t="s">
        <v>75</v>
      </c>
      <c r="D129" s="66">
        <v>8</v>
      </c>
      <c r="E129" s="189"/>
      <c r="F129" s="189"/>
      <c r="G129" s="2"/>
      <c r="H129" s="2"/>
      <c r="I129" s="2"/>
      <c r="J129" s="2"/>
      <c r="K129" s="2"/>
    </row>
    <row r="130" spans="1:11" s="21" customFormat="1" x14ac:dyDescent="0.3">
      <c r="A130" s="24" t="s">
        <v>212</v>
      </c>
      <c r="B130" s="31" t="s">
        <v>213</v>
      </c>
      <c r="C130" s="57" t="s">
        <v>75</v>
      </c>
      <c r="D130" s="66">
        <v>2</v>
      </c>
      <c r="E130" s="189"/>
      <c r="F130" s="189"/>
      <c r="G130" s="2"/>
      <c r="H130" s="2"/>
      <c r="I130" s="2"/>
      <c r="J130" s="2"/>
      <c r="K130" s="2"/>
    </row>
    <row r="131" spans="1:11" s="21" customFormat="1" x14ac:dyDescent="0.3">
      <c r="A131" s="7">
        <v>8</v>
      </c>
      <c r="B131" s="37" t="s">
        <v>214</v>
      </c>
      <c r="C131" s="23"/>
      <c r="D131" s="23"/>
      <c r="E131" s="169"/>
      <c r="F131" s="189"/>
      <c r="G131" s="2"/>
      <c r="H131" s="2"/>
      <c r="I131" s="2"/>
      <c r="J131" s="2"/>
      <c r="K131" s="2"/>
    </row>
    <row r="132" spans="1:11" s="21" customFormat="1" ht="33" x14ac:dyDescent="0.3">
      <c r="A132" s="24" t="s">
        <v>215</v>
      </c>
      <c r="B132" s="26" t="s">
        <v>216</v>
      </c>
      <c r="C132" s="57" t="s">
        <v>75</v>
      </c>
      <c r="D132" s="66">
        <v>1</v>
      </c>
      <c r="E132" s="189"/>
      <c r="F132" s="189"/>
      <c r="G132" s="2"/>
      <c r="H132" s="22"/>
      <c r="I132" s="2"/>
      <c r="J132" s="2"/>
      <c r="K132" s="2"/>
    </row>
    <row r="133" spans="1:11" s="21" customFormat="1" ht="33" x14ac:dyDescent="0.3">
      <c r="A133" s="24" t="s">
        <v>217</v>
      </c>
      <c r="B133" s="26" t="s">
        <v>218</v>
      </c>
      <c r="C133" s="57" t="s">
        <v>75</v>
      </c>
      <c r="D133" s="66">
        <v>4</v>
      </c>
      <c r="E133" s="189"/>
      <c r="F133" s="189"/>
      <c r="G133" s="2"/>
      <c r="H133" s="22"/>
      <c r="I133" s="2"/>
      <c r="J133" s="2"/>
      <c r="K133" s="2"/>
    </row>
    <row r="134" spans="1:11" s="21" customFormat="1" x14ac:dyDescent="0.3">
      <c r="A134" s="7">
        <v>9</v>
      </c>
      <c r="B134" s="37" t="s">
        <v>219</v>
      </c>
      <c r="C134" s="23"/>
      <c r="D134" s="23"/>
      <c r="E134" s="169"/>
      <c r="F134" s="189"/>
      <c r="G134" s="2"/>
      <c r="H134" s="2"/>
      <c r="I134" s="2"/>
      <c r="J134" s="2"/>
      <c r="K134" s="2"/>
    </row>
    <row r="135" spans="1:11" s="21" customFormat="1" ht="33" x14ac:dyDescent="0.3">
      <c r="A135" s="24" t="s">
        <v>220</v>
      </c>
      <c r="B135" s="26" t="s">
        <v>221</v>
      </c>
      <c r="C135" s="57" t="s">
        <v>25</v>
      </c>
      <c r="D135" s="66">
        <v>12.8</v>
      </c>
      <c r="E135" s="189"/>
      <c r="F135" s="189"/>
      <c r="G135" s="2"/>
      <c r="H135" s="2"/>
      <c r="I135" s="2"/>
      <c r="J135" s="2"/>
      <c r="K135" s="2"/>
    </row>
    <row r="136" spans="1:11" s="21" customFormat="1" ht="33" x14ac:dyDescent="0.3">
      <c r="A136" s="24" t="s">
        <v>222</v>
      </c>
      <c r="B136" s="26" t="s">
        <v>223</v>
      </c>
      <c r="C136" s="57" t="s">
        <v>25</v>
      </c>
      <c r="D136" s="66">
        <v>12.8</v>
      </c>
      <c r="E136" s="189"/>
      <c r="F136" s="189"/>
      <c r="G136" s="2"/>
      <c r="H136" s="2"/>
      <c r="I136" s="2"/>
      <c r="J136" s="2"/>
      <c r="K136" s="2"/>
    </row>
    <row r="137" spans="1:11" s="21" customFormat="1" ht="33" x14ac:dyDescent="0.3">
      <c r="A137" s="24" t="s">
        <v>224</v>
      </c>
      <c r="B137" s="26" t="s">
        <v>225</v>
      </c>
      <c r="C137" s="57" t="s">
        <v>75</v>
      </c>
      <c r="D137" s="66">
        <v>1</v>
      </c>
      <c r="E137" s="189"/>
      <c r="F137" s="189"/>
      <c r="G137" s="2"/>
      <c r="H137" s="2"/>
      <c r="I137" s="2"/>
      <c r="J137" s="2"/>
      <c r="K137" s="2"/>
    </row>
    <row r="138" spans="1:11" ht="33" x14ac:dyDescent="0.3">
      <c r="A138" s="24" t="s">
        <v>226</v>
      </c>
      <c r="B138" s="26" t="s">
        <v>227</v>
      </c>
      <c r="C138" s="57" t="s">
        <v>75</v>
      </c>
      <c r="D138" s="66">
        <v>1</v>
      </c>
      <c r="E138" s="189"/>
      <c r="F138" s="189"/>
    </row>
    <row r="139" spans="1:11" x14ac:dyDescent="0.3">
      <c r="A139" s="7">
        <v>10</v>
      </c>
      <c r="B139" s="37" t="s">
        <v>228</v>
      </c>
      <c r="C139" s="23"/>
      <c r="D139" s="23"/>
      <c r="E139" s="169"/>
      <c r="F139" s="169"/>
    </row>
    <row r="140" spans="1:11" x14ac:dyDescent="0.3">
      <c r="A140" s="24" t="s">
        <v>229</v>
      </c>
      <c r="B140" s="72" t="s">
        <v>230</v>
      </c>
      <c r="C140" s="57" t="s">
        <v>75</v>
      </c>
      <c r="D140" s="66">
        <v>1</v>
      </c>
      <c r="E140" s="189"/>
      <c r="F140" s="189"/>
    </row>
    <row r="141" spans="1:11" x14ac:dyDescent="0.3">
      <c r="A141" s="7">
        <v>11</v>
      </c>
      <c r="B141" s="37" t="s">
        <v>231</v>
      </c>
      <c r="C141" s="23"/>
      <c r="D141" s="73"/>
      <c r="E141" s="169"/>
      <c r="F141" s="169"/>
    </row>
    <row r="142" spans="1:11" x14ac:dyDescent="0.3">
      <c r="A142" s="24" t="s">
        <v>232</v>
      </c>
      <c r="B142" s="72" t="s">
        <v>233</v>
      </c>
      <c r="C142" s="57" t="s">
        <v>75</v>
      </c>
      <c r="D142" s="66">
        <v>1</v>
      </c>
      <c r="E142" s="189"/>
      <c r="F142" s="189"/>
    </row>
    <row r="143" spans="1:11" x14ac:dyDescent="0.3">
      <c r="A143" s="24" t="s">
        <v>234</v>
      </c>
      <c r="B143" s="72" t="s">
        <v>235</v>
      </c>
      <c r="C143" s="57" t="s">
        <v>75</v>
      </c>
      <c r="D143" s="66">
        <v>1</v>
      </c>
      <c r="E143" s="189"/>
      <c r="F143" s="189"/>
    </row>
    <row r="144" spans="1:11" s="21" customFormat="1" x14ac:dyDescent="0.3">
      <c r="A144" s="7">
        <v>12</v>
      </c>
      <c r="B144" s="37" t="s">
        <v>236</v>
      </c>
      <c r="C144" s="23"/>
      <c r="D144" s="73"/>
      <c r="E144" s="169"/>
      <c r="F144" s="169"/>
      <c r="G144" s="2"/>
      <c r="H144" s="20"/>
      <c r="I144" s="20"/>
      <c r="J144" s="2"/>
      <c r="K144" s="2"/>
    </row>
    <row r="145" spans="1:25" s="21" customFormat="1" ht="33" x14ac:dyDescent="0.3">
      <c r="A145" s="24" t="s">
        <v>237</v>
      </c>
      <c r="B145" s="26" t="s">
        <v>238</v>
      </c>
      <c r="C145" s="57" t="s">
        <v>75</v>
      </c>
      <c r="D145" s="66">
        <v>1</v>
      </c>
      <c r="E145" s="189"/>
      <c r="F145" s="189"/>
      <c r="G145" s="2"/>
      <c r="H145" s="2"/>
      <c r="I145" s="2"/>
      <c r="J145" s="2"/>
      <c r="K145" s="2"/>
    </row>
    <row r="146" spans="1:25" s="21" customFormat="1" x14ac:dyDescent="0.3">
      <c r="A146" s="7">
        <v>13</v>
      </c>
      <c r="B146" s="37" t="s">
        <v>239</v>
      </c>
      <c r="C146" s="23"/>
      <c r="D146" s="73"/>
      <c r="E146" s="169"/>
      <c r="F146" s="169"/>
      <c r="G146" s="2"/>
      <c r="H146" s="2"/>
      <c r="I146" s="2"/>
      <c r="J146" s="2"/>
      <c r="K146" s="2"/>
    </row>
    <row r="147" spans="1:25" s="21" customFormat="1" x14ac:dyDescent="0.3">
      <c r="A147" s="74" t="s">
        <v>240</v>
      </c>
      <c r="B147" s="31" t="s">
        <v>241</v>
      </c>
      <c r="C147" s="43" t="s">
        <v>75</v>
      </c>
      <c r="D147" s="58">
        <v>1</v>
      </c>
      <c r="E147" s="195"/>
      <c r="F147" s="189"/>
      <c r="G147" s="2"/>
      <c r="H147" s="2"/>
      <c r="I147" s="2"/>
      <c r="J147" s="2"/>
      <c r="K147" s="2"/>
    </row>
    <row r="148" spans="1:25" s="21" customFormat="1" x14ac:dyDescent="0.3">
      <c r="A148" s="152"/>
      <c r="B148" s="153"/>
      <c r="C148" s="153"/>
      <c r="D148" s="153"/>
      <c r="E148" s="153"/>
      <c r="F148" s="154"/>
      <c r="G148" s="2"/>
      <c r="H148" s="22"/>
      <c r="I148" s="2"/>
      <c r="J148" s="2"/>
      <c r="K148" s="2"/>
    </row>
    <row r="149" spans="1:25" s="21" customFormat="1" x14ac:dyDescent="0.3">
      <c r="A149" s="12" t="s">
        <v>242</v>
      </c>
      <c r="B149" s="12" t="s">
        <v>243</v>
      </c>
      <c r="C149" s="75"/>
      <c r="D149" s="76"/>
      <c r="E149" s="196"/>
      <c r="F149" s="197"/>
      <c r="G149" s="2"/>
      <c r="H149" s="2"/>
      <c r="I149" s="2"/>
      <c r="J149" s="2"/>
      <c r="K149" s="2"/>
    </row>
    <row r="150" spans="1:25" s="21" customFormat="1" x14ac:dyDescent="0.3">
      <c r="A150" s="7">
        <v>0</v>
      </c>
      <c r="B150" s="37" t="s">
        <v>60</v>
      </c>
      <c r="C150" s="43"/>
      <c r="D150" s="41"/>
      <c r="E150" s="170"/>
      <c r="F150" s="171"/>
      <c r="G150" s="2"/>
      <c r="H150" s="2"/>
      <c r="I150" s="2"/>
      <c r="J150" s="2"/>
      <c r="K150" s="2"/>
    </row>
    <row r="151" spans="1:25" s="21" customFormat="1" x14ac:dyDescent="0.3">
      <c r="A151" s="77" t="s">
        <v>244</v>
      </c>
      <c r="B151" s="42" t="s">
        <v>245</v>
      </c>
      <c r="C151" s="43" t="s">
        <v>25</v>
      </c>
      <c r="D151" s="41">
        <v>52.74</v>
      </c>
      <c r="E151" s="175"/>
      <c r="F151" s="173"/>
      <c r="G151" s="2"/>
      <c r="H151" s="2"/>
      <c r="I151" s="2"/>
      <c r="J151" s="2"/>
      <c r="K151" s="2"/>
      <c r="U151" s="78"/>
      <c r="Y151" s="79"/>
    </row>
    <row r="152" spans="1:25" s="21" customFormat="1" x14ac:dyDescent="0.3">
      <c r="A152" s="77" t="s">
        <v>246</v>
      </c>
      <c r="B152" s="42" t="s">
        <v>62</v>
      </c>
      <c r="C152" s="43" t="s">
        <v>19</v>
      </c>
      <c r="D152" s="41">
        <v>33.6</v>
      </c>
      <c r="E152" s="175"/>
      <c r="F152" s="173"/>
      <c r="G152" s="2"/>
      <c r="H152" s="2"/>
      <c r="I152" s="2"/>
      <c r="J152" s="2"/>
      <c r="K152" s="2"/>
      <c r="U152" s="78"/>
      <c r="Y152" s="79"/>
    </row>
    <row r="153" spans="1:25" s="21" customFormat="1" x14ac:dyDescent="0.3">
      <c r="A153" s="80">
        <v>1</v>
      </c>
      <c r="B153" s="81" t="s">
        <v>247</v>
      </c>
      <c r="C153" s="43" t="s">
        <v>66</v>
      </c>
      <c r="D153" s="41">
        <v>8.3000000000000007</v>
      </c>
      <c r="E153" s="175"/>
      <c r="F153" s="173"/>
      <c r="G153" s="2"/>
      <c r="H153" s="2"/>
      <c r="I153" s="2"/>
      <c r="J153" s="2"/>
      <c r="K153" s="2"/>
      <c r="U153" s="78"/>
      <c r="Y153" s="79"/>
    </row>
    <row r="154" spans="1:25" s="21" customFormat="1" x14ac:dyDescent="0.3">
      <c r="A154" s="80">
        <v>2</v>
      </c>
      <c r="B154" s="81" t="s">
        <v>248</v>
      </c>
      <c r="C154" s="43"/>
      <c r="D154" s="60"/>
      <c r="E154" s="170"/>
      <c r="F154" s="173"/>
      <c r="G154" s="2"/>
      <c r="H154" s="2"/>
      <c r="I154" s="2"/>
      <c r="J154" s="2"/>
      <c r="K154" s="2"/>
      <c r="U154" s="78"/>
      <c r="Y154" s="79"/>
    </row>
    <row r="155" spans="1:25" s="21" customFormat="1" x14ac:dyDescent="0.3">
      <c r="A155" s="77" t="s">
        <v>23</v>
      </c>
      <c r="B155" s="42" t="s">
        <v>249</v>
      </c>
      <c r="C155" s="82" t="s">
        <v>25</v>
      </c>
      <c r="D155" s="83">
        <v>5.85</v>
      </c>
      <c r="E155" s="175"/>
      <c r="F155" s="173"/>
      <c r="G155" s="2"/>
      <c r="H155" s="2"/>
      <c r="I155" s="2"/>
      <c r="J155" s="2"/>
      <c r="K155" s="2"/>
      <c r="U155" s="78"/>
      <c r="Y155" s="79"/>
    </row>
    <row r="156" spans="1:25" s="21" customFormat="1" x14ac:dyDescent="0.3">
      <c r="A156" s="77" t="s">
        <v>26</v>
      </c>
      <c r="B156" s="42" t="s">
        <v>250</v>
      </c>
      <c r="C156" s="82" t="s">
        <v>25</v>
      </c>
      <c r="D156" s="83">
        <v>14.88</v>
      </c>
      <c r="E156" s="175"/>
      <c r="F156" s="173"/>
      <c r="G156" s="2"/>
      <c r="H156" s="2"/>
      <c r="I156" s="2"/>
      <c r="J156" s="2"/>
      <c r="K156" s="2"/>
      <c r="U156" s="78"/>
      <c r="Y156" s="79"/>
    </row>
    <row r="157" spans="1:25" s="21" customFormat="1" x14ac:dyDescent="0.3">
      <c r="A157" s="77" t="s">
        <v>28</v>
      </c>
      <c r="B157" s="42" t="s">
        <v>251</v>
      </c>
      <c r="C157" s="82" t="s">
        <v>252</v>
      </c>
      <c r="D157" s="83">
        <v>851.35</v>
      </c>
      <c r="E157" s="198"/>
      <c r="F157" s="173"/>
      <c r="G157" s="2"/>
      <c r="H157" s="2"/>
      <c r="I157" s="2"/>
      <c r="J157" s="2"/>
      <c r="K157" s="2"/>
      <c r="U157" s="78"/>
      <c r="Y157" s="79"/>
    </row>
    <row r="158" spans="1:25" s="21" customFormat="1" x14ac:dyDescent="0.3">
      <c r="A158" s="80">
        <v>3</v>
      </c>
      <c r="B158" s="84" t="s">
        <v>253</v>
      </c>
      <c r="C158" s="43"/>
      <c r="D158" s="60"/>
      <c r="E158" s="170"/>
      <c r="F158" s="173"/>
      <c r="G158" s="2"/>
      <c r="H158" s="2"/>
      <c r="I158" s="2"/>
      <c r="J158" s="2"/>
      <c r="K158" s="2"/>
      <c r="U158" s="78"/>
      <c r="Y158" s="79"/>
    </row>
    <row r="159" spans="1:25" s="21" customFormat="1" x14ac:dyDescent="0.3">
      <c r="A159" s="77" t="s">
        <v>173</v>
      </c>
      <c r="B159" s="42" t="s">
        <v>65</v>
      </c>
      <c r="C159" s="43" t="s">
        <v>66</v>
      </c>
      <c r="D159" s="54">
        <v>148</v>
      </c>
      <c r="E159" s="198"/>
      <c r="F159" s="173"/>
      <c r="G159" s="2"/>
      <c r="H159" s="2"/>
      <c r="I159" s="2"/>
      <c r="J159" s="2"/>
      <c r="K159" s="2"/>
      <c r="U159" s="78"/>
      <c r="Y159" s="79"/>
    </row>
    <row r="160" spans="1:25" s="21" customFormat="1" x14ac:dyDescent="0.3">
      <c r="A160" s="77" t="s">
        <v>175</v>
      </c>
      <c r="B160" s="42" t="s">
        <v>254</v>
      </c>
      <c r="C160" s="43" t="s">
        <v>66</v>
      </c>
      <c r="D160" s="54">
        <v>8.7799999999999994</v>
      </c>
      <c r="E160" s="198"/>
      <c r="F160" s="173"/>
      <c r="G160" s="2"/>
      <c r="H160" s="2"/>
      <c r="I160" s="2"/>
      <c r="J160" s="2"/>
      <c r="K160" s="2"/>
      <c r="U160" s="78"/>
      <c r="Y160" s="79"/>
    </row>
    <row r="161" spans="1:25" s="21" customFormat="1" x14ac:dyDescent="0.3">
      <c r="A161" s="77" t="s">
        <v>177</v>
      </c>
      <c r="B161" s="42" t="s">
        <v>255</v>
      </c>
      <c r="C161" s="43" t="s">
        <v>66</v>
      </c>
      <c r="D161" s="54">
        <v>1.68</v>
      </c>
      <c r="E161" s="198"/>
      <c r="F161" s="173"/>
      <c r="G161" s="2"/>
      <c r="H161" s="2"/>
      <c r="I161" s="2"/>
      <c r="J161" s="2"/>
      <c r="K161" s="2"/>
      <c r="U161" s="78"/>
      <c r="Y161" s="79"/>
    </row>
    <row r="162" spans="1:25" s="21" customFormat="1" x14ac:dyDescent="0.3">
      <c r="A162" s="77" t="s">
        <v>37</v>
      </c>
      <c r="B162" s="42" t="s">
        <v>256</v>
      </c>
      <c r="C162" s="43" t="s">
        <v>66</v>
      </c>
      <c r="D162" s="54">
        <v>35</v>
      </c>
      <c r="E162" s="198"/>
      <c r="F162" s="173"/>
      <c r="G162" s="2"/>
      <c r="H162" s="2"/>
      <c r="I162" s="2"/>
      <c r="J162" s="2"/>
      <c r="K162" s="2"/>
      <c r="U162" s="78"/>
      <c r="Y162" s="79"/>
    </row>
    <row r="163" spans="1:25" s="21" customFormat="1" x14ac:dyDescent="0.3">
      <c r="A163" s="77" t="s">
        <v>39</v>
      </c>
      <c r="B163" s="42" t="s">
        <v>257</v>
      </c>
      <c r="C163" s="43" t="s">
        <v>141</v>
      </c>
      <c r="D163" s="35">
        <v>3331.26</v>
      </c>
      <c r="E163" s="198"/>
      <c r="F163" s="173"/>
      <c r="G163" s="2"/>
      <c r="H163" s="2"/>
      <c r="I163" s="2"/>
      <c r="J163" s="2"/>
      <c r="K163" s="2"/>
      <c r="U163" s="78"/>
      <c r="Y163" s="79"/>
    </row>
    <row r="164" spans="1:25" x14ac:dyDescent="0.3">
      <c r="A164" s="77">
        <v>2.7</v>
      </c>
      <c r="B164" s="85" t="str">
        <f>+[4]APUs!C8942</f>
        <v>Tapa para pozos de D=0,61 m con sistema de seguridad</v>
      </c>
      <c r="C164" s="43" t="s">
        <v>75</v>
      </c>
      <c r="D164" s="86">
        <v>5</v>
      </c>
      <c r="E164" s="198"/>
      <c r="F164" s="173"/>
    </row>
    <row r="165" spans="1:25" x14ac:dyDescent="0.3">
      <c r="A165" s="80">
        <v>4</v>
      </c>
      <c r="B165" s="87" t="s">
        <v>258</v>
      </c>
      <c r="C165" s="43"/>
      <c r="D165" s="60"/>
      <c r="E165" s="170"/>
      <c r="F165" s="173"/>
      <c r="U165" s="49"/>
      <c r="Y165" s="47"/>
    </row>
    <row r="166" spans="1:25" s="21" customFormat="1" x14ac:dyDescent="0.3">
      <c r="A166" s="88">
        <v>4.0999999999999996</v>
      </c>
      <c r="B166" s="89" t="s">
        <v>259</v>
      </c>
      <c r="C166" s="43" t="s">
        <v>75</v>
      </c>
      <c r="D166" s="90">
        <v>16</v>
      </c>
      <c r="E166" s="178"/>
      <c r="F166" s="173"/>
      <c r="G166" s="2"/>
      <c r="H166" s="2"/>
      <c r="I166" s="2"/>
      <c r="J166" s="2"/>
      <c r="K166" s="2"/>
      <c r="U166" s="78"/>
      <c r="Y166" s="79"/>
    </row>
    <row r="167" spans="1:25" s="21" customFormat="1" x14ac:dyDescent="0.3">
      <c r="A167" s="88">
        <f>+A166+0.1</f>
        <v>4.1999999999999993</v>
      </c>
      <c r="B167" s="89" t="s">
        <v>260</v>
      </c>
      <c r="C167" s="43" t="s">
        <v>75</v>
      </c>
      <c r="D167" s="90">
        <v>20</v>
      </c>
      <c r="E167" s="178"/>
      <c r="F167" s="173"/>
      <c r="G167" s="2"/>
      <c r="H167" s="2"/>
      <c r="I167" s="2"/>
      <c r="J167" s="2"/>
      <c r="K167" s="2"/>
      <c r="U167" s="78"/>
      <c r="Y167" s="79"/>
    </row>
    <row r="168" spans="1:25" s="21" customFormat="1" x14ac:dyDescent="0.3">
      <c r="A168" s="88">
        <f>+A167+0.1</f>
        <v>4.2999999999999989</v>
      </c>
      <c r="B168" s="89" t="s">
        <v>261</v>
      </c>
      <c r="C168" s="43" t="s">
        <v>75</v>
      </c>
      <c r="D168" s="90">
        <v>16</v>
      </c>
      <c r="E168" s="178"/>
      <c r="F168" s="173"/>
      <c r="G168" s="2"/>
      <c r="H168" s="2"/>
      <c r="I168" s="2"/>
      <c r="J168" s="2"/>
      <c r="K168" s="2"/>
      <c r="U168" s="78"/>
      <c r="Y168" s="79"/>
    </row>
    <row r="169" spans="1:25" s="21" customFormat="1" x14ac:dyDescent="0.3">
      <c r="A169" s="88">
        <f t="shared" ref="A169:A173" si="2">+A168+0.1</f>
        <v>4.3999999999999986</v>
      </c>
      <c r="B169" s="89" t="s">
        <v>262</v>
      </c>
      <c r="C169" s="43" t="s">
        <v>75</v>
      </c>
      <c r="D169" s="90">
        <v>4</v>
      </c>
      <c r="E169" s="178"/>
      <c r="F169" s="173"/>
      <c r="G169" s="2"/>
      <c r="H169" s="2"/>
      <c r="I169" s="2"/>
      <c r="J169" s="2"/>
      <c r="K169" s="2"/>
      <c r="U169" s="78"/>
      <c r="Y169" s="79"/>
    </row>
    <row r="170" spans="1:25" s="21" customFormat="1" x14ac:dyDescent="0.3">
      <c r="A170" s="88">
        <f t="shared" si="2"/>
        <v>4.4999999999999982</v>
      </c>
      <c r="B170" s="89" t="s">
        <v>263</v>
      </c>
      <c r="C170" s="43" t="s">
        <v>75</v>
      </c>
      <c r="D170" s="90">
        <v>4</v>
      </c>
      <c r="E170" s="178"/>
      <c r="F170" s="173"/>
      <c r="G170" s="2"/>
      <c r="H170" s="2"/>
      <c r="I170" s="2"/>
      <c r="J170" s="2"/>
      <c r="K170" s="2"/>
      <c r="U170" s="78"/>
      <c r="Y170" s="79"/>
    </row>
    <row r="171" spans="1:25" s="21" customFormat="1" x14ac:dyDescent="0.3">
      <c r="A171" s="88">
        <f t="shared" si="2"/>
        <v>4.5999999999999979</v>
      </c>
      <c r="B171" s="91" t="s">
        <v>264</v>
      </c>
      <c r="C171" s="43" t="s">
        <v>75</v>
      </c>
      <c r="D171" s="90">
        <v>4</v>
      </c>
      <c r="E171" s="178"/>
      <c r="F171" s="173"/>
      <c r="G171" s="2"/>
      <c r="H171" s="2"/>
      <c r="I171" s="2"/>
      <c r="J171" s="2"/>
      <c r="K171" s="2"/>
      <c r="U171" s="78"/>
      <c r="Y171" s="79"/>
    </row>
    <row r="172" spans="1:25" s="21" customFormat="1" x14ac:dyDescent="0.3">
      <c r="A172" s="88">
        <f t="shared" si="2"/>
        <v>4.6999999999999975</v>
      </c>
      <c r="B172" s="89" t="s">
        <v>265</v>
      </c>
      <c r="C172" s="43" t="s">
        <v>75</v>
      </c>
      <c r="D172" s="90">
        <v>4</v>
      </c>
      <c r="E172" s="178"/>
      <c r="F172" s="173"/>
      <c r="G172" s="2"/>
      <c r="H172" s="2"/>
      <c r="I172" s="2"/>
      <c r="J172" s="2"/>
      <c r="K172" s="2"/>
      <c r="U172" s="78"/>
      <c r="Y172" s="79"/>
    </row>
    <row r="173" spans="1:25" s="21" customFormat="1" x14ac:dyDescent="0.3">
      <c r="A173" s="88">
        <f t="shared" si="2"/>
        <v>4.7999999999999972</v>
      </c>
      <c r="B173" s="89" t="s">
        <v>266</v>
      </c>
      <c r="C173" s="43" t="s">
        <v>75</v>
      </c>
      <c r="D173" s="90">
        <v>4</v>
      </c>
      <c r="E173" s="178"/>
      <c r="F173" s="173"/>
      <c r="G173" s="2"/>
      <c r="H173" s="2"/>
      <c r="I173" s="2"/>
      <c r="J173" s="2"/>
      <c r="K173" s="2"/>
      <c r="U173" s="78"/>
      <c r="Y173" s="79"/>
    </row>
    <row r="174" spans="1:25" s="21" customFormat="1" x14ac:dyDescent="0.3">
      <c r="A174" s="88">
        <f>+A173+0.1</f>
        <v>4.8999999999999968</v>
      </c>
      <c r="B174" s="89" t="s">
        <v>267</v>
      </c>
      <c r="C174" s="43" t="s">
        <v>75</v>
      </c>
      <c r="D174" s="90">
        <v>4</v>
      </c>
      <c r="E174" s="178"/>
      <c r="F174" s="173"/>
      <c r="G174" s="2"/>
      <c r="H174" s="2"/>
      <c r="I174" s="2"/>
      <c r="J174" s="2"/>
      <c r="K174" s="2"/>
      <c r="U174" s="78"/>
      <c r="Y174" s="79"/>
    </row>
    <row r="175" spans="1:25" s="21" customFormat="1" x14ac:dyDescent="0.3">
      <c r="A175" s="90">
        <v>4.0999999999999996</v>
      </c>
      <c r="B175" s="89" t="s">
        <v>268</v>
      </c>
      <c r="C175" s="43" t="s">
        <v>75</v>
      </c>
      <c r="D175" s="90">
        <v>2</v>
      </c>
      <c r="E175" s="178"/>
      <c r="F175" s="173"/>
      <c r="G175" s="2"/>
      <c r="H175" s="2"/>
      <c r="I175" s="2"/>
      <c r="J175" s="2"/>
      <c r="K175" s="2"/>
      <c r="U175" s="78"/>
      <c r="Y175" s="79"/>
    </row>
    <row r="176" spans="1:25" s="21" customFormat="1" x14ac:dyDescent="0.3">
      <c r="A176" s="90">
        <f>+A175+0.01</f>
        <v>4.1099999999999994</v>
      </c>
      <c r="B176" s="89" t="s">
        <v>269</v>
      </c>
      <c r="C176" s="43" t="s">
        <v>75</v>
      </c>
      <c r="D176" s="90">
        <v>4</v>
      </c>
      <c r="E176" s="178"/>
      <c r="F176" s="173"/>
      <c r="G176" s="2"/>
      <c r="H176" s="2"/>
      <c r="I176" s="2"/>
      <c r="J176" s="2"/>
      <c r="K176" s="2"/>
      <c r="U176" s="78"/>
      <c r="Y176" s="79"/>
    </row>
    <row r="177" spans="1:25" s="21" customFormat="1" x14ac:dyDescent="0.3">
      <c r="A177" s="90">
        <f t="shared" ref="A177:A205" si="3">+A176+0.01</f>
        <v>4.1199999999999992</v>
      </c>
      <c r="B177" s="89" t="s">
        <v>270</v>
      </c>
      <c r="C177" s="43" t="s">
        <v>75</v>
      </c>
      <c r="D177" s="90">
        <v>2</v>
      </c>
      <c r="E177" s="178"/>
      <c r="F177" s="173"/>
      <c r="G177" s="2"/>
      <c r="H177" s="2"/>
      <c r="I177" s="2"/>
      <c r="J177" s="2"/>
      <c r="K177" s="2"/>
      <c r="U177" s="78"/>
      <c r="Y177" s="79"/>
    </row>
    <row r="178" spans="1:25" s="21" customFormat="1" x14ac:dyDescent="0.3">
      <c r="A178" s="90">
        <f t="shared" si="3"/>
        <v>4.129999999999999</v>
      </c>
      <c r="B178" s="89" t="s">
        <v>271</v>
      </c>
      <c r="C178" s="43" t="s">
        <v>75</v>
      </c>
      <c r="D178" s="90">
        <v>1</v>
      </c>
      <c r="E178" s="178"/>
      <c r="F178" s="173"/>
      <c r="G178" s="2"/>
      <c r="H178" s="2"/>
      <c r="I178" s="2"/>
      <c r="J178" s="2"/>
      <c r="K178" s="2"/>
      <c r="U178" s="78"/>
      <c r="Y178" s="79"/>
    </row>
    <row r="179" spans="1:25" s="21" customFormat="1" x14ac:dyDescent="0.3">
      <c r="A179" s="90">
        <f t="shared" si="3"/>
        <v>4.1399999999999988</v>
      </c>
      <c r="B179" s="89" t="s">
        <v>272</v>
      </c>
      <c r="C179" s="43" t="s">
        <v>75</v>
      </c>
      <c r="D179" s="90">
        <v>1</v>
      </c>
      <c r="E179" s="178"/>
      <c r="F179" s="173"/>
      <c r="G179" s="2"/>
      <c r="H179" s="2"/>
      <c r="I179" s="2"/>
      <c r="J179" s="2"/>
      <c r="K179" s="2"/>
      <c r="U179" s="78"/>
      <c r="Y179" s="79"/>
    </row>
    <row r="180" spans="1:25" s="21" customFormat="1" x14ac:dyDescent="0.3">
      <c r="A180" s="90">
        <f t="shared" si="3"/>
        <v>4.1499999999999986</v>
      </c>
      <c r="B180" s="89" t="s">
        <v>273</v>
      </c>
      <c r="C180" s="43" t="s">
        <v>75</v>
      </c>
      <c r="D180" s="90">
        <v>1</v>
      </c>
      <c r="E180" s="178"/>
      <c r="F180" s="173"/>
      <c r="G180" s="2"/>
      <c r="H180" s="2"/>
      <c r="I180" s="2"/>
      <c r="J180" s="2"/>
      <c r="K180" s="2"/>
      <c r="U180" s="78"/>
      <c r="Y180" s="79"/>
    </row>
    <row r="181" spans="1:25" s="21" customFormat="1" x14ac:dyDescent="0.3">
      <c r="A181" s="90">
        <f t="shared" si="3"/>
        <v>4.1599999999999984</v>
      </c>
      <c r="B181" s="89" t="s">
        <v>274</v>
      </c>
      <c r="C181" s="43" t="s">
        <v>75</v>
      </c>
      <c r="D181" s="90">
        <v>1</v>
      </c>
      <c r="E181" s="178"/>
      <c r="F181" s="173"/>
      <c r="G181" s="2"/>
      <c r="H181" s="2"/>
      <c r="I181" s="2"/>
      <c r="J181" s="2"/>
      <c r="K181" s="2"/>
      <c r="U181" s="78"/>
      <c r="Y181" s="79"/>
    </row>
    <row r="182" spans="1:25" s="21" customFormat="1" x14ac:dyDescent="0.3">
      <c r="A182" s="90">
        <f t="shared" si="3"/>
        <v>4.1699999999999982</v>
      </c>
      <c r="B182" s="89" t="s">
        <v>275</v>
      </c>
      <c r="C182" s="43" t="s">
        <v>75</v>
      </c>
      <c r="D182" s="90">
        <v>2</v>
      </c>
      <c r="E182" s="178"/>
      <c r="F182" s="173"/>
      <c r="G182" s="2"/>
      <c r="H182" s="2"/>
      <c r="I182" s="2"/>
      <c r="J182" s="2"/>
      <c r="K182" s="2"/>
      <c r="U182" s="78"/>
      <c r="Y182" s="79"/>
    </row>
    <row r="183" spans="1:25" s="21" customFormat="1" x14ac:dyDescent="0.3">
      <c r="A183" s="90">
        <f t="shared" si="3"/>
        <v>4.1799999999999979</v>
      </c>
      <c r="B183" s="89" t="s">
        <v>276</v>
      </c>
      <c r="C183" s="43" t="s">
        <v>75</v>
      </c>
      <c r="D183" s="90">
        <v>1</v>
      </c>
      <c r="E183" s="178"/>
      <c r="F183" s="173"/>
      <c r="G183" s="2"/>
      <c r="H183" s="2"/>
      <c r="I183" s="2"/>
      <c r="J183" s="2"/>
      <c r="K183" s="2"/>
      <c r="U183" s="78"/>
      <c r="Y183" s="79"/>
    </row>
    <row r="184" spans="1:25" s="21" customFormat="1" x14ac:dyDescent="0.3">
      <c r="A184" s="90">
        <f t="shared" si="3"/>
        <v>4.1899999999999977</v>
      </c>
      <c r="B184" s="89" t="s">
        <v>277</v>
      </c>
      <c r="C184" s="43" t="s">
        <v>75</v>
      </c>
      <c r="D184" s="90">
        <v>2</v>
      </c>
      <c r="E184" s="178"/>
      <c r="F184" s="173"/>
      <c r="G184" s="2"/>
      <c r="H184" s="2"/>
      <c r="I184" s="2"/>
      <c r="J184" s="2"/>
      <c r="K184" s="2"/>
      <c r="U184" s="78"/>
      <c r="Y184" s="79"/>
    </row>
    <row r="185" spans="1:25" s="21" customFormat="1" x14ac:dyDescent="0.3">
      <c r="A185" s="90">
        <f t="shared" si="3"/>
        <v>4.1999999999999975</v>
      </c>
      <c r="B185" s="89" t="s">
        <v>278</v>
      </c>
      <c r="C185" s="43" t="s">
        <v>75</v>
      </c>
      <c r="D185" s="90">
        <v>2</v>
      </c>
      <c r="E185" s="178"/>
      <c r="F185" s="173"/>
      <c r="G185" s="2"/>
      <c r="H185" s="2"/>
      <c r="I185" s="2"/>
      <c r="J185" s="2"/>
      <c r="K185" s="2"/>
      <c r="U185" s="78"/>
      <c r="Y185" s="79"/>
    </row>
    <row r="186" spans="1:25" s="21" customFormat="1" x14ac:dyDescent="0.3">
      <c r="A186" s="90">
        <f t="shared" si="3"/>
        <v>4.2099999999999973</v>
      </c>
      <c r="B186" s="89" t="s">
        <v>279</v>
      </c>
      <c r="C186" s="43" t="s">
        <v>75</v>
      </c>
      <c r="D186" s="90">
        <v>1</v>
      </c>
      <c r="E186" s="178"/>
      <c r="F186" s="173"/>
      <c r="G186" s="2"/>
      <c r="H186" s="2"/>
      <c r="I186" s="2"/>
      <c r="J186" s="2"/>
      <c r="K186" s="2"/>
      <c r="U186" s="92"/>
      <c r="Y186" s="93"/>
    </row>
    <row r="187" spans="1:25" s="21" customFormat="1" x14ac:dyDescent="0.3">
      <c r="A187" s="90">
        <f t="shared" si="3"/>
        <v>4.2199999999999971</v>
      </c>
      <c r="B187" s="89" t="s">
        <v>280</v>
      </c>
      <c r="C187" s="43" t="s">
        <v>75</v>
      </c>
      <c r="D187" s="90">
        <v>2</v>
      </c>
      <c r="E187" s="178"/>
      <c r="F187" s="173"/>
      <c r="G187" s="2"/>
      <c r="H187" s="2"/>
      <c r="I187" s="2"/>
      <c r="J187" s="2"/>
      <c r="K187" s="2"/>
      <c r="U187" s="92"/>
      <c r="Y187" s="93"/>
    </row>
    <row r="188" spans="1:25" s="21" customFormat="1" x14ac:dyDescent="0.3">
      <c r="A188" s="90">
        <f t="shared" si="3"/>
        <v>4.2299999999999969</v>
      </c>
      <c r="B188" s="89" t="s">
        <v>281</v>
      </c>
      <c r="C188" s="43" t="s">
        <v>75</v>
      </c>
      <c r="D188" s="90">
        <v>1</v>
      </c>
      <c r="E188" s="178"/>
      <c r="F188" s="173"/>
      <c r="G188" s="2"/>
      <c r="H188" s="2"/>
      <c r="I188" s="2"/>
      <c r="J188" s="2"/>
      <c r="K188" s="2"/>
      <c r="U188" s="92"/>
      <c r="Y188" s="93"/>
    </row>
    <row r="189" spans="1:25" s="21" customFormat="1" x14ac:dyDescent="0.3">
      <c r="A189" s="90">
        <f t="shared" si="3"/>
        <v>4.2399999999999967</v>
      </c>
      <c r="B189" s="89" t="s">
        <v>282</v>
      </c>
      <c r="C189" s="43" t="s">
        <v>75</v>
      </c>
      <c r="D189" s="90">
        <v>1</v>
      </c>
      <c r="E189" s="178"/>
      <c r="F189" s="173"/>
      <c r="G189" s="94"/>
      <c r="H189" s="95"/>
      <c r="I189" s="92"/>
      <c r="J189" s="2"/>
    </row>
    <row r="190" spans="1:25" s="21" customFormat="1" x14ac:dyDescent="0.3">
      <c r="A190" s="90">
        <f t="shared" si="3"/>
        <v>4.2499999999999964</v>
      </c>
      <c r="B190" s="89" t="s">
        <v>283</v>
      </c>
      <c r="C190" s="43" t="s">
        <v>75</v>
      </c>
      <c r="D190" s="90">
        <v>1</v>
      </c>
      <c r="E190" s="178"/>
      <c r="F190" s="173"/>
      <c r="G190" s="94"/>
      <c r="H190" s="95"/>
      <c r="I190" s="92"/>
      <c r="J190" s="2"/>
    </row>
    <row r="191" spans="1:25" s="21" customFormat="1" x14ac:dyDescent="0.3">
      <c r="A191" s="90">
        <f t="shared" si="3"/>
        <v>4.2599999999999962</v>
      </c>
      <c r="B191" s="91" t="s">
        <v>284</v>
      </c>
      <c r="C191" s="43" t="s">
        <v>75</v>
      </c>
      <c r="D191" s="90">
        <v>1</v>
      </c>
      <c r="E191" s="178"/>
      <c r="F191" s="173"/>
      <c r="G191" s="92"/>
      <c r="H191" s="92"/>
      <c r="I191" s="92"/>
      <c r="J191" s="2"/>
    </row>
    <row r="192" spans="1:25" s="21" customFormat="1" x14ac:dyDescent="0.3">
      <c r="A192" s="90">
        <f t="shared" si="3"/>
        <v>4.269999999999996</v>
      </c>
      <c r="B192" s="89" t="s">
        <v>285</v>
      </c>
      <c r="C192" s="43" t="s">
        <v>75</v>
      </c>
      <c r="D192" s="90">
        <v>4</v>
      </c>
      <c r="E192" s="178"/>
      <c r="F192" s="173"/>
      <c r="G192" s="92"/>
      <c r="H192" s="92"/>
      <c r="I192" s="92"/>
      <c r="J192" s="2"/>
    </row>
    <row r="193" spans="1:25" s="21" customFormat="1" x14ac:dyDescent="0.3">
      <c r="A193" s="90">
        <f t="shared" si="3"/>
        <v>4.2799999999999958</v>
      </c>
      <c r="B193" s="89" t="s">
        <v>286</v>
      </c>
      <c r="C193" s="43" t="s">
        <v>75</v>
      </c>
      <c r="D193" s="90">
        <v>4</v>
      </c>
      <c r="E193" s="178"/>
      <c r="F193" s="173"/>
      <c r="G193" s="92"/>
      <c r="H193" s="92"/>
      <c r="I193" s="92"/>
      <c r="J193" s="2"/>
    </row>
    <row r="194" spans="1:25" s="21" customFormat="1" x14ac:dyDescent="0.3">
      <c r="A194" s="90">
        <f t="shared" si="3"/>
        <v>4.2899999999999956</v>
      </c>
      <c r="B194" s="89" t="s">
        <v>287</v>
      </c>
      <c r="C194" s="43" t="s">
        <v>75</v>
      </c>
      <c r="D194" s="90">
        <v>2</v>
      </c>
      <c r="E194" s="178"/>
      <c r="F194" s="173"/>
      <c r="G194" s="92"/>
      <c r="H194" s="92"/>
      <c r="I194" s="92"/>
      <c r="J194" s="2"/>
    </row>
    <row r="195" spans="1:25" s="21" customFormat="1" x14ac:dyDescent="0.3">
      <c r="A195" s="90">
        <f t="shared" si="3"/>
        <v>4.2999999999999954</v>
      </c>
      <c r="B195" s="89" t="s">
        <v>288</v>
      </c>
      <c r="C195" s="43" t="s">
        <v>75</v>
      </c>
      <c r="D195" s="90">
        <v>2</v>
      </c>
      <c r="E195" s="178"/>
      <c r="F195" s="173"/>
      <c r="G195" s="92"/>
      <c r="H195" s="92"/>
      <c r="I195" s="92"/>
      <c r="J195" s="2"/>
    </row>
    <row r="196" spans="1:25" s="21" customFormat="1" x14ac:dyDescent="0.3">
      <c r="A196" s="90">
        <f t="shared" si="3"/>
        <v>4.3099999999999952</v>
      </c>
      <c r="B196" s="89" t="s">
        <v>289</v>
      </c>
      <c r="C196" s="43" t="s">
        <v>75</v>
      </c>
      <c r="D196" s="90">
        <v>2</v>
      </c>
      <c r="E196" s="178"/>
      <c r="F196" s="173"/>
      <c r="G196" s="92"/>
      <c r="H196" s="92"/>
      <c r="I196" s="92"/>
      <c r="J196" s="2"/>
    </row>
    <row r="197" spans="1:25" s="21" customFormat="1" x14ac:dyDescent="0.3">
      <c r="A197" s="90">
        <f t="shared" si="3"/>
        <v>4.319999999999995</v>
      </c>
      <c r="B197" s="89" t="s">
        <v>290</v>
      </c>
      <c r="C197" s="43" t="s">
        <v>75</v>
      </c>
      <c r="D197" s="90">
        <v>2</v>
      </c>
      <c r="E197" s="178"/>
      <c r="F197" s="173"/>
      <c r="J197" s="2"/>
    </row>
    <row r="198" spans="1:25" s="21" customFormat="1" x14ac:dyDescent="0.3">
      <c r="A198" s="90">
        <f t="shared" si="3"/>
        <v>4.3299999999999947</v>
      </c>
      <c r="B198" s="89" t="s">
        <v>291</v>
      </c>
      <c r="C198" s="43" t="s">
        <v>75</v>
      </c>
      <c r="D198" s="90">
        <v>2</v>
      </c>
      <c r="E198" s="178"/>
      <c r="F198" s="173"/>
      <c r="J198" s="2"/>
    </row>
    <row r="199" spans="1:25" s="21" customFormat="1" x14ac:dyDescent="0.3">
      <c r="A199" s="90">
        <f t="shared" si="3"/>
        <v>4.3399999999999945</v>
      </c>
      <c r="B199" s="89" t="s">
        <v>292</v>
      </c>
      <c r="C199" s="43" t="s">
        <v>75</v>
      </c>
      <c r="D199" s="90">
        <v>1</v>
      </c>
      <c r="E199" s="178"/>
      <c r="F199" s="173"/>
      <c r="J199" s="2"/>
    </row>
    <row r="200" spans="1:25" s="21" customFormat="1" x14ac:dyDescent="0.3">
      <c r="A200" s="90">
        <f t="shared" si="3"/>
        <v>4.3499999999999943</v>
      </c>
      <c r="B200" s="89" t="s">
        <v>293</v>
      </c>
      <c r="C200" s="43" t="s">
        <v>75</v>
      </c>
      <c r="D200" s="90">
        <v>3</v>
      </c>
      <c r="E200" s="178"/>
      <c r="F200" s="173"/>
      <c r="J200" s="2"/>
    </row>
    <row r="201" spans="1:25" s="21" customFormat="1" x14ac:dyDescent="0.3">
      <c r="A201" s="90">
        <f t="shared" si="3"/>
        <v>4.3599999999999941</v>
      </c>
      <c r="B201" s="89" t="s">
        <v>294</v>
      </c>
      <c r="C201" s="43" t="s">
        <v>75</v>
      </c>
      <c r="D201" s="90">
        <v>1</v>
      </c>
      <c r="E201" s="178"/>
      <c r="F201" s="173"/>
      <c r="J201" s="2"/>
    </row>
    <row r="202" spans="1:25" x14ac:dyDescent="0.3">
      <c r="A202" s="90">
        <f t="shared" si="3"/>
        <v>4.3699999999999939</v>
      </c>
      <c r="B202" s="89" t="s">
        <v>295</v>
      </c>
      <c r="C202" s="43" t="s">
        <v>75</v>
      </c>
      <c r="D202" s="90">
        <v>2</v>
      </c>
      <c r="E202" s="178"/>
      <c r="F202" s="173"/>
    </row>
    <row r="203" spans="1:25" s="21" customFormat="1" x14ac:dyDescent="0.3">
      <c r="A203" s="90">
        <f t="shared" si="3"/>
        <v>4.3799999999999937</v>
      </c>
      <c r="B203" s="89" t="s">
        <v>296</v>
      </c>
      <c r="C203" s="43" t="s">
        <v>75</v>
      </c>
      <c r="D203" s="90">
        <v>2</v>
      </c>
      <c r="E203" s="178"/>
      <c r="F203" s="173"/>
      <c r="J203" s="2"/>
    </row>
    <row r="204" spans="1:25" s="21" customFormat="1" x14ac:dyDescent="0.3">
      <c r="A204" s="90">
        <f t="shared" si="3"/>
        <v>4.3899999999999935</v>
      </c>
      <c r="B204" s="89" t="s">
        <v>297</v>
      </c>
      <c r="C204" s="43" t="s">
        <v>75</v>
      </c>
      <c r="D204" s="90">
        <v>2</v>
      </c>
      <c r="E204" s="178"/>
      <c r="F204" s="173"/>
      <c r="G204" s="96"/>
      <c r="J204" s="2"/>
    </row>
    <row r="205" spans="1:25" s="21" customFormat="1" x14ac:dyDescent="0.3">
      <c r="A205" s="90">
        <f t="shared" si="3"/>
        <v>4.3999999999999932</v>
      </c>
      <c r="B205" s="89" t="s">
        <v>298</v>
      </c>
      <c r="C205" s="43" t="s">
        <v>75</v>
      </c>
      <c r="D205" s="90">
        <v>2</v>
      </c>
      <c r="E205" s="178"/>
      <c r="F205" s="173"/>
      <c r="G205" s="96"/>
      <c r="J205" s="2"/>
    </row>
    <row r="206" spans="1:25" x14ac:dyDescent="0.3">
      <c r="A206" s="80">
        <v>5</v>
      </c>
      <c r="B206" s="87" t="s">
        <v>299</v>
      </c>
      <c r="C206" s="43"/>
      <c r="D206" s="60"/>
      <c r="E206" s="170"/>
      <c r="F206" s="173"/>
      <c r="U206" s="49"/>
      <c r="Y206" s="47"/>
    </row>
    <row r="207" spans="1:25" s="21" customFormat="1" x14ac:dyDescent="0.3">
      <c r="A207" s="88">
        <v>5.0999999999999996</v>
      </c>
      <c r="B207" s="89" t="str">
        <f t="shared" ref="B207:B220" si="4">+B166</f>
        <v>CODO 90º HD BxB Φ= 150mm</v>
      </c>
      <c r="C207" s="43" t="s">
        <v>75</v>
      </c>
      <c r="D207" s="90">
        <v>16</v>
      </c>
      <c r="E207" s="178"/>
      <c r="F207" s="173"/>
      <c r="G207" s="2"/>
      <c r="H207" s="2"/>
      <c r="I207" s="2"/>
      <c r="J207" s="2"/>
      <c r="K207" s="2"/>
      <c r="U207" s="78"/>
      <c r="Y207" s="79"/>
    </row>
    <row r="208" spans="1:25" s="21" customFormat="1" x14ac:dyDescent="0.3">
      <c r="A208" s="88">
        <f>+A207+0.1</f>
        <v>5.1999999999999993</v>
      </c>
      <c r="B208" s="89" t="str">
        <f t="shared" si="4"/>
        <v>NIPLE HD BxB Φ =150 mm L=variable</v>
      </c>
      <c r="C208" s="43" t="s">
        <v>75</v>
      </c>
      <c r="D208" s="90">
        <v>20</v>
      </c>
      <c r="E208" s="178"/>
      <c r="F208" s="173"/>
      <c r="G208" s="2"/>
      <c r="H208" s="2"/>
      <c r="I208" s="2"/>
      <c r="J208" s="2"/>
      <c r="K208" s="2"/>
      <c r="U208" s="78"/>
      <c r="Y208" s="79"/>
    </row>
    <row r="209" spans="1:25" s="21" customFormat="1" x14ac:dyDescent="0.3">
      <c r="A209" s="88">
        <f>+A208+0.1</f>
        <v>5.2999999999999989</v>
      </c>
      <c r="B209" s="89" t="str">
        <f t="shared" si="4"/>
        <v>NIPLE PASAMURO CON ANILLO DE ANCLAJE HD BxB Φ = 150 mm L= 0 a 1,00 m</v>
      </c>
      <c r="C209" s="43" t="s">
        <v>75</v>
      </c>
      <c r="D209" s="90">
        <v>16</v>
      </c>
      <c r="E209" s="178"/>
      <c r="F209" s="173"/>
      <c r="G209" s="2"/>
      <c r="H209" s="2"/>
      <c r="I209" s="2"/>
      <c r="J209" s="2"/>
      <c r="K209" s="2"/>
      <c r="U209" s="78"/>
      <c r="Y209" s="79"/>
    </row>
    <row r="210" spans="1:25" s="21" customFormat="1" x14ac:dyDescent="0.3">
      <c r="A210" s="88">
        <f t="shared" ref="A210:A214" si="5">+A209+0.1</f>
        <v>5.3999999999999986</v>
      </c>
      <c r="B210" s="89" t="str">
        <f t="shared" si="4"/>
        <v>TUBERÍA PERFORADA HD Φ=150mm L=3,6m</v>
      </c>
      <c r="C210" s="43" t="s">
        <v>75</v>
      </c>
      <c r="D210" s="90">
        <v>4</v>
      </c>
      <c r="E210" s="178"/>
      <c r="F210" s="173"/>
      <c r="G210" s="2"/>
      <c r="H210" s="2"/>
      <c r="I210" s="2"/>
      <c r="J210" s="2"/>
      <c r="K210" s="2"/>
      <c r="U210" s="78"/>
      <c r="Y210" s="79"/>
    </row>
    <row r="211" spans="1:25" s="21" customFormat="1" x14ac:dyDescent="0.3">
      <c r="A211" s="88">
        <f t="shared" si="5"/>
        <v>5.4999999999999982</v>
      </c>
      <c r="B211" s="89" t="str">
        <f t="shared" si="4"/>
        <v>TAPON HD Φ=150mm</v>
      </c>
      <c r="C211" s="43" t="s">
        <v>75</v>
      </c>
      <c r="D211" s="90">
        <v>4</v>
      </c>
      <c r="E211" s="178"/>
      <c r="F211" s="173"/>
      <c r="G211" s="2"/>
      <c r="H211" s="2"/>
      <c r="I211" s="2"/>
      <c r="J211" s="2"/>
      <c r="K211" s="2"/>
      <c r="U211" s="78"/>
      <c r="Y211" s="79"/>
    </row>
    <row r="212" spans="1:25" s="21" customFormat="1" x14ac:dyDescent="0.3">
      <c r="A212" s="88">
        <f t="shared" si="5"/>
        <v>5.5999999999999979</v>
      </c>
      <c r="B212" s="89" t="str">
        <f t="shared" si="4"/>
        <v>VÁLVULA DE CONTROL ANTICAVITATORIA ANULAR O DE AGUJA Φ= 150 mm</v>
      </c>
      <c r="C212" s="43" t="s">
        <v>75</v>
      </c>
      <c r="D212" s="90">
        <v>4</v>
      </c>
      <c r="E212" s="178"/>
      <c r="F212" s="173"/>
      <c r="G212" s="2"/>
      <c r="H212" s="2"/>
      <c r="I212" s="2"/>
      <c r="J212" s="2"/>
      <c r="K212" s="2"/>
      <c r="U212" s="78"/>
      <c r="Y212" s="79"/>
    </row>
    <row r="213" spans="1:25" s="21" customFormat="1" x14ac:dyDescent="0.3">
      <c r="A213" s="88">
        <f t="shared" si="5"/>
        <v>5.6999999999999975</v>
      </c>
      <c r="B213" s="89" t="str">
        <f t="shared" si="4"/>
        <v>UNION DE DESMONTAJE BxB Φ=150mm</v>
      </c>
      <c r="C213" s="43" t="s">
        <v>75</v>
      </c>
      <c r="D213" s="90">
        <v>4</v>
      </c>
      <c r="E213" s="178"/>
      <c r="F213" s="173"/>
      <c r="G213" s="2"/>
      <c r="H213" s="2"/>
      <c r="I213" s="2"/>
      <c r="J213" s="2"/>
      <c r="K213" s="2"/>
      <c r="U213" s="78"/>
      <c r="Y213" s="79"/>
    </row>
    <row r="214" spans="1:25" s="21" customFormat="1" x14ac:dyDescent="0.3">
      <c r="A214" s="88">
        <f t="shared" si="5"/>
        <v>5.7999999999999972</v>
      </c>
      <c r="B214" s="89" t="str">
        <f t="shared" si="4"/>
        <v>FILTRO TIPO Y BxB Φ=150mm</v>
      </c>
      <c r="C214" s="43" t="s">
        <v>75</v>
      </c>
      <c r="D214" s="90">
        <v>4</v>
      </c>
      <c r="E214" s="178"/>
      <c r="F214" s="173"/>
      <c r="G214" s="2"/>
      <c r="H214" s="2"/>
      <c r="I214" s="2"/>
      <c r="J214" s="2"/>
      <c r="K214" s="2"/>
      <c r="U214" s="78"/>
      <c r="Y214" s="79"/>
    </row>
    <row r="215" spans="1:25" s="21" customFormat="1" x14ac:dyDescent="0.3">
      <c r="A215" s="88">
        <f>+A214+0.1</f>
        <v>5.8999999999999968</v>
      </c>
      <c r="B215" s="89" t="str">
        <f t="shared" si="4"/>
        <v>VÁLVULA MARIPOSA BxB Φ=150mm</v>
      </c>
      <c r="C215" s="43" t="s">
        <v>75</v>
      </c>
      <c r="D215" s="90">
        <v>4</v>
      </c>
      <c r="E215" s="178"/>
      <c r="F215" s="173"/>
      <c r="G215" s="2"/>
      <c r="H215" s="2"/>
      <c r="I215" s="2"/>
      <c r="J215" s="2"/>
      <c r="K215" s="2"/>
      <c r="U215" s="78"/>
      <c r="Y215" s="79"/>
    </row>
    <row r="216" spans="1:25" s="21" customFormat="1" x14ac:dyDescent="0.3">
      <c r="A216" s="90">
        <v>5.0999999999999996</v>
      </c>
      <c r="B216" s="89" t="str">
        <f t="shared" si="4"/>
        <v>TEE HD BxBxB Φ=250x150x150 mm</v>
      </c>
      <c r="C216" s="43" t="s">
        <v>75</v>
      </c>
      <c r="D216" s="90">
        <v>2</v>
      </c>
      <c r="E216" s="178"/>
      <c r="F216" s="173"/>
      <c r="G216" s="2"/>
      <c r="H216" s="2"/>
      <c r="I216" s="2"/>
      <c r="J216" s="2"/>
      <c r="K216" s="2"/>
      <c r="U216" s="78"/>
      <c r="Y216" s="79"/>
    </row>
    <row r="217" spans="1:25" s="21" customFormat="1" x14ac:dyDescent="0.3">
      <c r="A217" s="90">
        <f>+A216+0.01</f>
        <v>5.1099999999999994</v>
      </c>
      <c r="B217" s="89" t="str">
        <f t="shared" si="4"/>
        <v>MACROMEDIDOR ELECTROMAGNETICO Φ=150mm</v>
      </c>
      <c r="C217" s="43" t="s">
        <v>75</v>
      </c>
      <c r="D217" s="90">
        <v>4</v>
      </c>
      <c r="E217" s="178"/>
      <c r="F217" s="173"/>
      <c r="G217" s="2"/>
      <c r="H217" s="2"/>
      <c r="I217" s="2"/>
      <c r="J217" s="2"/>
      <c r="K217" s="2"/>
      <c r="U217" s="78"/>
      <c r="Y217" s="79"/>
    </row>
    <row r="218" spans="1:25" s="21" customFormat="1" x14ac:dyDescent="0.3">
      <c r="A218" s="90">
        <f t="shared" ref="A218:A247" si="6">+A217+0.01</f>
        <v>5.1199999999999992</v>
      </c>
      <c r="B218" s="89" t="str">
        <f t="shared" si="4"/>
        <v>NIPLE PASAMURO HD BxB Φ = 250 mm L= 1,0m</v>
      </c>
      <c r="C218" s="43" t="s">
        <v>75</v>
      </c>
      <c r="D218" s="90">
        <v>2</v>
      </c>
      <c r="E218" s="178"/>
      <c r="F218" s="173"/>
      <c r="G218" s="2"/>
      <c r="H218" s="2"/>
      <c r="I218" s="2"/>
      <c r="J218" s="2"/>
      <c r="K218" s="2"/>
      <c r="U218" s="78"/>
      <c r="Y218" s="79"/>
    </row>
    <row r="219" spans="1:25" s="21" customFormat="1" x14ac:dyDescent="0.3">
      <c r="A219" s="90">
        <f t="shared" si="6"/>
        <v>5.129999999999999</v>
      </c>
      <c r="B219" s="89" t="str">
        <f t="shared" si="4"/>
        <v>TEE HD BxBxB Φ=400x400x250 mm</v>
      </c>
      <c r="C219" s="43" t="s">
        <v>75</v>
      </c>
      <c r="D219" s="90">
        <v>1</v>
      </c>
      <c r="E219" s="178"/>
      <c r="F219" s="173"/>
      <c r="G219" s="2"/>
      <c r="H219" s="2"/>
      <c r="I219" s="2"/>
      <c r="J219" s="2"/>
      <c r="K219" s="2"/>
      <c r="U219" s="78"/>
      <c r="Y219" s="79"/>
    </row>
    <row r="220" spans="1:25" s="21" customFormat="1" x14ac:dyDescent="0.3">
      <c r="A220" s="90">
        <f t="shared" si="6"/>
        <v>5.1399999999999988</v>
      </c>
      <c r="B220" s="89" t="str">
        <f t="shared" si="4"/>
        <v>CODO 90º HD BxB Φ= 250mm</v>
      </c>
      <c r="C220" s="43" t="s">
        <v>75</v>
      </c>
      <c r="D220" s="90">
        <v>1</v>
      </c>
      <c r="E220" s="178"/>
      <c r="F220" s="173"/>
      <c r="G220" s="2"/>
      <c r="H220" s="2"/>
      <c r="I220" s="2"/>
      <c r="J220" s="2"/>
      <c r="K220" s="2"/>
      <c r="U220" s="78"/>
      <c r="Y220" s="79"/>
    </row>
    <row r="221" spans="1:25" s="21" customFormat="1" x14ac:dyDescent="0.3">
      <c r="A221" s="90">
        <f t="shared" si="6"/>
        <v>5.1499999999999986</v>
      </c>
      <c r="B221" s="89" t="s">
        <v>300</v>
      </c>
      <c r="C221" s="48" t="s">
        <v>25</v>
      </c>
      <c r="D221" s="54">
        <v>10.16</v>
      </c>
      <c r="E221" s="178"/>
      <c r="F221" s="173"/>
      <c r="G221" s="2"/>
      <c r="H221" s="2"/>
      <c r="I221" s="2"/>
      <c r="J221" s="2"/>
      <c r="K221" s="2"/>
      <c r="U221" s="78"/>
      <c r="Y221" s="79"/>
    </row>
    <row r="222" spans="1:25" s="21" customFormat="1" x14ac:dyDescent="0.3">
      <c r="A222" s="90">
        <f t="shared" si="6"/>
        <v>5.1599999999999984</v>
      </c>
      <c r="B222" s="89" t="str">
        <f t="shared" ref="B222:B247" si="7">+B180</f>
        <v>REDUCCION HD BxB Φ=400x250</v>
      </c>
      <c r="C222" s="43" t="s">
        <v>75</v>
      </c>
      <c r="D222" s="90">
        <v>1</v>
      </c>
      <c r="E222" s="178"/>
      <c r="F222" s="173"/>
      <c r="G222" s="2"/>
      <c r="H222" s="2"/>
      <c r="I222" s="2"/>
      <c r="J222" s="2"/>
      <c r="K222" s="2"/>
      <c r="U222" s="78"/>
      <c r="Y222" s="79"/>
    </row>
    <row r="223" spans="1:25" s="21" customFormat="1" x14ac:dyDescent="0.3">
      <c r="A223" s="90">
        <f t="shared" si="6"/>
        <v>5.1699999999999982</v>
      </c>
      <c r="B223" s="89" t="str">
        <f t="shared" si="7"/>
        <v>NIPLE PASAMURO CON ANILLO DE ANCLAJE HD BxB Φ=400mm L=2,5 A 3,00 m</v>
      </c>
      <c r="C223" s="43" t="s">
        <v>75</v>
      </c>
      <c r="D223" s="90">
        <v>1</v>
      </c>
      <c r="E223" s="178"/>
      <c r="F223" s="173"/>
      <c r="G223" s="2"/>
      <c r="H223" s="2"/>
      <c r="I223" s="2"/>
      <c r="J223" s="2"/>
      <c r="K223" s="2"/>
      <c r="U223" s="78"/>
      <c r="Y223" s="79"/>
    </row>
    <row r="224" spans="1:25" s="21" customFormat="1" x14ac:dyDescent="0.3">
      <c r="A224" s="90">
        <f t="shared" si="6"/>
        <v>5.1799999999999979</v>
      </c>
      <c r="B224" s="89" t="str">
        <f t="shared" si="7"/>
        <v>CODO 90º HD BxB Φ=400mm</v>
      </c>
      <c r="C224" s="43" t="s">
        <v>75</v>
      </c>
      <c r="D224" s="90">
        <v>2</v>
      </c>
      <c r="E224" s="178"/>
      <c r="F224" s="173"/>
      <c r="G224" s="2"/>
      <c r="H224" s="2"/>
      <c r="I224" s="2"/>
      <c r="J224" s="2"/>
      <c r="K224" s="2"/>
      <c r="U224" s="78"/>
      <c r="Y224" s="79"/>
    </row>
    <row r="225" spans="1:25" s="21" customFormat="1" x14ac:dyDescent="0.3">
      <c r="A225" s="90">
        <f t="shared" si="6"/>
        <v>5.1899999999999977</v>
      </c>
      <c r="B225" s="89" t="str">
        <f t="shared" si="7"/>
        <v>NIPLE HD ExE Φ=400mm L=0-1 M</v>
      </c>
      <c r="C225" s="43" t="s">
        <v>75</v>
      </c>
      <c r="D225" s="90">
        <v>1</v>
      </c>
      <c r="E225" s="178"/>
      <c r="F225" s="173"/>
      <c r="G225" s="2"/>
      <c r="H225" s="2"/>
      <c r="I225" s="2"/>
      <c r="J225" s="2"/>
      <c r="K225" s="2"/>
      <c r="U225" s="78"/>
      <c r="Y225" s="79"/>
    </row>
    <row r="226" spans="1:25" s="21" customFormat="1" x14ac:dyDescent="0.3">
      <c r="A226" s="90">
        <f t="shared" si="6"/>
        <v>5.1999999999999975</v>
      </c>
      <c r="B226" s="89" t="str">
        <f t="shared" si="7"/>
        <v>UNION DE DESMONTAJE BxB Φ=250mm</v>
      </c>
      <c r="C226" s="43" t="s">
        <v>75</v>
      </c>
      <c r="D226" s="90">
        <v>2</v>
      </c>
      <c r="E226" s="178"/>
      <c r="F226" s="173"/>
      <c r="G226" s="2"/>
      <c r="H226" s="2"/>
      <c r="I226" s="2"/>
      <c r="J226" s="2"/>
      <c r="K226" s="2"/>
      <c r="U226" s="78"/>
      <c r="Y226" s="79"/>
    </row>
    <row r="227" spans="1:25" s="21" customFormat="1" x14ac:dyDescent="0.3">
      <c r="A227" s="90">
        <f t="shared" si="6"/>
        <v>5.2099999999999973</v>
      </c>
      <c r="B227" s="89" t="str">
        <f t="shared" si="7"/>
        <v>VÁLVULA DE COMPUERTA BxB Φ=250 mm</v>
      </c>
      <c r="C227" s="43" t="s">
        <v>75</v>
      </c>
      <c r="D227" s="90">
        <v>2</v>
      </c>
      <c r="E227" s="178"/>
      <c r="F227" s="173"/>
      <c r="G227" s="2"/>
      <c r="H227" s="2"/>
      <c r="I227" s="2"/>
      <c r="J227" s="2"/>
      <c r="K227" s="2"/>
      <c r="U227" s="78"/>
      <c r="Y227" s="79"/>
    </row>
    <row r="228" spans="1:25" s="21" customFormat="1" x14ac:dyDescent="0.3">
      <c r="A228" s="90">
        <f t="shared" si="6"/>
        <v>5.2199999999999971</v>
      </c>
      <c r="B228" s="89" t="str">
        <f t="shared" si="7"/>
        <v>AMPLIACION HD BxB Φ=250x350mm</v>
      </c>
      <c r="C228" s="43" t="s">
        <v>75</v>
      </c>
      <c r="D228" s="90">
        <v>1</v>
      </c>
      <c r="E228" s="178"/>
      <c r="F228" s="173"/>
      <c r="G228" s="2"/>
      <c r="H228" s="2"/>
      <c r="I228" s="2"/>
      <c r="J228" s="2"/>
      <c r="K228" s="2"/>
      <c r="U228" s="92"/>
      <c r="Y228" s="93"/>
    </row>
    <row r="229" spans="1:25" s="21" customFormat="1" x14ac:dyDescent="0.3">
      <c r="A229" s="90">
        <f t="shared" si="6"/>
        <v>5.2299999999999969</v>
      </c>
      <c r="B229" s="89" t="str">
        <f t="shared" si="7"/>
        <v>NIPLE HD BxB Φ=250mm L= variable</v>
      </c>
      <c r="C229" s="43" t="s">
        <v>75</v>
      </c>
      <c r="D229" s="90">
        <v>2</v>
      </c>
      <c r="E229" s="178"/>
      <c r="F229" s="173"/>
      <c r="G229" s="2"/>
      <c r="H229" s="2"/>
      <c r="I229" s="2"/>
      <c r="J229" s="2"/>
      <c r="K229" s="2"/>
      <c r="U229" s="92"/>
      <c r="Y229" s="93"/>
    </row>
    <row r="230" spans="1:25" s="21" customFormat="1" x14ac:dyDescent="0.3">
      <c r="A230" s="90">
        <f t="shared" si="6"/>
        <v>5.2399999999999967</v>
      </c>
      <c r="B230" s="89" t="str">
        <f t="shared" si="7"/>
        <v>CODO 90º HD BxB Φ=250mm</v>
      </c>
      <c r="C230" s="43" t="s">
        <v>75</v>
      </c>
      <c r="D230" s="90">
        <v>1</v>
      </c>
      <c r="E230" s="178"/>
      <c r="F230" s="173"/>
      <c r="G230" s="2"/>
      <c r="H230" s="2"/>
      <c r="I230" s="2"/>
      <c r="J230" s="2"/>
      <c r="K230" s="2"/>
      <c r="U230" s="92"/>
      <c r="Y230" s="93"/>
    </row>
    <row r="231" spans="1:25" s="21" customFormat="1" x14ac:dyDescent="0.3">
      <c r="A231" s="90">
        <f t="shared" si="6"/>
        <v>5.2499999999999964</v>
      </c>
      <c r="B231" s="89" t="str">
        <f t="shared" si="7"/>
        <v>TEE HD BxB Φ= 350x350x250</v>
      </c>
      <c r="C231" s="43" t="s">
        <v>75</v>
      </c>
      <c r="D231" s="90">
        <v>1</v>
      </c>
      <c r="E231" s="178"/>
      <c r="F231" s="173"/>
      <c r="G231" s="94"/>
      <c r="H231" s="95"/>
      <c r="I231" s="92"/>
      <c r="J231" s="2"/>
    </row>
    <row r="232" spans="1:25" s="21" customFormat="1" x14ac:dyDescent="0.3">
      <c r="A232" s="90">
        <f t="shared" si="6"/>
        <v>5.2599999999999962</v>
      </c>
      <c r="B232" s="89" t="str">
        <f t="shared" si="7"/>
        <v>TEE HD BxB CON SALIDA PARA VENTOSA Φ=350x350x100mm</v>
      </c>
      <c r="C232" s="43" t="s">
        <v>75</v>
      </c>
      <c r="D232" s="90">
        <v>1</v>
      </c>
      <c r="E232" s="178"/>
      <c r="F232" s="173"/>
      <c r="G232" s="94"/>
      <c r="H232" s="95"/>
      <c r="I232" s="92"/>
      <c r="J232" s="2"/>
    </row>
    <row r="233" spans="1:25" s="21" customFormat="1" x14ac:dyDescent="0.3">
      <c r="A233" s="90">
        <f t="shared" si="6"/>
        <v>5.269999999999996</v>
      </c>
      <c r="B233" s="89" t="str">
        <f t="shared" si="7"/>
        <v>NIPLE HD BxB CON SALIDA PARA SONDA DE CALIDAD DE AGUA Φ=350x100mm</v>
      </c>
      <c r="C233" s="43" t="s">
        <v>75</v>
      </c>
      <c r="D233" s="90">
        <v>1</v>
      </c>
      <c r="E233" s="178"/>
      <c r="F233" s="173"/>
      <c r="G233" s="92"/>
      <c r="H233" s="92"/>
      <c r="I233" s="92"/>
      <c r="J233" s="2"/>
    </row>
    <row r="234" spans="1:25" s="21" customFormat="1" x14ac:dyDescent="0.3">
      <c r="A234" s="90">
        <f t="shared" si="6"/>
        <v>5.2799999999999958</v>
      </c>
      <c r="B234" s="89" t="str">
        <f t="shared" si="7"/>
        <v>VALVULA DE COMPUERTA BxB  Φ=100mm</v>
      </c>
      <c r="C234" s="43" t="s">
        <v>75</v>
      </c>
      <c r="D234" s="90">
        <v>4</v>
      </c>
      <c r="E234" s="178"/>
      <c r="F234" s="173"/>
      <c r="G234" s="92"/>
      <c r="H234" s="92"/>
      <c r="I234" s="92"/>
      <c r="J234" s="2"/>
    </row>
    <row r="235" spans="1:25" s="21" customFormat="1" x14ac:dyDescent="0.3">
      <c r="A235" s="90">
        <f t="shared" si="6"/>
        <v>5.2899999999999956</v>
      </c>
      <c r="B235" s="89" t="str">
        <f t="shared" si="7"/>
        <v>CODO 90º HD BxB Φ=100mm</v>
      </c>
      <c r="C235" s="43" t="s">
        <v>75</v>
      </c>
      <c r="D235" s="90">
        <v>4</v>
      </c>
      <c r="E235" s="178"/>
      <c r="F235" s="173"/>
      <c r="G235" s="92"/>
      <c r="H235" s="92"/>
      <c r="I235" s="92"/>
      <c r="J235" s="2"/>
    </row>
    <row r="236" spans="1:25" s="21" customFormat="1" x14ac:dyDescent="0.3">
      <c r="A236" s="90">
        <f t="shared" si="6"/>
        <v>5.2999999999999954</v>
      </c>
      <c r="B236" s="89" t="str">
        <f t="shared" si="7"/>
        <v>TEE HD BxB Φ=100mm</v>
      </c>
      <c r="C236" s="43" t="s">
        <v>75</v>
      </c>
      <c r="D236" s="90">
        <v>2</v>
      </c>
      <c r="E236" s="178"/>
      <c r="F236" s="173"/>
      <c r="G236" s="92"/>
      <c r="H236" s="92"/>
      <c r="I236" s="92"/>
      <c r="J236" s="2"/>
    </row>
    <row r="237" spans="1:25" s="21" customFormat="1" x14ac:dyDescent="0.3">
      <c r="A237" s="90">
        <f t="shared" si="6"/>
        <v>5.3099999999999952</v>
      </c>
      <c r="B237" s="89" t="str">
        <f t="shared" si="7"/>
        <v>NIPLE HD BxB L= 0-1 m Φ= 100 mm</v>
      </c>
      <c r="C237" s="43" t="s">
        <v>75</v>
      </c>
      <c r="D237" s="90">
        <v>2</v>
      </c>
      <c r="E237" s="178"/>
      <c r="F237" s="173"/>
      <c r="G237" s="92"/>
      <c r="H237" s="92"/>
      <c r="I237" s="92"/>
      <c r="J237" s="2"/>
    </row>
    <row r="238" spans="1:25" s="21" customFormat="1" x14ac:dyDescent="0.3">
      <c r="A238" s="90">
        <f t="shared" si="6"/>
        <v>5.319999999999995</v>
      </c>
      <c r="B238" s="89" t="str">
        <f t="shared" si="7"/>
        <v>NIPLE PASAMURO HD BxB L=0,3m Φ=100mm</v>
      </c>
      <c r="C238" s="43" t="s">
        <v>75</v>
      </c>
      <c r="D238" s="90">
        <v>2</v>
      </c>
      <c r="E238" s="178"/>
      <c r="F238" s="173"/>
      <c r="G238" s="92"/>
      <c r="H238" s="92"/>
      <c r="I238" s="92"/>
      <c r="J238" s="2"/>
    </row>
    <row r="239" spans="1:25" s="21" customFormat="1" x14ac:dyDescent="0.3">
      <c r="A239" s="90">
        <f t="shared" si="6"/>
        <v>5.3299999999999947</v>
      </c>
      <c r="B239" s="89" t="str">
        <f t="shared" si="7"/>
        <v>UNION UNIVERSAL HD X PVC Φ=100mm</v>
      </c>
      <c r="C239" s="43" t="s">
        <v>75</v>
      </c>
      <c r="D239" s="90">
        <v>2</v>
      </c>
      <c r="E239" s="178"/>
      <c r="F239" s="173"/>
      <c r="J239" s="2"/>
    </row>
    <row r="240" spans="1:25" s="21" customFormat="1" x14ac:dyDescent="0.3">
      <c r="A240" s="90">
        <f t="shared" si="6"/>
        <v>5.3399999999999945</v>
      </c>
      <c r="B240" s="89" t="str">
        <f t="shared" si="7"/>
        <v>TUBERIA PVC L=0-1M Φ=100mm</v>
      </c>
      <c r="C240" s="43" t="s">
        <v>75</v>
      </c>
      <c r="D240" s="90">
        <v>2</v>
      </c>
      <c r="E240" s="178"/>
      <c r="F240" s="173"/>
      <c r="J240" s="2"/>
    </row>
    <row r="241" spans="1:10" s="21" customFormat="1" x14ac:dyDescent="0.3">
      <c r="A241" s="90">
        <f t="shared" si="6"/>
        <v>5.3499999999999943</v>
      </c>
      <c r="B241" s="89" t="str">
        <f t="shared" si="7"/>
        <v>CODO 45º HD ELxEL Φ=350mm</v>
      </c>
      <c r="C241" s="43" t="s">
        <v>75</v>
      </c>
      <c r="D241" s="90">
        <v>1</v>
      </c>
      <c r="E241" s="178"/>
      <c r="F241" s="173"/>
      <c r="J241" s="2"/>
    </row>
    <row r="242" spans="1:10" s="21" customFormat="1" x14ac:dyDescent="0.3">
      <c r="A242" s="90">
        <f t="shared" si="6"/>
        <v>5.3599999999999941</v>
      </c>
      <c r="B242" s="89" t="str">
        <f t="shared" si="7"/>
        <v>NIPLE HD BxB L=0-1M  Φ=100mm</v>
      </c>
      <c r="C242" s="43" t="s">
        <v>75</v>
      </c>
      <c r="D242" s="90">
        <v>3</v>
      </c>
      <c r="E242" s="178"/>
      <c r="F242" s="173"/>
      <c r="J242" s="2"/>
    </row>
    <row r="243" spans="1:10" s="21" customFormat="1" x14ac:dyDescent="0.3">
      <c r="A243" s="90">
        <f t="shared" si="6"/>
        <v>5.3699999999999939</v>
      </c>
      <c r="B243" s="89" t="str">
        <f t="shared" si="7"/>
        <v>UNION DE DESMONTAJE BxB Φ=100mm</v>
      </c>
      <c r="C243" s="43" t="s">
        <v>75</v>
      </c>
      <c r="D243" s="90">
        <v>1</v>
      </c>
      <c r="E243" s="178"/>
      <c r="F243" s="173"/>
      <c r="J243" s="2"/>
    </row>
    <row r="244" spans="1:10" x14ac:dyDescent="0.3">
      <c r="A244" s="90">
        <f t="shared" si="6"/>
        <v>5.3799999999999937</v>
      </c>
      <c r="B244" s="89" t="str">
        <f t="shared" si="7"/>
        <v>MEDIDOR DIFERENCIAL DE PRESION d=150 mm</v>
      </c>
      <c r="C244" s="43" t="s">
        <v>75</v>
      </c>
      <c r="D244" s="90">
        <v>2</v>
      </c>
      <c r="E244" s="178"/>
      <c r="F244" s="173"/>
    </row>
    <row r="245" spans="1:10" s="21" customFormat="1" x14ac:dyDescent="0.3">
      <c r="A245" s="90">
        <f t="shared" si="6"/>
        <v>5.3899999999999935</v>
      </c>
      <c r="B245" s="89" t="str">
        <f t="shared" si="7"/>
        <v>MEDIDOR DE PRESION d=150 mm</v>
      </c>
      <c r="C245" s="43" t="s">
        <v>75</v>
      </c>
      <c r="D245" s="90">
        <v>2</v>
      </c>
      <c r="E245" s="178"/>
      <c r="F245" s="173"/>
      <c r="J245" s="2"/>
    </row>
    <row r="246" spans="1:10" s="21" customFormat="1" x14ac:dyDescent="0.3">
      <c r="A246" s="90">
        <f t="shared" si="6"/>
        <v>5.3999999999999932</v>
      </c>
      <c r="B246" s="89" t="str">
        <f t="shared" si="7"/>
        <v xml:space="preserve">Tapones bridados pasamuros 200 MM </v>
      </c>
      <c r="C246" s="43" t="s">
        <v>75</v>
      </c>
      <c r="D246" s="90">
        <v>2</v>
      </c>
      <c r="E246" s="178"/>
      <c r="F246" s="173"/>
      <c r="G246" s="96"/>
      <c r="J246" s="2"/>
    </row>
    <row r="247" spans="1:10" s="21" customFormat="1" x14ac:dyDescent="0.3">
      <c r="A247" s="90">
        <f t="shared" si="6"/>
        <v>5.409999999999993</v>
      </c>
      <c r="B247" s="89" t="str">
        <f t="shared" si="7"/>
        <v xml:space="preserve">Tapones bridados pasamuros 250 MM </v>
      </c>
      <c r="C247" s="43" t="s">
        <v>75</v>
      </c>
      <c r="D247" s="90">
        <v>2</v>
      </c>
      <c r="E247" s="178"/>
      <c r="F247" s="173"/>
      <c r="G247" s="96"/>
      <c r="J247" s="2"/>
    </row>
    <row r="248" spans="1:10" x14ac:dyDescent="0.3">
      <c r="A248" s="80">
        <v>6</v>
      </c>
      <c r="B248" s="87" t="s">
        <v>301</v>
      </c>
      <c r="C248" s="43"/>
      <c r="D248" s="60"/>
      <c r="E248" s="170"/>
      <c r="F248" s="173"/>
    </row>
    <row r="249" spans="1:10" x14ac:dyDescent="0.3">
      <c r="A249" s="77">
        <v>6.1</v>
      </c>
      <c r="B249" s="42" t="str">
        <f>+B159</f>
        <v>Excavación a mano en tierra en seco 0 - 2 m de profundidad</v>
      </c>
      <c r="C249" s="43" t="s">
        <v>66</v>
      </c>
      <c r="D249" s="41">
        <v>4.84</v>
      </c>
      <c r="E249" s="198"/>
      <c r="F249" s="173"/>
    </row>
    <row r="250" spans="1:10" x14ac:dyDescent="0.3">
      <c r="A250" s="77">
        <v>6.2</v>
      </c>
      <c r="B250" s="42" t="str">
        <f>+B161</f>
        <v>Concreto simple resist 14.0 Mpa  e=0.05</v>
      </c>
      <c r="C250" s="43" t="s">
        <v>66</v>
      </c>
      <c r="D250" s="41">
        <v>2</v>
      </c>
      <c r="E250" s="198"/>
      <c r="F250" s="173"/>
    </row>
    <row r="251" spans="1:10" s="21" customFormat="1" x14ac:dyDescent="0.3">
      <c r="A251" s="77">
        <v>6.3</v>
      </c>
      <c r="B251" s="42" t="str">
        <f>+B160</f>
        <v>Sub - Base B - 200 ( Recebo seleccionado) e=0.2</v>
      </c>
      <c r="C251" s="43" t="s">
        <v>66</v>
      </c>
      <c r="D251" s="41">
        <v>0.35</v>
      </c>
      <c r="E251" s="198"/>
      <c r="F251" s="173"/>
    </row>
    <row r="252" spans="1:10" s="21" customFormat="1" x14ac:dyDescent="0.3">
      <c r="A252" s="77">
        <v>6.4</v>
      </c>
      <c r="B252" s="42" t="s">
        <v>302</v>
      </c>
      <c r="C252" s="43" t="s">
        <v>66</v>
      </c>
      <c r="D252" s="41">
        <v>0.44</v>
      </c>
      <c r="E252" s="198"/>
      <c r="F252" s="173"/>
    </row>
    <row r="253" spans="1:10" s="21" customFormat="1" x14ac:dyDescent="0.3">
      <c r="A253" s="77">
        <v>6.5</v>
      </c>
      <c r="B253" s="42" t="s">
        <v>303</v>
      </c>
      <c r="C253" s="43" t="s">
        <v>19</v>
      </c>
      <c r="D253" s="41">
        <v>10.76</v>
      </c>
      <c r="E253" s="198"/>
      <c r="F253" s="173"/>
    </row>
    <row r="254" spans="1:10" s="21" customFormat="1" x14ac:dyDescent="0.3">
      <c r="A254" s="77">
        <v>6.6</v>
      </c>
      <c r="B254" s="42" t="s">
        <v>304</v>
      </c>
      <c r="C254" s="43" t="s">
        <v>66</v>
      </c>
      <c r="D254" s="41">
        <v>0.44</v>
      </c>
      <c r="E254" s="198"/>
      <c r="F254" s="173"/>
    </row>
    <row r="255" spans="1:10" x14ac:dyDescent="0.3">
      <c r="A255" s="80">
        <v>7</v>
      </c>
      <c r="B255" s="87" t="s">
        <v>305</v>
      </c>
      <c r="C255" s="43" t="s">
        <v>306</v>
      </c>
      <c r="D255" s="41">
        <v>1</v>
      </c>
      <c r="E255" s="175"/>
      <c r="F255" s="173"/>
    </row>
    <row r="256" spans="1:10" s="21" customFormat="1" x14ac:dyDescent="0.3">
      <c r="A256" s="80">
        <v>8</v>
      </c>
      <c r="B256" s="87" t="s">
        <v>307</v>
      </c>
      <c r="C256" s="43" t="s">
        <v>75</v>
      </c>
      <c r="D256" s="41">
        <v>4</v>
      </c>
      <c r="E256" s="175"/>
      <c r="F256" s="173"/>
    </row>
    <row r="257" spans="1:25" s="21" customFormat="1" x14ac:dyDescent="0.3">
      <c r="A257" s="80">
        <v>9</v>
      </c>
      <c r="B257" s="87" t="s">
        <v>308</v>
      </c>
      <c r="C257" s="43" t="s">
        <v>75</v>
      </c>
      <c r="D257" s="41">
        <v>18</v>
      </c>
      <c r="E257" s="175"/>
      <c r="F257" s="173"/>
    </row>
    <row r="258" spans="1:25" s="21" customFormat="1" x14ac:dyDescent="0.3">
      <c r="A258" s="80">
        <v>10</v>
      </c>
      <c r="B258" s="87" t="s">
        <v>309</v>
      </c>
      <c r="C258" s="43" t="s">
        <v>25</v>
      </c>
      <c r="D258" s="41">
        <v>9.6</v>
      </c>
      <c r="E258" s="175"/>
      <c r="F258" s="173"/>
    </row>
    <row r="259" spans="1:25" s="21" customFormat="1" x14ac:dyDescent="0.3">
      <c r="A259" s="80">
        <v>11</v>
      </c>
      <c r="B259" s="87" t="s">
        <v>310</v>
      </c>
      <c r="C259" s="43" t="s">
        <v>19</v>
      </c>
      <c r="D259" s="41">
        <v>546.1</v>
      </c>
      <c r="E259" s="175"/>
      <c r="F259" s="173"/>
    </row>
    <row r="260" spans="1:25" s="21" customFormat="1" x14ac:dyDescent="0.3">
      <c r="A260" s="80">
        <v>12</v>
      </c>
      <c r="B260" s="87" t="s">
        <v>311</v>
      </c>
      <c r="C260" s="43" t="s">
        <v>25</v>
      </c>
      <c r="D260" s="41">
        <v>110.43</v>
      </c>
      <c r="E260" s="199"/>
      <c r="F260" s="173"/>
    </row>
    <row r="261" spans="1:25" s="21" customFormat="1" x14ac:dyDescent="0.3">
      <c r="A261" s="97"/>
      <c r="B261" s="98"/>
      <c r="C261" s="99"/>
      <c r="D261" s="100"/>
      <c r="E261" s="200"/>
      <c r="F261" s="201"/>
      <c r="J261" s="2"/>
      <c r="U261" s="78"/>
      <c r="Y261" s="79" t="s">
        <v>312</v>
      </c>
    </row>
    <row r="262" spans="1:25" s="21" customFormat="1" x14ac:dyDescent="0.3">
      <c r="A262" s="12" t="s">
        <v>313</v>
      </c>
      <c r="B262" s="12" t="s">
        <v>314</v>
      </c>
      <c r="C262" s="75"/>
      <c r="D262" s="76"/>
      <c r="E262" s="196"/>
      <c r="F262" s="197"/>
      <c r="H262" s="2"/>
      <c r="J262" s="2"/>
      <c r="U262" s="78"/>
      <c r="Y262" s="79"/>
    </row>
    <row r="263" spans="1:25" s="21" customFormat="1" x14ac:dyDescent="0.3">
      <c r="A263" s="80">
        <v>0</v>
      </c>
      <c r="B263" s="81" t="s">
        <v>60</v>
      </c>
      <c r="C263" s="43"/>
      <c r="D263" s="41"/>
      <c r="E263" s="170"/>
      <c r="F263" s="171"/>
      <c r="H263" s="2"/>
      <c r="J263" s="2"/>
      <c r="U263" s="78"/>
      <c r="Y263" s="79"/>
    </row>
    <row r="264" spans="1:25" s="21" customFormat="1" x14ac:dyDescent="0.3">
      <c r="A264" s="77" t="s">
        <v>244</v>
      </c>
      <c r="B264" s="42" t="s">
        <v>245</v>
      </c>
      <c r="C264" s="43" t="s">
        <v>25</v>
      </c>
      <c r="D264" s="41">
        <v>4.5</v>
      </c>
      <c r="E264" s="175"/>
      <c r="F264" s="173"/>
      <c r="H264" s="2"/>
      <c r="J264" s="2"/>
      <c r="U264" s="78"/>
      <c r="Y264" s="79"/>
    </row>
    <row r="265" spans="1:25" s="21" customFormat="1" x14ac:dyDescent="0.3">
      <c r="A265" s="77" t="s">
        <v>246</v>
      </c>
      <c r="B265" s="42" t="s">
        <v>62</v>
      </c>
      <c r="C265" s="43" t="s">
        <v>19</v>
      </c>
      <c r="D265" s="41">
        <v>23.1</v>
      </c>
      <c r="E265" s="175"/>
      <c r="F265" s="173"/>
      <c r="H265" s="2"/>
      <c r="J265" s="2"/>
      <c r="U265" s="78"/>
      <c r="Y265" s="79"/>
    </row>
    <row r="266" spans="1:25" s="21" customFormat="1" x14ac:dyDescent="0.3">
      <c r="A266" s="80">
        <v>1</v>
      </c>
      <c r="B266" s="81" t="s">
        <v>248</v>
      </c>
      <c r="C266" s="43"/>
      <c r="D266" s="60"/>
      <c r="E266" s="170"/>
      <c r="F266" s="173"/>
      <c r="H266" s="2"/>
      <c r="J266" s="2"/>
      <c r="U266" s="78"/>
      <c r="Y266" s="79"/>
    </row>
    <row r="267" spans="1:25" s="21" customFormat="1" x14ac:dyDescent="0.3">
      <c r="A267" s="77">
        <v>1.1000000000000001</v>
      </c>
      <c r="B267" s="42" t="s">
        <v>315</v>
      </c>
      <c r="C267" s="43" t="s">
        <v>25</v>
      </c>
      <c r="D267" s="41">
        <v>10.7</v>
      </c>
      <c r="E267" s="198"/>
      <c r="F267" s="173"/>
      <c r="H267" s="2"/>
      <c r="J267" s="2"/>
      <c r="U267" s="78"/>
      <c r="Y267" s="79"/>
    </row>
    <row r="268" spans="1:25" s="21" customFormat="1" x14ac:dyDescent="0.3">
      <c r="A268" s="77">
        <v>1.2</v>
      </c>
      <c r="B268" s="42" t="s">
        <v>316</v>
      </c>
      <c r="C268" s="48" t="s">
        <v>252</v>
      </c>
      <c r="D268" s="54">
        <v>123.06</v>
      </c>
      <c r="E268" s="198"/>
      <c r="F268" s="173"/>
      <c r="H268" s="2"/>
      <c r="J268" s="2"/>
      <c r="U268" s="78"/>
      <c r="Y268" s="79"/>
    </row>
    <row r="269" spans="1:25" s="21" customFormat="1" x14ac:dyDescent="0.3">
      <c r="A269" s="80">
        <v>2</v>
      </c>
      <c r="B269" s="87" t="s">
        <v>317</v>
      </c>
      <c r="C269" s="43"/>
      <c r="D269" s="60"/>
      <c r="E269" s="170"/>
      <c r="F269" s="173"/>
      <c r="H269" s="2"/>
      <c r="J269" s="2"/>
      <c r="U269" s="78"/>
      <c r="Y269" s="79"/>
    </row>
    <row r="270" spans="1:25" s="21" customFormat="1" x14ac:dyDescent="0.3">
      <c r="A270" s="77">
        <v>2.1</v>
      </c>
      <c r="B270" s="42" t="s">
        <v>65</v>
      </c>
      <c r="C270" s="43" t="s">
        <v>66</v>
      </c>
      <c r="D270" s="41">
        <v>56.33</v>
      </c>
      <c r="E270" s="198"/>
      <c r="F270" s="173"/>
      <c r="H270" s="2"/>
      <c r="J270" s="2"/>
      <c r="U270" s="78"/>
      <c r="Y270" s="79"/>
    </row>
    <row r="271" spans="1:25" s="21" customFormat="1" x14ac:dyDescent="0.3">
      <c r="A271" s="77">
        <v>2.2000000000000002</v>
      </c>
      <c r="B271" s="42" t="s">
        <v>254</v>
      </c>
      <c r="C271" s="43" t="s">
        <v>66</v>
      </c>
      <c r="D271" s="41">
        <v>4.62</v>
      </c>
      <c r="E271" s="198"/>
      <c r="F271" s="173"/>
      <c r="H271" s="2"/>
      <c r="J271" s="2"/>
      <c r="U271" s="78"/>
      <c r="Y271" s="79"/>
    </row>
    <row r="272" spans="1:25" s="21" customFormat="1" x14ac:dyDescent="0.3">
      <c r="A272" s="77">
        <v>2.2999999999999998</v>
      </c>
      <c r="B272" s="42" t="s">
        <v>255</v>
      </c>
      <c r="C272" s="43" t="s">
        <v>66</v>
      </c>
      <c r="D272" s="41">
        <v>1.1599999999999999</v>
      </c>
      <c r="E272" s="198"/>
      <c r="F272" s="173"/>
      <c r="H272" s="2"/>
      <c r="J272" s="2"/>
      <c r="U272" s="78"/>
      <c r="Y272" s="79"/>
    </row>
    <row r="273" spans="1:25" s="21" customFormat="1" x14ac:dyDescent="0.3">
      <c r="A273" s="77">
        <v>2.4</v>
      </c>
      <c r="B273" s="42" t="s">
        <v>318</v>
      </c>
      <c r="C273" s="43" t="s">
        <v>66</v>
      </c>
      <c r="D273" s="41">
        <v>15.51</v>
      </c>
      <c r="E273" s="198"/>
      <c r="F273" s="173"/>
      <c r="H273" s="2"/>
      <c r="J273" s="2"/>
      <c r="U273" s="78"/>
      <c r="Y273" s="79"/>
    </row>
    <row r="274" spans="1:25" s="21" customFormat="1" x14ac:dyDescent="0.3">
      <c r="A274" s="77">
        <v>2.5</v>
      </c>
      <c r="B274" s="42" t="s">
        <v>319</v>
      </c>
      <c r="C274" s="43" t="s">
        <v>66</v>
      </c>
      <c r="D274" s="41">
        <v>4.62</v>
      </c>
      <c r="E274" s="198"/>
      <c r="F274" s="173"/>
      <c r="H274" s="2"/>
      <c r="J274" s="2"/>
      <c r="U274" s="78"/>
      <c r="Y274" s="79"/>
    </row>
    <row r="275" spans="1:25" s="21" customFormat="1" x14ac:dyDescent="0.3">
      <c r="A275" s="77">
        <v>2.6</v>
      </c>
      <c r="B275" s="42" t="s">
        <v>257</v>
      </c>
      <c r="C275" s="43" t="s">
        <v>141</v>
      </c>
      <c r="D275" s="35">
        <v>1551</v>
      </c>
      <c r="E275" s="198"/>
      <c r="F275" s="173"/>
      <c r="H275" s="2"/>
      <c r="J275" s="2"/>
      <c r="U275" s="78"/>
      <c r="Y275" s="79"/>
    </row>
    <row r="276" spans="1:25" x14ac:dyDescent="0.3">
      <c r="A276" s="77">
        <v>2.7</v>
      </c>
      <c r="B276" s="85" t="str">
        <f>+[4]APUs!C8942</f>
        <v>Tapa para pozos de D=0,61 m con sistema de seguridad</v>
      </c>
      <c r="C276" s="43" t="s">
        <v>75</v>
      </c>
      <c r="D276" s="86">
        <v>1</v>
      </c>
      <c r="E276" s="198"/>
      <c r="F276" s="173"/>
    </row>
    <row r="277" spans="1:25" s="21" customFormat="1" x14ac:dyDescent="0.3">
      <c r="A277" s="115">
        <v>3</v>
      </c>
      <c r="B277" s="162" t="s">
        <v>320</v>
      </c>
      <c r="C277" s="43"/>
      <c r="D277" s="60"/>
      <c r="E277" s="170"/>
      <c r="F277" s="171"/>
      <c r="H277" s="2"/>
      <c r="J277" s="2"/>
      <c r="U277" s="92"/>
      <c r="Y277" s="93"/>
    </row>
    <row r="278" spans="1:25" s="21" customFormat="1" x14ac:dyDescent="0.3">
      <c r="A278" s="88" t="s">
        <v>173</v>
      </c>
      <c r="B278" s="102" t="s">
        <v>259</v>
      </c>
      <c r="C278" s="43" t="s">
        <v>75</v>
      </c>
      <c r="D278" s="90">
        <v>15</v>
      </c>
      <c r="E278" s="198"/>
      <c r="F278" s="173"/>
      <c r="H278" s="2"/>
      <c r="J278" s="2"/>
      <c r="U278" s="92"/>
      <c r="Y278" s="93"/>
    </row>
    <row r="279" spans="1:25" s="21" customFormat="1" x14ac:dyDescent="0.3">
      <c r="A279" s="88" t="s">
        <v>175</v>
      </c>
      <c r="B279" s="102" t="s">
        <v>260</v>
      </c>
      <c r="C279" s="43" t="s">
        <v>75</v>
      </c>
      <c r="D279" s="90">
        <v>21</v>
      </c>
      <c r="E279" s="177"/>
      <c r="F279" s="173"/>
      <c r="G279" s="103"/>
      <c r="H279" s="2"/>
      <c r="J279" s="2"/>
      <c r="U279" s="92"/>
      <c r="Y279" s="93"/>
    </row>
    <row r="280" spans="1:25" s="21" customFormat="1" x14ac:dyDescent="0.3">
      <c r="A280" s="88" t="s">
        <v>177</v>
      </c>
      <c r="B280" s="102" t="s">
        <v>321</v>
      </c>
      <c r="C280" s="43" t="s">
        <v>75</v>
      </c>
      <c r="D280" s="90">
        <v>6</v>
      </c>
      <c r="E280" s="177"/>
      <c r="F280" s="173"/>
      <c r="G280" s="103"/>
      <c r="H280" s="2"/>
      <c r="J280" s="2"/>
      <c r="U280" s="92"/>
      <c r="Y280" s="93"/>
    </row>
    <row r="281" spans="1:25" s="21" customFormat="1" x14ac:dyDescent="0.3">
      <c r="A281" s="88" t="s">
        <v>37</v>
      </c>
      <c r="B281" s="102" t="s">
        <v>262</v>
      </c>
      <c r="C281" s="43" t="s">
        <v>75</v>
      </c>
      <c r="D281" s="90">
        <v>3</v>
      </c>
      <c r="E281" s="177"/>
      <c r="F281" s="173"/>
      <c r="G281" s="103"/>
      <c r="H281" s="2"/>
      <c r="J281" s="2"/>
      <c r="U281" s="92"/>
      <c r="Y281" s="93"/>
    </row>
    <row r="282" spans="1:25" s="21" customFormat="1" x14ac:dyDescent="0.3">
      <c r="A282" s="88" t="s">
        <v>39</v>
      </c>
      <c r="B282" s="102" t="s">
        <v>263</v>
      </c>
      <c r="C282" s="43" t="s">
        <v>75</v>
      </c>
      <c r="D282" s="90">
        <v>3</v>
      </c>
      <c r="E282" s="177"/>
      <c r="F282" s="173"/>
      <c r="G282" s="103"/>
      <c r="H282" s="2"/>
      <c r="J282" s="2"/>
      <c r="U282" s="92"/>
      <c r="Y282" s="93"/>
    </row>
    <row r="283" spans="1:25" s="21" customFormat="1" x14ac:dyDescent="0.3">
      <c r="A283" s="88" t="s">
        <v>41</v>
      </c>
      <c r="B283" s="104" t="s">
        <v>264</v>
      </c>
      <c r="C283" s="43" t="s">
        <v>75</v>
      </c>
      <c r="D283" s="90">
        <v>3</v>
      </c>
      <c r="E283" s="177"/>
      <c r="F283" s="173"/>
      <c r="G283" s="94"/>
      <c r="H283" s="95"/>
      <c r="I283" s="92"/>
      <c r="J283" s="2"/>
    </row>
    <row r="284" spans="1:25" s="21" customFormat="1" x14ac:dyDescent="0.3">
      <c r="A284" s="88" t="s">
        <v>322</v>
      </c>
      <c r="B284" s="102" t="s">
        <v>323</v>
      </c>
      <c r="C284" s="43" t="s">
        <v>75</v>
      </c>
      <c r="D284" s="90">
        <v>3</v>
      </c>
      <c r="E284" s="178"/>
      <c r="F284" s="173"/>
      <c r="G284" s="92"/>
      <c r="H284" s="92"/>
      <c r="I284" s="92"/>
      <c r="J284" s="2"/>
    </row>
    <row r="285" spans="1:25" s="21" customFormat="1" x14ac:dyDescent="0.3">
      <c r="A285" s="88" t="s">
        <v>324</v>
      </c>
      <c r="B285" s="102" t="s">
        <v>265</v>
      </c>
      <c r="C285" s="43" t="s">
        <v>75</v>
      </c>
      <c r="D285" s="90">
        <v>5</v>
      </c>
      <c r="E285" s="177"/>
      <c r="F285" s="173"/>
      <c r="G285" s="92"/>
      <c r="H285" s="92"/>
      <c r="I285" s="92"/>
      <c r="J285" s="2"/>
    </row>
    <row r="286" spans="1:25" s="21" customFormat="1" x14ac:dyDescent="0.3">
      <c r="A286" s="88" t="s">
        <v>325</v>
      </c>
      <c r="B286" s="102" t="s">
        <v>266</v>
      </c>
      <c r="C286" s="43" t="s">
        <v>75</v>
      </c>
      <c r="D286" s="90">
        <v>3</v>
      </c>
      <c r="E286" s="177"/>
      <c r="F286" s="173"/>
    </row>
    <row r="287" spans="1:25" s="21" customFormat="1" x14ac:dyDescent="0.3">
      <c r="A287" s="88" t="s">
        <v>326</v>
      </c>
      <c r="B287" s="102" t="s">
        <v>267</v>
      </c>
      <c r="C287" s="43" t="s">
        <v>75</v>
      </c>
      <c r="D287" s="90">
        <v>5</v>
      </c>
      <c r="E287" s="177"/>
      <c r="F287" s="173"/>
    </row>
    <row r="288" spans="1:25" s="21" customFormat="1" x14ac:dyDescent="0.3">
      <c r="A288" s="88" t="s">
        <v>327</v>
      </c>
      <c r="B288" s="89" t="s">
        <v>269</v>
      </c>
      <c r="C288" s="43" t="s">
        <v>75</v>
      </c>
      <c r="D288" s="90">
        <v>3</v>
      </c>
      <c r="E288" s="177"/>
      <c r="F288" s="173"/>
    </row>
    <row r="289" spans="1:25" s="21" customFormat="1" x14ac:dyDescent="0.3">
      <c r="A289" s="88" t="s">
        <v>328</v>
      </c>
      <c r="B289" s="89" t="s">
        <v>329</v>
      </c>
      <c r="C289" s="43" t="s">
        <v>75</v>
      </c>
      <c r="D289" s="90">
        <v>1</v>
      </c>
      <c r="E289" s="178"/>
      <c r="F289" s="173"/>
    </row>
    <row r="290" spans="1:25" s="21" customFormat="1" x14ac:dyDescent="0.3">
      <c r="A290" s="88" t="s">
        <v>330</v>
      </c>
      <c r="B290" s="89" t="s">
        <v>331</v>
      </c>
      <c r="C290" s="43" t="s">
        <v>75</v>
      </c>
      <c r="D290" s="90">
        <v>1</v>
      </c>
      <c r="E290" s="178"/>
      <c r="F290" s="173"/>
    </row>
    <row r="291" spans="1:25" s="21" customFormat="1" x14ac:dyDescent="0.3">
      <c r="A291" s="88" t="s">
        <v>332</v>
      </c>
      <c r="B291" s="89" t="s">
        <v>333</v>
      </c>
      <c r="C291" s="43" t="s">
        <v>75</v>
      </c>
      <c r="D291" s="90">
        <v>1</v>
      </c>
      <c r="E291" s="178"/>
      <c r="F291" s="173"/>
    </row>
    <row r="292" spans="1:25" s="21" customFormat="1" x14ac:dyDescent="0.3">
      <c r="A292" s="88" t="s">
        <v>334</v>
      </c>
      <c r="B292" s="89" t="s">
        <v>335</v>
      </c>
      <c r="C292" s="43" t="s">
        <v>75</v>
      </c>
      <c r="D292" s="90">
        <v>3</v>
      </c>
      <c r="E292" s="178"/>
      <c r="F292" s="173"/>
      <c r="G292" s="96"/>
      <c r="J292" s="2"/>
    </row>
    <row r="293" spans="1:25" x14ac:dyDescent="0.3">
      <c r="A293" s="88" t="s">
        <v>336</v>
      </c>
      <c r="B293" s="89" t="s">
        <v>337</v>
      </c>
      <c r="C293" s="43" t="s">
        <v>75</v>
      </c>
      <c r="D293" s="90">
        <v>3</v>
      </c>
      <c r="E293" s="178"/>
      <c r="F293" s="173"/>
    </row>
    <row r="294" spans="1:25" x14ac:dyDescent="0.3">
      <c r="A294" s="88" t="s">
        <v>338</v>
      </c>
      <c r="B294" s="89" t="s">
        <v>339</v>
      </c>
      <c r="C294" s="43" t="s">
        <v>75</v>
      </c>
      <c r="D294" s="90">
        <v>2</v>
      </c>
      <c r="E294" s="178"/>
      <c r="F294" s="173"/>
    </row>
    <row r="295" spans="1:25" x14ac:dyDescent="0.3">
      <c r="A295" s="88" t="s">
        <v>340</v>
      </c>
      <c r="B295" s="105" t="s">
        <v>341</v>
      </c>
      <c r="C295" s="43" t="s">
        <v>75</v>
      </c>
      <c r="D295" s="90">
        <v>2</v>
      </c>
      <c r="E295" s="178"/>
      <c r="F295" s="173"/>
    </row>
    <row r="296" spans="1:25" x14ac:dyDescent="0.3">
      <c r="A296" s="88" t="s">
        <v>342</v>
      </c>
      <c r="B296" s="106" t="s">
        <v>343</v>
      </c>
      <c r="C296" s="43" t="s">
        <v>75</v>
      </c>
      <c r="D296" s="90">
        <v>2</v>
      </c>
      <c r="E296" s="178"/>
      <c r="F296" s="173"/>
    </row>
    <row r="297" spans="1:25" x14ac:dyDescent="0.3">
      <c r="A297" s="88" t="s">
        <v>344</v>
      </c>
      <c r="B297" s="105" t="s">
        <v>345</v>
      </c>
      <c r="C297" s="43" t="s">
        <v>75</v>
      </c>
      <c r="D297" s="90">
        <v>2</v>
      </c>
      <c r="E297" s="178"/>
      <c r="F297" s="173"/>
    </row>
    <row r="298" spans="1:25" x14ac:dyDescent="0.3">
      <c r="A298" s="88" t="s">
        <v>346</v>
      </c>
      <c r="B298" s="42" t="str">
        <f>+$B$246</f>
        <v xml:space="preserve">Tapones bridados pasamuros 200 MM </v>
      </c>
      <c r="C298" s="43" t="s">
        <v>75</v>
      </c>
      <c r="D298" s="90">
        <v>2</v>
      </c>
      <c r="E298" s="178"/>
      <c r="F298" s="173"/>
    </row>
    <row r="299" spans="1:25" s="21" customFormat="1" x14ac:dyDescent="0.3">
      <c r="A299" s="80">
        <v>3</v>
      </c>
      <c r="B299" s="87" t="s">
        <v>347</v>
      </c>
      <c r="C299" s="43"/>
      <c r="D299" s="60"/>
      <c r="E299" s="170"/>
      <c r="F299" s="173"/>
      <c r="H299" s="2"/>
      <c r="J299" s="2"/>
      <c r="U299" s="92"/>
      <c r="Y299" s="93"/>
    </row>
    <row r="300" spans="1:25" s="21" customFormat="1" x14ac:dyDescent="0.3">
      <c r="A300" s="88" t="s">
        <v>173</v>
      </c>
      <c r="B300" s="102" t="str">
        <f>+B278</f>
        <v>CODO 90º HD BxB Φ= 150mm</v>
      </c>
      <c r="C300" s="43" t="s">
        <v>75</v>
      </c>
      <c r="D300" s="90">
        <v>15</v>
      </c>
      <c r="E300" s="198"/>
      <c r="F300" s="173"/>
      <c r="H300" s="2"/>
      <c r="J300" s="2"/>
      <c r="U300" s="92"/>
      <c r="Y300" s="93"/>
    </row>
    <row r="301" spans="1:25" s="21" customFormat="1" x14ac:dyDescent="0.3">
      <c r="A301" s="88" t="s">
        <v>175</v>
      </c>
      <c r="B301" s="102" t="str">
        <f t="shared" ref="B301:B320" si="8">+B279</f>
        <v>NIPLE HD BxB Φ =150 mm L=variable</v>
      </c>
      <c r="C301" s="43" t="s">
        <v>75</v>
      </c>
      <c r="D301" s="90">
        <v>21</v>
      </c>
      <c r="E301" s="177"/>
      <c r="F301" s="173"/>
      <c r="G301" s="103"/>
      <c r="H301" s="2"/>
      <c r="J301" s="2"/>
      <c r="U301" s="92"/>
      <c r="Y301" s="93"/>
    </row>
    <row r="302" spans="1:25" s="21" customFormat="1" x14ac:dyDescent="0.3">
      <c r="A302" s="88" t="s">
        <v>177</v>
      </c>
      <c r="B302" s="102" t="str">
        <f t="shared" si="8"/>
        <v>NIPLE PASAMURO HD BxB Φ = 150 mm L= 0,5m</v>
      </c>
      <c r="C302" s="43" t="s">
        <v>75</v>
      </c>
      <c r="D302" s="90">
        <v>6</v>
      </c>
      <c r="E302" s="177"/>
      <c r="F302" s="173"/>
      <c r="G302" s="103"/>
      <c r="H302" s="2"/>
      <c r="J302" s="2"/>
      <c r="U302" s="92"/>
      <c r="Y302" s="93"/>
    </row>
    <row r="303" spans="1:25" s="21" customFormat="1" x14ac:dyDescent="0.3">
      <c r="A303" s="88" t="s">
        <v>37</v>
      </c>
      <c r="B303" s="102" t="str">
        <f t="shared" si="8"/>
        <v>TUBERÍA PERFORADA HD Φ=150mm L=3,6m</v>
      </c>
      <c r="C303" s="43" t="s">
        <v>75</v>
      </c>
      <c r="D303" s="90">
        <v>3</v>
      </c>
      <c r="E303" s="177"/>
      <c r="F303" s="173"/>
      <c r="G303" s="103"/>
      <c r="H303" s="2"/>
      <c r="J303" s="2"/>
      <c r="U303" s="92"/>
      <c r="Y303" s="93"/>
    </row>
    <row r="304" spans="1:25" s="21" customFormat="1" x14ac:dyDescent="0.3">
      <c r="A304" s="88" t="s">
        <v>39</v>
      </c>
      <c r="B304" s="102" t="str">
        <f t="shared" si="8"/>
        <v>TAPON HD Φ=150mm</v>
      </c>
      <c r="C304" s="43" t="s">
        <v>75</v>
      </c>
      <c r="D304" s="90">
        <v>3</v>
      </c>
      <c r="E304" s="177"/>
      <c r="F304" s="173"/>
      <c r="G304" s="103"/>
      <c r="H304" s="2"/>
      <c r="J304" s="2"/>
      <c r="U304" s="92"/>
      <c r="Y304" s="93"/>
    </row>
    <row r="305" spans="1:10" s="21" customFormat="1" x14ac:dyDescent="0.3">
      <c r="A305" s="88" t="s">
        <v>41</v>
      </c>
      <c r="B305" s="102" t="str">
        <f t="shared" si="8"/>
        <v>VÁLVULA DE CONTROL ANTICAVITATORIA ANULAR O DE AGUJA Φ= 150 mm</v>
      </c>
      <c r="C305" s="43" t="s">
        <v>75</v>
      </c>
      <c r="D305" s="90">
        <v>3</v>
      </c>
      <c r="E305" s="177"/>
      <c r="F305" s="173"/>
      <c r="G305" s="94"/>
      <c r="H305" s="95"/>
      <c r="I305" s="92"/>
      <c r="J305" s="2"/>
    </row>
    <row r="306" spans="1:10" s="21" customFormat="1" x14ac:dyDescent="0.3">
      <c r="A306" s="88" t="s">
        <v>322</v>
      </c>
      <c r="B306" s="102" t="str">
        <f t="shared" si="8"/>
        <v>NIPLE  CON ANILLO DE ANCLAJE HD BxB Φ=150mm L=variable</v>
      </c>
      <c r="C306" s="43" t="s">
        <v>75</v>
      </c>
      <c r="D306" s="90">
        <v>3</v>
      </c>
      <c r="E306" s="178"/>
      <c r="F306" s="173"/>
      <c r="G306" s="92"/>
      <c r="H306" s="92"/>
      <c r="I306" s="92"/>
      <c r="J306" s="2"/>
    </row>
    <row r="307" spans="1:10" s="21" customFormat="1" x14ac:dyDescent="0.3">
      <c r="A307" s="88" t="s">
        <v>324</v>
      </c>
      <c r="B307" s="102" t="str">
        <f t="shared" si="8"/>
        <v>UNION DE DESMONTAJE BxB Φ=150mm</v>
      </c>
      <c r="C307" s="43" t="s">
        <v>75</v>
      </c>
      <c r="D307" s="90">
        <v>5</v>
      </c>
      <c r="E307" s="177"/>
      <c r="F307" s="173"/>
      <c r="G307" s="92"/>
      <c r="H307" s="92"/>
      <c r="I307" s="92"/>
      <c r="J307" s="2"/>
    </row>
    <row r="308" spans="1:10" s="21" customFormat="1" x14ac:dyDescent="0.3">
      <c r="A308" s="88" t="s">
        <v>325</v>
      </c>
      <c r="B308" s="102" t="str">
        <f t="shared" si="8"/>
        <v>FILTRO TIPO Y BxB Φ=150mm</v>
      </c>
      <c r="C308" s="43" t="s">
        <v>75</v>
      </c>
      <c r="D308" s="90">
        <v>3</v>
      </c>
      <c r="E308" s="177"/>
      <c r="F308" s="173"/>
    </row>
    <row r="309" spans="1:10" s="21" customFormat="1" x14ac:dyDescent="0.3">
      <c r="A309" s="88" t="s">
        <v>326</v>
      </c>
      <c r="B309" s="102" t="str">
        <f t="shared" si="8"/>
        <v>VÁLVULA MARIPOSA BxB Φ=150mm</v>
      </c>
      <c r="C309" s="43" t="s">
        <v>75</v>
      </c>
      <c r="D309" s="90">
        <v>5</v>
      </c>
      <c r="E309" s="177"/>
      <c r="F309" s="173"/>
    </row>
    <row r="310" spans="1:10" s="21" customFormat="1" x14ac:dyDescent="0.3">
      <c r="A310" s="88" t="s">
        <v>327</v>
      </c>
      <c r="B310" s="102" t="str">
        <f t="shared" si="8"/>
        <v>MACROMEDIDOR ELECTROMAGNETICO Φ=150mm</v>
      </c>
      <c r="C310" s="43" t="s">
        <v>75</v>
      </c>
      <c r="D310" s="90">
        <v>3</v>
      </c>
      <c r="E310" s="178"/>
      <c r="F310" s="173"/>
    </row>
    <row r="311" spans="1:10" s="21" customFormat="1" x14ac:dyDescent="0.3">
      <c r="A311" s="88" t="s">
        <v>328</v>
      </c>
      <c r="B311" s="102" t="str">
        <f t="shared" si="8"/>
        <v>CRUZ HD BxBxBxB Φ=250x250x150x150mm</v>
      </c>
      <c r="C311" s="43" t="s">
        <v>75</v>
      </c>
      <c r="D311" s="90">
        <v>1</v>
      </c>
      <c r="E311" s="178"/>
      <c r="F311" s="173"/>
    </row>
    <row r="312" spans="1:10" s="21" customFormat="1" x14ac:dyDescent="0.3">
      <c r="A312" s="88" t="s">
        <v>330</v>
      </c>
      <c r="B312" s="102" t="str">
        <f t="shared" si="8"/>
        <v>REDUCCION HD BxB Φ=250x150mm</v>
      </c>
      <c r="C312" s="43" t="s">
        <v>75</v>
      </c>
      <c r="D312" s="90">
        <v>1</v>
      </c>
      <c r="E312" s="178"/>
      <c r="F312" s="173"/>
    </row>
    <row r="313" spans="1:10" s="21" customFormat="1" x14ac:dyDescent="0.3">
      <c r="A313" s="88" t="s">
        <v>332</v>
      </c>
      <c r="B313" s="102" t="str">
        <f t="shared" si="8"/>
        <v>NIPLE PASAMURO CON ANILLO DE ANCLAJE  HD BxB Φ = 250 mm L= 1,00 a 2,00 m</v>
      </c>
      <c r="C313" s="43" t="s">
        <v>75</v>
      </c>
      <c r="D313" s="90">
        <v>1</v>
      </c>
      <c r="E313" s="178"/>
      <c r="F313" s="173"/>
    </row>
    <row r="314" spans="1:10" s="21" customFormat="1" x14ac:dyDescent="0.3">
      <c r="A314" s="88" t="s">
        <v>334</v>
      </c>
      <c r="B314" s="102" t="s">
        <v>335</v>
      </c>
      <c r="C314" s="43" t="s">
        <v>75</v>
      </c>
      <c r="D314" s="90">
        <v>3</v>
      </c>
      <c r="E314" s="178"/>
      <c r="F314" s="173"/>
      <c r="G314" s="96"/>
      <c r="J314" s="2"/>
    </row>
    <row r="315" spans="1:10" x14ac:dyDescent="0.3">
      <c r="A315" s="88" t="s">
        <v>336</v>
      </c>
      <c r="B315" s="102" t="s">
        <v>337</v>
      </c>
      <c r="C315" s="43" t="s">
        <v>75</v>
      </c>
      <c r="D315" s="90">
        <v>3</v>
      </c>
      <c r="E315" s="178"/>
      <c r="F315" s="173"/>
    </row>
    <row r="316" spans="1:10" x14ac:dyDescent="0.3">
      <c r="A316" s="88" t="s">
        <v>338</v>
      </c>
      <c r="B316" s="102" t="str">
        <f t="shared" si="8"/>
        <v>NIPLE PASAMURO CON ANILLO DE ANCLAJE HD LXB Φ = 250 mm L= 0.00 - 1,00 m</v>
      </c>
      <c r="C316" s="43" t="s">
        <v>75</v>
      </c>
      <c r="D316" s="90">
        <v>2</v>
      </c>
      <c r="E316" s="178"/>
      <c r="F316" s="173"/>
    </row>
    <row r="317" spans="1:10" x14ac:dyDescent="0.3">
      <c r="A317" s="88" t="s">
        <v>340</v>
      </c>
      <c r="B317" s="102" t="str">
        <f t="shared" si="8"/>
        <v>UNIÓN HD  ADAPTADOR BRIDA POR X ACOPLE UNIVERSAL X  PVC 150 MM</v>
      </c>
      <c r="C317" s="43" t="s">
        <v>75</v>
      </c>
      <c r="D317" s="90">
        <v>2</v>
      </c>
      <c r="E317" s="178"/>
      <c r="F317" s="173"/>
    </row>
    <row r="318" spans="1:10" x14ac:dyDescent="0.3">
      <c r="A318" s="88" t="s">
        <v>342</v>
      </c>
      <c r="B318" s="102" t="str">
        <f t="shared" si="8"/>
        <v>NIPLE EN PVC RDE 41, PERFORADO, L=1.65 m 150 MM</v>
      </c>
      <c r="C318" s="43" t="s">
        <v>75</v>
      </c>
      <c r="D318" s="90">
        <v>2</v>
      </c>
      <c r="E318" s="178"/>
      <c r="F318" s="173"/>
    </row>
    <row r="319" spans="1:10" x14ac:dyDescent="0.3">
      <c r="A319" s="88" t="s">
        <v>344</v>
      </c>
      <c r="B319" s="102" t="str">
        <f t="shared" si="8"/>
        <v>TAPÓN EN PVC  150 MM</v>
      </c>
      <c r="C319" s="43" t="s">
        <v>75</v>
      </c>
      <c r="D319" s="90">
        <v>2</v>
      </c>
      <c r="E319" s="178"/>
      <c r="F319" s="173"/>
    </row>
    <row r="320" spans="1:10" x14ac:dyDescent="0.3">
      <c r="A320" s="88" t="s">
        <v>346</v>
      </c>
      <c r="B320" s="102" t="str">
        <f t="shared" si="8"/>
        <v xml:space="preserve">Tapones bridados pasamuros 200 MM </v>
      </c>
      <c r="C320" s="43" t="s">
        <v>75</v>
      </c>
      <c r="D320" s="90">
        <v>2</v>
      </c>
      <c r="E320" s="178"/>
      <c r="F320" s="173"/>
    </row>
    <row r="321" spans="1:11" x14ac:dyDescent="0.3">
      <c r="A321" s="80">
        <v>4</v>
      </c>
      <c r="B321" s="87" t="s">
        <v>305</v>
      </c>
      <c r="C321" s="43" t="s">
        <v>306</v>
      </c>
      <c r="D321" s="41">
        <v>1</v>
      </c>
      <c r="E321" s="175"/>
      <c r="F321" s="173"/>
    </row>
    <row r="322" spans="1:11" x14ac:dyDescent="0.3">
      <c r="A322" s="80">
        <v>5</v>
      </c>
      <c r="B322" s="84" t="s">
        <v>348</v>
      </c>
      <c r="C322" s="43" t="s">
        <v>75</v>
      </c>
      <c r="D322" s="41">
        <v>2</v>
      </c>
      <c r="E322" s="175"/>
      <c r="F322" s="173"/>
    </row>
    <row r="323" spans="1:11" x14ac:dyDescent="0.3">
      <c r="A323" s="80">
        <v>6</v>
      </c>
      <c r="B323" s="87" t="s">
        <v>349</v>
      </c>
      <c r="C323" s="43"/>
      <c r="D323" s="60"/>
      <c r="E323" s="170"/>
      <c r="F323" s="173"/>
    </row>
    <row r="324" spans="1:11" x14ac:dyDescent="0.3">
      <c r="A324" s="77">
        <v>6.1</v>
      </c>
      <c r="B324" s="42" t="s">
        <v>65</v>
      </c>
      <c r="C324" s="43" t="s">
        <v>66</v>
      </c>
      <c r="D324" s="41">
        <v>1.18</v>
      </c>
      <c r="E324" s="198"/>
      <c r="F324" s="173"/>
    </row>
    <row r="325" spans="1:11" x14ac:dyDescent="0.3">
      <c r="A325" s="77">
        <v>6.2</v>
      </c>
      <c r="B325" s="42" t="s">
        <v>350</v>
      </c>
      <c r="C325" s="43" t="s">
        <v>66</v>
      </c>
      <c r="D325" s="41">
        <v>0.13</v>
      </c>
      <c r="E325" s="198"/>
      <c r="F325" s="173"/>
    </row>
    <row r="326" spans="1:11" x14ac:dyDescent="0.3">
      <c r="A326" s="77">
        <v>6.3</v>
      </c>
      <c r="B326" s="42" t="s">
        <v>254</v>
      </c>
      <c r="C326" s="43" t="s">
        <v>66</v>
      </c>
      <c r="D326" s="41">
        <v>0.65</v>
      </c>
      <c r="E326" s="198"/>
      <c r="F326" s="173"/>
    </row>
    <row r="327" spans="1:11" x14ac:dyDescent="0.3">
      <c r="A327" s="77">
        <v>6.4</v>
      </c>
      <c r="B327" s="42" t="s">
        <v>255</v>
      </c>
      <c r="C327" s="43" t="s">
        <v>66</v>
      </c>
      <c r="D327" s="41">
        <v>0.16</v>
      </c>
      <c r="E327" s="198"/>
      <c r="F327" s="173"/>
    </row>
    <row r="328" spans="1:11" x14ac:dyDescent="0.3">
      <c r="A328" s="77">
        <v>6.5</v>
      </c>
      <c r="B328" s="42" t="s">
        <v>256</v>
      </c>
      <c r="C328" s="43" t="s">
        <v>66</v>
      </c>
      <c r="D328" s="41">
        <v>25</v>
      </c>
      <c r="E328" s="198"/>
      <c r="F328" s="173"/>
    </row>
    <row r="329" spans="1:11" x14ac:dyDescent="0.3">
      <c r="A329" s="77">
        <v>6.6</v>
      </c>
      <c r="B329" s="42" t="s">
        <v>257</v>
      </c>
      <c r="C329" s="43" t="s">
        <v>141</v>
      </c>
      <c r="D329" s="35">
        <v>4030</v>
      </c>
      <c r="E329" s="198"/>
      <c r="F329" s="173"/>
    </row>
    <row r="330" spans="1:11" x14ac:dyDescent="0.3">
      <c r="C330" s="107"/>
      <c r="D330" s="108"/>
      <c r="E330" s="202"/>
      <c r="F330" s="201"/>
      <c r="K330" s="47"/>
    </row>
    <row r="331" spans="1:11" x14ac:dyDescent="0.3">
      <c r="A331" s="12" t="s">
        <v>351</v>
      </c>
      <c r="B331" s="12" t="s">
        <v>352</v>
      </c>
      <c r="C331" s="75"/>
      <c r="D331" s="76"/>
      <c r="E331" s="196"/>
      <c r="F331" s="197"/>
      <c r="K331" s="47"/>
    </row>
    <row r="332" spans="1:11" x14ac:dyDescent="0.3">
      <c r="A332" s="80">
        <v>0</v>
      </c>
      <c r="B332" s="81" t="s">
        <v>60</v>
      </c>
      <c r="C332" s="43"/>
      <c r="D332" s="41"/>
      <c r="E332" s="170"/>
      <c r="F332" s="171"/>
      <c r="K332" s="47"/>
    </row>
    <row r="333" spans="1:11" x14ac:dyDescent="0.3">
      <c r="A333" s="77" t="s">
        <v>244</v>
      </c>
      <c r="B333" s="42" t="s">
        <v>245</v>
      </c>
      <c r="C333" s="43" t="s">
        <v>25</v>
      </c>
      <c r="D333" s="35">
        <v>10986.5</v>
      </c>
      <c r="E333" s="175"/>
      <c r="F333" s="173"/>
    </row>
    <row r="334" spans="1:11" x14ac:dyDescent="0.3">
      <c r="A334" s="80">
        <v>1</v>
      </c>
      <c r="B334" s="109" t="s">
        <v>63</v>
      </c>
      <c r="C334" s="45"/>
      <c r="D334" s="110"/>
      <c r="E334" s="203"/>
      <c r="F334" s="173"/>
    </row>
    <row r="335" spans="1:11" x14ac:dyDescent="0.3">
      <c r="A335" s="111" t="s">
        <v>11</v>
      </c>
      <c r="B335" s="112" t="s">
        <v>353</v>
      </c>
      <c r="C335" s="43" t="s">
        <v>66</v>
      </c>
      <c r="D335" s="35">
        <v>8792.49</v>
      </c>
      <c r="E335" s="179"/>
      <c r="F335" s="173"/>
    </row>
    <row r="336" spans="1:11" x14ac:dyDescent="0.3">
      <c r="A336" s="111" t="s">
        <v>17</v>
      </c>
      <c r="B336" s="112" t="s">
        <v>354</v>
      </c>
      <c r="C336" s="43" t="s">
        <v>66</v>
      </c>
      <c r="D336" s="41">
        <v>568.03</v>
      </c>
      <c r="E336" s="175"/>
      <c r="F336" s="173"/>
    </row>
    <row r="337" spans="1:11" x14ac:dyDescent="0.3">
      <c r="A337" s="80">
        <v>2</v>
      </c>
      <c r="B337" s="109" t="s">
        <v>355</v>
      </c>
      <c r="C337" s="43"/>
      <c r="D337" s="41"/>
      <c r="E337" s="175"/>
      <c r="F337" s="173"/>
    </row>
    <row r="338" spans="1:11" x14ac:dyDescent="0.3">
      <c r="A338" s="111" t="s">
        <v>23</v>
      </c>
      <c r="B338" s="85" t="s">
        <v>356</v>
      </c>
      <c r="C338" s="43" t="s">
        <v>25</v>
      </c>
      <c r="D338" s="41">
        <v>21</v>
      </c>
      <c r="E338" s="175"/>
      <c r="F338" s="173"/>
    </row>
    <row r="339" spans="1:11" x14ac:dyDescent="0.3">
      <c r="A339" s="111" t="s">
        <v>26</v>
      </c>
      <c r="B339" s="85" t="s">
        <v>357</v>
      </c>
      <c r="C339" s="43" t="s">
        <v>25</v>
      </c>
      <c r="D339" s="35">
        <v>6630.5</v>
      </c>
      <c r="E339" s="175"/>
      <c r="F339" s="173"/>
    </row>
    <row r="340" spans="1:11" x14ac:dyDescent="0.3">
      <c r="A340" s="111" t="s">
        <v>28</v>
      </c>
      <c r="B340" s="85" t="s">
        <v>358</v>
      </c>
      <c r="C340" s="43" t="s">
        <v>25</v>
      </c>
      <c r="D340" s="35">
        <v>4335</v>
      </c>
      <c r="E340" s="175"/>
      <c r="F340" s="173"/>
    </row>
    <row r="341" spans="1:11" x14ac:dyDescent="0.3">
      <c r="A341" s="80">
        <v>3</v>
      </c>
      <c r="B341" s="109" t="s">
        <v>359</v>
      </c>
      <c r="C341" s="43" t="s">
        <v>75</v>
      </c>
      <c r="D341" s="41">
        <v>113</v>
      </c>
      <c r="E341" s="175"/>
      <c r="F341" s="173"/>
    </row>
    <row r="342" spans="1:11" x14ac:dyDescent="0.3">
      <c r="A342" s="80">
        <v>4</v>
      </c>
      <c r="B342" s="109" t="s">
        <v>69</v>
      </c>
      <c r="C342" s="43" t="s">
        <v>66</v>
      </c>
      <c r="D342" s="41">
        <v>632.29</v>
      </c>
      <c r="E342" s="175"/>
      <c r="F342" s="173"/>
    </row>
    <row r="343" spans="1:11" x14ac:dyDescent="0.3">
      <c r="A343" s="80">
        <v>5</v>
      </c>
      <c r="B343" s="109" t="s">
        <v>251</v>
      </c>
      <c r="C343" s="45"/>
      <c r="D343" s="113"/>
      <c r="E343" s="170"/>
      <c r="F343" s="173"/>
    </row>
    <row r="344" spans="1:11" x14ac:dyDescent="0.3">
      <c r="A344" s="111" t="s">
        <v>57</v>
      </c>
      <c r="B344" s="85" t="s">
        <v>360</v>
      </c>
      <c r="C344" s="43" t="s">
        <v>252</v>
      </c>
      <c r="D344" s="35">
        <v>115043.82</v>
      </c>
      <c r="E344" s="175"/>
      <c r="F344" s="173"/>
    </row>
    <row r="345" spans="1:11" x14ac:dyDescent="0.3">
      <c r="A345" s="111" t="s">
        <v>187</v>
      </c>
      <c r="B345" s="85" t="s">
        <v>361</v>
      </c>
      <c r="C345" s="43" t="s">
        <v>362</v>
      </c>
      <c r="D345" s="35">
        <v>250</v>
      </c>
      <c r="E345" s="179"/>
      <c r="F345" s="173"/>
      <c r="G345" s="6"/>
    </row>
    <row r="346" spans="1:11" x14ac:dyDescent="0.3">
      <c r="A346" s="80">
        <v>6</v>
      </c>
      <c r="B346" s="109" t="s">
        <v>363</v>
      </c>
      <c r="C346" s="43"/>
      <c r="D346" s="114"/>
      <c r="E346" s="170"/>
      <c r="F346" s="173"/>
    </row>
    <row r="347" spans="1:11" x14ac:dyDescent="0.3">
      <c r="A347" s="111" t="s">
        <v>192</v>
      </c>
      <c r="B347" s="85" t="s">
        <v>364</v>
      </c>
      <c r="C347" s="48" t="s">
        <v>75</v>
      </c>
      <c r="D347" s="35">
        <v>8</v>
      </c>
      <c r="E347" s="198"/>
      <c r="F347" s="173"/>
      <c r="K347" s="47"/>
    </row>
    <row r="348" spans="1:11" x14ac:dyDescent="0.3">
      <c r="A348" s="111" t="s">
        <v>194</v>
      </c>
      <c r="B348" s="85" t="s">
        <v>365</v>
      </c>
      <c r="C348" s="48" t="s">
        <v>75</v>
      </c>
      <c r="D348" s="35">
        <v>127</v>
      </c>
      <c r="E348" s="198"/>
      <c r="F348" s="173"/>
      <c r="K348" s="47"/>
    </row>
    <row r="349" spans="1:11" x14ac:dyDescent="0.3">
      <c r="A349" s="111" t="s">
        <v>196</v>
      </c>
      <c r="B349" s="85" t="s">
        <v>366</v>
      </c>
      <c r="C349" s="48" t="s">
        <v>75</v>
      </c>
      <c r="D349" s="35">
        <v>80</v>
      </c>
      <c r="E349" s="198"/>
      <c r="F349" s="173"/>
      <c r="K349" s="100"/>
    </row>
    <row r="350" spans="1:11" x14ac:dyDescent="0.3">
      <c r="A350" s="111" t="s">
        <v>198</v>
      </c>
      <c r="B350" s="85" t="s">
        <v>367</v>
      </c>
      <c r="C350" s="48" t="s">
        <v>75</v>
      </c>
      <c r="D350" s="35">
        <v>34</v>
      </c>
      <c r="E350" s="198"/>
      <c r="F350" s="173"/>
    </row>
    <row r="351" spans="1:11" x14ac:dyDescent="0.3">
      <c r="A351" s="111" t="s">
        <v>200</v>
      </c>
      <c r="B351" s="85" t="s">
        <v>368</v>
      </c>
      <c r="C351" s="48" t="s">
        <v>75</v>
      </c>
      <c r="D351" s="35">
        <v>3</v>
      </c>
      <c r="E351" s="198"/>
      <c r="F351" s="173"/>
    </row>
    <row r="352" spans="1:11" x14ac:dyDescent="0.3">
      <c r="A352" s="111" t="s">
        <v>202</v>
      </c>
      <c r="B352" s="85" t="s">
        <v>369</v>
      </c>
      <c r="C352" s="48" t="s">
        <v>75</v>
      </c>
      <c r="D352" s="35">
        <v>181</v>
      </c>
      <c r="E352" s="198"/>
      <c r="F352" s="173"/>
    </row>
    <row r="353" spans="1:6" x14ac:dyDescent="0.3">
      <c r="A353" s="111" t="s">
        <v>370</v>
      </c>
      <c r="B353" s="85" t="s">
        <v>371</v>
      </c>
      <c r="C353" s="48" t="s">
        <v>75</v>
      </c>
      <c r="D353" s="35">
        <v>112</v>
      </c>
      <c r="E353" s="198"/>
      <c r="F353" s="173"/>
    </row>
    <row r="354" spans="1:6" x14ac:dyDescent="0.3">
      <c r="A354" s="111" t="s">
        <v>372</v>
      </c>
      <c r="B354" s="85" t="s">
        <v>373</v>
      </c>
      <c r="C354" s="48" t="s">
        <v>75</v>
      </c>
      <c r="D354" s="35">
        <v>26</v>
      </c>
      <c r="E354" s="198"/>
      <c r="F354" s="173"/>
    </row>
    <row r="355" spans="1:6" x14ac:dyDescent="0.3">
      <c r="A355" s="111" t="s">
        <v>374</v>
      </c>
      <c r="B355" s="85" t="s">
        <v>375</v>
      </c>
      <c r="C355" s="48" t="s">
        <v>75</v>
      </c>
      <c r="D355" s="35">
        <v>4</v>
      </c>
      <c r="E355" s="198"/>
      <c r="F355" s="173"/>
    </row>
    <row r="356" spans="1:6" x14ac:dyDescent="0.3">
      <c r="A356" s="111" t="s">
        <v>376</v>
      </c>
      <c r="B356" s="85" t="s">
        <v>377</v>
      </c>
      <c r="C356" s="48" t="s">
        <v>75</v>
      </c>
      <c r="D356" s="35">
        <v>2</v>
      </c>
      <c r="E356" s="198"/>
      <c r="F356" s="173"/>
    </row>
    <row r="357" spans="1:6" x14ac:dyDescent="0.3">
      <c r="A357" s="111" t="s">
        <v>378</v>
      </c>
      <c r="B357" s="85" t="s">
        <v>379</v>
      </c>
      <c r="C357" s="48" t="s">
        <v>75</v>
      </c>
      <c r="D357" s="35">
        <v>1</v>
      </c>
      <c r="E357" s="198"/>
      <c r="F357" s="173"/>
    </row>
    <row r="358" spans="1:6" x14ac:dyDescent="0.3">
      <c r="A358" s="111" t="s">
        <v>380</v>
      </c>
      <c r="B358" s="85" t="s">
        <v>381</v>
      </c>
      <c r="C358" s="48" t="s">
        <v>75</v>
      </c>
      <c r="D358" s="35">
        <v>21</v>
      </c>
      <c r="E358" s="198"/>
      <c r="F358" s="173"/>
    </row>
    <row r="359" spans="1:6" x14ac:dyDescent="0.3">
      <c r="A359" s="111" t="s">
        <v>382</v>
      </c>
      <c r="B359" s="85" t="s">
        <v>383</v>
      </c>
      <c r="C359" s="48" t="s">
        <v>75</v>
      </c>
      <c r="D359" s="35">
        <v>54</v>
      </c>
      <c r="E359" s="198"/>
      <c r="F359" s="173"/>
    </row>
    <row r="360" spans="1:6" x14ac:dyDescent="0.3">
      <c r="A360" s="111" t="s">
        <v>384</v>
      </c>
      <c r="B360" s="85" t="s">
        <v>385</v>
      </c>
      <c r="C360" s="48" t="s">
        <v>75</v>
      </c>
      <c r="D360" s="35">
        <v>2</v>
      </c>
      <c r="E360" s="198"/>
      <c r="F360" s="173"/>
    </row>
    <row r="361" spans="1:6" x14ac:dyDescent="0.3">
      <c r="A361" s="111" t="s">
        <v>386</v>
      </c>
      <c r="B361" s="85" t="s">
        <v>387</v>
      </c>
      <c r="C361" s="48" t="s">
        <v>75</v>
      </c>
      <c r="D361" s="35">
        <v>18</v>
      </c>
      <c r="E361" s="198"/>
      <c r="F361" s="173"/>
    </row>
    <row r="362" spans="1:6" x14ac:dyDescent="0.3">
      <c r="A362" s="111" t="s">
        <v>388</v>
      </c>
      <c r="B362" s="85" t="s">
        <v>389</v>
      </c>
      <c r="C362" s="48" t="s">
        <v>75</v>
      </c>
      <c r="D362" s="35">
        <v>482</v>
      </c>
      <c r="E362" s="204"/>
      <c r="F362" s="173"/>
    </row>
    <row r="363" spans="1:6" x14ac:dyDescent="0.3">
      <c r="A363" s="111" t="s">
        <v>390</v>
      </c>
      <c r="B363" s="85" t="s">
        <v>391</v>
      </c>
      <c r="C363" s="48" t="s">
        <v>75</v>
      </c>
      <c r="D363" s="35">
        <v>663</v>
      </c>
      <c r="E363" s="198"/>
      <c r="F363" s="173"/>
    </row>
    <row r="364" spans="1:6" x14ac:dyDescent="0.3">
      <c r="A364" s="111" t="s">
        <v>392</v>
      </c>
      <c r="B364" s="85" t="s">
        <v>393</v>
      </c>
      <c r="C364" s="48" t="s">
        <v>75</v>
      </c>
      <c r="D364" s="35">
        <v>15</v>
      </c>
      <c r="E364" s="198"/>
      <c r="F364" s="173"/>
    </row>
    <row r="365" spans="1:6" x14ac:dyDescent="0.3">
      <c r="A365" s="115">
        <v>7</v>
      </c>
      <c r="B365" s="116" t="s">
        <v>394</v>
      </c>
      <c r="C365" s="43"/>
      <c r="D365" s="114"/>
      <c r="E365" s="170"/>
      <c r="F365" s="205"/>
    </row>
    <row r="366" spans="1:6" x14ac:dyDescent="0.3">
      <c r="A366" s="111" t="s">
        <v>206</v>
      </c>
      <c r="B366" s="85" t="s">
        <v>395</v>
      </c>
      <c r="C366" s="48" t="s">
        <v>25</v>
      </c>
      <c r="D366" s="35">
        <v>132</v>
      </c>
      <c r="E366" s="198"/>
      <c r="F366" s="206"/>
    </row>
    <row r="367" spans="1:6" x14ac:dyDescent="0.3">
      <c r="A367" s="111" t="s">
        <v>208</v>
      </c>
      <c r="B367" s="85" t="s">
        <v>396</v>
      </c>
      <c r="C367" s="48" t="s">
        <v>25</v>
      </c>
      <c r="D367" s="35">
        <v>4845</v>
      </c>
      <c r="E367" s="198"/>
      <c r="F367" s="206"/>
    </row>
    <row r="368" spans="1:6" x14ac:dyDescent="0.3">
      <c r="A368" s="111" t="s">
        <v>210</v>
      </c>
      <c r="B368" s="85" t="s">
        <v>397</v>
      </c>
      <c r="C368" s="48" t="s">
        <v>25</v>
      </c>
      <c r="D368" s="35">
        <v>4231.5</v>
      </c>
      <c r="E368" s="198"/>
      <c r="F368" s="206"/>
    </row>
    <row r="369" spans="1:17" x14ac:dyDescent="0.3">
      <c r="A369" s="111" t="s">
        <v>212</v>
      </c>
      <c r="B369" s="85" t="s">
        <v>364</v>
      </c>
      <c r="C369" s="48" t="s">
        <v>75</v>
      </c>
      <c r="D369" s="35">
        <v>8</v>
      </c>
      <c r="E369" s="198"/>
      <c r="F369" s="206"/>
    </row>
    <row r="370" spans="1:17" x14ac:dyDescent="0.3">
      <c r="A370" s="111" t="s">
        <v>398</v>
      </c>
      <c r="B370" s="85" t="s">
        <v>365</v>
      </c>
      <c r="C370" s="48" t="s">
        <v>75</v>
      </c>
      <c r="D370" s="35">
        <v>127</v>
      </c>
      <c r="E370" s="198"/>
      <c r="F370" s="206"/>
    </row>
    <row r="371" spans="1:17" x14ac:dyDescent="0.3">
      <c r="A371" s="111" t="s">
        <v>399</v>
      </c>
      <c r="B371" s="85" t="s">
        <v>366</v>
      </c>
      <c r="C371" s="48" t="s">
        <v>75</v>
      </c>
      <c r="D371" s="35">
        <v>80</v>
      </c>
      <c r="E371" s="198"/>
      <c r="F371" s="206"/>
    </row>
    <row r="372" spans="1:17" x14ac:dyDescent="0.3">
      <c r="A372" s="111" t="s">
        <v>400</v>
      </c>
      <c r="B372" s="85" t="s">
        <v>367</v>
      </c>
      <c r="C372" s="48" t="s">
        <v>75</v>
      </c>
      <c r="D372" s="35">
        <v>34</v>
      </c>
      <c r="E372" s="198"/>
      <c r="F372" s="206"/>
    </row>
    <row r="373" spans="1:17" x14ac:dyDescent="0.3">
      <c r="A373" s="111" t="s">
        <v>401</v>
      </c>
      <c r="B373" s="85" t="s">
        <v>368</v>
      </c>
      <c r="C373" s="48" t="s">
        <v>75</v>
      </c>
      <c r="D373" s="35">
        <v>3</v>
      </c>
      <c r="E373" s="198"/>
      <c r="F373" s="206"/>
    </row>
    <row r="374" spans="1:17" x14ac:dyDescent="0.3">
      <c r="A374" s="111" t="s">
        <v>402</v>
      </c>
      <c r="B374" s="85" t="s">
        <v>369</v>
      </c>
      <c r="C374" s="48" t="s">
        <v>75</v>
      </c>
      <c r="D374" s="35">
        <v>181</v>
      </c>
      <c r="E374" s="198"/>
      <c r="F374" s="206"/>
    </row>
    <row r="375" spans="1:17" x14ac:dyDescent="0.3">
      <c r="A375" s="111" t="s">
        <v>403</v>
      </c>
      <c r="B375" s="85" t="s">
        <v>371</v>
      </c>
      <c r="C375" s="48" t="s">
        <v>75</v>
      </c>
      <c r="D375" s="35">
        <v>112</v>
      </c>
      <c r="E375" s="198"/>
      <c r="F375" s="206"/>
    </row>
    <row r="376" spans="1:17" x14ac:dyDescent="0.3">
      <c r="A376" s="111" t="s">
        <v>404</v>
      </c>
      <c r="B376" s="85" t="s">
        <v>373</v>
      </c>
      <c r="C376" s="48" t="s">
        <v>75</v>
      </c>
      <c r="D376" s="35">
        <v>26</v>
      </c>
      <c r="E376" s="198"/>
      <c r="F376" s="206"/>
      <c r="Q376" s="117"/>
    </row>
    <row r="377" spans="1:17" x14ac:dyDescent="0.3">
      <c r="A377" s="111" t="s">
        <v>405</v>
      </c>
      <c r="B377" s="85" t="s">
        <v>375</v>
      </c>
      <c r="C377" s="48" t="s">
        <v>75</v>
      </c>
      <c r="D377" s="35">
        <v>4</v>
      </c>
      <c r="E377" s="198"/>
      <c r="F377" s="206"/>
      <c r="G377" s="117"/>
      <c r="Q377" s="117"/>
    </row>
    <row r="378" spans="1:17" x14ac:dyDescent="0.3">
      <c r="A378" s="111" t="s">
        <v>406</v>
      </c>
      <c r="B378" s="85" t="s">
        <v>377</v>
      </c>
      <c r="C378" s="48" t="s">
        <v>75</v>
      </c>
      <c r="D378" s="35">
        <v>2</v>
      </c>
      <c r="E378" s="198"/>
      <c r="F378" s="206"/>
    </row>
    <row r="379" spans="1:17" x14ac:dyDescent="0.3">
      <c r="A379" s="111" t="s">
        <v>407</v>
      </c>
      <c r="B379" s="85" t="s">
        <v>408</v>
      </c>
      <c r="C379" s="48" t="s">
        <v>75</v>
      </c>
      <c r="D379" s="35">
        <v>1</v>
      </c>
      <c r="E379" s="198"/>
      <c r="F379" s="206"/>
    </row>
    <row r="380" spans="1:17" x14ac:dyDescent="0.3">
      <c r="A380" s="111" t="s">
        <v>409</v>
      </c>
      <c r="B380" s="85" t="s">
        <v>381</v>
      </c>
      <c r="C380" s="48" t="s">
        <v>75</v>
      </c>
      <c r="D380" s="35">
        <v>21</v>
      </c>
      <c r="E380" s="198"/>
      <c r="F380" s="206"/>
    </row>
    <row r="381" spans="1:17" x14ac:dyDescent="0.3">
      <c r="A381" s="111" t="s">
        <v>410</v>
      </c>
      <c r="B381" s="85" t="s">
        <v>383</v>
      </c>
      <c r="C381" s="48" t="s">
        <v>75</v>
      </c>
      <c r="D381" s="35">
        <v>54</v>
      </c>
      <c r="E381" s="198"/>
      <c r="F381" s="206"/>
    </row>
    <row r="382" spans="1:17" x14ac:dyDescent="0.3">
      <c r="A382" s="111" t="s">
        <v>411</v>
      </c>
      <c r="B382" s="85" t="s">
        <v>385</v>
      </c>
      <c r="C382" s="48" t="s">
        <v>75</v>
      </c>
      <c r="D382" s="35">
        <v>2</v>
      </c>
      <c r="E382" s="198"/>
      <c r="F382" s="206"/>
    </row>
    <row r="383" spans="1:17" x14ac:dyDescent="0.3">
      <c r="A383" s="111" t="s">
        <v>412</v>
      </c>
      <c r="B383" s="85" t="s">
        <v>387</v>
      </c>
      <c r="C383" s="48" t="s">
        <v>75</v>
      </c>
      <c r="D383" s="35">
        <v>18</v>
      </c>
      <c r="E383" s="198"/>
      <c r="F383" s="206"/>
    </row>
    <row r="384" spans="1:17" x14ac:dyDescent="0.3">
      <c r="A384" s="111" t="s">
        <v>413</v>
      </c>
      <c r="B384" s="85" t="s">
        <v>389</v>
      </c>
      <c r="C384" s="48" t="s">
        <v>75</v>
      </c>
      <c r="D384" s="35">
        <v>482</v>
      </c>
      <c r="E384" s="198"/>
      <c r="F384" s="206"/>
    </row>
    <row r="385" spans="1:9" x14ac:dyDescent="0.3">
      <c r="A385" s="111" t="s">
        <v>414</v>
      </c>
      <c r="B385" s="85" t="s">
        <v>391</v>
      </c>
      <c r="C385" s="48" t="s">
        <v>75</v>
      </c>
      <c r="D385" s="35">
        <v>663</v>
      </c>
      <c r="E385" s="198"/>
      <c r="F385" s="206"/>
    </row>
    <row r="386" spans="1:9" x14ac:dyDescent="0.3">
      <c r="A386" s="111" t="s">
        <v>415</v>
      </c>
      <c r="B386" s="85" t="s">
        <v>393</v>
      </c>
      <c r="C386" s="48" t="s">
        <v>75</v>
      </c>
      <c r="D386" s="35">
        <v>15</v>
      </c>
      <c r="E386" s="198"/>
      <c r="F386" s="206"/>
    </row>
    <row r="387" spans="1:9" x14ac:dyDescent="0.3">
      <c r="A387" s="111" t="s">
        <v>416</v>
      </c>
      <c r="B387" s="85" t="s">
        <v>417</v>
      </c>
      <c r="C387" s="48" t="s">
        <v>75</v>
      </c>
      <c r="D387" s="35">
        <v>25</v>
      </c>
      <c r="E387" s="198"/>
      <c r="F387" s="206"/>
    </row>
    <row r="388" spans="1:9" x14ac:dyDescent="0.3">
      <c r="A388" s="111" t="s">
        <v>418</v>
      </c>
      <c r="B388" s="85" t="s">
        <v>419</v>
      </c>
      <c r="C388" s="48" t="s">
        <v>75</v>
      </c>
      <c r="D388" s="35">
        <v>19</v>
      </c>
      <c r="E388" s="198"/>
      <c r="F388" s="206"/>
    </row>
    <row r="389" spans="1:9" x14ac:dyDescent="0.3">
      <c r="A389" s="111" t="s">
        <v>420</v>
      </c>
      <c r="B389" s="85" t="str">
        <f>+'[4]MADRID- BOJACA'!C25</f>
        <v>Instalación de niples de reparación DN 400</v>
      </c>
      <c r="C389" s="48" t="s">
        <v>75</v>
      </c>
      <c r="D389" s="35">
        <v>3</v>
      </c>
      <c r="E389" s="198"/>
      <c r="F389" s="206"/>
    </row>
    <row r="390" spans="1:9" x14ac:dyDescent="0.3">
      <c r="A390" s="80">
        <v>8</v>
      </c>
      <c r="B390" s="109" t="s">
        <v>69</v>
      </c>
      <c r="C390" s="43"/>
      <c r="D390" s="114"/>
      <c r="E390" s="170"/>
      <c r="F390" s="205"/>
    </row>
    <row r="391" spans="1:9" x14ac:dyDescent="0.3">
      <c r="A391" s="111" t="s">
        <v>215</v>
      </c>
      <c r="B391" s="85" t="s">
        <v>421</v>
      </c>
      <c r="C391" s="48" t="s">
        <v>66</v>
      </c>
      <c r="D391" s="35">
        <v>4995.29</v>
      </c>
      <c r="E391" s="198"/>
      <c r="F391" s="206"/>
    </row>
    <row r="392" spans="1:9" x14ac:dyDescent="0.3">
      <c r="A392" s="111" t="s">
        <v>217</v>
      </c>
      <c r="B392" s="42" t="s">
        <v>254</v>
      </c>
      <c r="C392" s="48" t="s">
        <v>66</v>
      </c>
      <c r="D392" s="35">
        <v>1580.72</v>
      </c>
      <c r="E392" s="198"/>
      <c r="F392" s="206"/>
    </row>
    <row r="393" spans="1:9" x14ac:dyDescent="0.3">
      <c r="A393" s="80">
        <v>9</v>
      </c>
      <c r="B393" s="109" t="s">
        <v>422</v>
      </c>
      <c r="C393" s="43" t="s">
        <v>66</v>
      </c>
      <c r="D393" s="118">
        <v>1302.6400000000001</v>
      </c>
      <c r="E393" s="175"/>
      <c r="F393" s="207"/>
      <c r="H393" s="95"/>
      <c r="I393" s="95"/>
    </row>
    <row r="394" spans="1:9" x14ac:dyDescent="0.3">
      <c r="A394" s="80">
        <v>10</v>
      </c>
      <c r="B394" s="109" t="s">
        <v>140</v>
      </c>
      <c r="C394" s="43" t="s">
        <v>141</v>
      </c>
      <c r="D394" s="118">
        <f>ROUND(22897.4+264,2)</f>
        <v>23161.4</v>
      </c>
      <c r="E394" s="175"/>
      <c r="F394" s="207"/>
      <c r="H394" s="95"/>
      <c r="I394" s="95"/>
    </row>
    <row r="395" spans="1:9" s="95" customFormat="1" x14ac:dyDescent="0.3">
      <c r="A395" s="80">
        <v>11</v>
      </c>
      <c r="B395" s="109" t="s">
        <v>423</v>
      </c>
      <c r="C395" s="43"/>
      <c r="D395" s="114"/>
      <c r="E395" s="170"/>
      <c r="F395" s="207"/>
    </row>
    <row r="396" spans="1:9" s="95" customFormat="1" x14ac:dyDescent="0.3">
      <c r="A396" s="111" t="s">
        <v>232</v>
      </c>
      <c r="B396" s="85" t="s">
        <v>424</v>
      </c>
      <c r="C396" s="48" t="s">
        <v>75</v>
      </c>
      <c r="D396" s="119">
        <v>342</v>
      </c>
      <c r="E396" s="198"/>
      <c r="F396" s="207"/>
    </row>
    <row r="397" spans="1:9" x14ac:dyDescent="0.3">
      <c r="A397" s="111" t="s">
        <v>234</v>
      </c>
      <c r="B397" s="85" t="s">
        <v>425</v>
      </c>
      <c r="C397" s="48" t="s">
        <v>75</v>
      </c>
      <c r="D397" s="119">
        <v>452</v>
      </c>
      <c r="E397" s="198"/>
      <c r="F397" s="207"/>
      <c r="H397" s="95"/>
      <c r="I397" s="95"/>
    </row>
    <row r="398" spans="1:9" x14ac:dyDescent="0.3">
      <c r="A398" s="80">
        <v>12</v>
      </c>
      <c r="B398" s="109" t="s">
        <v>426</v>
      </c>
      <c r="C398" s="43"/>
      <c r="D398" s="113"/>
      <c r="E398" s="170"/>
      <c r="F398" s="207"/>
    </row>
    <row r="399" spans="1:9" x14ac:dyDescent="0.3">
      <c r="A399" s="111">
        <v>12.1</v>
      </c>
      <c r="B399" s="112" t="s">
        <v>427</v>
      </c>
      <c r="C399" s="82" t="s">
        <v>66</v>
      </c>
      <c r="D399" s="83">
        <v>63.26</v>
      </c>
      <c r="E399" s="208"/>
      <c r="F399" s="207"/>
    </row>
    <row r="400" spans="1:9" x14ac:dyDescent="0.3">
      <c r="A400" s="111">
        <v>12.2</v>
      </c>
      <c r="B400" s="112" t="s">
        <v>428</v>
      </c>
      <c r="C400" s="82" t="s">
        <v>66</v>
      </c>
      <c r="D400" s="83">
        <v>51.75</v>
      </c>
      <c r="E400" s="208"/>
      <c r="F400" s="207"/>
      <c r="H400" s="101"/>
      <c r="I400" s="95"/>
    </row>
    <row r="401" spans="1:9" x14ac:dyDescent="0.3">
      <c r="A401" s="111">
        <v>12.3</v>
      </c>
      <c r="B401" s="112" t="s">
        <v>429</v>
      </c>
      <c r="C401" s="82" t="s">
        <v>66</v>
      </c>
      <c r="D401" s="83">
        <v>130.55000000000001</v>
      </c>
      <c r="E401" s="208"/>
      <c r="F401" s="207"/>
      <c r="H401" s="101"/>
      <c r="I401" s="95"/>
    </row>
    <row r="402" spans="1:9" x14ac:dyDescent="0.3">
      <c r="A402" s="111">
        <v>12.4</v>
      </c>
      <c r="B402" s="85" t="s">
        <v>430</v>
      </c>
      <c r="C402" s="48" t="s">
        <v>66</v>
      </c>
      <c r="D402" s="83">
        <v>320.39</v>
      </c>
      <c r="E402" s="198"/>
      <c r="F402" s="207"/>
      <c r="H402" s="95"/>
      <c r="I402" s="95"/>
    </row>
    <row r="403" spans="1:9" x14ac:dyDescent="0.3">
      <c r="A403" s="80">
        <v>13</v>
      </c>
      <c r="B403" s="109" t="s">
        <v>431</v>
      </c>
      <c r="C403" s="43"/>
      <c r="D403" s="114"/>
      <c r="E403" s="175"/>
      <c r="F403" s="207"/>
      <c r="H403" s="95"/>
      <c r="I403" s="95"/>
    </row>
    <row r="404" spans="1:9" x14ac:dyDescent="0.3">
      <c r="A404" s="111">
        <v>13.1</v>
      </c>
      <c r="B404" s="49" t="s">
        <v>432</v>
      </c>
      <c r="C404" s="48" t="s">
        <v>66</v>
      </c>
      <c r="D404" s="35">
        <v>51.75</v>
      </c>
      <c r="E404" s="198"/>
      <c r="F404" s="207"/>
      <c r="H404" s="95"/>
      <c r="I404" s="95"/>
    </row>
    <row r="405" spans="1:9" x14ac:dyDescent="0.3">
      <c r="A405" s="111">
        <v>13.2</v>
      </c>
      <c r="B405" s="49" t="s">
        <v>433</v>
      </c>
      <c r="C405" s="48" t="s">
        <v>66</v>
      </c>
      <c r="D405" s="35">
        <v>155</v>
      </c>
      <c r="E405" s="198"/>
      <c r="F405" s="207"/>
      <c r="H405" s="95"/>
      <c r="I405" s="95"/>
    </row>
    <row r="406" spans="1:9" x14ac:dyDescent="0.3">
      <c r="A406" s="80">
        <v>14</v>
      </c>
      <c r="B406" s="109" t="s">
        <v>434</v>
      </c>
      <c r="C406" s="43" t="s">
        <v>75</v>
      </c>
      <c r="D406" s="86">
        <v>3</v>
      </c>
      <c r="E406" s="175"/>
      <c r="F406" s="207"/>
    </row>
    <row r="407" spans="1:9" x14ac:dyDescent="0.3">
      <c r="A407" s="80">
        <v>15</v>
      </c>
      <c r="B407" s="109" t="s">
        <v>435</v>
      </c>
      <c r="C407" s="43" t="s">
        <v>25</v>
      </c>
      <c r="D407" s="86">
        <v>12164</v>
      </c>
      <c r="E407" s="175"/>
      <c r="F407" s="207"/>
    </row>
    <row r="408" spans="1:9" x14ac:dyDescent="0.3">
      <c r="A408" s="80">
        <v>16</v>
      </c>
      <c r="B408" s="109" t="s">
        <v>436</v>
      </c>
      <c r="C408" s="43" t="s">
        <v>75</v>
      </c>
      <c r="D408" s="86">
        <v>1513</v>
      </c>
      <c r="E408" s="175"/>
      <c r="F408" s="207"/>
      <c r="G408" s="6"/>
    </row>
    <row r="409" spans="1:9" x14ac:dyDescent="0.3">
      <c r="A409" s="97"/>
      <c r="B409" s="95"/>
      <c r="C409" s="99"/>
      <c r="D409" s="120"/>
      <c r="E409" s="200"/>
      <c r="F409" s="209"/>
    </row>
    <row r="410" spans="1:9" x14ac:dyDescent="0.3">
      <c r="A410" s="121" t="s">
        <v>437</v>
      </c>
      <c r="B410" s="122" t="s">
        <v>438</v>
      </c>
      <c r="C410" s="75"/>
      <c r="D410" s="76"/>
      <c r="E410" s="196"/>
      <c r="F410" s="197"/>
    </row>
    <row r="411" spans="1:9" x14ac:dyDescent="0.3">
      <c r="A411" s="80">
        <v>0</v>
      </c>
      <c r="B411" s="81" t="s">
        <v>60</v>
      </c>
      <c r="C411" s="43"/>
      <c r="D411" s="41"/>
      <c r="E411" s="170"/>
      <c r="F411" s="171"/>
    </row>
    <row r="412" spans="1:9" x14ac:dyDescent="0.3">
      <c r="A412" s="77" t="s">
        <v>244</v>
      </c>
      <c r="B412" s="42" t="s">
        <v>245</v>
      </c>
      <c r="C412" s="43" t="s">
        <v>25</v>
      </c>
      <c r="D412" s="86">
        <v>1867</v>
      </c>
      <c r="E412" s="175"/>
      <c r="F412" s="173"/>
    </row>
    <row r="413" spans="1:9" x14ac:dyDescent="0.3">
      <c r="A413" s="80">
        <v>1</v>
      </c>
      <c r="B413" s="109" t="s">
        <v>63</v>
      </c>
      <c r="C413" s="45"/>
      <c r="D413" s="123"/>
      <c r="E413" s="179"/>
      <c r="F413" s="173"/>
    </row>
    <row r="414" spans="1:9" x14ac:dyDescent="0.3">
      <c r="A414" s="111" t="s">
        <v>11</v>
      </c>
      <c r="B414" s="112" t="s">
        <v>353</v>
      </c>
      <c r="C414" s="43" t="s">
        <v>66</v>
      </c>
      <c r="D414" s="86">
        <v>1995.36</v>
      </c>
      <c r="E414" s="175"/>
      <c r="F414" s="173"/>
    </row>
    <row r="415" spans="1:9" x14ac:dyDescent="0.3">
      <c r="A415" s="111" t="s">
        <v>14</v>
      </c>
      <c r="B415" s="112" t="s">
        <v>354</v>
      </c>
      <c r="C415" s="43" t="s">
        <v>66</v>
      </c>
      <c r="D415" s="86">
        <v>105.02</v>
      </c>
      <c r="E415" s="175"/>
      <c r="F415" s="173"/>
    </row>
    <row r="416" spans="1:9" x14ac:dyDescent="0.3">
      <c r="A416" s="80">
        <v>2</v>
      </c>
      <c r="B416" s="124" t="s">
        <v>439</v>
      </c>
      <c r="C416" s="43"/>
      <c r="D416" s="114"/>
      <c r="E416" s="210"/>
      <c r="F416" s="173"/>
    </row>
    <row r="417" spans="1:8" x14ac:dyDescent="0.3">
      <c r="A417" s="111" t="s">
        <v>23</v>
      </c>
      <c r="B417" s="112" t="s">
        <v>440</v>
      </c>
      <c r="C417" s="43" t="s">
        <v>25</v>
      </c>
      <c r="D417" s="86">
        <v>1867</v>
      </c>
      <c r="E417" s="175"/>
      <c r="F417" s="173"/>
    </row>
    <row r="418" spans="1:8" x14ac:dyDescent="0.3">
      <c r="A418" s="111">
        <v>2.2000000000000002</v>
      </c>
      <c r="B418" s="112" t="s">
        <v>361</v>
      </c>
      <c r="C418" s="43" t="s">
        <v>75</v>
      </c>
      <c r="D418" s="86">
        <v>46</v>
      </c>
      <c r="E418" s="175"/>
      <c r="F418" s="173"/>
    </row>
    <row r="419" spans="1:8" x14ac:dyDescent="0.3">
      <c r="A419" s="80">
        <v>3</v>
      </c>
      <c r="B419" s="125" t="s">
        <v>69</v>
      </c>
      <c r="C419" s="43"/>
      <c r="D419" s="86"/>
      <c r="E419" s="175"/>
      <c r="F419" s="173"/>
    </row>
    <row r="420" spans="1:8" x14ac:dyDescent="0.3">
      <c r="A420" s="111">
        <v>3.1</v>
      </c>
      <c r="B420" s="112" t="s">
        <v>71</v>
      </c>
      <c r="C420" s="43" t="s">
        <v>66</v>
      </c>
      <c r="D420" s="86">
        <v>140.03</v>
      </c>
      <c r="E420" s="175"/>
      <c r="F420" s="173"/>
    </row>
    <row r="421" spans="1:8" x14ac:dyDescent="0.3">
      <c r="A421" s="80">
        <v>4</v>
      </c>
      <c r="B421" s="124" t="s">
        <v>441</v>
      </c>
      <c r="C421" s="45"/>
      <c r="D421" s="86"/>
      <c r="E421" s="179"/>
      <c r="F421" s="173"/>
    </row>
    <row r="422" spans="1:8" x14ac:dyDescent="0.3">
      <c r="A422" s="111">
        <v>4.0999999999999996</v>
      </c>
      <c r="B422" s="85" t="s">
        <v>358</v>
      </c>
      <c r="C422" s="43" t="s">
        <v>252</v>
      </c>
      <c r="D422" s="86">
        <v>40195.089999999997</v>
      </c>
      <c r="E422" s="175"/>
      <c r="F422" s="173"/>
    </row>
    <row r="423" spans="1:8" x14ac:dyDescent="0.3">
      <c r="A423" s="111">
        <v>4.2</v>
      </c>
      <c r="B423" s="85" t="s">
        <v>361</v>
      </c>
      <c r="C423" s="43" t="s">
        <v>362</v>
      </c>
      <c r="D423" s="86">
        <v>1740</v>
      </c>
      <c r="E423" s="179"/>
      <c r="F423" s="173"/>
      <c r="G423" s="6"/>
    </row>
    <row r="424" spans="1:8" x14ac:dyDescent="0.3">
      <c r="A424" s="80">
        <v>5</v>
      </c>
      <c r="B424" s="109" t="s">
        <v>442</v>
      </c>
      <c r="C424" s="43"/>
      <c r="D424" s="86"/>
      <c r="E424" s="179"/>
      <c r="F424" s="173"/>
    </row>
    <row r="425" spans="1:8" x14ac:dyDescent="0.3">
      <c r="A425" s="111" t="s">
        <v>443</v>
      </c>
      <c r="B425" s="112" t="s">
        <v>444</v>
      </c>
      <c r="C425" s="43" t="s">
        <v>75</v>
      </c>
      <c r="D425" s="86">
        <v>6</v>
      </c>
      <c r="E425" s="179"/>
      <c r="F425" s="173"/>
    </row>
    <row r="426" spans="1:8" x14ac:dyDescent="0.3">
      <c r="A426" s="80">
        <v>6</v>
      </c>
      <c r="B426" s="109" t="s">
        <v>394</v>
      </c>
      <c r="C426" s="43"/>
      <c r="D426" s="86"/>
      <c r="E426" s="179"/>
      <c r="F426" s="173"/>
    </row>
    <row r="427" spans="1:8" x14ac:dyDescent="0.3">
      <c r="A427" s="111" t="s">
        <v>445</v>
      </c>
      <c r="B427" s="85" t="s">
        <v>446</v>
      </c>
      <c r="C427" s="43" t="s">
        <v>25</v>
      </c>
      <c r="D427" s="86">
        <v>1867</v>
      </c>
      <c r="E427" s="179"/>
      <c r="F427" s="173"/>
      <c r="G427" s="126"/>
    </row>
    <row r="428" spans="1:8" x14ac:dyDescent="0.3">
      <c r="A428" s="111" t="s">
        <v>443</v>
      </c>
      <c r="B428" s="112" t="s">
        <v>444</v>
      </c>
      <c r="C428" s="43" t="s">
        <v>75</v>
      </c>
      <c r="D428" s="86">
        <v>6</v>
      </c>
      <c r="E428" s="179"/>
      <c r="F428" s="173"/>
    </row>
    <row r="429" spans="1:8" x14ac:dyDescent="0.3">
      <c r="A429" s="80">
        <v>7</v>
      </c>
      <c r="B429" s="124" t="s">
        <v>69</v>
      </c>
      <c r="C429" s="43"/>
      <c r="D429" s="86"/>
      <c r="E429" s="179"/>
      <c r="F429" s="173"/>
    </row>
    <row r="430" spans="1:8" x14ac:dyDescent="0.3">
      <c r="A430" s="111" t="s">
        <v>206</v>
      </c>
      <c r="B430" s="112" t="s">
        <v>447</v>
      </c>
      <c r="C430" s="43" t="s">
        <v>66</v>
      </c>
      <c r="D430" s="86">
        <v>1310.6500000000001</v>
      </c>
      <c r="E430" s="175"/>
      <c r="F430" s="173"/>
    </row>
    <row r="431" spans="1:8" x14ac:dyDescent="0.3">
      <c r="A431" s="111" t="s">
        <v>208</v>
      </c>
      <c r="B431" s="127" t="s">
        <v>254</v>
      </c>
      <c r="C431" s="43" t="s">
        <v>66</v>
      </c>
      <c r="D431" s="86">
        <v>320</v>
      </c>
      <c r="E431" s="175"/>
      <c r="F431" s="173"/>
    </row>
    <row r="432" spans="1:8" x14ac:dyDescent="0.3">
      <c r="A432" s="80">
        <v>8</v>
      </c>
      <c r="B432" s="124" t="s">
        <v>426</v>
      </c>
      <c r="C432" s="43"/>
      <c r="D432" s="86"/>
      <c r="E432" s="179"/>
      <c r="F432" s="173"/>
      <c r="H432" s="20"/>
    </row>
    <row r="433" spans="1:7" x14ac:dyDescent="0.3">
      <c r="A433" s="111" t="s">
        <v>215</v>
      </c>
      <c r="B433" s="112" t="s">
        <v>448</v>
      </c>
      <c r="C433" s="43" t="s">
        <v>66</v>
      </c>
      <c r="D433" s="86">
        <v>90</v>
      </c>
      <c r="E433" s="175"/>
      <c r="F433" s="173"/>
    </row>
    <row r="434" spans="1:7" x14ac:dyDescent="0.3">
      <c r="A434" s="111" t="s">
        <v>217</v>
      </c>
      <c r="B434" s="49" t="s">
        <v>449</v>
      </c>
      <c r="C434" s="27" t="s">
        <v>66</v>
      </c>
      <c r="D434" s="86">
        <v>110</v>
      </c>
      <c r="E434" s="175"/>
      <c r="F434" s="173"/>
    </row>
    <row r="435" spans="1:7" x14ac:dyDescent="0.3">
      <c r="A435" s="80">
        <v>9</v>
      </c>
      <c r="B435" s="125" t="s">
        <v>450</v>
      </c>
      <c r="C435" s="43"/>
      <c r="D435" s="86"/>
      <c r="E435" s="179"/>
      <c r="F435" s="173"/>
    </row>
    <row r="436" spans="1:7" x14ac:dyDescent="0.3">
      <c r="A436" s="111" t="s">
        <v>220</v>
      </c>
      <c r="B436" s="49" t="s">
        <v>451</v>
      </c>
      <c r="C436" s="43" t="s">
        <v>66</v>
      </c>
      <c r="D436" s="86">
        <v>70</v>
      </c>
      <c r="E436" s="175"/>
      <c r="F436" s="173"/>
    </row>
    <row r="437" spans="1:7" x14ac:dyDescent="0.3">
      <c r="A437" s="80">
        <v>10</v>
      </c>
      <c r="B437" s="109" t="s">
        <v>452</v>
      </c>
      <c r="C437" s="43" t="s">
        <v>25</v>
      </c>
      <c r="D437" s="86">
        <v>1867</v>
      </c>
      <c r="E437" s="175"/>
      <c r="F437" s="173"/>
      <c r="G437" s="6"/>
    </row>
    <row r="438" spans="1:7" x14ac:dyDescent="0.3">
      <c r="D438" s="128"/>
      <c r="E438" s="211"/>
      <c r="F438" s="212"/>
    </row>
    <row r="439" spans="1:7" x14ac:dyDescent="0.3">
      <c r="A439" s="121" t="s">
        <v>453</v>
      </c>
      <c r="B439" s="122" t="s">
        <v>454</v>
      </c>
      <c r="C439" s="75"/>
      <c r="D439" s="76"/>
      <c r="E439" s="196"/>
      <c r="F439" s="197"/>
    </row>
    <row r="440" spans="1:7" x14ac:dyDescent="0.3">
      <c r="A440" s="80">
        <v>0</v>
      </c>
      <c r="B440" s="81" t="s">
        <v>60</v>
      </c>
      <c r="C440" s="43"/>
      <c r="D440" s="41"/>
      <c r="E440" s="170"/>
      <c r="F440" s="171"/>
    </row>
    <row r="441" spans="1:7" x14ac:dyDescent="0.3">
      <c r="A441" s="77" t="s">
        <v>244</v>
      </c>
      <c r="B441" s="42" t="s">
        <v>245</v>
      </c>
      <c r="C441" s="43" t="s">
        <v>25</v>
      </c>
      <c r="D441" s="41">
        <v>93</v>
      </c>
      <c r="E441" s="175"/>
      <c r="F441" s="173"/>
    </row>
    <row r="442" spans="1:7" x14ac:dyDescent="0.3">
      <c r="A442" s="77" t="s">
        <v>246</v>
      </c>
      <c r="B442" s="42" t="s">
        <v>62</v>
      </c>
      <c r="C442" s="43" t="s">
        <v>19</v>
      </c>
      <c r="D442" s="41">
        <v>855.93</v>
      </c>
      <c r="E442" s="175"/>
      <c r="F442" s="173"/>
    </row>
    <row r="443" spans="1:7" x14ac:dyDescent="0.3">
      <c r="A443" s="80">
        <v>1</v>
      </c>
      <c r="B443" s="109" t="s">
        <v>455</v>
      </c>
      <c r="C443" s="43"/>
      <c r="D443" s="123"/>
      <c r="E443" s="182"/>
      <c r="F443" s="213"/>
    </row>
    <row r="444" spans="1:7" x14ac:dyDescent="0.3">
      <c r="A444" s="111" t="s">
        <v>11</v>
      </c>
      <c r="B444" s="85" t="s">
        <v>456</v>
      </c>
      <c r="C444" s="48" t="s">
        <v>75</v>
      </c>
      <c r="D444" s="54">
        <v>7</v>
      </c>
      <c r="E444" s="178"/>
      <c r="F444" s="214"/>
    </row>
    <row r="445" spans="1:7" x14ac:dyDescent="0.3">
      <c r="A445" s="111" t="s">
        <v>14</v>
      </c>
      <c r="B445" s="85" t="s">
        <v>457</v>
      </c>
      <c r="C445" s="48" t="s">
        <v>75</v>
      </c>
      <c r="D445" s="54">
        <v>3</v>
      </c>
      <c r="E445" s="178"/>
      <c r="F445" s="214"/>
    </row>
    <row r="446" spans="1:7" x14ac:dyDescent="0.3">
      <c r="A446" s="111" t="s">
        <v>17</v>
      </c>
      <c r="B446" s="85" t="s">
        <v>458</v>
      </c>
      <c r="C446" s="48" t="s">
        <v>75</v>
      </c>
      <c r="D446" s="54">
        <v>5</v>
      </c>
      <c r="E446" s="178"/>
      <c r="F446" s="214"/>
    </row>
    <row r="447" spans="1:7" x14ac:dyDescent="0.3">
      <c r="A447" s="111" t="s">
        <v>20</v>
      </c>
      <c r="B447" s="85" t="s">
        <v>459</v>
      </c>
      <c r="C447" s="48" t="s">
        <v>75</v>
      </c>
      <c r="D447" s="54">
        <v>6</v>
      </c>
      <c r="E447" s="178"/>
      <c r="F447" s="214"/>
    </row>
    <row r="448" spans="1:7" x14ac:dyDescent="0.3">
      <c r="A448" s="111" t="s">
        <v>150</v>
      </c>
      <c r="B448" s="85" t="s">
        <v>460</v>
      </c>
      <c r="C448" s="48" t="s">
        <v>75</v>
      </c>
      <c r="D448" s="54">
        <v>11</v>
      </c>
      <c r="E448" s="178"/>
      <c r="F448" s="214"/>
    </row>
    <row r="449" spans="1:6" x14ac:dyDescent="0.3">
      <c r="A449" s="80">
        <v>2</v>
      </c>
      <c r="B449" s="129" t="s">
        <v>461</v>
      </c>
      <c r="C449" s="43"/>
      <c r="D449" s="123"/>
      <c r="E449" s="182"/>
      <c r="F449" s="214"/>
    </row>
    <row r="450" spans="1:6" x14ac:dyDescent="0.3">
      <c r="A450" s="111" t="s">
        <v>23</v>
      </c>
      <c r="B450" s="112" t="s">
        <v>462</v>
      </c>
      <c r="C450" s="48" t="s">
        <v>75</v>
      </c>
      <c r="D450" s="54">
        <v>3</v>
      </c>
      <c r="E450" s="178"/>
      <c r="F450" s="214"/>
    </row>
    <row r="451" spans="1:6" x14ac:dyDescent="0.3">
      <c r="A451" s="111" t="s">
        <v>26</v>
      </c>
      <c r="B451" s="112" t="s">
        <v>463</v>
      </c>
      <c r="C451" s="48" t="s">
        <v>75</v>
      </c>
      <c r="D451" s="54">
        <v>3</v>
      </c>
      <c r="E451" s="178"/>
      <c r="F451" s="214"/>
    </row>
    <row r="452" spans="1:6" x14ac:dyDescent="0.3">
      <c r="A452" s="111" t="s">
        <v>28</v>
      </c>
      <c r="B452" s="112" t="s">
        <v>464</v>
      </c>
      <c r="C452" s="48" t="s">
        <v>75</v>
      </c>
      <c r="D452" s="54">
        <v>2</v>
      </c>
      <c r="E452" s="178"/>
      <c r="F452" s="214"/>
    </row>
    <row r="453" spans="1:6" x14ac:dyDescent="0.3">
      <c r="A453" s="111" t="s">
        <v>30</v>
      </c>
      <c r="B453" s="85" t="s">
        <v>465</v>
      </c>
      <c r="C453" s="48" t="s">
        <v>75</v>
      </c>
      <c r="D453" s="54">
        <v>1</v>
      </c>
      <c r="E453" s="178"/>
      <c r="F453" s="214"/>
    </row>
    <row r="454" spans="1:6" x14ac:dyDescent="0.3">
      <c r="A454" s="111" t="s">
        <v>32</v>
      </c>
      <c r="B454" s="85" t="s">
        <v>466</v>
      </c>
      <c r="C454" s="48" t="s">
        <v>75</v>
      </c>
      <c r="D454" s="54">
        <v>2</v>
      </c>
      <c r="E454" s="178"/>
      <c r="F454" s="214"/>
    </row>
    <row r="455" spans="1:6" x14ac:dyDescent="0.3">
      <c r="A455" s="111" t="s">
        <v>467</v>
      </c>
      <c r="B455" s="85" t="s">
        <v>468</v>
      </c>
      <c r="C455" s="48" t="s">
        <v>75</v>
      </c>
      <c r="D455" s="54">
        <v>3</v>
      </c>
      <c r="E455" s="178"/>
      <c r="F455" s="214"/>
    </row>
    <row r="456" spans="1:6" x14ac:dyDescent="0.3">
      <c r="A456" s="80">
        <v>3</v>
      </c>
      <c r="B456" s="129" t="s">
        <v>469</v>
      </c>
      <c r="C456" s="43"/>
      <c r="D456" s="123"/>
      <c r="E456" s="182"/>
      <c r="F456" s="214"/>
    </row>
    <row r="457" spans="1:6" x14ac:dyDescent="0.3">
      <c r="A457" s="111">
        <v>3.1</v>
      </c>
      <c r="B457" s="85" t="s">
        <v>466</v>
      </c>
      <c r="C457" s="48" t="s">
        <v>75</v>
      </c>
      <c r="D457" s="54">
        <v>1</v>
      </c>
      <c r="E457" s="178"/>
      <c r="F457" s="214"/>
    </row>
    <row r="458" spans="1:6" x14ac:dyDescent="0.3">
      <c r="A458" s="111">
        <v>3.2</v>
      </c>
      <c r="B458" s="85" t="s">
        <v>468</v>
      </c>
      <c r="C458" s="48" t="s">
        <v>75</v>
      </c>
      <c r="D458" s="54">
        <v>2</v>
      </c>
      <c r="E458" s="178"/>
      <c r="F458" s="214"/>
    </row>
    <row r="459" spans="1:6" x14ac:dyDescent="0.3">
      <c r="A459" s="80">
        <v>4</v>
      </c>
      <c r="B459" s="129" t="s">
        <v>470</v>
      </c>
      <c r="C459" s="43"/>
      <c r="D459" s="123"/>
      <c r="E459" s="182"/>
      <c r="F459" s="214"/>
    </row>
    <row r="460" spans="1:6" x14ac:dyDescent="0.3">
      <c r="A460" s="111">
        <v>4.0999999999999996</v>
      </c>
      <c r="B460" s="85" t="s">
        <v>459</v>
      </c>
      <c r="C460" s="48" t="s">
        <v>75</v>
      </c>
      <c r="D460" s="54">
        <v>1</v>
      </c>
      <c r="E460" s="178"/>
      <c r="F460" s="214"/>
    </row>
    <row r="461" spans="1:6" x14ac:dyDescent="0.3">
      <c r="A461" s="111">
        <v>4.2</v>
      </c>
      <c r="B461" s="85" t="s">
        <v>460</v>
      </c>
      <c r="C461" s="48" t="s">
        <v>75</v>
      </c>
      <c r="D461" s="54">
        <v>2</v>
      </c>
      <c r="E461" s="178"/>
      <c r="F461" s="214"/>
    </row>
    <row r="462" spans="1:6" x14ac:dyDescent="0.3">
      <c r="A462" s="80">
        <v>5</v>
      </c>
      <c r="B462" s="129" t="s">
        <v>471</v>
      </c>
      <c r="C462" s="43"/>
      <c r="D462" s="123"/>
      <c r="E462" s="182"/>
      <c r="F462" s="214"/>
    </row>
    <row r="463" spans="1:6" x14ac:dyDescent="0.3">
      <c r="A463" s="111">
        <v>5.0999999999999996</v>
      </c>
      <c r="B463" s="112" t="s">
        <v>456</v>
      </c>
      <c r="C463" s="48" t="s">
        <v>75</v>
      </c>
      <c r="D463" s="54">
        <v>4</v>
      </c>
      <c r="E463" s="178"/>
      <c r="F463" s="214"/>
    </row>
    <row r="464" spans="1:6" x14ac:dyDescent="0.3">
      <c r="A464" s="111">
        <v>5.2</v>
      </c>
      <c r="B464" s="112" t="s">
        <v>457</v>
      </c>
      <c r="C464" s="48" t="s">
        <v>75</v>
      </c>
      <c r="D464" s="54">
        <v>1</v>
      </c>
      <c r="E464" s="178"/>
      <c r="F464" s="214"/>
    </row>
    <row r="465" spans="1:25" x14ac:dyDescent="0.3">
      <c r="A465" s="111">
        <v>5.3</v>
      </c>
      <c r="B465" s="112" t="s">
        <v>458</v>
      </c>
      <c r="C465" s="48" t="s">
        <v>75</v>
      </c>
      <c r="D465" s="54">
        <v>3</v>
      </c>
      <c r="E465" s="178"/>
      <c r="F465" s="214"/>
    </row>
    <row r="466" spans="1:25" x14ac:dyDescent="0.3">
      <c r="A466" s="111">
        <v>5.4</v>
      </c>
      <c r="B466" s="85" t="s">
        <v>459</v>
      </c>
      <c r="C466" s="48" t="s">
        <v>75</v>
      </c>
      <c r="D466" s="54">
        <v>3</v>
      </c>
      <c r="E466" s="178"/>
      <c r="F466" s="214"/>
    </row>
    <row r="467" spans="1:25" x14ac:dyDescent="0.3">
      <c r="A467" s="111">
        <v>5.5</v>
      </c>
      <c r="B467" s="85" t="s">
        <v>460</v>
      </c>
      <c r="C467" s="48" t="s">
        <v>75</v>
      </c>
      <c r="D467" s="54">
        <v>6</v>
      </c>
      <c r="E467" s="178"/>
      <c r="F467" s="214"/>
    </row>
    <row r="468" spans="1:25" x14ac:dyDescent="0.3">
      <c r="A468" s="80">
        <v>6</v>
      </c>
      <c r="B468" s="129" t="s">
        <v>472</v>
      </c>
      <c r="C468" s="43"/>
      <c r="D468" s="123"/>
      <c r="E468" s="182"/>
      <c r="F468" s="214"/>
    </row>
    <row r="469" spans="1:25" x14ac:dyDescent="0.3">
      <c r="A469" s="111" t="s">
        <v>190</v>
      </c>
      <c r="B469" s="89" t="s">
        <v>462</v>
      </c>
      <c r="C469" s="48" t="s">
        <v>75</v>
      </c>
      <c r="D469" s="119">
        <v>1</v>
      </c>
      <c r="E469" s="178"/>
      <c r="F469" s="214"/>
    </row>
    <row r="470" spans="1:25" x14ac:dyDescent="0.3">
      <c r="A470" s="111">
        <v>6.2</v>
      </c>
      <c r="B470" s="89" t="s">
        <v>463</v>
      </c>
      <c r="C470" s="48" t="s">
        <v>75</v>
      </c>
      <c r="D470" s="119">
        <v>1</v>
      </c>
      <c r="E470" s="178"/>
      <c r="F470" s="214"/>
    </row>
    <row r="471" spans="1:25" x14ac:dyDescent="0.3">
      <c r="A471" s="111">
        <v>6.3</v>
      </c>
      <c r="B471" s="89" t="s">
        <v>464</v>
      </c>
      <c r="C471" s="48" t="s">
        <v>75</v>
      </c>
      <c r="D471" s="119">
        <v>1</v>
      </c>
      <c r="E471" s="178"/>
      <c r="F471" s="214"/>
    </row>
    <row r="472" spans="1:25" x14ac:dyDescent="0.3">
      <c r="A472" s="111">
        <v>6.4</v>
      </c>
      <c r="B472" s="49" t="s">
        <v>473</v>
      </c>
      <c r="C472" s="48" t="s">
        <v>75</v>
      </c>
      <c r="D472" s="119">
        <v>2</v>
      </c>
      <c r="E472" s="178"/>
      <c r="F472" s="214"/>
    </row>
    <row r="473" spans="1:25" x14ac:dyDescent="0.3">
      <c r="A473" s="111">
        <v>6.5</v>
      </c>
      <c r="B473" s="49" t="s">
        <v>465</v>
      </c>
      <c r="C473" s="48" t="s">
        <v>75</v>
      </c>
      <c r="D473" s="119">
        <v>1</v>
      </c>
      <c r="E473" s="178"/>
      <c r="F473" s="214"/>
    </row>
    <row r="474" spans="1:25" x14ac:dyDescent="0.3">
      <c r="A474" s="111">
        <v>6.6</v>
      </c>
      <c r="B474" s="49" t="s">
        <v>466</v>
      </c>
      <c r="C474" s="48" t="s">
        <v>75</v>
      </c>
      <c r="D474" s="119">
        <v>1</v>
      </c>
      <c r="E474" s="178"/>
      <c r="F474" s="214"/>
    </row>
    <row r="475" spans="1:25" x14ac:dyDescent="0.3">
      <c r="A475" s="111">
        <v>6.7</v>
      </c>
      <c r="B475" s="49" t="s">
        <v>468</v>
      </c>
      <c r="C475" s="48" t="s">
        <v>75</v>
      </c>
      <c r="D475" s="119">
        <v>5</v>
      </c>
      <c r="E475" s="178"/>
      <c r="F475" s="214"/>
    </row>
    <row r="476" spans="1:25" x14ac:dyDescent="0.3">
      <c r="A476" s="80">
        <v>7</v>
      </c>
      <c r="B476" s="129" t="s">
        <v>474</v>
      </c>
      <c r="C476" s="43" t="s">
        <v>75</v>
      </c>
      <c r="D476" s="58">
        <v>25</v>
      </c>
      <c r="E476" s="179"/>
      <c r="F476" s="214"/>
    </row>
    <row r="477" spans="1:25" x14ac:dyDescent="0.3">
      <c r="A477" s="80">
        <v>8</v>
      </c>
      <c r="B477" s="129" t="s">
        <v>475</v>
      </c>
      <c r="C477" s="43" t="s">
        <v>75</v>
      </c>
      <c r="D477" s="58">
        <v>5</v>
      </c>
      <c r="E477" s="179"/>
      <c r="F477" s="214"/>
    </row>
    <row r="478" spans="1:25" x14ac:dyDescent="0.3">
      <c r="A478" s="80">
        <v>9</v>
      </c>
      <c r="B478" s="129" t="s">
        <v>476</v>
      </c>
      <c r="C478" s="43"/>
      <c r="D478" s="123"/>
      <c r="E478" s="182"/>
      <c r="F478" s="214"/>
    </row>
    <row r="479" spans="1:25" s="21" customFormat="1" x14ac:dyDescent="0.3">
      <c r="A479" s="130">
        <v>9.1</v>
      </c>
      <c r="B479" s="44" t="s">
        <v>65</v>
      </c>
      <c r="C479" s="43"/>
      <c r="D479" s="131"/>
      <c r="E479" s="215"/>
      <c r="F479" s="214"/>
      <c r="H479" s="2"/>
      <c r="J479" s="2"/>
      <c r="U479" s="78"/>
      <c r="Y479" s="79"/>
    </row>
    <row r="480" spans="1:25" s="21" customFormat="1" x14ac:dyDescent="0.3">
      <c r="A480" s="77" t="s">
        <v>477</v>
      </c>
      <c r="B480" s="49" t="s">
        <v>478</v>
      </c>
      <c r="C480" s="43" t="s">
        <v>66</v>
      </c>
      <c r="D480" s="41">
        <v>9.1999999999999993</v>
      </c>
      <c r="E480" s="198"/>
      <c r="F480" s="214"/>
      <c r="H480" s="2"/>
      <c r="J480" s="2"/>
      <c r="U480" s="78"/>
      <c r="Y480" s="79"/>
    </row>
    <row r="481" spans="1:25" s="21" customFormat="1" x14ac:dyDescent="0.3">
      <c r="A481" s="77" t="s">
        <v>479</v>
      </c>
      <c r="B481" s="49" t="s">
        <v>480</v>
      </c>
      <c r="C481" s="43" t="s">
        <v>66</v>
      </c>
      <c r="D481" s="54">
        <v>3.17</v>
      </c>
      <c r="E481" s="198"/>
      <c r="F481" s="214"/>
      <c r="H481" s="2"/>
      <c r="J481" s="2"/>
      <c r="U481" s="78"/>
      <c r="Y481" s="79"/>
    </row>
    <row r="482" spans="1:25" s="21" customFormat="1" x14ac:dyDescent="0.3">
      <c r="A482" s="130">
        <v>9.1999999999999993</v>
      </c>
      <c r="B482" s="44" t="s">
        <v>254</v>
      </c>
      <c r="C482" s="43"/>
      <c r="D482" s="132"/>
      <c r="E482" s="215"/>
      <c r="F482" s="214"/>
      <c r="H482" s="2"/>
      <c r="J482" s="2"/>
      <c r="U482" s="78"/>
      <c r="Y482" s="79"/>
    </row>
    <row r="483" spans="1:25" s="21" customFormat="1" x14ac:dyDescent="0.3">
      <c r="A483" s="77" t="s">
        <v>481</v>
      </c>
      <c r="B483" s="49" t="s">
        <v>478</v>
      </c>
      <c r="C483" s="43" t="s">
        <v>66</v>
      </c>
      <c r="D483" s="54">
        <v>0.9</v>
      </c>
      <c r="E483" s="198"/>
      <c r="F483" s="214"/>
      <c r="H483" s="2"/>
      <c r="J483" s="2"/>
      <c r="U483" s="78"/>
      <c r="Y483" s="79"/>
    </row>
    <row r="484" spans="1:25" s="21" customFormat="1" x14ac:dyDescent="0.3">
      <c r="A484" s="77" t="s">
        <v>482</v>
      </c>
      <c r="B484" s="49" t="s">
        <v>480</v>
      </c>
      <c r="C484" s="43" t="s">
        <v>66</v>
      </c>
      <c r="D484" s="54">
        <v>0.42</v>
      </c>
      <c r="E484" s="198"/>
      <c r="F484" s="214"/>
      <c r="H484" s="2"/>
      <c r="J484" s="2"/>
      <c r="U484" s="78"/>
      <c r="Y484" s="79"/>
    </row>
    <row r="485" spans="1:25" s="21" customFormat="1" x14ac:dyDescent="0.3">
      <c r="A485" s="130">
        <v>9.3000000000000007</v>
      </c>
      <c r="B485" s="44" t="s">
        <v>255</v>
      </c>
      <c r="C485" s="43"/>
      <c r="D485" s="132"/>
      <c r="E485" s="215"/>
      <c r="F485" s="214"/>
      <c r="H485" s="2"/>
      <c r="J485" s="2"/>
      <c r="U485" s="78"/>
      <c r="Y485" s="79"/>
    </row>
    <row r="486" spans="1:25" s="21" customFormat="1" x14ac:dyDescent="0.3">
      <c r="A486" s="77" t="s">
        <v>483</v>
      </c>
      <c r="B486" s="49" t="s">
        <v>478</v>
      </c>
      <c r="C486" s="43" t="s">
        <v>66</v>
      </c>
      <c r="D486" s="133">
        <v>0.23</v>
      </c>
      <c r="E486" s="198"/>
      <c r="F486" s="214"/>
      <c r="H486" s="2"/>
      <c r="J486" s="2"/>
      <c r="U486" s="78"/>
      <c r="Y486" s="79"/>
    </row>
    <row r="487" spans="1:25" s="21" customFormat="1" x14ac:dyDescent="0.3">
      <c r="A487" s="77" t="s">
        <v>484</v>
      </c>
      <c r="B487" s="49" t="s">
        <v>480</v>
      </c>
      <c r="C487" s="43" t="s">
        <v>66</v>
      </c>
      <c r="D487" s="133">
        <v>0.23</v>
      </c>
      <c r="E487" s="198"/>
      <c r="F487" s="214"/>
      <c r="H487" s="2"/>
      <c r="J487" s="2"/>
      <c r="U487" s="78"/>
      <c r="Y487" s="79"/>
    </row>
    <row r="488" spans="1:25" s="21" customFormat="1" x14ac:dyDescent="0.3">
      <c r="A488" s="130">
        <v>9.4</v>
      </c>
      <c r="B488" s="44" t="s">
        <v>256</v>
      </c>
      <c r="C488" s="43"/>
      <c r="D488" s="132"/>
      <c r="E488" s="215"/>
      <c r="F488" s="214"/>
      <c r="H488" s="2"/>
      <c r="J488" s="2"/>
      <c r="U488" s="78"/>
      <c r="Y488" s="79"/>
    </row>
    <row r="489" spans="1:25" s="21" customFormat="1" x14ac:dyDescent="0.3">
      <c r="A489" s="77" t="s">
        <v>485</v>
      </c>
      <c r="B489" s="49" t="s">
        <v>478</v>
      </c>
      <c r="C489" s="43" t="s">
        <v>66</v>
      </c>
      <c r="D489" s="54">
        <v>2.62</v>
      </c>
      <c r="E489" s="198"/>
      <c r="F489" s="214"/>
      <c r="H489" s="2"/>
      <c r="J489" s="2"/>
      <c r="U489" s="78"/>
      <c r="Y489" s="79"/>
    </row>
    <row r="490" spans="1:25" s="21" customFormat="1" x14ac:dyDescent="0.3">
      <c r="A490" s="77" t="s">
        <v>486</v>
      </c>
      <c r="B490" s="49" t="s">
        <v>480</v>
      </c>
      <c r="C490" s="43" t="s">
        <v>66</v>
      </c>
      <c r="D490" s="54">
        <v>2.67</v>
      </c>
      <c r="E490" s="198"/>
      <c r="F490" s="214"/>
      <c r="H490" s="2"/>
      <c r="J490" s="2"/>
      <c r="U490" s="78"/>
      <c r="Y490" s="79"/>
    </row>
    <row r="491" spans="1:25" s="21" customFormat="1" x14ac:dyDescent="0.3">
      <c r="A491" s="130">
        <v>9.5</v>
      </c>
      <c r="B491" s="44" t="s">
        <v>257</v>
      </c>
      <c r="C491" s="43"/>
      <c r="D491" s="134"/>
      <c r="E491" s="215"/>
      <c r="F491" s="214"/>
      <c r="H491" s="2"/>
      <c r="J491" s="2"/>
      <c r="U491" s="78"/>
      <c r="Y491" s="79"/>
    </row>
    <row r="492" spans="1:25" s="21" customFormat="1" x14ac:dyDescent="0.3">
      <c r="A492" s="77" t="s">
        <v>487</v>
      </c>
      <c r="B492" s="49" t="s">
        <v>478</v>
      </c>
      <c r="C492" s="43" t="s">
        <v>141</v>
      </c>
      <c r="D492" s="86">
        <v>3022.89</v>
      </c>
      <c r="E492" s="198"/>
      <c r="F492" s="214"/>
      <c r="H492" s="2"/>
      <c r="J492" s="2"/>
      <c r="U492" s="92"/>
      <c r="Y492" s="93"/>
    </row>
    <row r="493" spans="1:25" s="21" customFormat="1" x14ac:dyDescent="0.3">
      <c r="A493" s="77" t="s">
        <v>488</v>
      </c>
      <c r="B493" s="49" t="s">
        <v>480</v>
      </c>
      <c r="C493" s="43" t="s">
        <v>141</v>
      </c>
      <c r="D493" s="35">
        <v>49.5</v>
      </c>
      <c r="E493" s="198"/>
      <c r="F493" s="214"/>
      <c r="H493" s="2"/>
      <c r="J493" s="2"/>
      <c r="U493" s="92"/>
      <c r="Y493" s="93"/>
    </row>
    <row r="494" spans="1:25" x14ac:dyDescent="0.3">
      <c r="A494" s="135">
        <v>9.6</v>
      </c>
      <c r="B494" s="136" t="s">
        <v>489</v>
      </c>
      <c r="C494" s="49"/>
      <c r="D494" s="137"/>
      <c r="E494" s="181"/>
      <c r="F494" s="214"/>
    </row>
    <row r="495" spans="1:25" x14ac:dyDescent="0.3">
      <c r="A495" s="111" t="s">
        <v>490</v>
      </c>
      <c r="B495" s="49" t="s">
        <v>491</v>
      </c>
      <c r="C495" s="47" t="s">
        <v>75</v>
      </c>
      <c r="D495" s="132">
        <v>1</v>
      </c>
      <c r="E495" s="178"/>
      <c r="F495" s="214"/>
      <c r="G495" s="6"/>
      <c r="I495" s="138"/>
    </row>
    <row r="496" spans="1:25" x14ac:dyDescent="0.3">
      <c r="A496" s="135">
        <v>9.6999999999999993</v>
      </c>
      <c r="B496" s="136" t="s">
        <v>492</v>
      </c>
      <c r="C496" s="48"/>
      <c r="D496" s="137"/>
      <c r="E496" s="181"/>
      <c r="F496" s="214"/>
      <c r="G496" s="126"/>
    </row>
    <row r="497" spans="1:26" x14ac:dyDescent="0.3">
      <c r="A497" s="111" t="s">
        <v>493</v>
      </c>
      <c r="B497" s="49" t="s">
        <v>494</v>
      </c>
      <c r="C497" s="47" t="s">
        <v>75</v>
      </c>
      <c r="D497" s="54">
        <v>1</v>
      </c>
      <c r="E497" s="178"/>
      <c r="F497" s="214"/>
      <c r="G497" s="6"/>
    </row>
    <row r="498" spans="1:26" x14ac:dyDescent="0.3">
      <c r="A498" s="111" t="s">
        <v>495</v>
      </c>
      <c r="B498" s="49" t="s">
        <v>496</v>
      </c>
      <c r="C498" s="47" t="s">
        <v>25</v>
      </c>
      <c r="D498" s="54">
        <v>40</v>
      </c>
      <c r="E498" s="178"/>
      <c r="F498" s="214"/>
      <c r="G498" s="6"/>
    </row>
    <row r="499" spans="1:26" x14ac:dyDescent="0.3">
      <c r="A499" s="111" t="s">
        <v>497</v>
      </c>
      <c r="B499" s="49" t="s">
        <v>498</v>
      </c>
      <c r="C499" s="48" t="s">
        <v>25</v>
      </c>
      <c r="D499" s="54">
        <f>6+18</f>
        <v>24</v>
      </c>
      <c r="E499" s="178"/>
      <c r="F499" s="214"/>
      <c r="G499" s="126"/>
      <c r="H499" s="22"/>
      <c r="I499" s="22"/>
    </row>
    <row r="500" spans="1:26" x14ac:dyDescent="0.3">
      <c r="A500" s="111" t="s">
        <v>499</v>
      </c>
      <c r="B500" s="49" t="s">
        <v>500</v>
      </c>
      <c r="C500" s="48" t="s">
        <v>25</v>
      </c>
      <c r="D500" s="54">
        <f>6+23</f>
        <v>29</v>
      </c>
      <c r="E500" s="178"/>
      <c r="F500" s="214"/>
      <c r="G500" s="126"/>
      <c r="I500" s="22"/>
    </row>
    <row r="501" spans="1:26" x14ac:dyDescent="0.3">
      <c r="A501" s="111" t="s">
        <v>501</v>
      </c>
      <c r="B501" s="49" t="s">
        <v>502</v>
      </c>
      <c r="C501" s="48" t="s">
        <v>25</v>
      </c>
      <c r="D501" s="54">
        <f>6+14</f>
        <v>20</v>
      </c>
      <c r="E501" s="178"/>
      <c r="F501" s="214"/>
      <c r="G501" s="126"/>
    </row>
    <row r="502" spans="1:26" x14ac:dyDescent="0.3">
      <c r="A502" s="80">
        <v>10</v>
      </c>
      <c r="B502" s="129" t="s">
        <v>503</v>
      </c>
      <c r="C502" s="43" t="s">
        <v>75</v>
      </c>
      <c r="D502" s="41">
        <v>1</v>
      </c>
      <c r="E502" s="179"/>
      <c r="F502" s="214"/>
      <c r="G502" s="6"/>
    </row>
    <row r="503" spans="1:26" x14ac:dyDescent="0.3">
      <c r="E503" s="211"/>
      <c r="F503" s="212"/>
    </row>
    <row r="504" spans="1:26" s="129" customFormat="1" ht="16.5" customHeight="1" x14ac:dyDescent="0.3">
      <c r="A504" s="121" t="s">
        <v>504</v>
      </c>
      <c r="B504" s="139" t="s">
        <v>505</v>
      </c>
      <c r="C504" s="45"/>
      <c r="D504" s="46"/>
      <c r="E504" s="174"/>
      <c r="F504" s="222"/>
      <c r="G504" s="221"/>
      <c r="H504" s="221"/>
      <c r="I504" s="221"/>
      <c r="J504" s="221"/>
      <c r="K504" s="221"/>
      <c r="L504" s="221"/>
      <c r="M504" s="221"/>
      <c r="N504" s="221"/>
      <c r="O504" s="221"/>
      <c r="P504" s="221"/>
      <c r="Q504" s="221"/>
      <c r="R504" s="221"/>
      <c r="S504" s="221"/>
      <c r="T504" s="221"/>
      <c r="U504" s="221"/>
      <c r="V504" s="221"/>
      <c r="W504" s="221"/>
      <c r="X504" s="221"/>
      <c r="Y504" s="221"/>
      <c r="Z504" s="221"/>
    </row>
    <row r="505" spans="1:26" x14ac:dyDescent="0.3">
      <c r="A505" s="140">
        <v>0</v>
      </c>
      <c r="B505" s="141" t="s">
        <v>60</v>
      </c>
      <c r="C505" s="142"/>
      <c r="D505" s="143"/>
      <c r="E505" s="216"/>
      <c r="F505" s="217"/>
    </row>
    <row r="506" spans="1:26" x14ac:dyDescent="0.3">
      <c r="A506" s="77" t="s">
        <v>244</v>
      </c>
      <c r="B506" s="42" t="s">
        <v>245</v>
      </c>
      <c r="C506" s="43" t="s">
        <v>25</v>
      </c>
      <c r="D506" s="41">
        <v>48.2</v>
      </c>
      <c r="E506" s="175"/>
      <c r="F506" s="173"/>
    </row>
    <row r="507" spans="1:26" x14ac:dyDescent="0.3">
      <c r="A507" s="80">
        <v>1</v>
      </c>
      <c r="B507" s="109" t="s">
        <v>63</v>
      </c>
      <c r="C507" s="45"/>
      <c r="D507" s="46"/>
      <c r="E507" s="174"/>
      <c r="F507" s="173"/>
    </row>
    <row r="508" spans="1:26" x14ac:dyDescent="0.3">
      <c r="A508" s="111" t="s">
        <v>11</v>
      </c>
      <c r="B508" s="42" t="s">
        <v>65</v>
      </c>
      <c r="C508" s="43" t="s">
        <v>66</v>
      </c>
      <c r="D508" s="86">
        <v>35.72</v>
      </c>
      <c r="E508" s="179"/>
      <c r="F508" s="173"/>
    </row>
    <row r="509" spans="1:26" x14ac:dyDescent="0.3">
      <c r="A509" s="111" t="s">
        <v>14</v>
      </c>
      <c r="B509" s="49" t="s">
        <v>68</v>
      </c>
      <c r="C509" s="43" t="s">
        <v>66</v>
      </c>
      <c r="D509" s="86">
        <v>1.88</v>
      </c>
      <c r="E509" s="179"/>
      <c r="F509" s="173"/>
    </row>
    <row r="510" spans="1:26" x14ac:dyDescent="0.3">
      <c r="A510" s="80">
        <v>2</v>
      </c>
      <c r="B510" s="129" t="s">
        <v>69</v>
      </c>
      <c r="C510" s="43"/>
      <c r="D510" s="86"/>
      <c r="E510" s="183"/>
      <c r="F510" s="173"/>
    </row>
    <row r="511" spans="1:26" x14ac:dyDescent="0.3">
      <c r="A511" s="111">
        <v>2.1</v>
      </c>
      <c r="B511" s="89" t="s">
        <v>71</v>
      </c>
      <c r="C511" s="43" t="s">
        <v>66</v>
      </c>
      <c r="D511" s="86">
        <v>2.89</v>
      </c>
      <c r="E511" s="179"/>
      <c r="F511" s="173"/>
      <c r="G511" s="6"/>
    </row>
    <row r="512" spans="1:26" x14ac:dyDescent="0.3">
      <c r="A512" s="80">
        <v>4</v>
      </c>
      <c r="B512" s="129" t="s">
        <v>506</v>
      </c>
      <c r="C512" s="43"/>
      <c r="D512" s="86"/>
      <c r="E512" s="183"/>
      <c r="F512" s="173"/>
    </row>
    <row r="513" spans="1:9" x14ac:dyDescent="0.3">
      <c r="A513" s="111">
        <v>4.0999999999999996</v>
      </c>
      <c r="B513" s="49" t="str">
        <f>+B549</f>
        <v xml:space="preserve">Tubería DN 200 HD </v>
      </c>
      <c r="C513" s="43" t="s">
        <v>25</v>
      </c>
      <c r="D513" s="86">
        <v>48.2</v>
      </c>
      <c r="E513" s="179"/>
      <c r="F513" s="173"/>
    </row>
    <row r="514" spans="1:9" x14ac:dyDescent="0.3">
      <c r="A514" s="80">
        <v>5</v>
      </c>
      <c r="B514" s="129" t="s">
        <v>69</v>
      </c>
      <c r="C514" s="43"/>
      <c r="D514" s="86"/>
      <c r="E514" s="183"/>
      <c r="F514" s="173"/>
    </row>
    <row r="515" spans="1:9" x14ac:dyDescent="0.3">
      <c r="A515" s="111">
        <v>5.0999999999999996</v>
      </c>
      <c r="B515" s="49" t="str">
        <f>+B391</f>
        <v>Con material seleccionado de la misma excavación</v>
      </c>
      <c r="C515" s="43" t="s">
        <v>66</v>
      </c>
      <c r="D515" s="86">
        <v>20.41</v>
      </c>
      <c r="E515" s="179"/>
      <c r="F515" s="173"/>
    </row>
    <row r="516" spans="1:9" x14ac:dyDescent="0.3">
      <c r="A516" s="111">
        <v>5.2</v>
      </c>
      <c r="B516" s="42" t="s">
        <v>254</v>
      </c>
      <c r="C516" s="43" t="s">
        <v>66</v>
      </c>
      <c r="D516" s="86">
        <v>5.78</v>
      </c>
      <c r="E516" s="179"/>
      <c r="F516" s="173"/>
    </row>
    <row r="517" spans="1:9" x14ac:dyDescent="0.3">
      <c r="A517" s="80">
        <v>6</v>
      </c>
      <c r="B517" s="129" t="s">
        <v>426</v>
      </c>
      <c r="C517" s="43"/>
      <c r="D517" s="86"/>
      <c r="E517" s="183"/>
      <c r="F517" s="173"/>
    </row>
    <row r="518" spans="1:9" x14ac:dyDescent="0.3">
      <c r="A518" s="111">
        <v>6.1</v>
      </c>
      <c r="B518" s="49" t="s">
        <v>507</v>
      </c>
      <c r="C518" s="43" t="s">
        <v>66</v>
      </c>
      <c r="D518" s="86">
        <v>10</v>
      </c>
      <c r="E518" s="179"/>
      <c r="F518" s="173"/>
    </row>
    <row r="519" spans="1:9" x14ac:dyDescent="0.3">
      <c r="A519" s="111">
        <v>6.2</v>
      </c>
      <c r="B519" s="49" t="s">
        <v>449</v>
      </c>
      <c r="C519" s="43" t="s">
        <v>66</v>
      </c>
      <c r="D519" s="86">
        <v>6.07</v>
      </c>
      <c r="E519" s="179"/>
      <c r="F519" s="173"/>
    </row>
    <row r="520" spans="1:9" x14ac:dyDescent="0.3">
      <c r="A520" s="80">
        <v>7</v>
      </c>
      <c r="B520" s="129" t="s">
        <v>431</v>
      </c>
      <c r="C520" s="43"/>
      <c r="D520" s="86"/>
      <c r="E520" s="183"/>
      <c r="F520" s="173"/>
    </row>
    <row r="521" spans="1:9" x14ac:dyDescent="0.3">
      <c r="A521" s="111">
        <v>7.1</v>
      </c>
      <c r="B521" s="49" t="s">
        <v>508</v>
      </c>
      <c r="C521" s="43" t="s">
        <v>66</v>
      </c>
      <c r="D521" s="86">
        <v>10</v>
      </c>
      <c r="E521" s="179"/>
      <c r="F521" s="173"/>
    </row>
    <row r="522" spans="1:9" x14ac:dyDescent="0.3">
      <c r="A522" s="80">
        <v>8</v>
      </c>
      <c r="B522" s="109" t="s">
        <v>509</v>
      </c>
      <c r="C522" s="43"/>
      <c r="D522" s="86"/>
      <c r="E522" s="183"/>
      <c r="F522" s="173"/>
    </row>
    <row r="523" spans="1:9" x14ac:dyDescent="0.3">
      <c r="A523" s="111">
        <v>8.1</v>
      </c>
      <c r="B523" s="49" t="str">
        <f>+B522</f>
        <v>Limpieza y pruebas hidráulicas</v>
      </c>
      <c r="C523" s="43" t="s">
        <v>25</v>
      </c>
      <c r="D523" s="86">
        <v>48.2</v>
      </c>
      <c r="E523" s="179"/>
      <c r="F523" s="173"/>
      <c r="G523" s="6"/>
    </row>
    <row r="525" spans="1:9" x14ac:dyDescent="0.3">
      <c r="A525" s="155" t="s">
        <v>510</v>
      </c>
      <c r="B525" s="155"/>
      <c r="C525" s="155"/>
      <c r="D525" s="155"/>
      <c r="E525" s="155"/>
      <c r="F525" s="218"/>
      <c r="G525" s="144"/>
      <c r="H525" s="6"/>
      <c r="I525" s="6"/>
    </row>
    <row r="526" spans="1:9" x14ac:dyDescent="0.3">
      <c r="A526" s="148" t="s">
        <v>532</v>
      </c>
      <c r="B526" s="148"/>
      <c r="C526" s="148"/>
      <c r="D526" s="148"/>
      <c r="E526" s="148"/>
      <c r="F526" s="219"/>
      <c r="G526" s="144"/>
      <c r="H526" s="6"/>
      <c r="I526" s="6"/>
    </row>
    <row r="527" spans="1:9" x14ac:dyDescent="0.3">
      <c r="A527" s="148" t="s">
        <v>534</v>
      </c>
      <c r="B527" s="148"/>
      <c r="C527" s="148"/>
      <c r="D527" s="148"/>
      <c r="E527" s="148"/>
      <c r="F527" s="219"/>
      <c r="G527" s="144"/>
      <c r="H527" s="6"/>
      <c r="I527" s="6"/>
    </row>
    <row r="528" spans="1:9" x14ac:dyDescent="0.3">
      <c r="A528" s="148" t="s">
        <v>535</v>
      </c>
      <c r="B528" s="148"/>
      <c r="C528" s="148"/>
      <c r="D528" s="148"/>
      <c r="E528" s="148"/>
      <c r="F528" s="219"/>
      <c r="G528" s="144"/>
      <c r="H528" s="6"/>
      <c r="I528" s="6"/>
    </row>
    <row r="529" spans="1:11" x14ac:dyDescent="0.3">
      <c r="A529" s="148" t="s">
        <v>511</v>
      </c>
      <c r="B529" s="148"/>
      <c r="C529" s="148"/>
      <c r="D529" s="148"/>
      <c r="E529" s="148"/>
      <c r="F529" s="219"/>
      <c r="G529" s="144"/>
      <c r="H529" s="6"/>
      <c r="I529" s="6"/>
    </row>
    <row r="530" spans="1:11" x14ac:dyDescent="0.3">
      <c r="A530" s="155" t="s">
        <v>536</v>
      </c>
      <c r="B530" s="155"/>
      <c r="C530" s="155"/>
      <c r="D530" s="155"/>
      <c r="E530" s="155"/>
      <c r="F530" s="218"/>
      <c r="G530" s="144"/>
      <c r="H530" s="6"/>
      <c r="I530" s="6"/>
    </row>
    <row r="532" spans="1:11" ht="16.5" customHeight="1" x14ac:dyDescent="0.3">
      <c r="A532" s="159" t="s">
        <v>512</v>
      </c>
      <c r="B532" s="160"/>
      <c r="C532" s="160"/>
      <c r="D532" s="160"/>
      <c r="E532" s="160"/>
      <c r="F532" s="161"/>
    </row>
    <row r="533" spans="1:11" x14ac:dyDescent="0.3">
      <c r="A533" s="80" t="s">
        <v>8</v>
      </c>
      <c r="B533" s="81" t="str">
        <f>+B9</f>
        <v>POZO PROFUNDO</v>
      </c>
      <c r="C533" s="43"/>
      <c r="D533" s="41"/>
      <c r="E533" s="170"/>
      <c r="F533" s="171"/>
    </row>
    <row r="534" spans="1:11" x14ac:dyDescent="0.3">
      <c r="A534" s="80">
        <v>1.1000000000000001</v>
      </c>
      <c r="B534" s="81" t="str">
        <f>+B21</f>
        <v>REVESTIMIENTO DEL POZO</v>
      </c>
      <c r="C534" s="43"/>
      <c r="D534" s="41"/>
      <c r="E534" s="170"/>
      <c r="F534" s="171"/>
    </row>
    <row r="535" spans="1:11" s="21" customFormat="1" x14ac:dyDescent="0.3">
      <c r="A535" s="16" t="s">
        <v>513</v>
      </c>
      <c r="B535" s="31" t="s">
        <v>514</v>
      </c>
      <c r="C535" s="18" t="s">
        <v>25</v>
      </c>
      <c r="D535" s="19">
        <v>116</v>
      </c>
      <c r="E535" s="165"/>
      <c r="F535" s="166"/>
      <c r="G535" s="145"/>
      <c r="H535" s="22"/>
      <c r="I535" s="22"/>
      <c r="J535" s="2"/>
      <c r="K535" s="2"/>
    </row>
    <row r="536" spans="1:11" x14ac:dyDescent="0.3">
      <c r="A536" s="16" t="s">
        <v>515</v>
      </c>
      <c r="B536" s="31" t="s">
        <v>516</v>
      </c>
      <c r="C536" s="18" t="s">
        <v>25</v>
      </c>
      <c r="D536" s="19">
        <v>300</v>
      </c>
      <c r="E536" s="165"/>
      <c r="F536" s="166"/>
      <c r="G536" s="32"/>
      <c r="I536" s="33"/>
    </row>
    <row r="537" spans="1:11" x14ac:dyDescent="0.3">
      <c r="A537" s="80">
        <v>1.2</v>
      </c>
      <c r="B537" s="81" t="str">
        <f>+B34</f>
        <v>SISTEMA DE BOMBEO Y DEMÁS INSTALACIONES</v>
      </c>
      <c r="C537" s="43"/>
      <c r="D537" s="41"/>
      <c r="E537" s="175"/>
      <c r="F537" s="166"/>
    </row>
    <row r="538" spans="1:11" s="21" customFormat="1" x14ac:dyDescent="0.3">
      <c r="A538" s="25" t="s">
        <v>517</v>
      </c>
      <c r="B538" s="49" t="s">
        <v>518</v>
      </c>
      <c r="C538" s="43" t="s">
        <v>25</v>
      </c>
      <c r="D538" s="41">
        <v>200</v>
      </c>
      <c r="E538" s="179"/>
      <c r="F538" s="166"/>
      <c r="G538" s="126"/>
      <c r="H538" s="20"/>
      <c r="I538" s="20"/>
      <c r="J538" s="2"/>
      <c r="K538" s="2"/>
    </row>
    <row r="539" spans="1:11" x14ac:dyDescent="0.3">
      <c r="A539" s="80">
        <v>1.3</v>
      </c>
      <c r="B539" s="81" t="str">
        <f>+B331</f>
        <v>LINEA DE CONDUCCION TANQUE BOJACA - LA MESA</v>
      </c>
      <c r="C539" s="43"/>
      <c r="D539" s="41"/>
      <c r="E539" s="175"/>
      <c r="F539" s="166"/>
    </row>
    <row r="540" spans="1:11" x14ac:dyDescent="0.3">
      <c r="A540" s="111" t="s">
        <v>519</v>
      </c>
      <c r="B540" s="85" t="s">
        <v>395</v>
      </c>
      <c r="C540" s="43" t="s">
        <v>25</v>
      </c>
      <c r="D540" s="41">
        <v>132</v>
      </c>
      <c r="E540" s="175"/>
      <c r="F540" s="166"/>
      <c r="G540" s="126"/>
    </row>
    <row r="541" spans="1:11" x14ac:dyDescent="0.3">
      <c r="A541" s="80">
        <v>1.4</v>
      </c>
      <c r="B541" s="81" t="str">
        <f>+B410</f>
        <v>LINEA DE ALTA PRESION (SIFON)</v>
      </c>
      <c r="C541" s="43"/>
      <c r="D541" s="41"/>
      <c r="E541" s="175"/>
      <c r="F541" s="166"/>
    </row>
    <row r="542" spans="1:11" x14ac:dyDescent="0.3">
      <c r="A542" s="111" t="s">
        <v>520</v>
      </c>
      <c r="B542" s="85" t="s">
        <v>446</v>
      </c>
      <c r="C542" s="43" t="s">
        <v>25</v>
      </c>
      <c r="D542" s="41">
        <v>1867</v>
      </c>
      <c r="E542" s="179"/>
      <c r="F542" s="166"/>
      <c r="G542" s="126"/>
    </row>
    <row r="543" spans="1:11" x14ac:dyDescent="0.3">
      <c r="A543" s="80">
        <v>1.5</v>
      </c>
      <c r="B543" s="81" t="str">
        <f>+B439</f>
        <v>ESTRUCTURAS ESPECIALES</v>
      </c>
      <c r="C543" s="43"/>
      <c r="D543" s="41"/>
      <c r="E543" s="175"/>
      <c r="F543" s="166"/>
    </row>
    <row r="544" spans="1:11" x14ac:dyDescent="0.3">
      <c r="A544" s="111" t="s">
        <v>521</v>
      </c>
      <c r="B544" s="49" t="s">
        <v>522</v>
      </c>
      <c r="C544" s="43" t="s">
        <v>25</v>
      </c>
      <c r="D544" s="41">
        <v>24</v>
      </c>
      <c r="E544" s="179"/>
      <c r="F544" s="166"/>
      <c r="G544" s="126"/>
      <c r="I544" s="33"/>
    </row>
    <row r="545" spans="1:9" x14ac:dyDescent="0.3">
      <c r="A545" s="111" t="s">
        <v>523</v>
      </c>
      <c r="B545" s="49" t="s">
        <v>524</v>
      </c>
      <c r="C545" s="43" t="s">
        <v>25</v>
      </c>
      <c r="D545" s="41">
        <v>29</v>
      </c>
      <c r="E545" s="179"/>
      <c r="F545" s="166"/>
      <c r="G545" s="126"/>
    </row>
    <row r="546" spans="1:9" x14ac:dyDescent="0.3">
      <c r="A546" s="111" t="s">
        <v>525</v>
      </c>
      <c r="B546" s="49" t="s">
        <v>526</v>
      </c>
      <c r="C546" s="43" t="s">
        <v>25</v>
      </c>
      <c r="D546" s="41">
        <v>20</v>
      </c>
      <c r="E546" s="179"/>
      <c r="F546" s="166"/>
      <c r="G546" s="126"/>
    </row>
    <row r="547" spans="1:9" x14ac:dyDescent="0.3">
      <c r="A547" s="111" t="s">
        <v>527</v>
      </c>
      <c r="B547" s="49" t="s">
        <v>528</v>
      </c>
      <c r="C547" s="60" t="s">
        <v>25</v>
      </c>
      <c r="D547" s="41">
        <v>40</v>
      </c>
      <c r="E547" s="179"/>
      <c r="F547" s="166"/>
      <c r="G547" s="6"/>
      <c r="I547" s="138"/>
    </row>
    <row r="548" spans="1:9" x14ac:dyDescent="0.3">
      <c r="A548" s="80">
        <v>1.6</v>
      </c>
      <c r="B548" s="129" t="str">
        <f>+B504</f>
        <v>LINEA DE CONDUCCION POZOS BOJACÁ- LINEA BOJACA LA MESA</v>
      </c>
      <c r="C548" s="43"/>
      <c r="D548" s="41"/>
      <c r="E548" s="183"/>
      <c r="F548" s="166"/>
    </row>
    <row r="549" spans="1:9" x14ac:dyDescent="0.3">
      <c r="A549" s="111" t="s">
        <v>529</v>
      </c>
      <c r="B549" s="85" t="s">
        <v>530</v>
      </c>
      <c r="C549" s="43" t="s">
        <v>25</v>
      </c>
      <c r="D549" s="41">
        <v>48.2</v>
      </c>
      <c r="E549" s="179"/>
      <c r="F549" s="166"/>
      <c r="G549" s="126"/>
    </row>
    <row r="551" spans="1:9" x14ac:dyDescent="0.3">
      <c r="A551" s="155" t="s">
        <v>531</v>
      </c>
      <c r="B551" s="155"/>
      <c r="C551" s="155"/>
      <c r="D551" s="155"/>
      <c r="E551" s="155"/>
      <c r="F551" s="218"/>
    </row>
    <row r="552" spans="1:9" x14ac:dyDescent="0.3">
      <c r="A552" s="148" t="s">
        <v>532</v>
      </c>
      <c r="B552" s="148"/>
      <c r="C552" s="148"/>
      <c r="D552" s="148"/>
      <c r="E552" s="148"/>
      <c r="F552" s="219"/>
    </row>
    <row r="553" spans="1:9" x14ac:dyDescent="0.3">
      <c r="A553" s="155" t="s">
        <v>537</v>
      </c>
      <c r="B553" s="155"/>
      <c r="C553" s="155"/>
      <c r="D553" s="155"/>
      <c r="E553" s="155"/>
      <c r="F553" s="218"/>
      <c r="G553" s="146"/>
    </row>
    <row r="554" spans="1:9" x14ac:dyDescent="0.3">
      <c r="F554" s="212"/>
      <c r="G554" s="138"/>
    </row>
    <row r="555" spans="1:9" ht="29.25" customHeight="1" x14ac:dyDescent="0.3">
      <c r="A555" s="156" t="s">
        <v>538</v>
      </c>
      <c r="B555" s="157"/>
      <c r="C555" s="157"/>
      <c r="D555" s="157"/>
      <c r="E555" s="158"/>
      <c r="F555" s="220"/>
      <c r="G555" s="147"/>
    </row>
  </sheetData>
  <sheetProtection password="DF72" sheet="1" objects="1" scenarios="1"/>
  <mergeCells count="15">
    <mergeCell ref="A527:E527"/>
    <mergeCell ref="A528:E528"/>
    <mergeCell ref="A555:E555"/>
    <mergeCell ref="A529:E529"/>
    <mergeCell ref="A530:E530"/>
    <mergeCell ref="A532:F532"/>
    <mergeCell ref="A551:E551"/>
    <mergeCell ref="A552:E552"/>
    <mergeCell ref="A553:E553"/>
    <mergeCell ref="A526:E526"/>
    <mergeCell ref="A2:F4"/>
    <mergeCell ref="A5:F5"/>
    <mergeCell ref="A6:F6"/>
    <mergeCell ref="A148:F148"/>
    <mergeCell ref="A525:E525"/>
  </mergeCells>
  <pageMargins left="0.70866141732283472" right="0.70866141732283472" top="0.55118110236220474" bottom="0.35433070866141736" header="0.31496062992125984" footer="0.31496062992125984"/>
  <pageSetup scale="50" fitToHeight="0" orientation="portrait" r:id="rId1"/>
  <rowBreaks count="7" manualBreakCount="7">
    <brk id="87" max="5" man="1"/>
    <brk id="124" max="5" man="1"/>
    <brk id="191" max="5" man="1"/>
    <brk id="261" max="5" man="1"/>
    <brk id="330" max="5" man="1"/>
    <brk id="408" max="5" man="1"/>
    <brk id="48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BOJACA- LAMESA</vt:lpstr>
      <vt:lpstr>'BOJACA- LAMESA'!Área_de_impresión</vt:lpstr>
      <vt:lpstr>'BOJACA- LAMESA'!Títulos_a_imprimir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GIOVANNY GOMEZ HENAO</dc:creator>
  <cp:lastModifiedBy>GIOVANNY GOMEZ HENAO</cp:lastModifiedBy>
  <dcterms:created xsi:type="dcterms:W3CDTF">2015-08-28T00:12:49Z</dcterms:created>
  <dcterms:modified xsi:type="dcterms:W3CDTF">2015-08-28T12:24:51Z</dcterms:modified>
</cp:coreProperties>
</file>