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10155" tabRatio="959" activeTab="0"/>
  </bookViews>
  <sheets>
    <sheet name="POZO ALMENDRO 1" sheetId="1" r:id="rId1"/>
    <sheet name="IMPULSIÓN ALMENDRO 1" sheetId="2" r:id="rId2"/>
    <sheet name=" POZO ALMENDROS 2" sheetId="3" r:id="rId3"/>
    <sheet name="IMPULSIÓN ALMENDROS 2" sheetId="4" r:id="rId4"/>
    <sheet name="POZO FEDERACIÓN" sheetId="5" r:id="rId5"/>
    <sheet name="IMPULSIÓN FEDERACIÓN " sheetId="6" r:id="rId6"/>
    <sheet name="POZO GALICIA" sheetId="7" r:id="rId7"/>
    <sheet name="IMPULSION GALICIA" sheetId="8" r:id="rId8"/>
    <sheet name="POZO BASTIDAS" sheetId="9" r:id="rId9"/>
    <sheet name="IMPULSION BASTIDAS" sheetId="10" r:id="rId10"/>
    <sheet name="POZO ESTADIO" sheetId="11" r:id="rId11"/>
    <sheet name="IMPULSION ESTADIO" sheetId="12" r:id="rId12"/>
    <sheet name="RESUMEN 6 POZOS" sheetId="13" r:id="rId13"/>
  </sheets>
  <externalReferences>
    <externalReference r:id="rId16"/>
    <externalReference r:id="rId17"/>
    <externalReference r:id="rId18"/>
    <externalReference r:id="rId19"/>
  </externalReferences>
  <definedNames>
    <definedName name="___________________________LM369582">'[1]Hoja1'!#REF!</definedName>
    <definedName name="_________________________LM369582" localSheetId="5">'[1]Hoja1'!#REF!</definedName>
    <definedName name="_______________________LM369582" localSheetId="3">'[1]Hoja1'!#REF!</definedName>
    <definedName name="______________________LM369582" localSheetId="1">'[1]Hoja1'!#REF!</definedName>
    <definedName name="_____________________LM369582">'[1]Hoja1'!#REF!</definedName>
    <definedName name="____________________LM369582">'[1]Hoja1'!#REF!</definedName>
    <definedName name="___________________LM369582">'[1]Hoja1'!#REF!</definedName>
    <definedName name="_________________LM369582">'[1]Hoja1'!#REF!</definedName>
    <definedName name="_______________LM369582">'[1]Hoja1'!#REF!</definedName>
    <definedName name="______________dot1">#REF!</definedName>
    <definedName name="______________err2">#REF!</definedName>
    <definedName name="______________err4">#REF!</definedName>
    <definedName name="______________inf2">#REF!</definedName>
    <definedName name="______________LM369582">'[1]Hoja1'!#REF!</definedName>
    <definedName name="_____________LM369582">'[1]Hoja1'!#REF!</definedName>
    <definedName name="____________dot1">#REF!</definedName>
    <definedName name="____________err2">#REF!</definedName>
    <definedName name="____________err4">#REF!</definedName>
    <definedName name="____________inf2">#REF!</definedName>
    <definedName name="___________LM369582">'[1]Hoja1'!#REF!</definedName>
    <definedName name="__________dot1">#REF!</definedName>
    <definedName name="__________err2">#REF!</definedName>
    <definedName name="__________err4">#REF!</definedName>
    <definedName name="__________inf2">#REF!</definedName>
    <definedName name="_________LM369582">'[1]Hoja1'!#REF!</definedName>
    <definedName name="________dot1">#REF!</definedName>
    <definedName name="________err2">#REF!</definedName>
    <definedName name="________err4">#REF!</definedName>
    <definedName name="________inf2">#REF!</definedName>
    <definedName name="________LM369582" localSheetId="2">'[1]Hoja1'!#REF!</definedName>
    <definedName name="________LM369582" localSheetId="1">'[1]Hoja1'!#REF!</definedName>
    <definedName name="________LM369582" localSheetId="3">'[1]Hoja1'!#REF!</definedName>
    <definedName name="________LM369582" localSheetId="5">'[1]Hoja1'!#REF!</definedName>
    <definedName name="________LM369582" localSheetId="0">'[1]Hoja1'!#REF!</definedName>
    <definedName name="________LM369582" localSheetId="4">'[1]Hoja1'!#REF!</definedName>
    <definedName name="________LM369582" localSheetId="12">'[1]Hoja1'!#REF!</definedName>
    <definedName name="________LM369582">'[1]Hoja1'!#REF!</definedName>
    <definedName name="_______LM369582" localSheetId="2">'[1]Hoja1'!#REF!</definedName>
    <definedName name="_______LM369582" localSheetId="1">'[1]Hoja1'!#REF!</definedName>
    <definedName name="_______LM369582" localSheetId="3">'[1]Hoja1'!#REF!</definedName>
    <definedName name="_______LM369582" localSheetId="5">'[1]Hoja1'!#REF!</definedName>
    <definedName name="_______LM369582" localSheetId="0">'[1]Hoja1'!#REF!</definedName>
    <definedName name="_______LM369582" localSheetId="4">'[1]Hoja1'!#REF!</definedName>
    <definedName name="_______LM369582" localSheetId="12">'[1]Hoja1'!#REF!</definedName>
    <definedName name="_______LM369582">'[1]Hoja1'!#REF!</definedName>
    <definedName name="______dot1">#REF!</definedName>
    <definedName name="______err2">#REF!</definedName>
    <definedName name="______err4">#REF!</definedName>
    <definedName name="______inf2">#REF!</definedName>
    <definedName name="______LM369582">'[1]Hoja1'!#REF!</definedName>
    <definedName name="_____LM369582" localSheetId="2">'[1]Hoja1'!#REF!</definedName>
    <definedName name="_____LM369582" localSheetId="1">'[1]Hoja1'!#REF!</definedName>
    <definedName name="_____LM369582" localSheetId="3">'[1]Hoja1'!#REF!</definedName>
    <definedName name="_____LM369582" localSheetId="5">'[1]Hoja1'!#REF!</definedName>
    <definedName name="_____LM369582" localSheetId="0">'[1]Hoja1'!#REF!</definedName>
    <definedName name="_____LM369582" localSheetId="4">'[1]Hoja1'!#REF!</definedName>
    <definedName name="_____LM369582" localSheetId="12">'[1]Hoja1'!#REF!</definedName>
    <definedName name="_____LM369582">'[1]Hoja1'!#REF!</definedName>
    <definedName name="____dot1">#REF!</definedName>
    <definedName name="____err2">#REF!</definedName>
    <definedName name="____err4">#REF!</definedName>
    <definedName name="____inf2">#REF!</definedName>
    <definedName name="____LM369582" localSheetId="3">'[1]Hoja1'!#REF!</definedName>
    <definedName name="____LM369582">'[1]Hoja1'!#REF!</definedName>
    <definedName name="___LM369582" localSheetId="2">'[1]Hoja1'!#REF!</definedName>
    <definedName name="___LM369582" localSheetId="1">'[1]Hoja1'!#REF!</definedName>
    <definedName name="___LM369582" localSheetId="3">'[1]Hoja1'!#REF!</definedName>
    <definedName name="___LM369582" localSheetId="5">'[1]Hoja1'!#REF!</definedName>
    <definedName name="___LM369582" localSheetId="0">'[1]Hoja1'!#REF!</definedName>
    <definedName name="___LM369582" localSheetId="4">'[1]Hoja1'!#REF!</definedName>
    <definedName name="___LM369582" localSheetId="12">'[1]Hoja1'!#REF!</definedName>
    <definedName name="___LM369582">'[1]Hoja1'!#REF!</definedName>
    <definedName name="__dot1">#REF!</definedName>
    <definedName name="__err2">#REF!</definedName>
    <definedName name="__err4">#REF!</definedName>
    <definedName name="__inf2">#REF!</definedName>
    <definedName name="__LM369582" localSheetId="2">'[1]Hoja1'!#REF!</definedName>
    <definedName name="__LM369582" localSheetId="0">'[1]Hoja1'!#REF!</definedName>
    <definedName name="__LM369582" localSheetId="4">'[1]Hoja1'!#REF!</definedName>
    <definedName name="__LM369582" localSheetId="12">'[1]Hoja1'!#REF!</definedName>
    <definedName name="__LM369582">'[1]Hoja1'!#REF!</definedName>
    <definedName name="_LM369582" localSheetId="2">'[1]Hoja1'!#REF!</definedName>
    <definedName name="_LM369582" localSheetId="1">'[1]Hoja1'!#REF!</definedName>
    <definedName name="_LM369582" localSheetId="3">'[1]Hoja1'!#REF!</definedName>
    <definedName name="_LM369582" localSheetId="5">'[1]Hoja1'!#REF!</definedName>
    <definedName name="_LM369582" localSheetId="0">'[1]Hoja1'!#REF!</definedName>
    <definedName name="_LM369582" localSheetId="4">'[1]Hoja1'!#REF!</definedName>
    <definedName name="_LM369582" localSheetId="12">'[1]Hoja1'!#REF!</definedName>
    <definedName name="_LM369582">'[1]Hoja1'!#REF!</definedName>
    <definedName name="_Toc335630755" localSheetId="12">'RESUMEN 6 POZOS'!#REF!</definedName>
    <definedName name="ADASDF" localSheetId="2">#REF!</definedName>
    <definedName name="ADASDF" localSheetId="1">#REF!</definedName>
    <definedName name="ADASDF" localSheetId="3">#REF!</definedName>
    <definedName name="ADASDF" localSheetId="5">#REF!</definedName>
    <definedName name="ADASDF" localSheetId="0">#REF!</definedName>
    <definedName name="ADASDF" localSheetId="4">#REF!</definedName>
    <definedName name="ADASDF" localSheetId="12">#REF!</definedName>
    <definedName name="ADASDF">#REF!</definedName>
    <definedName name="_xlnm.Print_Area" localSheetId="2">' POZO ALMENDROS 2'!$A$1:$F$82</definedName>
    <definedName name="_xlnm.Print_Area" localSheetId="1">'IMPULSIÓN ALMENDRO 1'!$A$1:$F$59</definedName>
    <definedName name="_xlnm.Print_Area" localSheetId="3">'IMPULSIÓN ALMENDROS 2'!$A$1:$F$58</definedName>
    <definedName name="_xlnm.Print_Area" localSheetId="9">'IMPULSION BASTIDAS'!$A$1:$F$58</definedName>
    <definedName name="_xlnm.Print_Area" localSheetId="5">'IMPULSIÓN FEDERACIÓN '!$A$1:$F$56</definedName>
    <definedName name="_xlnm.Print_Area" localSheetId="7">'IMPULSION GALICIA'!$A$1:$F$58</definedName>
    <definedName name="_xlnm.Print_Area" localSheetId="0">'POZO ALMENDRO 1'!$A$1:$F$81</definedName>
    <definedName name="_xlnm.Print_Area" localSheetId="10">'POZO ESTADIO'!$A$1:$F$81</definedName>
    <definedName name="_xlnm.Print_Area" localSheetId="4">'POZO FEDERACIÓN'!$A$1:$F$81</definedName>
    <definedName name="_xlnm.Print_Area" localSheetId="6">'POZO GALICIA'!$A$1:$F$80</definedName>
    <definedName name="CAM">#REF!</definedName>
    <definedName name="CARLOS" localSheetId="2">#REF!</definedName>
    <definedName name="CARLOS" localSheetId="1">#REF!</definedName>
    <definedName name="CARLOS" localSheetId="3">#REF!</definedName>
    <definedName name="CARLOS" localSheetId="5">#REF!</definedName>
    <definedName name="CARLOS" localSheetId="0">#REF!</definedName>
    <definedName name="CARLOS" localSheetId="4">#REF!</definedName>
    <definedName name="CARLOS" localSheetId="12">#REF!</definedName>
    <definedName name="CARLOS">#REF!</definedName>
    <definedName name="DENS" localSheetId="2">#REF!</definedName>
    <definedName name="DENS" localSheetId="1">#REF!</definedName>
    <definedName name="DENS" localSheetId="3">#REF!</definedName>
    <definedName name="DENS" localSheetId="5">#REF!</definedName>
    <definedName name="DENS" localSheetId="0">#REF!</definedName>
    <definedName name="DENS" localSheetId="4">#REF!</definedName>
    <definedName name="DENS" localSheetId="12">#REF!</definedName>
    <definedName name="DENS">#REF!</definedName>
    <definedName name="densi" localSheetId="2">#REF!</definedName>
    <definedName name="densi" localSheetId="1">#REF!</definedName>
    <definedName name="densi" localSheetId="3">#REF!</definedName>
    <definedName name="densi" localSheetId="5">#REF!</definedName>
    <definedName name="densi" localSheetId="0">#REF!</definedName>
    <definedName name="densi" localSheetId="4">#REF!</definedName>
    <definedName name="densi" localSheetId="12">#REF!</definedName>
    <definedName name="densi">#REF!</definedName>
    <definedName name="DFBGHS" localSheetId="2">#REF!</definedName>
    <definedName name="DFBGHS" localSheetId="1">#REF!</definedName>
    <definedName name="DFBGHS" localSheetId="3">#REF!</definedName>
    <definedName name="DFBGHS" localSheetId="5">#REF!</definedName>
    <definedName name="DFBGHS" localSheetId="0">#REF!</definedName>
    <definedName name="DFBGHS" localSheetId="4">#REF!</definedName>
    <definedName name="DFBGHS" localSheetId="12">#REF!</definedName>
    <definedName name="DFBGHS">#REF!</definedName>
    <definedName name="DOT" localSheetId="2">#REF!</definedName>
    <definedName name="DOT" localSheetId="1">#REF!</definedName>
    <definedName name="DOT" localSheetId="3">#REF!</definedName>
    <definedName name="DOT" localSheetId="5">#REF!</definedName>
    <definedName name="DOT" localSheetId="0">#REF!</definedName>
    <definedName name="DOT" localSheetId="4">#REF!</definedName>
    <definedName name="DOT" localSheetId="12">#REF!</definedName>
    <definedName name="DOT">#REF!</definedName>
    <definedName name="dota" localSheetId="2">#REF!</definedName>
    <definedName name="dota" localSheetId="1">#REF!</definedName>
    <definedName name="dota" localSheetId="3">#REF!</definedName>
    <definedName name="dota" localSheetId="5">#REF!</definedName>
    <definedName name="dota" localSheetId="0">#REF!</definedName>
    <definedName name="dota" localSheetId="4">#REF!</definedName>
    <definedName name="dota" localSheetId="12">#REF!</definedName>
    <definedName name="dota">#REF!</definedName>
    <definedName name="EER" localSheetId="2">#REF!</definedName>
    <definedName name="EER" localSheetId="1">#REF!</definedName>
    <definedName name="EER" localSheetId="3">#REF!</definedName>
    <definedName name="EER" localSheetId="5">#REF!</definedName>
    <definedName name="EER" localSheetId="0">#REF!</definedName>
    <definedName name="EER" localSheetId="4">#REF!</definedName>
    <definedName name="EER" localSheetId="12">#REF!</definedName>
    <definedName name="EER">#REF!</definedName>
    <definedName name="ERR" localSheetId="2">#REF!</definedName>
    <definedName name="ERR" localSheetId="1">#REF!</definedName>
    <definedName name="ERR" localSheetId="3">#REF!</definedName>
    <definedName name="ERR" localSheetId="5">#REF!</definedName>
    <definedName name="ERR" localSheetId="0">#REF!</definedName>
    <definedName name="ERR" localSheetId="4">#REF!</definedName>
    <definedName name="ERR" localSheetId="12">#REF!</definedName>
    <definedName name="ERR">#REF!</definedName>
    <definedName name="erra" localSheetId="2">#REF!</definedName>
    <definedName name="erra" localSheetId="1">#REF!</definedName>
    <definedName name="erra" localSheetId="3">#REF!</definedName>
    <definedName name="erra" localSheetId="5">#REF!</definedName>
    <definedName name="erra" localSheetId="0">#REF!</definedName>
    <definedName name="erra" localSheetId="4">#REF!</definedName>
    <definedName name="erra" localSheetId="12">#REF!</definedName>
    <definedName name="erra">#REF!</definedName>
    <definedName name="errr">#REF!</definedName>
    <definedName name="EWQ" localSheetId="2">#REF!</definedName>
    <definedName name="EWQ" localSheetId="1">#REF!</definedName>
    <definedName name="EWQ" localSheetId="3">#REF!</definedName>
    <definedName name="EWQ" localSheetId="5">#REF!</definedName>
    <definedName name="EWQ" localSheetId="0">#REF!</definedName>
    <definedName name="EWQ" localSheetId="4">#REF!</definedName>
    <definedName name="EWQ" localSheetId="12">#REF!</definedName>
    <definedName name="EWQ">#REF!</definedName>
    <definedName name="i" localSheetId="2">#REF!</definedName>
    <definedName name="i" localSheetId="1">#REF!</definedName>
    <definedName name="i" localSheetId="3">#REF!</definedName>
    <definedName name="i" localSheetId="5">#REF!</definedName>
    <definedName name="i" localSheetId="0">#REF!</definedName>
    <definedName name="i" localSheetId="4">#REF!</definedName>
    <definedName name="i" localSheetId="12">#REF!</definedName>
    <definedName name="i">#REF!</definedName>
    <definedName name="INF" localSheetId="2">#REF!</definedName>
    <definedName name="INF" localSheetId="1">#REF!</definedName>
    <definedName name="INF" localSheetId="3">#REF!</definedName>
    <definedName name="INF" localSheetId="5">#REF!</definedName>
    <definedName name="INF" localSheetId="0">#REF!</definedName>
    <definedName name="INF" localSheetId="4">#REF!</definedName>
    <definedName name="INF" localSheetId="12">#REF!</definedName>
    <definedName name="INF">#REF!</definedName>
    <definedName name="inf.">#REF!</definedName>
    <definedName name="INFF" localSheetId="2">#REF!</definedName>
    <definedName name="INFF" localSheetId="1">#REF!</definedName>
    <definedName name="INFF" localSheetId="3">#REF!</definedName>
    <definedName name="INFF" localSheetId="5">#REF!</definedName>
    <definedName name="INFF" localSheetId="0">#REF!</definedName>
    <definedName name="INFF" localSheetId="4">#REF!</definedName>
    <definedName name="INFF" localSheetId="12">#REF!</definedName>
    <definedName name="INFF">#REF!</definedName>
    <definedName name="infi" localSheetId="2">#REF!</definedName>
    <definedName name="infi" localSheetId="1">#REF!</definedName>
    <definedName name="infi" localSheetId="3">#REF!</definedName>
    <definedName name="infi" localSheetId="5">#REF!</definedName>
    <definedName name="infi" localSheetId="0">#REF!</definedName>
    <definedName name="infi" localSheetId="4">#REF!</definedName>
    <definedName name="infi" localSheetId="12">#REF!</definedName>
    <definedName name="infi">#REF!</definedName>
    <definedName name="IPC">'[2]$ BASE'!$E$5</definedName>
    <definedName name="j" localSheetId="2">#REF!</definedName>
    <definedName name="j" localSheetId="1">#REF!</definedName>
    <definedName name="j" localSheetId="3">#REF!</definedName>
    <definedName name="j" localSheetId="5">#REF!</definedName>
    <definedName name="j" localSheetId="0">#REF!</definedName>
    <definedName name="j" localSheetId="4">#REF!</definedName>
    <definedName name="j" localSheetId="12">#REF!</definedName>
    <definedName name="j">#REF!</definedName>
    <definedName name="lasd" localSheetId="2">#REF!</definedName>
    <definedName name="lasd" localSheetId="1">#REF!</definedName>
    <definedName name="lasd" localSheetId="3">#REF!</definedName>
    <definedName name="lasd" localSheetId="5">#REF!</definedName>
    <definedName name="lasd" localSheetId="0">#REF!</definedName>
    <definedName name="lasd" localSheetId="4">#REF!</definedName>
    <definedName name="lasd" localSheetId="12">#REF!</definedName>
    <definedName name="lasd">#REF!</definedName>
    <definedName name="LOCALIZACION" localSheetId="2">#REF!</definedName>
    <definedName name="LOCALIZACION" localSheetId="1">#REF!</definedName>
    <definedName name="LOCALIZACION" localSheetId="3">#REF!</definedName>
    <definedName name="LOCALIZACION" localSheetId="5">#REF!</definedName>
    <definedName name="LOCALIZACION" localSheetId="0">#REF!</definedName>
    <definedName name="LOCALIZACION" localSheetId="4">#REF!</definedName>
    <definedName name="LOCALIZACION" localSheetId="12">#REF!</definedName>
    <definedName name="LOCALIZACION">#REF!</definedName>
    <definedName name="MARCO" localSheetId="2">#REF!</definedName>
    <definedName name="MARCO" localSheetId="1">#REF!</definedName>
    <definedName name="MARCO" localSheetId="3">#REF!</definedName>
    <definedName name="MARCO" localSheetId="5">#REF!</definedName>
    <definedName name="MARCO" localSheetId="0">#REF!</definedName>
    <definedName name="MARCO" localSheetId="4">#REF!</definedName>
    <definedName name="MARCO" localSheetId="12">#REF!</definedName>
    <definedName name="MARCO">#REF!</definedName>
    <definedName name="nana">#REF!</definedName>
    <definedName name="PARAMETROS" localSheetId="2">#REF!</definedName>
    <definedName name="PARAMETROS" localSheetId="1">#REF!</definedName>
    <definedName name="PARAMETROS" localSheetId="3">#REF!</definedName>
    <definedName name="PARAMETROS" localSheetId="5">#REF!</definedName>
    <definedName name="PARAMETROS" localSheetId="0">#REF!</definedName>
    <definedName name="PARAMETROS" localSheetId="4">#REF!</definedName>
    <definedName name="PARAMETROS" localSheetId="12">#REF!</definedName>
    <definedName name="PARAMETROS">#REF!</definedName>
    <definedName name="PERFIL_DEL_TRAMO" localSheetId="2">#REF!</definedName>
    <definedName name="PERFIL_DEL_TRAMO" localSheetId="1">#REF!</definedName>
    <definedName name="PERFIL_DEL_TRAMO" localSheetId="3">#REF!</definedName>
    <definedName name="PERFIL_DEL_TRAMO" localSheetId="5">#REF!</definedName>
    <definedName name="PERFIL_DEL_TRAMO" localSheetId="0">#REF!</definedName>
    <definedName name="PERFIL_DEL_TRAMO" localSheetId="4">#REF!</definedName>
    <definedName name="PERFIL_DEL_TRAMO" localSheetId="12">#REF!</definedName>
    <definedName name="PERFIL_DEL_TRAMO">#REF!</definedName>
    <definedName name="qsqw" localSheetId="2">#REF!</definedName>
    <definedName name="qsqw" localSheetId="1">#REF!</definedName>
    <definedName name="qsqw" localSheetId="3">#REF!</definedName>
    <definedName name="qsqw" localSheetId="5">#REF!</definedName>
    <definedName name="qsqw" localSheetId="0">#REF!</definedName>
    <definedName name="qsqw" localSheetId="4">#REF!</definedName>
    <definedName name="qsqw" localSheetId="12">#REF!</definedName>
    <definedName name="qsqw">#REF!</definedName>
    <definedName name="RET" localSheetId="2">#REF!</definedName>
    <definedName name="RET" localSheetId="1">#REF!</definedName>
    <definedName name="RET" localSheetId="3">#REF!</definedName>
    <definedName name="RET" localSheetId="5">#REF!</definedName>
    <definedName name="RET" localSheetId="0">#REF!</definedName>
    <definedName name="RET" localSheetId="4">#REF!</definedName>
    <definedName name="RET" localSheetId="12">#REF!</definedName>
    <definedName name="RET">#REF!</definedName>
    <definedName name="retr" localSheetId="2">#REF!</definedName>
    <definedName name="retr" localSheetId="1">#REF!</definedName>
    <definedName name="retr" localSheetId="3">#REF!</definedName>
    <definedName name="retr" localSheetId="5">#REF!</definedName>
    <definedName name="retr" localSheetId="0">#REF!</definedName>
    <definedName name="retr" localSheetId="4">#REF!</definedName>
    <definedName name="retr" localSheetId="12">#REF!</definedName>
    <definedName name="retr">#REF!</definedName>
    <definedName name="SUR" localSheetId="2">'[1]Hoja1'!#REF!</definedName>
    <definedName name="SUR" localSheetId="1">'[1]Hoja1'!#REF!</definedName>
    <definedName name="SUR" localSheetId="3">'[1]Hoja1'!#REF!</definedName>
    <definedName name="SUR" localSheetId="5">'[1]Hoja1'!#REF!</definedName>
    <definedName name="SUR" localSheetId="0">'[1]Hoja1'!#REF!</definedName>
    <definedName name="SUR" localSheetId="4">'[1]Hoja1'!#REF!</definedName>
    <definedName name="SUR" localSheetId="12">'[1]Hoja1'!#REF!</definedName>
    <definedName name="SUR">'[1]Hoja1'!#REF!</definedName>
    <definedName name="_xlnm.Print_Titles" localSheetId="2">' POZO ALMENDROS 2'!$1:$2</definedName>
    <definedName name="_xlnm.Print_Titles" localSheetId="1">'IMPULSIÓN ALMENDRO 1'!$1:$3</definedName>
    <definedName name="_xlnm.Print_Titles" localSheetId="3">'IMPULSIÓN ALMENDROS 2'!$1:$3</definedName>
    <definedName name="_xlnm.Print_Titles" localSheetId="5">'IMPULSIÓN FEDERACIÓN '!$1:$3</definedName>
    <definedName name="_xlnm.Print_Titles" localSheetId="0">'POZO ALMENDRO 1'!$1:$2</definedName>
    <definedName name="_xlnm.Print_Titles" localSheetId="4">'POZO FEDERACIÓN'!$1:$2</definedName>
    <definedName name="UHJKH" localSheetId="2">#REF!</definedName>
    <definedName name="UHJKH" localSheetId="1">#REF!</definedName>
    <definedName name="UHJKH" localSheetId="3">#REF!</definedName>
    <definedName name="UHJKH" localSheetId="5">#REF!</definedName>
    <definedName name="UHJKH" localSheetId="0">#REF!</definedName>
    <definedName name="UHJKH" localSheetId="4">#REF!</definedName>
    <definedName name="UHJKH" localSheetId="12">#REF!</definedName>
    <definedName name="UHJKH">#REF!</definedName>
    <definedName name="WQE" localSheetId="2">#REF!</definedName>
    <definedName name="WQE" localSheetId="1">#REF!</definedName>
    <definedName name="WQE" localSheetId="3">#REF!</definedName>
    <definedName name="WQE" localSheetId="5">#REF!</definedName>
    <definedName name="WQE" localSheetId="0">#REF!</definedName>
    <definedName name="WQE" localSheetId="4">#REF!</definedName>
    <definedName name="WQE" localSheetId="12">#REF!</definedName>
    <definedName name="WQE">#REF!</definedName>
  </definedNames>
  <calcPr fullCalcOnLoad="1"/>
</workbook>
</file>

<file path=xl/sharedStrings.xml><?xml version="1.0" encoding="utf-8"?>
<sst xmlns="http://schemas.openxmlformats.org/spreadsheetml/2006/main" count="1595" uniqueCount="231">
  <si>
    <t>TOTAL COSTO DIRECTO SUMINISTRO :</t>
  </si>
  <si>
    <t>UND</t>
  </si>
  <si>
    <t>Union de desmontaje autoportante</t>
  </si>
  <si>
    <t>ML</t>
  </si>
  <si>
    <t xml:space="preserve"> Módem GSM 
- Comunicación RS232
- SMS
- Accionamiento de salida con SMS</t>
  </si>
  <si>
    <t>Medidor de presión
- Salida 4-20 Ma</t>
  </si>
  <si>
    <t xml:space="preserve"> PLC
- CPU con salida a rele
- Modulo comunicación RS232
- Modulo comunicación RS485
- Modulo entradas y salidas analogas
- Alimentacion 110 volt</t>
  </si>
  <si>
    <t>VR. TOTAL</t>
  </si>
  <si>
    <t>VR. UNITARIO</t>
  </si>
  <si>
    <t>CANTIDAD</t>
  </si>
  <si>
    <t>UNIDAD</t>
  </si>
  <si>
    <t>DESCRIPCIÓN</t>
  </si>
  <si>
    <t>ÍTEM</t>
  </si>
  <si>
    <t>SUMINISTRO</t>
  </si>
  <si>
    <t>TOTAL OBRA CIVIL</t>
  </si>
  <si>
    <t>TOTAL SISTEMA DE DOSIFICACIÓN DE CLORO</t>
  </si>
  <si>
    <t>GLB</t>
  </si>
  <si>
    <t xml:space="preserve">Sistema de Dosificación de Cloro </t>
  </si>
  <si>
    <t>SISTEMA DE DOSIFICACIÓN DE CLORO</t>
  </si>
  <si>
    <t xml:space="preserve">TOTAL MONTAJE ELECTRICO </t>
  </si>
  <si>
    <t>UN</t>
  </si>
  <si>
    <t>CAJA DE PASO DE 80 X 80 CM</t>
  </si>
  <si>
    <t>TUBERIA CONDUIT GALVANIZADA TIPO PESADA 2"X3MTS</t>
  </si>
  <si>
    <t>GL</t>
  </si>
  <si>
    <t>MANO DE OBRA, TRAMITES ANTE OPERADOR  Y CERTIFICADOS RETIE DE TRANSFORMACION Y USO FINAL</t>
  </si>
  <si>
    <t>CABLE DE ALUMINIO ACSR DESNUDO # 1/0</t>
  </si>
  <si>
    <t>CABLE DE COBRE DESNUDO # 2 AWG</t>
  </si>
  <si>
    <t>ABRAZADERA DOBLE DE 260MM DE 10-12</t>
  </si>
  <si>
    <t>ARANDELA CURVA CUADRADA 2-1/4 X 2-1/4 X 3/16</t>
  </si>
  <si>
    <t>CONECTOR AMOBIBLE PARA ESTRIBO 1/0</t>
  </si>
  <si>
    <t>GRAPA TIPO PISTOLA EN ALUMINIO #1/0 ACSR</t>
  </si>
  <si>
    <t>GRAPA 3 PERNOS GALVANIZADA 5/8 PESADA</t>
  </si>
  <si>
    <t>GRILLETE LARGO RECTO 5/8-11PULG 300 KG</t>
  </si>
  <si>
    <t>CONECTOR TIPO CUÑA 1/0-2</t>
  </si>
  <si>
    <t>ESTRIBO CON CONECTOR AMPAC TIPO CUÑA1/0-1/0</t>
  </si>
  <si>
    <t>CONECTOR TIPO C</t>
  </si>
  <si>
    <t>CONECTOR VARILLA DE PUESTA A TIERRA</t>
  </si>
  <si>
    <t>FUSIBLE TIPO D DE 2 AMP</t>
  </si>
  <si>
    <t>PARARRAYO POLIMERICO DE 12KV-10KA</t>
  </si>
  <si>
    <t>PERNO MAQUINA 5/8 X 12</t>
  </si>
  <si>
    <t>PERNO ROSCA CORRIDA GALVANIZADO 5/8 X 12</t>
  </si>
  <si>
    <t>PERNO ROSCA CORRIDA GALVANIZADO 5/8 X 14</t>
  </si>
  <si>
    <t>VARILLA DE COBRE DE 5/8 X 2.4 MTS</t>
  </si>
  <si>
    <t>MEDIDOR DE ENERGIA TRIFASICO SEGÚN RETIE EN GABINETE</t>
  </si>
  <si>
    <t xml:space="preserve">AISLADOR SUSPENSION POLIMERICO DE 13KV-70KN </t>
  </si>
  <si>
    <t>CRUCETA METALICA AUTOSOPORTADA DE 2.4 MTS</t>
  </si>
  <si>
    <t>MONTAJE ELÉCTRICO SUBESTACIÓN TIPO POSTE BOMBA SUMERGIBLE</t>
  </si>
  <si>
    <t xml:space="preserve">TOTAL MONTAJE MECÁNICO </t>
  </si>
  <si>
    <t>MONTAJE MECÁNICO</t>
  </si>
  <si>
    <t xml:space="preserve">TOTAL POZO </t>
  </si>
  <si>
    <t>M3</t>
  </si>
  <si>
    <t xml:space="preserve">POZO </t>
  </si>
  <si>
    <t xml:space="preserve"> OBRA CIVIL</t>
  </si>
  <si>
    <t>Todas las bridas deben ser Norma ISO y no incluye tornillería y empaquetadura</t>
  </si>
  <si>
    <t>Juego de Tornillos</t>
  </si>
  <si>
    <t>Impulsión</t>
  </si>
  <si>
    <t xml:space="preserve">SUMINISTRO </t>
  </si>
  <si>
    <t>TOTAL COSTO DIRECTO OBRA CIVIL:</t>
  </si>
  <si>
    <t>TOTAL ESTRUCTURAS DE CONCRETO</t>
  </si>
  <si>
    <t>M2</t>
  </si>
  <si>
    <t>m3</t>
  </si>
  <si>
    <t>Concreto para anclajes de 17,5 Mpa (2500 psi)</t>
  </si>
  <si>
    <t>CONCRETOS</t>
  </si>
  <si>
    <t xml:space="preserve">TOTAL INSTALACIÓN </t>
  </si>
  <si>
    <t xml:space="preserve">INSTALACIÓN </t>
  </si>
  <si>
    <t>TOTAL RELLENOS</t>
  </si>
  <si>
    <t>Relleno de zanjas y obras de mampostería con material seleccionado de cantera, compactado al 95% del proctor modificado</t>
  </si>
  <si>
    <t>Relleno de zanjas y obras de mampostería con arena, compactada al 70% de la densidad relativa</t>
  </si>
  <si>
    <t xml:space="preserve">Relleno de zanjas y obras de mampostería con material seleccionado de sitio, compactado al 95% del proctor modificado </t>
  </si>
  <si>
    <t>RELLENOS</t>
  </si>
  <si>
    <t>TOTAL EXCAVACIONES</t>
  </si>
  <si>
    <t>Excavación a maquina en material común, roca descompuesta, a cualquier profundidad y bajo cualquier condición de humedad (incluye retiro a lugar autorizado).</t>
  </si>
  <si>
    <t>EXCAVACIONES</t>
  </si>
  <si>
    <t>TOTAL PERFILADAS Y DEMOLICIONES</t>
  </si>
  <si>
    <t>TOTAL DEMOLICIÓN DE PAVIMENTO</t>
  </si>
  <si>
    <t>Demolición de Pavimentos con compresor manual (0.15 m&lt; e &lt; 0.25 m)</t>
  </si>
  <si>
    <t>3.2.1</t>
  </si>
  <si>
    <t>DEMOLICIÓN DE PAVIMENTO (incluye retiro)</t>
  </si>
  <si>
    <t>3.2</t>
  </si>
  <si>
    <t>TOTAL PERFILACIONES</t>
  </si>
  <si>
    <t>Perfilada de Pavimento</t>
  </si>
  <si>
    <t>3.1.1</t>
  </si>
  <si>
    <t>PERFILACIONES</t>
  </si>
  <si>
    <t>3.1</t>
  </si>
  <si>
    <t>PERFILADAS Y DEMOLICIONES</t>
  </si>
  <si>
    <t>TOTAL SEÑALIZACIÓN</t>
  </si>
  <si>
    <t>Valla Móvil Tipo 4</t>
  </si>
  <si>
    <t>Soporte para Cinta Demarcadora</t>
  </si>
  <si>
    <t>Cinta Demarcadora sin soporte</t>
  </si>
  <si>
    <t>SEÑALIZACIÓN DE LA OBRA</t>
  </si>
  <si>
    <t>TOTAL OBRAS PRELIMINARES</t>
  </si>
  <si>
    <t>Trazado y Replanteo</t>
  </si>
  <si>
    <t>PRELIMINARES</t>
  </si>
  <si>
    <t>No.</t>
  </si>
  <si>
    <t>OBRA CIVIL</t>
  </si>
  <si>
    <t>SUBTOTAL OBRA CIVIL + SUMINISTRO</t>
  </si>
  <si>
    <t>TOTAL CONCRETOS</t>
  </si>
  <si>
    <t>Caja de concreto reforzado para tuberías entre  90 mm (3") y  400 mm (16"). Para H &lt; 2,0 m</t>
  </si>
  <si>
    <t xml:space="preserve">OBRAS ESPECIALES </t>
  </si>
  <si>
    <t>TOTAL OBRAS ESPECIALES:</t>
  </si>
  <si>
    <t>3.2.2</t>
  </si>
  <si>
    <t>Pavimento de concreto asfáltico Colocado y compactado con Terminadora de asfalto y compactador Tándem, e = 0.07 m</t>
  </si>
  <si>
    <t>NOMBRE</t>
  </si>
  <si>
    <t>VALOR POZO</t>
  </si>
  <si>
    <t>VALOR IMPULSIÓN</t>
  </si>
  <si>
    <t>VALOR TOTAL</t>
  </si>
  <si>
    <t xml:space="preserve">Medidor de flujo electromagnético 3" </t>
  </si>
  <si>
    <t xml:space="preserve">Perforación.  Incluye: 1. Perforación de sondeo en 9-1/4” hasta 120 mts. Ampliación a 14”  hasta 120 mts. Toma de registro eléctrico continuo y medición gamma. Aplicación de dispersante de arcilla (Tripolifosfato de sodio o equivalente). Desarrollo bidireccional con pistoneo y compresor. Prueba de bombeo de 24 horas mínimo. 2. Tubería en PVC de 8", 3. Filtros en PVC 8", 4. Cono final 8", 5. Filtro en grava, 6. Sello sanitario de min 5 m, con 2 oídos en PVC </t>
  </si>
  <si>
    <t>Válvula de compuerta 3" HD BxB</t>
  </si>
  <si>
    <t xml:space="preserve">Válvula de retención Ø 3", Bx B </t>
  </si>
  <si>
    <t>Tubería HD DN90mm BxB  (incluye accesorios, codos, tee, uniones)</t>
  </si>
  <si>
    <t>Codo 90° HD Ø 90 mm Bridado PN 16 BXB</t>
  </si>
  <si>
    <t>Válvula de compuerta sello de bronce Vástago no ascendente HD Ø 90 mm BXB</t>
  </si>
  <si>
    <t>Válvula de Retención HD Ø 90mm Bridada PN 16 BXB</t>
  </si>
  <si>
    <t>Codo 90° HD BxB Ø 90 mm PN 10 BXB</t>
  </si>
  <si>
    <t>Niple BxB HD L=5D=0.45m Ø 90 mm PN 10</t>
  </si>
  <si>
    <t>Niple BxB HD L=3D=0.27m Ø 90 mm PN 10</t>
  </si>
  <si>
    <t>Válvula de ventosa de triple acción DN1" PN10 con válvula de guarda</t>
  </si>
  <si>
    <t>Tee Ø90x25mm BxB HD PN 10 BXB</t>
  </si>
  <si>
    <t>Brida por acople universal D=3" R1</t>
  </si>
  <si>
    <t>Niple BxB HD L=0.50m Ø 90 mm PN 10</t>
  </si>
  <si>
    <t>Tubería PVC d=3" Biaxial PR200</t>
  </si>
  <si>
    <t>Unión Universal brida x acople PN10 D=3"</t>
  </si>
  <si>
    <t>POZO FEDERACIÓN</t>
  </si>
  <si>
    <t>Tee PARTIDA 6X3" BXB PN 10</t>
  </si>
  <si>
    <t>6.1</t>
  </si>
  <si>
    <t>4.1</t>
  </si>
  <si>
    <t>5.1</t>
  </si>
  <si>
    <t>7.1</t>
  </si>
  <si>
    <t>1.1</t>
  </si>
  <si>
    <t>2.1</t>
  </si>
  <si>
    <t>2.2</t>
  </si>
  <si>
    <t>2.3</t>
  </si>
  <si>
    <t>6.3</t>
  </si>
  <si>
    <t xml:space="preserve">Tubería PVC Biaxial PR 200 d=3" </t>
  </si>
  <si>
    <t>Brida por acople universal D=3" HD PN10</t>
  </si>
  <si>
    <t>6.2</t>
  </si>
  <si>
    <t>8.1</t>
  </si>
  <si>
    <t>POZO ALMENDROS 2</t>
  </si>
  <si>
    <t>IMPULSIÓN ALMENDROS 1</t>
  </si>
  <si>
    <t>IMPULSIÓN FEDERACION</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</si>
  <si>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</si>
  <si>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</si>
  <si>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</si>
  <si>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</si>
  <si>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</si>
  <si>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</si>
  <si>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</si>
  <si>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</si>
  <si>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</si>
  <si>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</si>
  <si>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</si>
  <si>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</si>
  <si>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</si>
  <si>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</si>
  <si>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</si>
  <si>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</si>
  <si>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</si>
  <si>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</si>
  <si>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</si>
  <si>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</si>
  <si>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</si>
  <si>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</si>
  <si>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</si>
  <si>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</si>
  <si>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1,1</t>
  </si>
  <si>
    <t>2,1</t>
  </si>
  <si>
    <t>2,2</t>
  </si>
  <si>
    <t>2,3</t>
  </si>
  <si>
    <t>2,4</t>
  </si>
  <si>
    <t>4,1</t>
  </si>
  <si>
    <t>5,1</t>
  </si>
  <si>
    <t>3,25</t>
  </si>
  <si>
    <t>3,26</t>
  </si>
  <si>
    <t>3,27</t>
  </si>
  <si>
    <t>2.4</t>
  </si>
  <si>
    <t>POZO ALMENDROS 1</t>
  </si>
  <si>
    <t>IVA (16%)</t>
  </si>
  <si>
    <t>SUBTOTAL OBRA CIVIL</t>
  </si>
  <si>
    <t>SUBTOTAL SUMINISTRO:</t>
  </si>
  <si>
    <t xml:space="preserve">TRANSFORMADOR TRIFASICO DE 30 KVA 13200/440/254 V </t>
  </si>
  <si>
    <t xml:space="preserve">Postes 12 X 850 DAN </t>
  </si>
  <si>
    <t>3,28</t>
  </si>
  <si>
    <t>AISLADOR LINE POST 13.2KV</t>
  </si>
  <si>
    <t>Suministro   de tubería  de Φ3'' en acero al carbono SCHEDULE 40 en tramos de 3 metros roscada con uniones del mismo material para instalar a la  descarga de la bomba. Incluye acople a bomba</t>
  </si>
  <si>
    <t>Bomba sumergible para pozo profundo    MODELO225SSIF106 o similar construcción en acero inoxidable  AISI 304 descarga 3" NPT C" de 5 etapas acopladas a motor trifasico  potencia de 15HP A 460 VOLTIOS Y 3500RPM, 60 HZ para punto de operación esperado Q=15LPS Y H=45MTS</t>
  </si>
  <si>
    <t>Macromedidor Electromagnético Ø 90mm PN 10 BXB Norma brida y presión nominal: ISO B16.5: Clase 150 versión del sensor de medida: Revestimiento EPDM y electrodos HASTELLOY CALIBRACIÓN versión regional específica: Europa (M3, M3/H, 50 HZ)Tipo de transmisor y montaje: en sensores de versión básica integrada interfase de transferencia: puerto serie RS 485 con modbus RTU. Alimentación: 115...230 V AC de alimentación con backup de batería y cable de energía de 3m (9.8 ft) para la conexión externa. Unidad de medida de caudal: M3/H. Contador -1: Contador 1 = RV, caudal de retorno unidad de volumen: m3. Incluye bateria, kit de montaje de sensor y electronica remota. Grado de Proteccion de sensor y electronica remota IP68 y margen de error con calibracion estandar del 0,4% y calibracion extendida del 0,2% del caudal.</t>
  </si>
  <si>
    <t xml:space="preserve">TABLERO DE CONTROL NEMA 4 PROTECCION TIPO INTERPERIE QUE CONSTA DE LOS SIGUIENTES ELEMENTOS:                                                        1. VARIADOR DE FRECUENCIA PARA APLICACION EN BOMBAS OPTIMIZADO de 15 HP, 3 FASES 460 V   TECNOLOGIA CONTROL DTC Y PID , PROTECCION IP 21, CON ENTRADAS Y SALIDAS ANALOGICAS Y DIGITALES Y SALIDAS DE RELE. COMUNICACION MODBUS  E INTERFAZ CON PANEL DE CONTROL AMIGABLE DE FACIL CONFIGURACION.                                                                                                            2. PUERTA EXTERIOR CORRUGADA CON VENTILADORES ENFRIADORES Y FILTRACION.                                                                                          3.SUPRESORES DE PICOS DE VOLTAJE QUE PROTEJEN EL VDF.                4.REACTOR DE LINEA QUE AUMENTA LA PROTECCION DE SOBRETENSIONES, TRANSITORIOS Y PROVEE UN GRADO DE MITIGACION ARMONICA .                                                                             5.FILTRO DE SALIDA PARA CABLES.                                                            6. TRANSDUCTOR DE PRESION 100 PSI .                                                   7. BREAKER TOTALIZADOR, TRANSFORMADOR DE CONTROL, Y PROTECCIONES DE CONTROL.                                                                              8.  RELE DE TENSION ELECTRONICO A 460 VOLTIOS                                                             </t>
  </si>
  <si>
    <t>3,29</t>
  </si>
  <si>
    <t>CABLE ENCAUCHETADO 4X10 AWG PARA TRABAJAR SUMERGIDO</t>
  </si>
  <si>
    <t xml:space="preserve">CABLE ENCAUCHETADO  4 X10 AWG </t>
  </si>
  <si>
    <t xml:space="preserve">Demolición de bordillo de concreto </t>
  </si>
  <si>
    <t>Pavimento de concreto para reparcheo f'c= 24,5 Mpa (3500psi) e= 0,15 m</t>
  </si>
  <si>
    <t>Construcción de bordillo de concreto de 0,15 m x 0,15 m; f´c = 21,0 Mpa (3000 psi)</t>
  </si>
  <si>
    <t>Tee partida en HD 6X3" BXB PN 10 en Acero inoxidable</t>
  </si>
  <si>
    <t>Tee Partida 10" x 3" en acero inoxidable Pn 10</t>
  </si>
  <si>
    <t>Codo 90 HD d=90 mm JUNTA PVC PN10</t>
  </si>
  <si>
    <t>Caja en concreto en concreto reforzado Fc de 3000 psi , Fy de 600000 psi para macromedidor y elemento de la impulsión, incluye suministro e instalación de : laminas soldadas de alfajor de dimensiones 1.10 x 0.55 m y 1.30 x 0.80 m de 1/8" de espesor con pintura anticorrosiva , soportes laterales y centrales  en acero L2x2x3/16", pernos roscados de anclaje ,bisagras, argollas para candados y candados.</t>
  </si>
  <si>
    <t>CORTACIRCUITO DE 15KV-100AMP</t>
  </si>
  <si>
    <t>IMPULSIÓN POZO ALMENDRO 2</t>
  </si>
  <si>
    <t>POZO GALICIA</t>
  </si>
  <si>
    <t>IMPULSIÓN POZO GALICIA</t>
  </si>
  <si>
    <t>Válvula de compuerta sello de bronce Vástago no ascendente HD Ø 90 mm BXB PN 10</t>
  </si>
  <si>
    <t>Tee HD DN 90X90 BXB PN10</t>
  </si>
  <si>
    <t>POZO BASTIDAS</t>
  </si>
  <si>
    <t xml:space="preserve">Perforación.  Incluye: 1. Perforación de sondeo en 9-1/4” hasta 120 mts. Ampliación a 14”  hasta 120 mts. Toma de registro eléctrico continuo y medición gamma. Aplicación de dispersante de arcilla (Tripolifosfato de sodio o equivalente). Desarrollo bidireccional con pistoneo y compresor. Prueba de bombeo de 24 horas mínimo. 2. Tubería en PVC de 8", 3. Filtros en PVC 8", 4. Cono final 8", 5. Filtro en grava, 6. Sello sanitario de min 5 m incluye base de concreto, con 2 oídos en PVC </t>
  </si>
  <si>
    <t xml:space="preserve">TRANSFORMADOR TRIFASICO DE 75 KVA 13200/440/254 V </t>
  </si>
  <si>
    <t>MEDIDOR DE ENERGIA TRIFASICO SEGÚN NORMA EN GABINETE</t>
  </si>
  <si>
    <t>IMPULSIÓN BASTIDAS</t>
  </si>
  <si>
    <t>Demolición de obras civiles en concreto con refuerzo o sin él</t>
  </si>
  <si>
    <t>ENTIBADOS Y TABLESTACADOS</t>
  </si>
  <si>
    <t>Entibado tipo 4. Continuo de madera</t>
  </si>
  <si>
    <t>TOTAL ENTIBADOS Y TABLESTACADOS</t>
  </si>
  <si>
    <t xml:space="preserve">Unión Brida x acople HD d=90mm PN 10 </t>
  </si>
  <si>
    <t>POZO ESTADIO</t>
  </si>
  <si>
    <t>IMPULSIÓN POZO ESTADIO</t>
  </si>
  <si>
    <t>Perfilada anden</t>
  </si>
  <si>
    <t>Demolición de andén con equipo mecánico</t>
  </si>
  <si>
    <t>Pavimento de concreto para reparcheo f'c= 24,5 Mpa (3500psi) e= 0,20 m</t>
  </si>
  <si>
    <t>Construcción de andén de concreto f´c = 21 Mpa (3000 psi) e = 0,07 m. Tamaño máximo del agregado: 25 mm (1”) de Central de Mezclas</t>
  </si>
  <si>
    <t>Tee Partida 16" x 3" en acero inoxidable EB</t>
  </si>
  <si>
    <t xml:space="preserve">POZO ESTADIO </t>
  </si>
  <si>
    <t xml:space="preserve">CONSTRUCCIÓN DE 6 POZOS DE POCA PROFUNDIDAD INCLUYENDO SU INTERCONEXIÓN AL SISTEMA DE ACUEDUCTO EN SITIOS VARIOS EN SANTA MARTA D.T.C.H.”
</t>
  </si>
  <si>
    <t xml:space="preserve">CONSTRUCCIÓN DE 6 POZOS DE POCA PROFUNDIDAD INCLUYENDO SU INTERCONEXIÓN AL SISTEMA DE ACUEDUCTO EN SITIOS VARIOS EN SANTA MARTA D.T.C.H.”
</t>
  </si>
  <si>
    <t>CONSTRUCCIÓN DE 6 POZOS DE POCA PROFUNDIDAD INCLUYENDO SU INTERCONEXIÓN AL SISTEMA DE ACUEDUCTO EN SITIOS VARIOS EN SANTA MARTA D.T.C.H.”</t>
  </si>
  <si>
    <t>TOTAL SUMINISTRO</t>
  </si>
  <si>
    <t>AIU (   %)</t>
  </si>
  <si>
    <t>ADMINISTRACION (   %) :</t>
  </si>
  <si>
    <t>ADMINISTRACION (    %) :</t>
  </si>
  <si>
    <t>OFERTA ECONOMICA</t>
  </si>
  <si>
    <t>TOTAL OFERTA ECONOMICA (6 POZOS)</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</si>
</sst>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quot;€&quot;_-;\-* #,##0.00\ &quot;€&quot;_-;_-* &quot;-&quot;??\ &quot;€&quot;_-;_-@_-"/>
    <numFmt numFmtId="165" formatCode="&quot;$&quot;\ #,##0;&quot;$&quot;\ \-#,##0"/>
    <numFmt numFmtId="166" formatCode="_ &quot;$&quot;\ * #,##0_ ;_ &quot;$&quot;\ * \-#,##0_ ;_ &quot;$&quot;\ * &quot;-&quot;_ ;_ @_ "/>
    <numFmt numFmtId="167" formatCode="_ &quot;$&quot;\ * #,##0.00_ ;_ &quot;$&quot;\ * \-#,##0.00_ ;_ &quot;$&quot;\ * &quot;-&quot;??_ ;_ @_ "/>
    <numFmt numFmtId="168" formatCode="&quot;$&quot;\ #,##0"/>
    <numFmt numFmtId="169" formatCode="0.0"/>
    <numFmt numFmtId="170" formatCode="&quot;$&quot;#,##0"/>
    <numFmt numFmtId="171" formatCode="[$$-80A]#,##0"/>
    <numFmt numFmtId="172" formatCode="#,##0.0"/>
    <numFmt numFmtId="173" formatCode="_(&quot;$&quot;\ * #,##0_);_(&quot;$&quot;\ * \(#,##0\);_(&quot;$&quot;\ * &quot;-&quot;??_);_(@_)"/>
    <numFmt numFmtId="174" formatCode="_-* #,##0_-;\-* #,##0_-;_-* &quot;-&quot;??_-;_-@_-"/>
    <numFmt numFmtId="175" formatCode="[$$-2C0A]#,##0.00"/>
    <numFmt numFmtId="176" formatCode="_(* #,##0_);_(* \(#,##0\);_(* &quot;-&quot;??_);_(@_)"/>
    <numFmt numFmtId="177" formatCode="[$$-240A]\ #,##0"/>
    <numFmt numFmtId="178" formatCode="_ &quot;$&quot;\ * #,##0_ ;_ &quot;$&quot;\ * \-#,##0_ ;_ &quot;$&quot;\ * &quot;-&quot;??_ ;_ @_ "/>
    <numFmt numFmtId="179" formatCode="_(&quot;$&quot;\ * #.##0.00_);_(&quot;$&quot;\ * \(#.##0.00\);_(&quot;$&quot;\ * &quot;-&quot;??_);_(@_)"/>
    <numFmt numFmtId="180" formatCode="_-* #,##0.0000_-;\-* #,##0.0000_-;_-* &quot;-&quot;??_-;_-@_-"/>
    <numFmt numFmtId="181" formatCode="_ &quot;$&quot;\ * #.##0_ ;_ &quot;$&quot;\ * \-#.##0_ ;_ &quot;$&quot;\ * &quot;-&quot;??_ ;_ @_ "/>
    <numFmt numFmtId="182" formatCode="[$$-80A]#,##0_);\([$$-80A]#,##0\)"/>
    <numFmt numFmtId="183" formatCode="0.0000%"/>
    <numFmt numFmtId="184" formatCode="0.000"/>
    <numFmt numFmtId="185" formatCode="&quot;$&quot;\ #,##0.0"/>
    <numFmt numFmtId="186" formatCode="&quot;$&quot;\ #,##0.00"/>
    <numFmt numFmtId="187" formatCode="&quot;$&quot;\ #,##0.000"/>
    <numFmt numFmtId="188" formatCode="&quot;$&quot;\ #,##0.0000"/>
    <numFmt numFmtId="189" formatCode="#,##0.000"/>
    <numFmt numFmtId="190" formatCode="[$$-80A]#,##0.0"/>
    <numFmt numFmtId="191" formatCode="[$$-80A]#,##0.00"/>
    <numFmt numFmtId="192" formatCode="_(* #,##0.0_);_(* \(#,##0.0\);_(* &quot;-&quot;??_);_(@_)"/>
    <numFmt numFmtId="193" formatCode="[$$-240A]\ #,##0.0"/>
    <numFmt numFmtId="194" formatCode="[$$-240A]\ #,##0.00"/>
  </numFmts>
  <fonts count="65">
    <font>
      <sz val="10"/>
      <name val="Arial"/>
      <family val="0"/>
    </font>
    <font>
      <sz val="11"/>
      <color indexed="8"/>
      <name val="Calibri"/>
      <family val="2"/>
    </font>
    <font>
      <sz val="10"/>
      <name val="Swis721 Lt BT"/>
      <family val="2"/>
    </font>
    <font>
      <sz val="10"/>
      <name val="Book Antiqua"/>
      <family val="1"/>
    </font>
    <font>
      <b/>
      <sz val="10"/>
      <name val="Swis721 Lt BT"/>
      <family val="2"/>
    </font>
    <font>
      <b/>
      <sz val="11"/>
      <name val="Swis721 Lt BT"/>
      <family val="2"/>
    </font>
    <font>
      <sz val="10"/>
      <color indexed="8"/>
      <name val="Swis721 Lt BT"/>
      <family val="2"/>
    </font>
    <font>
      <b/>
      <sz val="12"/>
      <name val="Swis721 Lt BT"/>
      <family val="2"/>
    </font>
    <font>
      <b/>
      <sz val="10"/>
      <name val="Arial"/>
      <family val="2"/>
    </font>
    <font>
      <b/>
      <sz val="14"/>
      <name val="Swis721 Lt BT"/>
      <family val="2"/>
    </font>
    <font>
      <b/>
      <sz val="14"/>
      <color indexed="8"/>
      <name val="Swis721 Lt BT"/>
      <family val="2"/>
    </font>
    <font>
      <sz val="11"/>
      <name val="Swis721 Lt BT"/>
      <family val="2"/>
    </font>
    <font>
      <b/>
      <sz val="10"/>
      <color indexed="8"/>
      <name val="Swis721 Lt BT"/>
      <family val="2"/>
    </font>
    <font>
      <b/>
      <sz val="12"/>
      <color indexed="8"/>
      <name val="Swis721 Lt BT"/>
      <family val="2"/>
    </font>
    <font>
      <sz val="9"/>
      <name val="Swis721 Lt BT"/>
      <family val="2"/>
    </font>
    <font>
      <u val="single"/>
      <sz val="10"/>
      <color indexed="12"/>
      <name val="Book Antiqua"/>
      <family val="1"/>
    </font>
    <font>
      <sz val="11"/>
      <color indexed="16"/>
      <name val="Calibri"/>
      <family val="2"/>
    </font>
    <font>
      <sz val="12"/>
      <name val="Swis721 Lt BT"/>
      <family val="2"/>
    </font>
    <font>
      <b/>
      <sz val="9"/>
      <name val="Swis721 Lt B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Swis721 Lt BT"/>
      <family val="2"/>
    </font>
    <font>
      <b/>
      <sz val="11"/>
      <color indexed="10"/>
      <name val="Swis721 Lt BT"/>
      <family val="2"/>
    </font>
    <font>
      <b/>
      <sz val="11"/>
      <color indexed="8"/>
      <name val="Swis721 Lt BT"/>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Swis721 Lt BT"/>
      <family val="2"/>
    </font>
    <font>
      <sz val="11"/>
      <color theme="1"/>
      <name val="Swis721 Lt BT"/>
      <family val="2"/>
    </font>
    <font>
      <sz val="10"/>
      <color theme="1"/>
      <name val="Swis721 Lt BT"/>
      <family val="2"/>
    </font>
    <font>
      <b/>
      <sz val="11"/>
      <color rgb="FFFF0000"/>
      <name val="Swis721 Lt B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4" fillId="22" borderId="1" applyNumberFormat="0" applyAlignment="0" applyProtection="0"/>
    <xf numFmtId="0" fontId="45" fillId="23"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8" fillId="30" borderId="1" applyNumberFormat="0" applyAlignment="0" applyProtection="0"/>
    <xf numFmtId="164" fontId="0" fillId="0" borderId="0" applyFon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3" fillId="0" borderId="0" applyFont="0" applyFill="0" applyBorder="0" applyAlignment="0" applyProtection="0"/>
    <xf numFmtId="174" fontId="0" fillId="0" borderId="0" applyFont="0" applyFill="0" applyBorder="0" applyAlignment="0" applyProtection="0"/>
    <xf numFmtId="180" fontId="3" fillId="0" borderId="0" applyFont="0" applyFill="0" applyBorder="0" applyAlignment="0" applyProtection="0"/>
    <xf numFmtId="167" fontId="41"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3" fillId="0" borderId="0" applyFont="0" applyFill="0" applyBorder="0" applyAlignment="0" applyProtection="0"/>
    <xf numFmtId="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44" fontId="41" fillId="0" borderId="0" applyFont="0" applyFill="0" applyBorder="0" applyAlignment="0" applyProtection="0"/>
    <xf numFmtId="166" fontId="4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4" fontId="0" fillId="0" borderId="0" applyFont="0" applyFill="0" applyBorder="0" applyAlignment="0" applyProtection="0"/>
    <xf numFmtId="179"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52" fillId="32" borderId="0" applyNumberFormat="0" applyBorder="0" applyAlignment="0" applyProtection="0"/>
    <xf numFmtId="0" fontId="53"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0" fontId="5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3" borderId="4" applyNumberFormat="0" applyFont="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54" fillId="22"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7" fillId="0" borderId="8" applyNumberFormat="0" applyFill="0" applyAlignment="0" applyProtection="0"/>
    <xf numFmtId="0" fontId="60" fillId="0" borderId="9" applyNumberFormat="0" applyFill="0" applyAlignment="0" applyProtection="0"/>
  </cellStyleXfs>
  <cellXfs count="362">
    <xf numFmtId="0" fontId="0" fillId="0" borderId="0" xfId="0" applyAlignment="1">
      <alignment/>
    </xf>
    <xf numFmtId="168" fontId="2" fillId="0" borderId="10" xfId="135" applyNumberFormat="1" applyFont="1" applyFill="1" applyBorder="1" applyAlignment="1">
      <alignment horizontal="right" vertical="center"/>
      <protection/>
    </xf>
    <xf numFmtId="0" fontId="2" fillId="0" borderId="0" xfId="85" applyFont="1">
      <alignment/>
      <protection/>
    </xf>
    <xf numFmtId="168" fontId="2" fillId="0" borderId="10" xfId="85" applyNumberFormat="1" applyFont="1" applyBorder="1">
      <alignment/>
      <protection/>
    </xf>
    <xf numFmtId="168" fontId="4" fillId="0" borderId="10" xfId="85" applyNumberFormat="1" applyFont="1" applyBorder="1">
      <alignment/>
      <protection/>
    </xf>
    <xf numFmtId="0" fontId="4" fillId="0" borderId="10" xfId="85" applyFont="1" applyBorder="1" applyAlignment="1">
      <alignment horizontal="center" vertical="center" wrapText="1"/>
      <protection/>
    </xf>
    <xf numFmtId="2" fontId="14" fillId="0" borderId="10" xfId="0" applyNumberFormat="1" applyFont="1" applyBorder="1" applyAlignment="1">
      <alignment vertical="center"/>
    </xf>
    <xf numFmtId="168" fontId="2" fillId="0" borderId="0" xfId="85" applyNumberFormat="1" applyFont="1">
      <alignment/>
      <protection/>
    </xf>
    <xf numFmtId="2" fontId="18" fillId="0" borderId="10" xfId="0" applyNumberFormat="1" applyFont="1" applyBorder="1" applyAlignment="1">
      <alignment vertical="center"/>
    </xf>
    <xf numFmtId="168" fontId="4" fillId="34" borderId="10" xfId="85" applyNumberFormat="1" applyFont="1" applyFill="1" applyBorder="1" applyAlignment="1">
      <alignment vertical="center"/>
      <protection/>
    </xf>
    <xf numFmtId="186" fontId="2" fillId="0" borderId="10" xfId="132" applyNumberFormat="1" applyFont="1" applyFill="1" applyBorder="1" applyAlignment="1" applyProtection="1">
      <alignment horizontal="right" vertical="center" wrapText="1"/>
      <protection locked="0"/>
    </xf>
    <xf numFmtId="191" fontId="6" fillId="0" borderId="10" xfId="132" applyNumberFormat="1" applyFont="1" applyFill="1" applyBorder="1" applyAlignment="1" applyProtection="1">
      <alignment horizontal="right" vertical="center" wrapText="1"/>
      <protection locked="0"/>
    </xf>
    <xf numFmtId="186" fontId="6" fillId="0" borderId="10" xfId="132" applyNumberFormat="1" applyFont="1" applyFill="1" applyBorder="1" applyAlignment="1" applyProtection="1">
      <alignment horizontal="right" vertical="center" wrapText="1"/>
      <protection locked="0"/>
    </xf>
    <xf numFmtId="0" fontId="7" fillId="0" borderId="11" xfId="85" applyFont="1" applyBorder="1" applyAlignment="1">
      <alignment horizontal="center" vertical="center" wrapText="1"/>
      <protection/>
    </xf>
    <xf numFmtId="0" fontId="7" fillId="0" borderId="12" xfId="85" applyFont="1" applyBorder="1" applyAlignment="1">
      <alignment horizontal="center" vertical="center" wrapText="1"/>
      <protection/>
    </xf>
    <xf numFmtId="0" fontId="7" fillId="0" borderId="13" xfId="85" applyFont="1" applyBorder="1" applyAlignment="1">
      <alignment horizontal="center" vertical="center" wrapText="1"/>
      <protection/>
    </xf>
    <xf numFmtId="0" fontId="7" fillId="34" borderId="11" xfId="85" applyFont="1" applyFill="1" applyBorder="1" applyAlignment="1">
      <alignment horizontal="center" vertical="center" wrapText="1"/>
      <protection/>
    </xf>
    <xf numFmtId="0" fontId="7" fillId="34" borderId="12" xfId="85" applyFont="1" applyFill="1" applyBorder="1" applyAlignment="1">
      <alignment horizontal="center" vertical="center" wrapText="1"/>
      <protection/>
    </xf>
    <xf numFmtId="0" fontId="7" fillId="34" borderId="13" xfId="85" applyFont="1" applyFill="1" applyBorder="1" applyAlignment="1">
      <alignment horizontal="center" vertical="center" wrapText="1"/>
      <protection/>
    </xf>
    <xf numFmtId="0" fontId="4" fillId="34" borderId="11" xfId="85" applyFont="1" applyFill="1" applyBorder="1" applyAlignment="1">
      <alignment horizontal="center" vertical="center"/>
      <protection/>
    </xf>
    <xf numFmtId="0" fontId="4" fillId="34" borderId="12" xfId="85" applyFont="1" applyFill="1" applyBorder="1" applyAlignment="1">
      <alignment horizontal="center" vertical="center"/>
      <protection/>
    </xf>
    <xf numFmtId="0" fontId="4" fillId="34" borderId="13" xfId="85" applyFont="1" applyFill="1" applyBorder="1" applyAlignment="1">
      <alignment horizontal="center" vertical="center"/>
      <protection/>
    </xf>
    <xf numFmtId="2" fontId="9" fillId="0" borderId="14" xfId="135" applyNumberFormat="1" applyFont="1" applyFill="1" applyBorder="1" applyAlignment="1" applyProtection="1">
      <alignment horizontal="center" vertical="top" wrapText="1"/>
      <protection/>
    </xf>
    <xf numFmtId="2" fontId="2" fillId="0" borderId="15" xfId="0" applyNumberFormat="1" applyFont="1" applyFill="1" applyBorder="1" applyAlignment="1" applyProtection="1">
      <alignment horizontal="center" vertical="top" wrapText="1"/>
      <protection/>
    </xf>
    <xf numFmtId="2" fontId="2" fillId="0" borderId="16" xfId="0" applyNumberFormat="1" applyFont="1" applyFill="1" applyBorder="1" applyAlignment="1" applyProtection="1">
      <alignment horizontal="center" vertical="top" wrapText="1"/>
      <protection/>
    </xf>
    <xf numFmtId="2" fontId="2" fillId="0" borderId="0" xfId="135" applyNumberFormat="1" applyFont="1" applyFill="1" applyAlignment="1" applyProtection="1">
      <alignment vertical="center" wrapText="1"/>
      <protection/>
    </xf>
    <xf numFmtId="43" fontId="2" fillId="0" borderId="0" xfId="52" applyFont="1" applyFill="1" applyAlignment="1" applyProtection="1">
      <alignment vertical="center" wrapText="1"/>
      <protection/>
    </xf>
    <xf numFmtId="2" fontId="9" fillId="34" borderId="17" xfId="131" applyNumberFormat="1" applyFont="1" applyFill="1" applyBorder="1" applyAlignment="1" applyProtection="1">
      <alignment horizontal="center" vertical="center" wrapText="1"/>
      <protection/>
    </xf>
    <xf numFmtId="2" fontId="9" fillId="34" borderId="10" xfId="131" applyNumberFormat="1" applyFont="1" applyFill="1" applyBorder="1" applyAlignment="1" applyProtection="1">
      <alignment horizontal="center" vertical="center" wrapText="1"/>
      <protection/>
    </xf>
    <xf numFmtId="2" fontId="9" fillId="34" borderId="18" xfId="131" applyNumberFormat="1" applyFont="1" applyFill="1" applyBorder="1" applyAlignment="1" applyProtection="1">
      <alignment horizontal="center" vertical="center" wrapText="1"/>
      <protection/>
    </xf>
    <xf numFmtId="2" fontId="7" fillId="34" borderId="17" xfId="135" applyNumberFormat="1" applyFont="1" applyFill="1" applyBorder="1" applyAlignment="1" applyProtection="1">
      <alignment horizontal="center" vertical="center" wrapText="1"/>
      <protection/>
    </xf>
    <xf numFmtId="2" fontId="7" fillId="34" borderId="10" xfId="135" applyNumberFormat="1" applyFont="1" applyFill="1" applyBorder="1" applyAlignment="1" applyProtection="1">
      <alignment horizontal="center" vertical="center" wrapText="1"/>
      <protection/>
    </xf>
    <xf numFmtId="2" fontId="7" fillId="34" borderId="18" xfId="135" applyNumberFormat="1" applyFont="1" applyFill="1" applyBorder="1" applyAlignment="1" applyProtection="1">
      <alignment horizontal="center" vertical="center" wrapText="1"/>
      <protection/>
    </xf>
    <xf numFmtId="2" fontId="4" fillId="0" borderId="0" xfId="135" applyNumberFormat="1" applyFont="1" applyFill="1" applyAlignment="1" applyProtection="1">
      <alignment horizontal="center" vertical="center" wrapText="1"/>
      <protection/>
    </xf>
    <xf numFmtId="43" fontId="4" fillId="0" borderId="0" xfId="52" applyFont="1" applyFill="1" applyAlignment="1" applyProtection="1">
      <alignment horizontal="center" vertical="center" wrapText="1"/>
      <protection/>
    </xf>
    <xf numFmtId="169" fontId="4" fillId="0" borderId="17" xfId="131" applyNumberFormat="1" applyFont="1" applyFill="1" applyBorder="1" applyAlignment="1" applyProtection="1">
      <alignment horizontal="center" vertical="center" wrapText="1"/>
      <protection/>
    </xf>
    <xf numFmtId="2" fontId="4" fillId="0" borderId="10" xfId="131" applyNumberFormat="1" applyFont="1" applyFill="1" applyBorder="1" applyAlignment="1" applyProtection="1">
      <alignment horizontal="center" vertical="center" wrapText="1"/>
      <protection/>
    </xf>
    <xf numFmtId="4" fontId="4" fillId="0" borderId="10" xfId="75" applyNumberFormat="1" applyFont="1" applyFill="1" applyBorder="1" applyAlignment="1" applyProtection="1">
      <alignment horizontal="center" vertical="center" wrapText="1"/>
      <protection/>
    </xf>
    <xf numFmtId="186" fontId="4" fillId="0" borderId="10" xfId="75" applyNumberFormat="1" applyFont="1" applyFill="1" applyBorder="1" applyAlignment="1" applyProtection="1">
      <alignment horizontal="center" vertical="center" wrapText="1"/>
      <protection/>
    </xf>
    <xf numFmtId="43" fontId="4" fillId="0" borderId="18" xfId="52" applyNumberFormat="1" applyFont="1" applyFill="1" applyBorder="1" applyAlignment="1" applyProtection="1">
      <alignment horizontal="center" vertical="center" wrapText="1"/>
      <protection/>
    </xf>
    <xf numFmtId="2" fontId="4" fillId="0" borderId="0" xfId="133" applyNumberFormat="1" applyFont="1" applyFill="1" applyAlignment="1" applyProtection="1">
      <alignment horizontal="center" vertical="center" wrapText="1"/>
      <protection/>
    </xf>
    <xf numFmtId="1" fontId="4" fillId="0" borderId="17" xfId="133" applyNumberFormat="1" applyFont="1" applyFill="1" applyBorder="1" applyAlignment="1" applyProtection="1">
      <alignment horizontal="center" vertical="center" wrapText="1"/>
      <protection/>
    </xf>
    <xf numFmtId="2" fontId="4" fillId="0" borderId="10" xfId="133" applyNumberFormat="1" applyFont="1" applyFill="1" applyBorder="1" applyAlignment="1" applyProtection="1">
      <alignment horizontal="justify" vertical="center" wrapText="1"/>
      <protection/>
    </xf>
    <xf numFmtId="2" fontId="4" fillId="0" borderId="10" xfId="133" applyNumberFormat="1" applyFont="1" applyFill="1" applyBorder="1" applyAlignment="1" applyProtection="1">
      <alignment horizontal="center" vertical="center" wrapText="1"/>
      <protection/>
    </xf>
    <xf numFmtId="186" fontId="4" fillId="0" borderId="10" xfId="133" applyNumberFormat="1" applyFont="1" applyFill="1" applyBorder="1" applyAlignment="1" applyProtection="1">
      <alignment horizontal="center" vertical="center" wrapText="1"/>
      <protection/>
    </xf>
    <xf numFmtId="43" fontId="4" fillId="0" borderId="18" xfId="52" applyNumberFormat="1" applyFont="1" applyFill="1" applyBorder="1" applyAlignment="1" applyProtection="1">
      <alignment vertical="center" wrapText="1"/>
      <protection/>
    </xf>
    <xf numFmtId="169" fontId="2" fillId="0" borderId="17" xfId="131"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0" fontId="2" fillId="0" borderId="10" xfId="0"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3" fontId="2" fillId="0" borderId="18" xfId="52" applyNumberFormat="1" applyFont="1" applyFill="1" applyBorder="1" applyAlignment="1" applyProtection="1">
      <alignment horizontal="right" vertical="center" wrapText="1"/>
      <protection/>
    </xf>
    <xf numFmtId="169" fontId="4" fillId="0" borderId="17" xfId="133"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right" vertical="center" wrapText="1"/>
      <protection/>
    </xf>
    <xf numFmtId="43" fontId="4" fillId="0" borderId="18" xfId="52"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center" vertical="center" wrapText="1"/>
      <protection/>
    </xf>
    <xf numFmtId="186" fontId="4" fillId="0" borderId="10" xfId="0" applyNumberFormat="1" applyFont="1" applyFill="1" applyBorder="1" applyAlignment="1" applyProtection="1">
      <alignment horizontal="right" vertical="center" wrapText="1"/>
      <protection/>
    </xf>
    <xf numFmtId="2" fontId="2" fillId="0" borderId="10" xfId="133" applyNumberFormat="1" applyFont="1" applyFill="1" applyBorder="1" applyAlignment="1" applyProtection="1">
      <alignment horizontal="center" vertical="center" wrapText="1"/>
      <protection/>
    </xf>
    <xf numFmtId="186" fontId="2" fillId="0" borderId="10" xfId="0" applyNumberFormat="1" applyFont="1" applyFill="1" applyBorder="1" applyAlignment="1" applyProtection="1">
      <alignment vertical="center" wrapText="1"/>
      <protection/>
    </xf>
    <xf numFmtId="0" fontId="2" fillId="0" borderId="10" xfId="0" applyFont="1" applyFill="1" applyBorder="1" applyAlignment="1" applyProtection="1">
      <alignment horizontal="justify" vertical="center"/>
      <protection/>
    </xf>
    <xf numFmtId="0" fontId="2" fillId="0" borderId="10" xfId="0" applyFont="1" applyFill="1" applyBorder="1" applyAlignment="1" applyProtection="1">
      <alignment horizontal="center"/>
      <protection/>
    </xf>
    <xf numFmtId="4" fontId="2" fillId="0" borderId="10" xfId="0" applyNumberFormat="1" applyFont="1" applyFill="1" applyBorder="1" applyAlignment="1" applyProtection="1">
      <alignment horizontal="center"/>
      <protection/>
    </xf>
    <xf numFmtId="0" fontId="4" fillId="0" borderId="10" xfId="84" applyFont="1" applyFill="1" applyBorder="1" applyAlignment="1" applyProtection="1">
      <alignment horizontal="justify" vertical="center" wrapText="1"/>
      <protection/>
    </xf>
    <xf numFmtId="0" fontId="4" fillId="0" borderId="10" xfId="84" applyFont="1" applyFill="1" applyBorder="1" applyAlignment="1" applyProtection="1">
      <alignment horizontal="right" vertical="center" wrapText="1"/>
      <protection/>
    </xf>
    <xf numFmtId="4" fontId="4" fillId="0" borderId="10" xfId="84" applyNumberFormat="1" applyFont="1" applyFill="1" applyBorder="1" applyAlignment="1" applyProtection="1">
      <alignment horizontal="center" vertical="center" wrapText="1"/>
      <protection/>
    </xf>
    <xf numFmtId="186" fontId="4" fillId="0" borderId="10" xfId="84" applyNumberFormat="1" applyFont="1" applyFill="1" applyBorder="1" applyAlignment="1" applyProtection="1">
      <alignment horizontal="right" vertical="center" wrapText="1"/>
      <protection/>
    </xf>
    <xf numFmtId="0" fontId="2" fillId="0" borderId="0" xfId="0" applyFont="1" applyFill="1" applyBorder="1" applyAlignment="1" applyProtection="1">
      <alignment/>
      <protection/>
    </xf>
    <xf numFmtId="43" fontId="2" fillId="0" borderId="0" xfId="52" applyFont="1" applyFill="1" applyBorder="1" applyAlignment="1" applyProtection="1">
      <alignment/>
      <protection/>
    </xf>
    <xf numFmtId="169" fontId="2" fillId="0" borderId="17" xfId="84" applyNumberFormat="1" applyFont="1" applyFill="1" applyBorder="1" applyAlignment="1" applyProtection="1">
      <alignment horizontal="center" vertical="center" wrapText="1"/>
      <protection/>
    </xf>
    <xf numFmtId="0" fontId="2" fillId="0" borderId="10" xfId="135" applyFont="1" applyFill="1" applyBorder="1" applyAlignment="1" applyProtection="1">
      <alignment horizontal="justify" vertical="center" wrapText="1"/>
      <protection/>
    </xf>
    <xf numFmtId="2" fontId="2" fillId="0" borderId="10" xfId="131" applyNumberFormat="1" applyFont="1" applyFill="1" applyBorder="1" applyAlignment="1" applyProtection="1">
      <alignment horizontal="center" vertical="center" wrapText="1"/>
      <protection/>
    </xf>
    <xf numFmtId="4" fontId="2" fillId="0" borderId="10" xfId="75" applyNumberFormat="1" applyFont="1" applyFill="1" applyBorder="1" applyAlignment="1" applyProtection="1">
      <alignment horizontal="center" vertical="center" wrapText="1"/>
      <protection/>
    </xf>
    <xf numFmtId="0" fontId="4" fillId="0" borderId="10" xfId="84" applyFont="1" applyFill="1" applyBorder="1" applyAlignment="1" applyProtection="1">
      <alignment horizontal="right" vertical="center" wrapText="1"/>
      <protection/>
    </xf>
    <xf numFmtId="0" fontId="4" fillId="0" borderId="10" xfId="0" applyFont="1" applyFill="1" applyBorder="1" applyAlignment="1" applyProtection="1">
      <alignment horizontal="justify" vertical="center"/>
      <protection/>
    </xf>
    <xf numFmtId="0" fontId="4" fillId="0" borderId="10" xfId="135" applyFont="1" applyFill="1" applyBorder="1" applyAlignment="1" applyProtection="1">
      <alignment horizontal="right" vertical="center" wrapText="1"/>
      <protection/>
    </xf>
    <xf numFmtId="4" fontId="4" fillId="0" borderId="10" xfId="135" applyNumberFormat="1" applyFont="1" applyFill="1" applyBorder="1" applyAlignment="1" applyProtection="1">
      <alignment horizontal="center" vertical="center" wrapText="1"/>
      <protection/>
    </xf>
    <xf numFmtId="186" fontId="4" fillId="0" borderId="10" xfId="135" applyNumberFormat="1" applyFont="1" applyFill="1" applyBorder="1" applyAlignment="1" applyProtection="1">
      <alignment horizontal="right" vertical="center" wrapText="1"/>
      <protection/>
    </xf>
    <xf numFmtId="0" fontId="2" fillId="0" borderId="17" xfId="135" applyFont="1" applyFill="1" applyBorder="1" applyAlignment="1" applyProtection="1">
      <alignment horizontal="right" vertical="center" wrapText="1"/>
      <protection/>
    </xf>
    <xf numFmtId="0" fontId="4" fillId="0" borderId="10" xfId="135" applyFont="1" applyFill="1" applyBorder="1" applyAlignment="1" applyProtection="1">
      <alignment horizontal="right" vertical="center" wrapText="1"/>
      <protection/>
    </xf>
    <xf numFmtId="2" fontId="4" fillId="0" borderId="10" xfId="135" applyNumberFormat="1" applyFont="1" applyFill="1" applyBorder="1" applyAlignment="1" applyProtection="1">
      <alignment horizontal="right" vertical="center" wrapText="1"/>
      <protection/>
    </xf>
    <xf numFmtId="0" fontId="4" fillId="34" borderId="19" xfId="132" applyFont="1" applyFill="1" applyBorder="1" applyAlignment="1" applyProtection="1">
      <alignment horizontal="right" vertical="center" wrapText="1"/>
      <protection/>
    </xf>
    <xf numFmtId="0" fontId="4" fillId="34" borderId="12" xfId="132" applyFont="1" applyFill="1" applyBorder="1" applyAlignment="1" applyProtection="1">
      <alignment horizontal="right" vertical="center" wrapText="1"/>
      <protection/>
    </xf>
    <xf numFmtId="0" fontId="4" fillId="34" borderId="13" xfId="132" applyFont="1" applyFill="1" applyBorder="1" applyAlignment="1" applyProtection="1">
      <alignment horizontal="right" vertical="center" wrapText="1"/>
      <protection/>
    </xf>
    <xf numFmtId="43" fontId="4" fillId="34" borderId="18" xfId="52" applyNumberFormat="1" applyFont="1" applyFill="1" applyBorder="1" applyAlignment="1" applyProtection="1">
      <alignment horizontal="right" vertical="center" wrapText="1"/>
      <protection/>
    </xf>
    <xf numFmtId="169" fontId="4" fillId="0" borderId="19" xfId="133" applyNumberFormat="1" applyFont="1" applyFill="1" applyBorder="1" applyAlignment="1" applyProtection="1">
      <alignment horizontal="center" vertical="center" wrapText="1"/>
      <protection/>
    </xf>
    <xf numFmtId="169" fontId="4" fillId="0" borderId="12" xfId="133" applyNumberFormat="1" applyFont="1" applyFill="1" applyBorder="1" applyAlignment="1" applyProtection="1">
      <alignment horizontal="center" vertical="center" wrapText="1"/>
      <protection/>
    </xf>
    <xf numFmtId="169" fontId="4" fillId="0" borderId="20" xfId="133" applyNumberFormat="1" applyFont="1" applyFill="1" applyBorder="1" applyAlignment="1" applyProtection="1">
      <alignment horizontal="center" vertical="center" wrapText="1"/>
      <protection/>
    </xf>
    <xf numFmtId="1" fontId="2" fillId="0" borderId="17" xfId="84" applyNumberFormat="1" applyFont="1" applyFill="1" applyBorder="1" applyAlignment="1" applyProtection="1">
      <alignment horizontal="center" vertical="center" wrapText="1"/>
      <protection/>
    </xf>
    <xf numFmtId="1" fontId="2" fillId="0" borderId="17" xfId="132" applyNumberFormat="1" applyFont="1" applyFill="1" applyBorder="1" applyAlignment="1" applyProtection="1">
      <alignment horizontal="center" vertical="center" wrapText="1"/>
      <protection/>
    </xf>
    <xf numFmtId="2" fontId="2" fillId="0" borderId="10" xfId="132" applyNumberFormat="1" applyFont="1" applyFill="1" applyBorder="1" applyAlignment="1" applyProtection="1">
      <alignment horizontal="center" vertical="center" wrapText="1"/>
      <protection/>
    </xf>
    <xf numFmtId="2" fontId="2" fillId="0" borderId="10" xfId="0" applyNumberFormat="1" applyFont="1" applyFill="1" applyBorder="1" applyAlignment="1" applyProtection="1">
      <alignment horizontal="justify" vertical="center" wrapText="1"/>
      <protection/>
    </xf>
    <xf numFmtId="0" fontId="2" fillId="0" borderId="10" xfId="130" applyFont="1" applyFill="1" applyBorder="1" applyAlignment="1" applyProtection="1">
      <alignment horizontal="left" vertical="center" wrapText="1"/>
      <protection/>
    </xf>
    <xf numFmtId="0" fontId="2" fillId="0" borderId="10" xfId="135" applyFont="1" applyFill="1" applyBorder="1" applyAlignment="1" applyProtection="1">
      <alignment horizontal="justify" vertical="center"/>
      <protection/>
    </xf>
    <xf numFmtId="0" fontId="2" fillId="0" borderId="10" xfId="133" applyFont="1" applyFill="1" applyBorder="1" applyAlignment="1" applyProtection="1">
      <alignment horizontal="center" vertical="center" wrapText="1"/>
      <protection/>
    </xf>
    <xf numFmtId="4" fontId="2" fillId="0" borderId="10" xfId="132" applyNumberFormat="1" applyFont="1" applyFill="1" applyBorder="1" applyAlignment="1" applyProtection="1">
      <alignment horizontal="center" vertical="center" wrapText="1"/>
      <protection/>
    </xf>
    <xf numFmtId="186" fontId="2" fillId="0" borderId="10" xfId="132" applyNumberFormat="1" applyFont="1" applyFill="1" applyBorder="1" applyAlignment="1" applyProtection="1">
      <alignment horizontal="right" vertical="center" wrapText="1"/>
      <protection/>
    </xf>
    <xf numFmtId="0" fontId="5" fillId="0" borderId="0" xfId="133" applyFont="1" applyFill="1" applyBorder="1" applyAlignment="1" applyProtection="1">
      <alignment horizontal="center" vertical="center" wrapText="1"/>
      <protection/>
    </xf>
    <xf numFmtId="43" fontId="5" fillId="0" borderId="0" xfId="52" applyFont="1" applyFill="1" applyBorder="1" applyAlignment="1" applyProtection="1">
      <alignment horizontal="center" vertical="center" wrapText="1"/>
      <protection/>
    </xf>
    <xf numFmtId="0" fontId="4" fillId="0" borderId="11" xfId="135" applyFont="1" applyFill="1" applyBorder="1" applyAlignment="1" applyProtection="1">
      <alignment horizontal="right" vertical="center"/>
      <protection/>
    </xf>
    <xf numFmtId="0" fontId="4" fillId="0" borderId="12" xfId="135" applyFont="1" applyFill="1" applyBorder="1" applyAlignment="1" applyProtection="1">
      <alignment horizontal="right" vertical="center"/>
      <protection/>
    </xf>
    <xf numFmtId="0" fontId="4" fillId="0" borderId="13" xfId="135" applyFont="1" applyFill="1" applyBorder="1" applyAlignment="1" applyProtection="1">
      <alignment horizontal="right" vertical="center"/>
      <protection/>
    </xf>
    <xf numFmtId="2" fontId="2" fillId="0" borderId="0" xfId="131" applyNumberFormat="1" applyFont="1" applyFill="1" applyAlignment="1" applyProtection="1">
      <alignment vertical="center" wrapText="1"/>
      <protection/>
    </xf>
    <xf numFmtId="0" fontId="4" fillId="34" borderId="19" xfId="135" applyFont="1" applyFill="1" applyBorder="1" applyAlignment="1" applyProtection="1">
      <alignment horizontal="right" vertical="center"/>
      <protection/>
    </xf>
    <xf numFmtId="0" fontId="0" fillId="34" borderId="12" xfId="0" applyFill="1" applyBorder="1" applyAlignment="1" applyProtection="1">
      <alignment horizontal="right" vertical="center"/>
      <protection/>
    </xf>
    <xf numFmtId="0" fontId="0" fillId="34" borderId="13" xfId="0" applyFill="1" applyBorder="1" applyAlignment="1" applyProtection="1">
      <alignment horizontal="right" vertical="center"/>
      <protection/>
    </xf>
    <xf numFmtId="43" fontId="4" fillId="34" borderId="18" xfId="52" applyNumberFormat="1" applyFont="1" applyFill="1" applyBorder="1" applyAlignment="1" applyProtection="1">
      <alignment horizontal="right" vertical="center"/>
      <protection/>
    </xf>
    <xf numFmtId="169" fontId="2" fillId="0" borderId="19" xfId="131" applyNumberFormat="1" applyFont="1" applyFill="1" applyBorder="1" applyAlignment="1" applyProtection="1">
      <alignment horizontal="center" vertical="center" wrapText="1"/>
      <protection/>
    </xf>
    <xf numFmtId="169" fontId="2" fillId="0" borderId="12" xfId="131" applyNumberFormat="1" applyFont="1" applyFill="1" applyBorder="1" applyAlignment="1" applyProtection="1">
      <alignment horizontal="center" vertical="center" wrapText="1"/>
      <protection/>
    </xf>
    <xf numFmtId="169" fontId="2" fillId="0" borderId="20" xfId="131" applyNumberFormat="1" applyFont="1" applyFill="1" applyBorder="1" applyAlignment="1" applyProtection="1">
      <alignment horizontal="center" vertical="center" wrapText="1"/>
      <protection/>
    </xf>
    <xf numFmtId="0" fontId="4" fillId="34" borderId="12" xfId="135" applyFont="1" applyFill="1" applyBorder="1" applyAlignment="1" applyProtection="1">
      <alignment horizontal="right" vertical="center"/>
      <protection/>
    </xf>
    <xf numFmtId="0" fontId="4" fillId="34" borderId="13" xfId="135" applyFont="1" applyFill="1" applyBorder="1" applyAlignment="1" applyProtection="1">
      <alignment horizontal="right" vertical="center"/>
      <protection/>
    </xf>
    <xf numFmtId="0" fontId="2" fillId="0" borderId="21" xfId="135" applyFont="1" applyFill="1" applyBorder="1" applyAlignment="1" applyProtection="1">
      <alignment horizontal="left" vertical="center"/>
      <protection/>
    </xf>
    <xf numFmtId="0" fontId="2" fillId="0" borderId="22" xfId="135" applyFont="1" applyFill="1" applyBorder="1" applyAlignment="1" applyProtection="1">
      <alignment horizontal="left" vertical="center"/>
      <protection/>
    </xf>
    <xf numFmtId="0" fontId="2" fillId="0" borderId="23" xfId="135" applyFont="1" applyFill="1" applyBorder="1" applyAlignment="1" applyProtection="1">
      <alignment horizontal="left" vertical="center"/>
      <protection/>
    </xf>
    <xf numFmtId="169" fontId="2" fillId="0" borderId="0" xfId="131" applyNumberFormat="1" applyFont="1" applyFill="1" applyAlignment="1" applyProtection="1">
      <alignment horizontal="center" vertical="center" wrapText="1"/>
      <protection/>
    </xf>
    <xf numFmtId="2" fontId="2" fillId="0" borderId="0" xfId="131" applyNumberFormat="1" applyFont="1" applyFill="1" applyAlignment="1" applyProtection="1">
      <alignment horizontal="justify" vertical="center" wrapText="1"/>
      <protection/>
    </xf>
    <xf numFmtId="2" fontId="2" fillId="0" borderId="0" xfId="131" applyNumberFormat="1" applyFont="1" applyFill="1" applyAlignment="1" applyProtection="1">
      <alignment horizontal="center" vertical="center" wrapText="1"/>
      <protection/>
    </xf>
    <xf numFmtId="4" fontId="2" fillId="0" borderId="0" xfId="75" applyNumberFormat="1" applyFont="1" applyFill="1" applyAlignment="1" applyProtection="1">
      <alignment horizontal="center" vertical="center" wrapText="1"/>
      <protection/>
    </xf>
    <xf numFmtId="186" fontId="2" fillId="0" borderId="0" xfId="131" applyNumberFormat="1" applyFont="1" applyFill="1" applyAlignment="1" applyProtection="1">
      <alignment horizontal="center" vertical="center" wrapText="1"/>
      <protection/>
    </xf>
    <xf numFmtId="43" fontId="2" fillId="0" borderId="0" xfId="52" applyNumberFormat="1" applyFont="1" applyFill="1" applyAlignment="1" applyProtection="1">
      <alignment vertical="center" wrapText="1"/>
      <protection/>
    </xf>
    <xf numFmtId="43" fontId="2" fillId="0" borderId="24" xfId="52" applyNumberFormat="1" applyFont="1" applyFill="1" applyBorder="1" applyAlignment="1" applyProtection="1">
      <alignment vertical="center" wrapText="1"/>
      <protection/>
    </xf>
    <xf numFmtId="186" fontId="2" fillId="0" borderId="10" xfId="0" applyNumberFormat="1" applyFont="1" applyFill="1" applyBorder="1" applyAlignment="1" applyProtection="1">
      <alignment vertical="center" wrapText="1"/>
      <protection locked="0"/>
    </xf>
    <xf numFmtId="186" fontId="2" fillId="0" borderId="10" xfId="135" applyNumberFormat="1" applyFont="1" applyFill="1" applyBorder="1" applyAlignment="1" applyProtection="1">
      <alignment vertical="center" wrapText="1"/>
      <protection locked="0"/>
    </xf>
    <xf numFmtId="186" fontId="4" fillId="0" borderId="10" xfId="0" applyNumberFormat="1" applyFont="1" applyFill="1" applyBorder="1" applyAlignment="1" applyProtection="1">
      <alignment horizontal="right" vertical="center" wrapText="1"/>
      <protection locked="0"/>
    </xf>
    <xf numFmtId="186" fontId="4" fillId="0" borderId="10" xfId="84" applyNumberFormat="1" applyFont="1" applyFill="1" applyBorder="1" applyAlignment="1" applyProtection="1">
      <alignment horizontal="right" vertical="center" wrapText="1"/>
      <protection locked="0"/>
    </xf>
    <xf numFmtId="186" fontId="2" fillId="0" borderId="10" xfId="0" applyNumberFormat="1" applyFont="1" applyFill="1" applyBorder="1" applyAlignment="1" applyProtection="1">
      <alignment horizontal="right" vertical="center" wrapText="1"/>
      <protection locked="0"/>
    </xf>
    <xf numFmtId="43" fontId="4" fillId="0" borderId="18" xfId="52" applyNumberFormat="1" applyFont="1" applyFill="1" applyBorder="1" applyAlignment="1" applyProtection="1">
      <alignment horizontal="right" vertical="center" wrapText="1"/>
      <protection locked="0"/>
    </xf>
    <xf numFmtId="43" fontId="4" fillId="0" borderId="18" xfId="52" applyNumberFormat="1" applyFont="1" applyFill="1" applyBorder="1" applyAlignment="1" applyProtection="1">
      <alignment horizontal="right" vertical="center"/>
      <protection locked="0"/>
    </xf>
    <xf numFmtId="0" fontId="4" fillId="0" borderId="10" xfId="132" applyFont="1" applyFill="1" applyBorder="1" applyAlignment="1" applyProtection="1">
      <alignment horizontal="right" vertical="center" wrapText="1"/>
      <protection locked="0"/>
    </xf>
    <xf numFmtId="0" fontId="4" fillId="0" borderId="10" xfId="135" applyFont="1" applyFill="1" applyBorder="1" applyAlignment="1" applyProtection="1">
      <alignment horizontal="right" vertical="center"/>
      <protection locked="0"/>
    </xf>
    <xf numFmtId="2" fontId="13" fillId="0" borderId="14" xfId="135" applyNumberFormat="1" applyFont="1" applyFill="1" applyBorder="1" applyAlignment="1" applyProtection="1">
      <alignment horizontal="center" vertical="top" wrapText="1"/>
      <protection/>
    </xf>
    <xf numFmtId="2" fontId="17" fillId="0" borderId="15" xfId="0" applyNumberFormat="1" applyFont="1" applyFill="1" applyBorder="1" applyAlignment="1" applyProtection="1">
      <alignment horizontal="center" vertical="top" wrapText="1"/>
      <protection/>
    </xf>
    <xf numFmtId="2" fontId="17" fillId="0" borderId="16" xfId="0" applyNumberFormat="1" applyFont="1" applyFill="1" applyBorder="1" applyAlignment="1" applyProtection="1">
      <alignment horizontal="center" vertical="top" wrapText="1"/>
      <protection/>
    </xf>
    <xf numFmtId="2" fontId="2" fillId="0" borderId="0" xfId="135" applyNumberFormat="1" applyFont="1" applyFill="1" applyBorder="1" applyAlignment="1" applyProtection="1">
      <alignment vertical="center" wrapText="1"/>
      <protection/>
    </xf>
    <xf numFmtId="2" fontId="10" fillId="34" borderId="17" xfId="135" applyNumberFormat="1" applyFont="1" applyFill="1" applyBorder="1" applyAlignment="1" applyProtection="1">
      <alignment horizontal="center" vertical="center" wrapText="1"/>
      <protection/>
    </xf>
    <xf numFmtId="2" fontId="10" fillId="34" borderId="10" xfId="135" applyNumberFormat="1" applyFont="1" applyFill="1" applyBorder="1" applyAlignment="1" applyProtection="1">
      <alignment horizontal="center" vertical="center" wrapText="1"/>
      <protection/>
    </xf>
    <xf numFmtId="2" fontId="10" fillId="34" borderId="18" xfId="135" applyNumberFormat="1" applyFont="1" applyFill="1" applyBorder="1" applyAlignment="1" applyProtection="1">
      <alignment horizontal="center" vertical="center" wrapText="1"/>
      <protection/>
    </xf>
    <xf numFmtId="0" fontId="61" fillId="34" borderId="17" xfId="120" applyFont="1" applyFill="1" applyBorder="1" applyAlignment="1" applyProtection="1">
      <alignment horizontal="center" vertical="center" wrapText="1"/>
      <protection/>
    </xf>
    <xf numFmtId="0" fontId="61" fillId="34" borderId="10" xfId="120" applyFont="1" applyFill="1" applyBorder="1" applyAlignment="1" applyProtection="1">
      <alignment horizontal="center" vertical="center" wrapText="1"/>
      <protection/>
    </xf>
    <xf numFmtId="0" fontId="61" fillId="34" borderId="18" xfId="120" applyFont="1" applyFill="1" applyBorder="1" applyAlignment="1" applyProtection="1">
      <alignment horizontal="center" vertical="center" wrapText="1"/>
      <protection/>
    </xf>
    <xf numFmtId="0" fontId="62" fillId="0" borderId="0" xfId="120" applyFont="1" applyFill="1" applyBorder="1" applyAlignment="1" applyProtection="1">
      <alignment vertical="center" wrapText="1"/>
      <protection/>
    </xf>
    <xf numFmtId="0" fontId="5" fillId="0" borderId="17" xfId="135" applyFont="1" applyFill="1" applyBorder="1" applyAlignment="1" applyProtection="1">
      <alignment horizontal="center" vertical="center" wrapText="1"/>
      <protection/>
    </xf>
    <xf numFmtId="0" fontId="5" fillId="0" borderId="10" xfId="132" applyFont="1" applyFill="1" applyBorder="1" applyAlignment="1" applyProtection="1">
      <alignment horizontal="center" vertical="center" wrapText="1"/>
      <protection/>
    </xf>
    <xf numFmtId="0" fontId="4" fillId="0" borderId="10" xfId="132" applyFont="1" applyFill="1" applyBorder="1" applyAlignment="1" applyProtection="1">
      <alignment horizontal="center" vertical="center" wrapText="1"/>
      <protection/>
    </xf>
    <xf numFmtId="4" fontId="4" fillId="0" borderId="10" xfId="132" applyNumberFormat="1" applyFont="1" applyFill="1" applyBorder="1" applyAlignment="1" applyProtection="1">
      <alignment horizontal="center" vertical="center" wrapText="1"/>
      <protection/>
    </xf>
    <xf numFmtId="191" fontId="12" fillId="0" borderId="10" xfId="132" applyNumberFormat="1" applyFont="1" applyFill="1" applyBorder="1" applyAlignment="1" applyProtection="1">
      <alignment horizontal="center" vertical="center" wrapText="1"/>
      <protection/>
    </xf>
    <xf numFmtId="186" fontId="4" fillId="0" borderId="18" xfId="132" applyNumberFormat="1" applyFont="1" applyFill="1" applyBorder="1" applyAlignment="1" applyProtection="1">
      <alignment horizontal="center" vertical="center" wrapText="1"/>
      <protection/>
    </xf>
    <xf numFmtId="0" fontId="5" fillId="0" borderId="0" xfId="132" applyFont="1" applyFill="1" applyBorder="1" applyAlignment="1" applyProtection="1">
      <alignment horizontal="center" wrapText="1"/>
      <protection/>
    </xf>
    <xf numFmtId="0" fontId="4" fillId="0" borderId="17" xfId="133" applyFont="1" applyFill="1" applyBorder="1" applyAlignment="1" applyProtection="1">
      <alignment horizontal="center" wrapText="1"/>
      <protection/>
    </xf>
    <xf numFmtId="0" fontId="4" fillId="0" borderId="10" xfId="133" applyFont="1" applyFill="1" applyBorder="1" applyAlignment="1" applyProtection="1">
      <alignment horizontal="left" wrapText="1"/>
      <protection/>
    </xf>
    <xf numFmtId="0" fontId="4" fillId="0" borderId="18" xfId="133" applyFont="1" applyFill="1" applyBorder="1" applyAlignment="1" applyProtection="1">
      <alignment horizontal="left" wrapText="1"/>
      <protection/>
    </xf>
    <xf numFmtId="0" fontId="5" fillId="0" borderId="0" xfId="133" applyFont="1" applyFill="1" applyBorder="1" applyAlignment="1" applyProtection="1">
      <alignment horizontal="center" wrapText="1"/>
      <protection/>
    </xf>
    <xf numFmtId="172" fontId="2" fillId="0" borderId="17" xfId="132" applyNumberFormat="1" applyFont="1" applyFill="1" applyBorder="1" applyAlignment="1" applyProtection="1">
      <alignment horizontal="center" vertical="center" wrapText="1"/>
      <protection/>
    </xf>
    <xf numFmtId="0" fontId="2" fillId="0" borderId="10" xfId="134" applyFont="1" applyFill="1" applyBorder="1" applyAlignment="1" applyProtection="1">
      <alignment horizontal="justify" vertical="center" wrapText="1"/>
      <protection/>
    </xf>
    <xf numFmtId="191" fontId="6" fillId="0" borderId="10" xfId="132" applyNumberFormat="1" applyFont="1" applyFill="1" applyBorder="1" applyAlignment="1" applyProtection="1">
      <alignment horizontal="right" vertical="center" wrapText="1"/>
      <protection/>
    </xf>
    <xf numFmtId="186" fontId="2" fillId="0" borderId="18" xfId="133" applyNumberFormat="1" applyFont="1" applyFill="1" applyBorder="1" applyAlignment="1" applyProtection="1">
      <alignment horizontal="right" vertical="center" wrapText="1"/>
      <protection/>
    </xf>
    <xf numFmtId="0" fontId="4" fillId="0" borderId="10" xfId="133" applyFont="1" applyFill="1" applyBorder="1" applyAlignment="1" applyProtection="1">
      <alignment horizontal="right" wrapText="1"/>
      <protection/>
    </xf>
    <xf numFmtId="186" fontId="4" fillId="0" borderId="18" xfId="133" applyNumberFormat="1" applyFont="1" applyFill="1" applyBorder="1" applyAlignment="1" applyProtection="1">
      <alignment horizontal="right" wrapText="1"/>
      <protection/>
    </xf>
    <xf numFmtId="0" fontId="4" fillId="0" borderId="10" xfId="133" applyFont="1" applyFill="1" applyBorder="1" applyAlignment="1" applyProtection="1">
      <alignment horizontal="justify" vertical="center" wrapText="1"/>
      <protection/>
    </xf>
    <xf numFmtId="0" fontId="4" fillId="0" borderId="10" xfId="133" applyFont="1" applyFill="1" applyBorder="1" applyAlignment="1" applyProtection="1">
      <alignment wrapText="1"/>
      <protection/>
    </xf>
    <xf numFmtId="4" fontId="4" fillId="0" borderId="10" xfId="133" applyNumberFormat="1" applyFont="1" applyFill="1" applyBorder="1" applyAlignment="1" applyProtection="1">
      <alignment horizontal="center" wrapText="1"/>
      <protection/>
    </xf>
    <xf numFmtId="191" fontId="4" fillId="0" borderId="10" xfId="133" applyNumberFormat="1" applyFont="1" applyFill="1" applyBorder="1" applyAlignment="1" applyProtection="1">
      <alignment horizontal="right" wrapText="1"/>
      <protection/>
    </xf>
    <xf numFmtId="43" fontId="5" fillId="0" borderId="0" xfId="52" applyFont="1" applyFill="1" applyBorder="1" applyAlignment="1" applyProtection="1">
      <alignment horizontal="center" wrapText="1"/>
      <protection/>
    </xf>
    <xf numFmtId="0" fontId="5" fillId="0" borderId="17" xfId="0" applyFont="1" applyFill="1" applyBorder="1" applyAlignment="1" applyProtection="1">
      <alignment horizontal="right" vertical="center"/>
      <protection/>
    </xf>
    <xf numFmtId="0" fontId="5" fillId="0" borderId="10" xfId="0" applyFont="1" applyFill="1" applyBorder="1" applyAlignment="1" applyProtection="1">
      <alignment horizontal="justify" vertical="center"/>
      <protection/>
    </xf>
    <xf numFmtId="0" fontId="2" fillId="0" borderId="10" xfId="0" applyFont="1" applyFill="1" applyBorder="1" applyAlignment="1" applyProtection="1">
      <alignment horizontal="center" vertical="center"/>
      <protection/>
    </xf>
    <xf numFmtId="4" fontId="6" fillId="0" borderId="10" xfId="0" applyNumberFormat="1" applyFont="1" applyFill="1" applyBorder="1" applyAlignment="1" applyProtection="1">
      <alignment horizontal="center" vertical="center"/>
      <protection/>
    </xf>
    <xf numFmtId="186" fontId="2" fillId="0" borderId="18"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4" fillId="0" borderId="17" xfId="0" applyFont="1" applyFill="1" applyBorder="1" applyAlignment="1" applyProtection="1">
      <alignment horizontal="right" vertical="center"/>
      <protection/>
    </xf>
    <xf numFmtId="0" fontId="2" fillId="0" borderId="17" xfId="0" applyFont="1" applyFill="1" applyBorder="1" applyAlignment="1" applyProtection="1">
      <alignment horizontal="right" vertical="center"/>
      <protection/>
    </xf>
    <xf numFmtId="4" fontId="2" fillId="0" borderId="10" xfId="135" applyNumberFormat="1" applyFont="1" applyFill="1" applyBorder="1" applyAlignment="1" applyProtection="1">
      <alignment horizontal="center" vertical="center"/>
      <protection/>
    </xf>
    <xf numFmtId="186" fontId="4" fillId="0" borderId="18" xfId="0" applyNumberFormat="1" applyFont="1" applyFill="1" applyBorder="1" applyAlignment="1" applyProtection="1">
      <alignment vertical="center"/>
      <protection/>
    </xf>
    <xf numFmtId="43" fontId="2" fillId="0" borderId="0" xfId="0" applyNumberFormat="1" applyFont="1" applyFill="1" applyAlignment="1" applyProtection="1">
      <alignment vertical="center"/>
      <protection/>
    </xf>
    <xf numFmtId="0" fontId="2" fillId="0" borderId="10" xfId="0" applyFont="1" applyFill="1" applyBorder="1" applyAlignment="1" applyProtection="1">
      <alignment horizontal="justify" vertical="center" wrapText="1"/>
      <protection/>
    </xf>
    <xf numFmtId="0" fontId="2" fillId="0" borderId="10" xfId="85" applyFont="1" applyFill="1" applyBorder="1" applyAlignment="1" applyProtection="1">
      <alignment horizontal="justify" vertical="center" wrapText="1"/>
      <protection/>
    </xf>
    <xf numFmtId="0" fontId="63" fillId="0" borderId="10" xfId="120" applyFont="1" applyFill="1" applyBorder="1" applyAlignment="1" applyProtection="1">
      <alignment horizontal="center" vertical="center" wrapText="1"/>
      <protection/>
    </xf>
    <xf numFmtId="4" fontId="63" fillId="0" borderId="10" xfId="120" applyNumberFormat="1" applyFont="1" applyFill="1" applyBorder="1" applyAlignment="1" applyProtection="1">
      <alignment horizontal="center" vertical="center" wrapText="1"/>
      <protection/>
    </xf>
    <xf numFmtId="0" fontId="63" fillId="0" borderId="17" xfId="120" applyFont="1" applyFill="1" applyBorder="1" applyAlignment="1" applyProtection="1">
      <alignment horizontal="center" vertical="center" wrapText="1"/>
      <protection/>
    </xf>
    <xf numFmtId="0" fontId="2" fillId="0" borderId="10" xfId="85" applyFont="1" applyFill="1" applyBorder="1" applyAlignment="1" applyProtection="1">
      <alignment horizontal="center" vertical="center"/>
      <protection/>
    </xf>
    <xf numFmtId="186" fontId="4" fillId="0" borderId="18" xfId="132" applyNumberFormat="1" applyFont="1" applyFill="1" applyBorder="1" applyAlignment="1" applyProtection="1">
      <alignment horizontal="right" wrapText="1"/>
      <protection/>
    </xf>
    <xf numFmtId="0" fontId="12" fillId="34" borderId="19" xfId="132" applyFont="1" applyFill="1" applyBorder="1" applyAlignment="1" applyProtection="1">
      <alignment horizontal="right" vertical="center" wrapText="1"/>
      <protection/>
    </xf>
    <xf numFmtId="0" fontId="12" fillId="34" borderId="12" xfId="132" applyFont="1" applyFill="1" applyBorder="1" applyAlignment="1" applyProtection="1">
      <alignment horizontal="right" vertical="center" wrapText="1"/>
      <protection/>
    </xf>
    <xf numFmtId="0" fontId="12" fillId="34" borderId="13" xfId="132" applyFont="1" applyFill="1" applyBorder="1" applyAlignment="1" applyProtection="1">
      <alignment horizontal="right" vertical="center" wrapText="1"/>
      <protection/>
    </xf>
    <xf numFmtId="186" fontId="4" fillId="34" borderId="18" xfId="132" applyNumberFormat="1" applyFont="1" applyFill="1" applyBorder="1" applyAlignment="1" applyProtection="1">
      <alignment horizontal="right" vertical="center" wrapText="1"/>
      <protection/>
    </xf>
    <xf numFmtId="0" fontId="4" fillId="0" borderId="19" xfId="133" applyFont="1" applyFill="1" applyBorder="1" applyAlignment="1" applyProtection="1">
      <alignment horizontal="center" wrapText="1"/>
      <protection/>
    </xf>
    <xf numFmtId="0" fontId="4" fillId="0" borderId="12" xfId="133" applyFont="1" applyFill="1" applyBorder="1" applyAlignment="1" applyProtection="1">
      <alignment horizontal="center" wrapText="1"/>
      <protection/>
    </xf>
    <xf numFmtId="0" fontId="4" fillId="0" borderId="20" xfId="133" applyFont="1" applyFill="1" applyBorder="1" applyAlignment="1" applyProtection="1">
      <alignment horizontal="center" wrapText="1"/>
      <protection/>
    </xf>
    <xf numFmtId="0" fontId="12" fillId="34" borderId="17" xfId="132" applyFont="1" applyFill="1" applyBorder="1" applyAlignment="1" applyProtection="1">
      <alignment horizontal="center" vertical="center" wrapText="1"/>
      <protection/>
    </xf>
    <xf numFmtId="0" fontId="12" fillId="34" borderId="10" xfId="132" applyFont="1" applyFill="1" applyBorder="1" applyAlignment="1" applyProtection="1">
      <alignment horizontal="center" vertical="center" wrapText="1"/>
      <protection/>
    </xf>
    <xf numFmtId="0" fontId="12" fillId="34" borderId="18" xfId="132" applyFont="1" applyFill="1" applyBorder="1" applyAlignment="1" applyProtection="1">
      <alignment horizontal="center" vertical="center" wrapText="1"/>
      <protection/>
    </xf>
    <xf numFmtId="0" fontId="4" fillId="0" borderId="17" xfId="132" applyFont="1" applyFill="1" applyBorder="1" applyAlignment="1" applyProtection="1">
      <alignment horizontal="center" wrapText="1"/>
      <protection/>
    </xf>
    <xf numFmtId="4" fontId="4" fillId="0" borderId="10" xfId="132" applyNumberFormat="1" applyFont="1" applyFill="1" applyBorder="1" applyAlignment="1" applyProtection="1">
      <alignment horizontal="center" wrapText="1"/>
      <protection/>
    </xf>
    <xf numFmtId="191" fontId="12" fillId="0" borderId="10" xfId="132" applyNumberFormat="1" applyFont="1" applyFill="1" applyBorder="1" applyAlignment="1" applyProtection="1">
      <alignment horizontal="center" wrapText="1"/>
      <protection/>
    </xf>
    <xf numFmtId="186" fontId="4" fillId="0" borderId="18" xfId="132" applyNumberFormat="1" applyFont="1" applyFill="1" applyBorder="1" applyAlignment="1" applyProtection="1">
      <alignment horizontal="center" wrapText="1"/>
      <protection/>
    </xf>
    <xf numFmtId="0" fontId="2" fillId="0" borderId="17" xfId="135" applyFont="1" applyFill="1" applyBorder="1" applyAlignment="1" applyProtection="1">
      <alignment horizontal="center" vertical="center" wrapText="1"/>
      <protection/>
    </xf>
    <xf numFmtId="0" fontId="4" fillId="0" borderId="10" xfId="132" applyFont="1" applyFill="1" applyBorder="1" applyAlignment="1" applyProtection="1">
      <alignment horizontal="justify" vertical="center" wrapText="1"/>
      <protection/>
    </xf>
    <xf numFmtId="43" fontId="64" fillId="0" borderId="0" xfId="133" applyNumberFormat="1" applyFont="1" applyFill="1" applyBorder="1" applyAlignment="1" applyProtection="1">
      <alignment horizontal="center" vertical="center" wrapText="1"/>
      <protection/>
    </xf>
    <xf numFmtId="43" fontId="5" fillId="0" borderId="0" xfId="133" applyNumberFormat="1" applyFont="1" applyFill="1" applyBorder="1" applyAlignment="1" applyProtection="1">
      <alignment horizontal="center" vertical="center" wrapText="1"/>
      <protection/>
    </xf>
    <xf numFmtId="0" fontId="2" fillId="0" borderId="10" xfId="135" applyFont="1" applyBorder="1" applyAlignment="1" applyProtection="1">
      <alignment horizontal="justify" vertical="center"/>
      <protection/>
    </xf>
    <xf numFmtId="0" fontId="4" fillId="0" borderId="17" xfId="133" applyFont="1" applyFill="1" applyBorder="1" applyAlignment="1" applyProtection="1">
      <alignment horizontal="center" vertical="center" wrapText="1"/>
      <protection/>
    </xf>
    <xf numFmtId="0" fontId="4" fillId="0" borderId="10" xfId="133" applyFont="1" applyFill="1" applyBorder="1" applyAlignment="1" applyProtection="1">
      <alignment horizontal="right" vertical="center" wrapText="1"/>
      <protection/>
    </xf>
    <xf numFmtId="186" fontId="4" fillId="0" borderId="18" xfId="133" applyNumberFormat="1" applyFont="1" applyFill="1" applyBorder="1" applyAlignment="1" applyProtection="1">
      <alignment horizontal="right" vertical="center" wrapText="1"/>
      <protection/>
    </xf>
    <xf numFmtId="0" fontId="5" fillId="0" borderId="0" xfId="133" applyFont="1" applyFill="1" applyBorder="1" applyAlignment="1" applyProtection="1">
      <alignment horizontal="center" vertical="center"/>
      <protection/>
    </xf>
    <xf numFmtId="43" fontId="5" fillId="0" borderId="0" xfId="133" applyNumberFormat="1" applyFont="1" applyFill="1" applyBorder="1" applyAlignment="1" applyProtection="1">
      <alignment horizontal="center" vertical="center"/>
      <protection/>
    </xf>
    <xf numFmtId="186" fontId="4" fillId="0" borderId="18" xfId="135" applyNumberFormat="1" applyFont="1" applyFill="1" applyBorder="1" applyAlignment="1" applyProtection="1">
      <alignment horizontal="right" vertical="center"/>
      <protection/>
    </xf>
    <xf numFmtId="186" fontId="4" fillId="34" borderId="18" xfId="135" applyNumberFormat="1" applyFont="1" applyFill="1" applyBorder="1" applyAlignment="1" applyProtection="1">
      <alignment horizontal="right" vertical="center"/>
      <protection/>
    </xf>
    <xf numFmtId="0" fontId="11" fillId="0" borderId="0" xfId="132" applyFont="1" applyFill="1" applyBorder="1" applyAlignment="1" applyProtection="1">
      <alignment wrapText="1"/>
      <protection/>
    </xf>
    <xf numFmtId="0" fontId="11" fillId="0" borderId="0" xfId="132" applyFont="1" applyFill="1" applyAlignment="1" applyProtection="1">
      <alignment wrapText="1"/>
      <protection/>
    </xf>
    <xf numFmtId="0" fontId="11" fillId="0" borderId="0" xfId="132" applyFont="1" applyFill="1" applyAlignment="1" applyProtection="1">
      <alignment horizontal="justify" vertical="center" wrapText="1"/>
      <protection/>
    </xf>
    <xf numFmtId="0" fontId="2" fillId="0" borderId="0" xfId="132" applyFont="1" applyFill="1" applyAlignment="1" applyProtection="1">
      <alignment wrapText="1"/>
      <protection/>
    </xf>
    <xf numFmtId="4" fontId="2" fillId="0" borderId="0" xfId="132" applyNumberFormat="1" applyFont="1" applyFill="1" applyAlignment="1" applyProtection="1">
      <alignment horizontal="center" wrapText="1"/>
      <protection/>
    </xf>
    <xf numFmtId="191" fontId="2" fillId="0" borderId="0" xfId="132" applyNumberFormat="1" applyFont="1" applyFill="1" applyAlignment="1" applyProtection="1">
      <alignment horizontal="right" wrapText="1"/>
      <protection/>
    </xf>
    <xf numFmtId="186" fontId="2" fillId="0" borderId="0" xfId="132" applyNumberFormat="1" applyFont="1" applyFill="1" applyAlignment="1" applyProtection="1">
      <alignment horizontal="right" wrapText="1"/>
      <protection/>
    </xf>
    <xf numFmtId="0" fontId="11" fillId="0" borderId="0" xfId="132" applyFont="1" applyFill="1" applyBorder="1" applyAlignment="1" applyProtection="1">
      <alignment horizontal="justify" vertical="center" wrapText="1"/>
      <protection/>
    </xf>
    <xf numFmtId="4" fontId="11" fillId="0" borderId="0" xfId="132" applyNumberFormat="1" applyFont="1" applyFill="1" applyAlignment="1" applyProtection="1">
      <alignment wrapText="1"/>
      <protection/>
    </xf>
    <xf numFmtId="0" fontId="2" fillId="0" borderId="0" xfId="132" applyFont="1" applyFill="1" applyAlignment="1" applyProtection="1">
      <alignment horizontal="center" vertical="center" wrapText="1"/>
      <protection/>
    </xf>
    <xf numFmtId="4" fontId="6" fillId="0" borderId="0" xfId="132" applyNumberFormat="1" applyFont="1" applyFill="1" applyAlignment="1" applyProtection="1">
      <alignment horizontal="center" wrapText="1"/>
      <protection/>
    </xf>
    <xf numFmtId="4" fontId="11" fillId="0" borderId="0" xfId="132" applyNumberFormat="1" applyFont="1" applyFill="1" applyBorder="1" applyAlignment="1" applyProtection="1">
      <alignment wrapText="1"/>
      <protection/>
    </xf>
    <xf numFmtId="191" fontId="63" fillId="0" borderId="10" xfId="120" applyNumberFormat="1" applyFont="1" applyFill="1" applyBorder="1" applyAlignment="1" applyProtection="1">
      <alignment horizontal="right" vertical="center" wrapText="1"/>
      <protection locked="0"/>
    </xf>
    <xf numFmtId="191" fontId="2" fillId="0" borderId="10" xfId="0" applyNumberFormat="1" applyFont="1" applyFill="1" applyBorder="1" applyAlignment="1" applyProtection="1">
      <alignment vertical="center"/>
      <protection locked="0"/>
    </xf>
    <xf numFmtId="191" fontId="4" fillId="0" borderId="10" xfId="133" applyNumberFormat="1" applyFont="1" applyFill="1" applyBorder="1" applyAlignment="1" applyProtection="1">
      <alignment horizontal="right" wrapText="1"/>
      <protection locked="0"/>
    </xf>
    <xf numFmtId="191" fontId="2" fillId="0" borderId="10" xfId="120" applyNumberFormat="1" applyFont="1" applyFill="1" applyBorder="1" applyAlignment="1" applyProtection="1">
      <alignment horizontal="right" vertical="center" wrapText="1"/>
      <protection locked="0"/>
    </xf>
    <xf numFmtId="191" fontId="63" fillId="0" borderId="10" xfId="0" applyNumberFormat="1" applyFont="1" applyFill="1" applyBorder="1" applyAlignment="1" applyProtection="1">
      <alignment horizontal="right" vertical="center" wrapText="1"/>
      <protection locked="0"/>
    </xf>
    <xf numFmtId="191" fontId="2" fillId="0" borderId="10" xfId="0" applyNumberFormat="1" applyFont="1" applyFill="1" applyBorder="1" applyAlignment="1" applyProtection="1">
      <alignment horizontal="right" vertical="center" wrapText="1"/>
      <protection locked="0"/>
    </xf>
    <xf numFmtId="0" fontId="12" fillId="0" borderId="10" xfId="132" applyFont="1" applyFill="1" applyBorder="1" applyAlignment="1" applyProtection="1">
      <alignment horizontal="right" wrapText="1"/>
      <protection locked="0"/>
    </xf>
    <xf numFmtId="191" fontId="63" fillId="0" borderId="10" xfId="85" applyNumberFormat="1" applyFont="1" applyFill="1" applyBorder="1" applyAlignment="1" applyProtection="1">
      <alignment horizontal="right" vertical="center" wrapText="1"/>
      <protection locked="0"/>
    </xf>
    <xf numFmtId="186" fontId="4" fillId="0" borderId="18" xfId="132" applyNumberFormat="1" applyFont="1" applyFill="1" applyBorder="1" applyAlignment="1" applyProtection="1">
      <alignment horizontal="right" vertical="center" wrapText="1"/>
      <protection locked="0"/>
    </xf>
    <xf numFmtId="186" fontId="4" fillId="0" borderId="18" xfId="135" applyNumberFormat="1" applyFont="1" applyFill="1" applyBorder="1" applyAlignment="1" applyProtection="1">
      <alignment horizontal="right" vertical="center"/>
      <protection locked="0"/>
    </xf>
    <xf numFmtId="2" fontId="9" fillId="0" borderId="14" xfId="135" applyNumberFormat="1" applyFont="1" applyFill="1" applyBorder="1" applyAlignment="1" applyProtection="1">
      <alignment horizontal="center" vertical="center" wrapText="1"/>
      <protection/>
    </xf>
    <xf numFmtId="2" fontId="2" fillId="0" borderId="15" xfId="0" applyNumberFormat="1" applyFont="1" applyFill="1" applyBorder="1" applyAlignment="1" applyProtection="1">
      <alignment horizontal="center" vertical="center" wrapText="1"/>
      <protection/>
    </xf>
    <xf numFmtId="2" fontId="2" fillId="0" borderId="16" xfId="0" applyNumberFormat="1" applyFont="1" applyFill="1" applyBorder="1" applyAlignment="1" applyProtection="1">
      <alignment horizontal="center" vertical="center" wrapText="1"/>
      <protection/>
    </xf>
    <xf numFmtId="2" fontId="4" fillId="0" borderId="10" xfId="75" applyNumberFormat="1" applyFont="1" applyFill="1" applyBorder="1" applyAlignment="1" applyProtection="1">
      <alignment horizontal="center" vertical="center" wrapText="1"/>
      <protection/>
    </xf>
    <xf numFmtId="186" fontId="4" fillId="0" borderId="18" xfId="131" applyNumberFormat="1" applyFont="1" applyFill="1" applyBorder="1" applyAlignment="1" applyProtection="1">
      <alignment horizontal="center" vertical="center" wrapText="1"/>
      <protection/>
    </xf>
    <xf numFmtId="186" fontId="4" fillId="0" borderId="18" xfId="133" applyNumberFormat="1" applyFont="1" applyFill="1" applyBorder="1" applyAlignment="1" applyProtection="1">
      <alignment vertical="center" wrapText="1"/>
      <protection/>
    </xf>
    <xf numFmtId="2" fontId="2"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pplyProtection="1">
      <alignment horizontal="center" vertical="center" wrapText="1"/>
      <protection/>
    </xf>
    <xf numFmtId="186" fontId="4" fillId="0" borderId="18" xfId="133" applyNumberFormat="1" applyFont="1" applyFill="1" applyBorder="1" applyAlignment="1" applyProtection="1">
      <alignment horizontal="center" vertical="center" wrapText="1"/>
      <protection/>
    </xf>
    <xf numFmtId="2" fontId="2" fillId="0" borderId="10" xfId="0" applyNumberFormat="1" applyFont="1" applyFill="1" applyBorder="1" applyAlignment="1" applyProtection="1">
      <alignment horizontal="center"/>
      <protection/>
    </xf>
    <xf numFmtId="2" fontId="4" fillId="0" borderId="10" xfId="84" applyNumberFormat="1" applyFont="1" applyFill="1" applyBorder="1" applyAlignment="1" applyProtection="1">
      <alignment horizontal="center" vertical="center" wrapText="1"/>
      <protection/>
    </xf>
    <xf numFmtId="2" fontId="2" fillId="0" borderId="10" xfId="75" applyNumberFormat="1" applyFont="1" applyFill="1" applyBorder="1" applyAlignment="1" applyProtection="1">
      <alignment horizontal="center" vertical="center" wrapText="1"/>
      <protection/>
    </xf>
    <xf numFmtId="2" fontId="4" fillId="0" borderId="10" xfId="135" applyNumberFormat="1" applyFont="1" applyFill="1" applyBorder="1" applyAlignment="1" applyProtection="1">
      <alignment horizontal="center" vertical="center" wrapText="1"/>
      <protection/>
    </xf>
    <xf numFmtId="186" fontId="4" fillId="0" borderId="18" xfId="135" applyNumberFormat="1" applyFont="1" applyFill="1" applyBorder="1" applyAlignment="1" applyProtection="1">
      <alignment horizontal="right" vertical="center" wrapText="1"/>
      <protection/>
    </xf>
    <xf numFmtId="186" fontId="4" fillId="0" borderId="18" xfId="132" applyNumberFormat="1" applyFont="1" applyFill="1" applyBorder="1" applyAlignment="1" applyProtection="1">
      <alignment horizontal="right" vertical="center" wrapText="1"/>
      <protection/>
    </xf>
    <xf numFmtId="186" fontId="2" fillId="0" borderId="18" xfId="135" applyNumberFormat="1" applyFont="1" applyFill="1" applyBorder="1" applyAlignment="1" applyProtection="1">
      <alignment horizontal="right" vertical="center" wrapText="1"/>
      <protection/>
    </xf>
    <xf numFmtId="2" fontId="2" fillId="0" borderId="10" xfId="131" applyNumberFormat="1" applyFont="1" applyFill="1" applyBorder="1" applyAlignment="1" applyProtection="1">
      <alignment horizontal="justify" vertical="center" wrapText="1"/>
      <protection/>
    </xf>
    <xf numFmtId="186" fontId="4" fillId="0" borderId="10" xfId="135" applyNumberFormat="1" applyFont="1" applyFill="1" applyBorder="1" applyAlignment="1" applyProtection="1">
      <alignment horizontal="right" vertical="center"/>
      <protection/>
    </xf>
    <xf numFmtId="186" fontId="4" fillId="34" borderId="18" xfId="135" applyNumberFormat="1" applyFont="1" applyFill="1" applyBorder="1" applyAlignment="1" applyProtection="1">
      <alignment vertical="center"/>
      <protection/>
    </xf>
    <xf numFmtId="0" fontId="2" fillId="0" borderId="25" xfId="135" applyFont="1" applyFill="1" applyBorder="1" applyAlignment="1" applyProtection="1">
      <alignment horizontal="left" vertical="center"/>
      <protection/>
    </xf>
    <xf numFmtId="0" fontId="2" fillId="0" borderId="26" xfId="135" applyFont="1" applyFill="1" applyBorder="1" applyAlignment="1" applyProtection="1">
      <alignment horizontal="left" vertical="center"/>
      <protection/>
    </xf>
    <xf numFmtId="2" fontId="2" fillId="0" borderId="0" xfId="75" applyNumberFormat="1" applyFont="1" applyFill="1" applyAlignment="1" applyProtection="1">
      <alignment horizontal="center" vertical="center" wrapText="1"/>
      <protection/>
    </xf>
    <xf numFmtId="186" fontId="2" fillId="0" borderId="0" xfId="131" applyNumberFormat="1" applyFont="1" applyFill="1" applyAlignment="1" applyProtection="1">
      <alignment vertical="center" wrapText="1"/>
      <protection/>
    </xf>
    <xf numFmtId="2" fontId="2" fillId="0" borderId="15" xfId="85" applyNumberFormat="1" applyFont="1" applyFill="1" applyBorder="1" applyAlignment="1" applyProtection="1">
      <alignment horizontal="center" vertical="top" wrapText="1"/>
      <protection/>
    </xf>
    <xf numFmtId="2" fontId="2" fillId="0" borderId="16" xfId="85" applyNumberFormat="1" applyFont="1" applyFill="1" applyBorder="1" applyAlignment="1" applyProtection="1">
      <alignment horizontal="center" vertical="top" wrapText="1"/>
      <protection/>
    </xf>
    <xf numFmtId="0" fontId="11" fillId="0" borderId="0" xfId="120" applyFont="1" applyFill="1" applyBorder="1" applyAlignment="1" applyProtection="1">
      <alignment horizontal="center" vertical="center" wrapText="1"/>
      <protection/>
    </xf>
    <xf numFmtId="0" fontId="5" fillId="34" borderId="17" xfId="120" applyFont="1" applyFill="1" applyBorder="1" applyAlignment="1" applyProtection="1">
      <alignment horizontal="center" vertical="center" wrapText="1"/>
      <protection/>
    </xf>
    <xf numFmtId="0" fontId="5" fillId="34" borderId="10" xfId="120" applyFont="1" applyFill="1" applyBorder="1" applyAlignment="1" applyProtection="1">
      <alignment horizontal="center" vertical="center" wrapText="1"/>
      <protection/>
    </xf>
    <xf numFmtId="0" fontId="5" fillId="34" borderId="18" xfId="120" applyFont="1" applyFill="1" applyBorder="1" applyAlignment="1" applyProtection="1">
      <alignment horizontal="center" vertical="center" wrapText="1"/>
      <protection/>
    </xf>
    <xf numFmtId="0" fontId="11" fillId="0" borderId="0" xfId="120" applyFont="1" applyFill="1" applyBorder="1" applyAlignment="1" applyProtection="1">
      <alignment vertical="center" wrapText="1"/>
      <protection/>
    </xf>
    <xf numFmtId="186" fontId="4" fillId="0" borderId="10" xfId="132" applyNumberFormat="1" applyFont="1" applyFill="1" applyBorder="1" applyAlignment="1" applyProtection="1">
      <alignment horizontal="center" vertical="center" wrapText="1"/>
      <protection/>
    </xf>
    <xf numFmtId="194" fontId="4" fillId="0" borderId="18" xfId="132" applyNumberFormat="1" applyFont="1" applyFill="1" applyBorder="1" applyAlignment="1" applyProtection="1">
      <alignment horizontal="center" vertical="center" wrapText="1"/>
      <protection/>
    </xf>
    <xf numFmtId="194" fontId="2" fillId="0" borderId="18" xfId="133" applyNumberFormat="1" applyFont="1" applyFill="1" applyBorder="1" applyAlignment="1" applyProtection="1">
      <alignment horizontal="right" vertical="center" wrapText="1"/>
      <protection/>
    </xf>
    <xf numFmtId="194" fontId="4" fillId="0" borderId="18" xfId="133" applyNumberFormat="1" applyFont="1" applyFill="1" applyBorder="1" applyAlignment="1" applyProtection="1">
      <alignment horizontal="right" wrapText="1"/>
      <protection/>
    </xf>
    <xf numFmtId="4" fontId="4" fillId="0" borderId="10" xfId="133" applyNumberFormat="1" applyFont="1" applyFill="1" applyBorder="1" applyAlignment="1" applyProtection="1">
      <alignment horizontal="center" vertical="center" wrapText="1"/>
      <protection/>
    </xf>
    <xf numFmtId="186" fontId="4" fillId="0" borderId="10" xfId="133" applyNumberFormat="1" applyFont="1" applyFill="1" applyBorder="1" applyAlignment="1" applyProtection="1">
      <alignment horizontal="right" wrapText="1"/>
      <protection/>
    </xf>
    <xf numFmtId="0" fontId="5" fillId="0" borderId="10" xfId="85" applyFont="1" applyFill="1" applyBorder="1" applyAlignment="1" applyProtection="1">
      <alignment horizontal="justify" vertical="center"/>
      <protection/>
    </xf>
    <xf numFmtId="4" fontId="2" fillId="0" borderId="10" xfId="85" applyNumberFormat="1" applyFont="1" applyFill="1" applyBorder="1" applyAlignment="1" applyProtection="1">
      <alignment horizontal="center" vertical="center"/>
      <protection/>
    </xf>
    <xf numFmtId="186" fontId="2" fillId="0" borderId="10" xfId="85" applyNumberFormat="1" applyFont="1" applyFill="1" applyBorder="1" applyAlignment="1" applyProtection="1">
      <alignment vertical="center"/>
      <protection/>
    </xf>
    <xf numFmtId="194" fontId="2" fillId="0" borderId="18" xfId="85" applyNumberFormat="1" applyFont="1" applyFill="1" applyBorder="1" applyAlignment="1" applyProtection="1">
      <alignment vertical="center"/>
      <protection/>
    </xf>
    <xf numFmtId="0" fontId="4" fillId="0" borderId="10" xfId="85" applyFont="1" applyFill="1" applyBorder="1" applyAlignment="1" applyProtection="1">
      <alignment horizontal="justify" vertical="center"/>
      <protection/>
    </xf>
    <xf numFmtId="0" fontId="2" fillId="0" borderId="10" xfId="85" applyFont="1" applyFill="1" applyBorder="1" applyAlignment="1" applyProtection="1">
      <alignment horizontal="justify" vertical="center"/>
      <protection/>
    </xf>
    <xf numFmtId="186" fontId="2" fillId="0" borderId="10" xfId="135" applyNumberFormat="1" applyFont="1" applyFill="1" applyBorder="1" applyAlignment="1" applyProtection="1">
      <alignment horizontal="right" vertical="center"/>
      <protection/>
    </xf>
    <xf numFmtId="194" fontId="4" fillId="0" borderId="18" xfId="85" applyNumberFormat="1" applyFont="1" applyFill="1" applyBorder="1" applyAlignment="1" applyProtection="1">
      <alignment vertical="center"/>
      <protection/>
    </xf>
    <xf numFmtId="186" fontId="2" fillId="0" borderId="10" xfId="135" applyNumberFormat="1" applyFont="1" applyFill="1" applyBorder="1" applyAlignment="1" applyProtection="1">
      <alignment vertical="center"/>
      <protection/>
    </xf>
    <xf numFmtId="0" fontId="2" fillId="0" borderId="10" xfId="85" applyFont="1" applyFill="1" applyBorder="1" applyAlignment="1" applyProtection="1">
      <alignment horizontal="justify" vertical="center" wrapText="1"/>
      <protection/>
    </xf>
    <xf numFmtId="0" fontId="2" fillId="0" borderId="10" xfId="120" applyFont="1" applyFill="1" applyBorder="1" applyAlignment="1" applyProtection="1">
      <alignment horizontal="center" vertical="center" wrapText="1"/>
      <protection/>
    </xf>
    <xf numFmtId="4" fontId="2" fillId="0" borderId="10" xfId="120" applyNumberFormat="1" applyFont="1" applyFill="1" applyBorder="1" applyAlignment="1" applyProtection="1">
      <alignment horizontal="center" vertical="center" wrapText="1"/>
      <protection/>
    </xf>
    <xf numFmtId="0" fontId="2" fillId="0" borderId="17" xfId="133" applyFont="1" applyFill="1" applyBorder="1" applyAlignment="1" applyProtection="1">
      <alignment horizontal="center" wrapText="1"/>
      <protection/>
    </xf>
    <xf numFmtId="0" fontId="2" fillId="0" borderId="17" xfId="120" applyFont="1" applyFill="1" applyBorder="1" applyAlignment="1" applyProtection="1">
      <alignment horizontal="center" vertical="center" wrapText="1"/>
      <protection/>
    </xf>
    <xf numFmtId="0" fontId="11" fillId="0" borderId="0" xfId="120" applyFont="1" applyFill="1" applyBorder="1" applyAlignment="1" applyProtection="1">
      <alignment horizontal="center" vertical="center" wrapText="1"/>
      <protection/>
    </xf>
    <xf numFmtId="2" fontId="11" fillId="0" borderId="0" xfId="120" applyNumberFormat="1" applyFont="1" applyFill="1" applyBorder="1" applyAlignment="1" applyProtection="1">
      <alignment horizontal="center" vertical="center" wrapText="1"/>
      <protection/>
    </xf>
    <xf numFmtId="194" fontId="4" fillId="0" borderId="18" xfId="133" applyNumberFormat="1" applyFont="1" applyFill="1" applyBorder="1" applyAlignment="1" applyProtection="1">
      <alignment horizontal="right" vertical="center" wrapText="1"/>
      <protection/>
    </xf>
    <xf numFmtId="0" fontId="2" fillId="0" borderId="17" xfId="132" applyFont="1" applyFill="1" applyBorder="1" applyAlignment="1" applyProtection="1">
      <alignment horizontal="center" vertical="center" wrapText="1"/>
      <protection/>
    </xf>
    <xf numFmtId="0" fontId="4" fillId="0" borderId="11" xfId="132" applyFont="1" applyFill="1" applyBorder="1" applyAlignment="1" applyProtection="1">
      <alignment horizontal="right" vertical="center" wrapText="1"/>
      <protection/>
    </xf>
    <xf numFmtId="0" fontId="4" fillId="0" borderId="12" xfId="132" applyFont="1" applyFill="1" applyBorder="1" applyAlignment="1" applyProtection="1">
      <alignment horizontal="right" vertical="center" wrapText="1"/>
      <protection/>
    </xf>
    <xf numFmtId="0" fontId="4" fillId="0" borderId="13" xfId="132" applyFont="1" applyFill="1" applyBorder="1" applyAlignment="1" applyProtection="1">
      <alignment horizontal="right" vertical="center" wrapText="1"/>
      <protection/>
    </xf>
    <xf numFmtId="194" fontId="4" fillId="0" borderId="18" xfId="132" applyNumberFormat="1" applyFont="1" applyFill="1" applyBorder="1" applyAlignment="1" applyProtection="1">
      <alignment horizontal="right" vertical="center" wrapText="1"/>
      <protection/>
    </xf>
    <xf numFmtId="0" fontId="2" fillId="34" borderId="17" xfId="132" applyFont="1" applyFill="1" applyBorder="1" applyAlignment="1" applyProtection="1">
      <alignment horizontal="center" vertical="center" wrapText="1"/>
      <protection/>
    </xf>
    <xf numFmtId="0" fontId="4" fillId="34" borderId="10" xfId="132" applyFont="1" applyFill="1" applyBorder="1" applyAlignment="1" applyProtection="1">
      <alignment horizontal="right" vertical="center" wrapText="1"/>
      <protection/>
    </xf>
    <xf numFmtId="194" fontId="4" fillId="34" borderId="18" xfId="132" applyNumberFormat="1" applyFont="1" applyFill="1" applyBorder="1" applyAlignment="1" applyProtection="1">
      <alignment horizontal="right" vertical="center" wrapText="1"/>
      <protection/>
    </xf>
    <xf numFmtId="0" fontId="2" fillId="0" borderId="19" xfId="132" applyFont="1" applyFill="1" applyBorder="1" applyAlignment="1" applyProtection="1">
      <alignment horizontal="center" wrapText="1"/>
      <protection/>
    </xf>
    <xf numFmtId="0" fontId="2" fillId="0" borderId="12" xfId="132" applyFont="1" applyFill="1" applyBorder="1" applyAlignment="1" applyProtection="1">
      <alignment horizontal="center" wrapText="1"/>
      <protection/>
    </xf>
    <xf numFmtId="0" fontId="2" fillId="0" borderId="20" xfId="132" applyFont="1" applyFill="1" applyBorder="1" applyAlignment="1" applyProtection="1">
      <alignment horizontal="center" wrapText="1"/>
      <protection/>
    </xf>
    <xf numFmtId="0" fontId="4" fillId="34" borderId="17" xfId="132" applyFont="1" applyFill="1" applyBorder="1" applyAlignment="1" applyProtection="1">
      <alignment horizontal="center" vertical="center" wrapText="1"/>
      <protection/>
    </xf>
    <xf numFmtId="0" fontId="4" fillId="34" borderId="10" xfId="132" applyFont="1" applyFill="1" applyBorder="1" applyAlignment="1" applyProtection="1">
      <alignment horizontal="center" vertical="center" wrapText="1"/>
      <protection/>
    </xf>
    <xf numFmtId="0" fontId="4" fillId="34" borderId="18" xfId="132" applyFont="1" applyFill="1" applyBorder="1" applyAlignment="1" applyProtection="1">
      <alignment horizontal="center" vertical="center" wrapText="1"/>
      <protection/>
    </xf>
    <xf numFmtId="186" fontId="4" fillId="0" borderId="10" xfId="132" applyNumberFormat="1" applyFont="1" applyFill="1" applyBorder="1" applyAlignment="1" applyProtection="1">
      <alignment horizontal="center" wrapText="1"/>
      <protection/>
    </xf>
    <xf numFmtId="194" fontId="4" fillId="0" borderId="18" xfId="132" applyNumberFormat="1" applyFont="1" applyFill="1" applyBorder="1" applyAlignment="1" applyProtection="1">
      <alignment horizontal="center" wrapText="1"/>
      <protection/>
    </xf>
    <xf numFmtId="0" fontId="0" fillId="0" borderId="0" xfId="85" applyFont="1" applyFill="1" applyBorder="1" applyAlignment="1" applyProtection="1">
      <alignment vertical="center"/>
      <protection/>
    </xf>
    <xf numFmtId="6" fontId="2" fillId="0" borderId="0" xfId="85" applyNumberFormat="1" applyFont="1" applyFill="1" applyBorder="1" applyAlignment="1" applyProtection="1">
      <alignment horizontal="right" vertical="center" wrapText="1"/>
      <protection/>
    </xf>
    <xf numFmtId="194" fontId="4" fillId="34" borderId="18" xfId="135" applyNumberFormat="1" applyFont="1" applyFill="1" applyBorder="1" applyAlignment="1" applyProtection="1">
      <alignment horizontal="right" vertical="center"/>
      <protection/>
    </xf>
    <xf numFmtId="0" fontId="8" fillId="0" borderId="0" xfId="85" applyFont="1" applyFill="1" applyBorder="1" applyAlignment="1" applyProtection="1">
      <alignment vertical="center"/>
      <protection/>
    </xf>
    <xf numFmtId="4" fontId="2" fillId="0" borderId="0" xfId="132" applyNumberFormat="1" applyFont="1" applyFill="1" applyAlignment="1" applyProtection="1">
      <alignment horizontal="center" vertical="center" wrapText="1"/>
      <protection/>
    </xf>
    <xf numFmtId="194" fontId="2" fillId="0" borderId="0" xfId="132" applyNumberFormat="1" applyFont="1" applyFill="1" applyAlignment="1" applyProtection="1">
      <alignment horizontal="right" wrapText="1"/>
      <protection/>
    </xf>
    <xf numFmtId="186" fontId="2" fillId="0" borderId="10" xfId="120" applyNumberFormat="1" applyFont="1" applyFill="1" applyBorder="1" applyAlignment="1" applyProtection="1">
      <alignment horizontal="right" vertical="center" wrapText="1"/>
      <protection locked="0"/>
    </xf>
    <xf numFmtId="186" fontId="2" fillId="0" borderId="10" xfId="79" applyNumberFormat="1" applyFont="1" applyFill="1" applyBorder="1" applyAlignment="1" applyProtection="1">
      <alignment horizontal="right" vertical="center"/>
      <protection locked="0"/>
    </xf>
    <xf numFmtId="186" fontId="2" fillId="0" borderId="10" xfId="85" applyNumberFormat="1" applyFont="1" applyFill="1" applyBorder="1" applyAlignment="1" applyProtection="1">
      <alignment horizontal="right" vertical="center" wrapText="1"/>
      <protection locked="0"/>
    </xf>
    <xf numFmtId="4" fontId="2" fillId="0" borderId="10" xfId="0" applyNumberFormat="1" applyFont="1" applyFill="1" applyBorder="1" applyAlignment="1" applyProtection="1">
      <alignment horizontal="center" vertical="center"/>
      <protection/>
    </xf>
    <xf numFmtId="2" fontId="10" fillId="0" borderId="14" xfId="135" applyNumberFormat="1" applyFont="1" applyFill="1" applyBorder="1" applyAlignment="1" applyProtection="1">
      <alignment horizontal="center" vertical="top" wrapText="1"/>
      <protection/>
    </xf>
    <xf numFmtId="0" fontId="62" fillId="0" borderId="0" xfId="120" applyFont="1" applyFill="1" applyBorder="1" applyAlignment="1" applyProtection="1">
      <alignment horizontal="center" vertical="center" wrapText="1"/>
      <protection/>
    </xf>
    <xf numFmtId="186" fontId="12" fillId="0" borderId="10" xfId="132" applyNumberFormat="1" applyFont="1" applyFill="1" applyBorder="1" applyAlignment="1" applyProtection="1">
      <alignment horizontal="center" vertical="center" wrapText="1"/>
      <protection/>
    </xf>
    <xf numFmtId="186" fontId="6" fillId="0" borderId="10" xfId="132" applyNumberFormat="1" applyFont="1" applyFill="1" applyBorder="1" applyAlignment="1" applyProtection="1">
      <alignment horizontal="right" vertical="center" wrapText="1"/>
      <protection/>
    </xf>
    <xf numFmtId="186" fontId="63" fillId="0" borderId="10" xfId="120" applyNumberFormat="1" applyFont="1" applyFill="1" applyBorder="1" applyAlignment="1" applyProtection="1">
      <alignment horizontal="right" vertical="center" wrapText="1"/>
      <protection/>
    </xf>
    <xf numFmtId="186" fontId="2" fillId="0" borderId="10" xfId="0" applyNumberFormat="1" applyFont="1" applyFill="1" applyBorder="1" applyAlignment="1" applyProtection="1">
      <alignment vertical="center"/>
      <protection/>
    </xf>
    <xf numFmtId="0" fontId="62" fillId="0" borderId="0" xfId="120" applyFont="1" applyFill="1" applyBorder="1" applyAlignment="1" applyProtection="1">
      <alignment horizontal="center" vertical="center" wrapText="1"/>
      <protection/>
    </xf>
    <xf numFmtId="2" fontId="62" fillId="0" borderId="0" xfId="120" applyNumberFormat="1" applyFont="1" applyFill="1" applyBorder="1" applyAlignment="1" applyProtection="1">
      <alignment horizontal="center" vertical="center" wrapText="1"/>
      <protection/>
    </xf>
    <xf numFmtId="186" fontId="12" fillId="0" borderId="10" xfId="132" applyNumberFormat="1" applyFont="1" applyFill="1" applyBorder="1" applyAlignment="1" applyProtection="1">
      <alignment horizontal="center" wrapText="1"/>
      <protection/>
    </xf>
    <xf numFmtId="4" fontId="6" fillId="0" borderId="0" xfId="132" applyNumberFormat="1" applyFont="1" applyFill="1" applyAlignment="1" applyProtection="1">
      <alignment horizontal="center" vertical="center" wrapText="1"/>
      <protection/>
    </xf>
    <xf numFmtId="186" fontId="63" fillId="0" borderId="10" xfId="120" applyNumberFormat="1" applyFont="1" applyFill="1" applyBorder="1" applyAlignment="1" applyProtection="1">
      <alignment horizontal="right" vertical="center" wrapText="1"/>
      <protection locked="0"/>
    </xf>
    <xf numFmtId="186" fontId="63" fillId="0" borderId="10" xfId="0" applyNumberFormat="1" applyFont="1" applyFill="1" applyBorder="1" applyAlignment="1" applyProtection="1">
      <alignment horizontal="right" vertical="center" wrapText="1"/>
      <protection locked="0"/>
    </xf>
    <xf numFmtId="0" fontId="12" fillId="0" borderId="10" xfId="132" applyFont="1" applyFill="1" applyBorder="1" applyAlignment="1" applyProtection="1">
      <alignment horizontal="right" vertical="center" wrapText="1"/>
      <protection locked="0"/>
    </xf>
    <xf numFmtId="186" fontId="4" fillId="0" borderId="18" xfId="132" applyNumberFormat="1" applyFont="1" applyFill="1" applyBorder="1" applyAlignment="1" applyProtection="1">
      <alignment horizontal="right" wrapText="1"/>
      <protection locked="0"/>
    </xf>
    <xf numFmtId="194" fontId="4" fillId="0" borderId="18" xfId="132" applyNumberFormat="1" applyFont="1" applyFill="1" applyBorder="1" applyAlignment="1" applyProtection="1">
      <alignment horizontal="right" vertical="center" wrapText="1"/>
      <protection locked="0"/>
    </xf>
    <xf numFmtId="194" fontId="4" fillId="0" borderId="18" xfId="135" applyNumberFormat="1" applyFont="1" applyFill="1" applyBorder="1" applyAlignment="1" applyProtection="1">
      <alignment horizontal="right" vertical="center"/>
      <protection locked="0"/>
    </xf>
    <xf numFmtId="2" fontId="9" fillId="0" borderId="14" xfId="135" applyNumberFormat="1" applyFont="1" applyFill="1" applyBorder="1" applyAlignment="1" applyProtection="1">
      <alignment horizontal="center" wrapText="1"/>
      <protection/>
    </xf>
    <xf numFmtId="2" fontId="2" fillId="0" borderId="15" xfId="0" applyNumberFormat="1" applyFont="1" applyFill="1" applyBorder="1" applyAlignment="1" applyProtection="1">
      <alignment horizontal="center" wrapText="1"/>
      <protection/>
    </xf>
    <xf numFmtId="2" fontId="2" fillId="0" borderId="16"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vertical="center" wrapText="1"/>
      <protection/>
    </xf>
    <xf numFmtId="0" fontId="4" fillId="0" borderId="10" xfId="135" applyFont="1" applyFill="1" applyBorder="1" applyAlignment="1" applyProtection="1">
      <alignment horizontal="center" vertical="center" wrapText="1"/>
      <protection/>
    </xf>
    <xf numFmtId="172" fontId="2" fillId="0" borderId="10" xfId="132" applyNumberFormat="1" applyFont="1" applyFill="1" applyBorder="1" applyAlignment="1" applyProtection="1">
      <alignment horizontal="center" vertical="center" wrapText="1"/>
      <protection/>
    </xf>
    <xf numFmtId="0" fontId="4" fillId="34" borderId="21" xfId="135" applyFont="1" applyFill="1" applyBorder="1" applyAlignment="1" applyProtection="1">
      <alignment horizontal="right" vertical="center"/>
      <protection/>
    </xf>
    <xf numFmtId="0" fontId="4" fillId="34" borderId="22" xfId="135" applyFont="1" applyFill="1" applyBorder="1" applyAlignment="1" applyProtection="1">
      <alignment horizontal="right" vertical="center"/>
      <protection/>
    </xf>
    <xf numFmtId="0" fontId="4" fillId="34" borderId="27" xfId="135" applyFont="1" applyFill="1" applyBorder="1" applyAlignment="1" applyProtection="1">
      <alignment horizontal="right" vertical="center"/>
      <protection/>
    </xf>
    <xf numFmtId="186" fontId="4" fillId="34" borderId="28" xfId="135" applyNumberFormat="1" applyFont="1" applyFill="1" applyBorder="1" applyAlignment="1" applyProtection="1">
      <alignment horizontal="right" vertical="center"/>
      <protection/>
    </xf>
    <xf numFmtId="0" fontId="2" fillId="0" borderId="29" xfId="135" applyFont="1" applyFill="1" applyBorder="1" applyAlignment="1" applyProtection="1">
      <alignment horizontal="left" vertical="center"/>
      <protection/>
    </xf>
    <xf numFmtId="0" fontId="2" fillId="0" borderId="0" xfId="135" applyFont="1" applyFill="1" applyBorder="1" applyAlignment="1" applyProtection="1">
      <alignment horizontal="left" vertical="center"/>
      <protection/>
    </xf>
    <xf numFmtId="186" fontId="2" fillId="0" borderId="18" xfId="85" applyNumberFormat="1" applyFont="1" applyFill="1" applyBorder="1" applyAlignment="1" applyProtection="1">
      <alignment vertical="center"/>
      <protection/>
    </xf>
    <xf numFmtId="186" fontId="4" fillId="0" borderId="18" xfId="85" applyNumberFormat="1" applyFont="1" applyFill="1" applyBorder="1" applyAlignment="1" applyProtection="1">
      <alignment vertical="center"/>
      <protection/>
    </xf>
    <xf numFmtId="0" fontId="5" fillId="0" borderId="10" xfId="133" applyFont="1" applyFill="1" applyBorder="1" applyAlignment="1" applyProtection="1">
      <alignment horizontal="center" wrapText="1"/>
      <protection/>
    </xf>
    <xf numFmtId="4" fontId="5" fillId="0" borderId="10" xfId="133" applyNumberFormat="1" applyFont="1" applyFill="1" applyBorder="1" applyAlignment="1" applyProtection="1">
      <alignment horizontal="center" vertical="center" wrapText="1"/>
      <protection/>
    </xf>
    <xf numFmtId="186" fontId="5" fillId="0" borderId="10" xfId="133" applyNumberFormat="1" applyFont="1" applyFill="1" applyBorder="1" applyAlignment="1" applyProtection="1">
      <alignment horizontal="center" wrapText="1"/>
      <protection/>
    </xf>
    <xf numFmtId="186" fontId="5" fillId="0" borderId="18" xfId="133" applyNumberFormat="1" applyFont="1" applyFill="1" applyBorder="1" applyAlignment="1" applyProtection="1">
      <alignment horizontal="center" wrapText="1"/>
      <protection/>
    </xf>
    <xf numFmtId="0" fontId="2" fillId="0" borderId="19" xfId="132" applyFont="1" applyFill="1" applyBorder="1" applyAlignment="1" applyProtection="1">
      <alignment horizontal="center" vertical="center" wrapText="1"/>
      <protection/>
    </xf>
    <xf numFmtId="0" fontId="2" fillId="0" borderId="12" xfId="132" applyFont="1" applyFill="1" applyBorder="1" applyAlignment="1" applyProtection="1">
      <alignment horizontal="center" vertical="center" wrapText="1"/>
      <protection/>
    </xf>
    <xf numFmtId="0" fontId="2" fillId="0" borderId="20" xfId="132" applyFont="1" applyFill="1" applyBorder="1" applyAlignment="1" applyProtection="1">
      <alignment horizontal="center" vertical="center" wrapText="1"/>
      <protection/>
    </xf>
    <xf numFmtId="0" fontId="4" fillId="0" borderId="10" xfId="132" applyFont="1" applyFill="1" applyBorder="1" applyAlignment="1" applyProtection="1">
      <alignment horizontal="center" wrapText="1"/>
      <protection/>
    </xf>
    <xf numFmtId="2" fontId="2" fillId="0" borderId="10" xfId="0" applyNumberFormat="1" applyFont="1" applyFill="1" applyBorder="1" applyAlignment="1" applyProtection="1">
      <alignment horizontal="center" vertical="center"/>
      <protection/>
    </xf>
    <xf numFmtId="0" fontId="2" fillId="0" borderId="30" xfId="135" applyFont="1" applyFill="1" applyBorder="1" applyAlignment="1" applyProtection="1">
      <alignment horizontal="left" vertical="center"/>
      <protection/>
    </xf>
    <xf numFmtId="0" fontId="2" fillId="0" borderId="31" xfId="135" applyFont="1" applyFill="1" applyBorder="1" applyAlignment="1" applyProtection="1">
      <alignment horizontal="left" vertical="center"/>
      <protection/>
    </xf>
    <xf numFmtId="0" fontId="4" fillId="0" borderId="11" xfId="0" applyFont="1" applyFill="1" applyBorder="1" applyAlignment="1" applyProtection="1">
      <alignment horizontal="right" vertical="center" wrapText="1"/>
      <protection/>
    </xf>
    <xf numFmtId="0" fontId="4" fillId="0" borderId="12" xfId="0" applyFont="1" applyFill="1" applyBorder="1" applyAlignment="1" applyProtection="1">
      <alignment horizontal="right" vertical="center" wrapText="1"/>
      <protection/>
    </xf>
    <xf numFmtId="0" fontId="4" fillId="0" borderId="13" xfId="0" applyFont="1" applyFill="1" applyBorder="1" applyAlignment="1" applyProtection="1">
      <alignment horizontal="right" vertical="center" wrapText="1"/>
      <protection/>
    </xf>
    <xf numFmtId="0" fontId="4" fillId="0" borderId="10" xfId="132" applyFont="1" applyFill="1" applyBorder="1" applyAlignment="1" applyProtection="1">
      <alignment horizontal="right" wrapText="1"/>
      <protection locked="0"/>
    </xf>
    <xf numFmtId="2" fontId="13" fillId="34" borderId="17" xfId="135" applyNumberFormat="1" applyFont="1" applyFill="1" applyBorder="1" applyAlignment="1" applyProtection="1">
      <alignment horizontal="center" vertical="center" wrapText="1"/>
      <protection/>
    </xf>
    <xf numFmtId="2" fontId="13" fillId="34" borderId="10" xfId="135" applyNumberFormat="1" applyFont="1" applyFill="1" applyBorder="1" applyAlignment="1" applyProtection="1">
      <alignment horizontal="center" vertical="center" wrapText="1"/>
      <protection/>
    </xf>
    <xf numFmtId="2" fontId="13" fillId="34" borderId="18" xfId="135" applyNumberFormat="1" applyFont="1" applyFill="1" applyBorder="1" applyAlignment="1" applyProtection="1">
      <alignment horizontal="center" vertical="center" wrapText="1"/>
      <protection/>
    </xf>
    <xf numFmtId="4" fontId="6" fillId="0" borderId="10" xfId="85" applyNumberFormat="1" applyFont="1" applyFill="1" applyBorder="1" applyAlignment="1" applyProtection="1">
      <alignment horizontal="center" vertical="center"/>
      <protection/>
    </xf>
    <xf numFmtId="186" fontId="6" fillId="0" borderId="10" xfId="135" applyNumberFormat="1" applyFont="1" applyFill="1" applyBorder="1" applyAlignment="1" applyProtection="1">
      <alignment vertical="center"/>
      <protection/>
    </xf>
    <xf numFmtId="0" fontId="12" fillId="0" borderId="11" xfId="132" applyFont="1" applyFill="1" applyBorder="1" applyAlignment="1" applyProtection="1">
      <alignment horizontal="right" vertical="center" wrapText="1"/>
      <protection/>
    </xf>
    <xf numFmtId="0" fontId="12" fillId="0" borderId="12" xfId="132" applyFont="1" applyFill="1" applyBorder="1" applyAlignment="1" applyProtection="1">
      <alignment horizontal="right" vertical="center" wrapText="1"/>
      <protection/>
    </xf>
    <xf numFmtId="0" fontId="12" fillId="0" borderId="13" xfId="132" applyFont="1" applyFill="1" applyBorder="1" applyAlignment="1" applyProtection="1">
      <alignment horizontal="right" vertical="center" wrapText="1"/>
      <protection/>
    </xf>
    <xf numFmtId="186" fontId="63" fillId="0" borderId="10" xfId="85" applyNumberFormat="1" applyFont="1" applyFill="1" applyBorder="1" applyAlignment="1" applyProtection="1">
      <alignment horizontal="right" vertical="center" wrapText="1"/>
      <protection locked="0"/>
    </xf>
  </cellXfs>
  <cellStyles count="135">
    <cellStyle name="Normal" xfId="0"/>
    <cellStyle name="20% - Énfasis1" xfId="15"/>
    <cellStyle name="20% - Énfasis2" xfId="16"/>
    <cellStyle name="20% - Énfasis3" xfId="17"/>
    <cellStyle name="20% - Énfasis4" xfId="18"/>
    <cellStyle name="20% - Énfasis5" xfId="19"/>
    <cellStyle name="20% - Énfasis5 2" xfId="20"/>
    <cellStyle name="20% - Énfasis5 2 2"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a"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Millares 3 2" xfId="57"/>
    <cellStyle name="Millares 4" xfId="58"/>
    <cellStyle name="Millares 5" xfId="59"/>
    <cellStyle name="Currency" xfId="60"/>
    <cellStyle name="Currency [0]" xfId="61"/>
    <cellStyle name="Moneda 2" xfId="62"/>
    <cellStyle name="Moneda 2 2" xfId="63"/>
    <cellStyle name="Moneda 2 3" xfId="64"/>
    <cellStyle name="Moneda 2 4" xfId="65"/>
    <cellStyle name="Moneda 2 5" xfId="66"/>
    <cellStyle name="Moneda 2 6" xfId="67"/>
    <cellStyle name="Moneda 2 7" xfId="68"/>
    <cellStyle name="Moneda 3" xfId="69"/>
    <cellStyle name="Moneda 3 2" xfId="70"/>
    <cellStyle name="Moneda 3 2 2" xfId="71"/>
    <cellStyle name="Moneda 4" xfId="72"/>
    <cellStyle name="Moneda 4 2" xfId="73"/>
    <cellStyle name="Moneda 4 3" xfId="74"/>
    <cellStyle name="Moneda 4 4" xfId="75"/>
    <cellStyle name="Moneda 4 4 2" xfId="76"/>
    <cellStyle name="Moneda 4 5" xfId="77"/>
    <cellStyle name="Moneda 4 6" xfId="78"/>
    <cellStyle name="Moneda 5" xfId="79"/>
    <cellStyle name="Moneda 5 2" xfId="80"/>
    <cellStyle name="Moneda 6" xfId="81"/>
    <cellStyle name="Moneda 6 2" xfId="82"/>
    <cellStyle name="Neutral" xfId="83"/>
    <cellStyle name="Normal 2" xfId="84"/>
    <cellStyle name="Normal 2 2" xfId="85"/>
    <cellStyle name="Normal 2 2 10" xfId="86"/>
    <cellStyle name="Normal 2 2 10 2" xfId="87"/>
    <cellStyle name="Normal 2 2 2" xfId="88"/>
    <cellStyle name="Normal 2 2 2 2" xfId="89"/>
    <cellStyle name="Normal 2 2 2 3" xfId="90"/>
    <cellStyle name="Normal 2 2 2 4" xfId="91"/>
    <cellStyle name="Normal 2 2 2 5" xfId="92"/>
    <cellStyle name="Normal 2 2 2 6" xfId="93"/>
    <cellStyle name="Normal 2 2 2_APUSANT" xfId="94"/>
    <cellStyle name="Normal 2 2 3" xfId="95"/>
    <cellStyle name="Normal 2 2 4" xfId="96"/>
    <cellStyle name="Normal 2 2 5" xfId="97"/>
    <cellStyle name="Normal 2 2 6" xfId="98"/>
    <cellStyle name="Normal 2 2 7" xfId="99"/>
    <cellStyle name="Normal 2 2 8" xfId="100"/>
    <cellStyle name="Normal 2 2 8 2" xfId="101"/>
    <cellStyle name="Normal 2 2 9" xfId="102"/>
    <cellStyle name="Normal 2 2 9 2" xfId="103"/>
    <cellStyle name="Normal 2 3" xfId="104"/>
    <cellStyle name="Normal 2 3 2" xfId="105"/>
    <cellStyle name="Normal 2 4" xfId="106"/>
    <cellStyle name="Normal 2 4 2" xfId="107"/>
    <cellStyle name="Normal 2 5" xfId="108"/>
    <cellStyle name="Normal 2 5 2" xfId="109"/>
    <cellStyle name="Normal 2 6" xfId="110"/>
    <cellStyle name="Normal 2 6 2" xfId="111"/>
    <cellStyle name="Normal 2 7" xfId="112"/>
    <cellStyle name="Normal 2 7 2" xfId="113"/>
    <cellStyle name="Normal 3" xfId="114"/>
    <cellStyle name="Normal 3 2" xfId="115"/>
    <cellStyle name="Normal 4" xfId="116"/>
    <cellStyle name="Normal 4 2" xfId="117"/>
    <cellStyle name="Normal 4 3" xfId="118"/>
    <cellStyle name="Normal 4 4" xfId="119"/>
    <cellStyle name="Normal 4 4 2" xfId="120"/>
    <cellStyle name="Normal 4 5" xfId="121"/>
    <cellStyle name="Normal 5" xfId="122"/>
    <cellStyle name="Normal 5 2" xfId="123"/>
    <cellStyle name="Normal 5 2 2" xfId="124"/>
    <cellStyle name="Normal 6" xfId="125"/>
    <cellStyle name="Normal 7" xfId="126"/>
    <cellStyle name="Normal 8" xfId="127"/>
    <cellStyle name="Normal 9" xfId="128"/>
    <cellStyle name="Normal 9 2" xfId="129"/>
    <cellStyle name="Normal 9 3" xfId="130"/>
    <cellStyle name="Normal_acueducto LRC Y DIVINO NIÑO" xfId="131"/>
    <cellStyle name="Normal_acueducto LRC Y DIVINO NIÑO 3" xfId="132"/>
    <cellStyle name="Normal_FUNDADORES 3" xfId="133"/>
    <cellStyle name="Normal_FUNDADORES 3 2" xfId="134"/>
    <cellStyle name="Normal_FUNDADORES GENERAL" xfId="135"/>
    <cellStyle name="Notas" xfId="136"/>
    <cellStyle name="Percent" xfId="137"/>
    <cellStyle name="Porcentual 2" xfId="138"/>
    <cellStyle name="Porcentual 3" xfId="139"/>
    <cellStyle name="Porcentual 4" xfId="140"/>
    <cellStyle name="Salida" xfId="141"/>
    <cellStyle name="Texto de advertencia" xfId="142"/>
    <cellStyle name="Texto explicativo" xfId="143"/>
    <cellStyle name="Título" xfId="144"/>
    <cellStyle name="Título 1" xfId="145"/>
    <cellStyle name="Título 2" xfId="146"/>
    <cellStyle name="Título 3" xfId="147"/>
    <cellStyle name="Total"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2943225</xdr:colOff>
      <xdr:row>0</xdr:row>
      <xdr:rowOff>0</xdr:rowOff>
    </xdr:from>
    <xdr:to>
      <xdr:col>1</xdr:col>
      <xdr:colOff>2943225</xdr:colOff>
      <xdr:row>1</xdr:row>
      <xdr:rowOff>0</xdr:rowOff>
    </xdr:to>
    <xdr:pic>
      <xdr:nvPicPr>
        <xdr:cNvPr id="1" name="Picture 33" descr="metroagua"/>
        <xdr:cNvPicPr preferRelativeResize="1">
          <a:picLocks noChangeAspect="1"/>
        </xdr:cNvPicPr>
      </xdr:nvPicPr>
      <xdr:blipFill>
        <a:blip r:embed="rId1"/>
        <a:stretch>
          <a:fillRect/>
        </a:stretch>
      </xdr:blipFill>
      <xdr:spPr>
        <a:xfrm>
          <a:off x="3324225" y="0"/>
          <a:ext cx="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3048000</xdr:colOff>
      <xdr:row>0</xdr:row>
      <xdr:rowOff>0</xdr:rowOff>
    </xdr:from>
    <xdr:to>
      <xdr:col>1</xdr:col>
      <xdr:colOff>3048000</xdr:colOff>
      <xdr:row>1</xdr:row>
      <xdr:rowOff>0</xdr:rowOff>
    </xdr:to>
    <xdr:pic>
      <xdr:nvPicPr>
        <xdr:cNvPr id="1" name="Picture 33" descr="metroagua"/>
        <xdr:cNvPicPr preferRelativeResize="1">
          <a:picLocks noChangeAspect="1"/>
        </xdr:cNvPicPr>
      </xdr:nvPicPr>
      <xdr:blipFill>
        <a:blip r:embed="rId1"/>
        <a:stretch>
          <a:fillRect/>
        </a:stretch>
      </xdr:blipFill>
      <xdr:spPr>
        <a:xfrm>
          <a:off x="3429000" y="0"/>
          <a:ext cx="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2886075</xdr:colOff>
      <xdr:row>0</xdr:row>
      <xdr:rowOff>0</xdr:rowOff>
    </xdr:from>
    <xdr:to>
      <xdr:col>1</xdr:col>
      <xdr:colOff>2886075</xdr:colOff>
      <xdr:row>1</xdr:row>
      <xdr:rowOff>0</xdr:rowOff>
    </xdr:to>
    <xdr:pic>
      <xdr:nvPicPr>
        <xdr:cNvPr id="1" name="Picture 33" descr="metroagua"/>
        <xdr:cNvPicPr preferRelativeResize="1">
          <a:picLocks noChangeAspect="1"/>
        </xdr:cNvPicPr>
      </xdr:nvPicPr>
      <xdr:blipFill>
        <a:blip r:embed="rId1"/>
        <a:stretch>
          <a:fillRect/>
        </a:stretch>
      </xdr:blipFill>
      <xdr:spPr>
        <a:xfrm>
          <a:off x="3267075" y="0"/>
          <a:ext cx="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3048000</xdr:colOff>
      <xdr:row>0</xdr:row>
      <xdr:rowOff>0</xdr:rowOff>
    </xdr:from>
    <xdr:to>
      <xdr:col>1</xdr:col>
      <xdr:colOff>3048000</xdr:colOff>
      <xdr:row>1</xdr:row>
      <xdr:rowOff>0</xdr:rowOff>
    </xdr:to>
    <xdr:pic>
      <xdr:nvPicPr>
        <xdr:cNvPr id="1" name="Picture 33" descr="metroagua"/>
        <xdr:cNvPicPr preferRelativeResize="1">
          <a:picLocks noChangeAspect="1"/>
        </xdr:cNvPicPr>
      </xdr:nvPicPr>
      <xdr:blipFill>
        <a:blip r:embed="rId1"/>
        <a:stretch>
          <a:fillRect/>
        </a:stretch>
      </xdr:blipFill>
      <xdr:spPr>
        <a:xfrm>
          <a:off x="3429000" y="0"/>
          <a:ext cx="0" cy="723900"/>
        </a:xfrm>
        <a:prstGeom prst="rect">
          <a:avLst/>
        </a:prstGeom>
        <a:noFill/>
        <a:ln w="9525" cmpd="sng">
          <a:noFill/>
        </a:ln>
      </xdr:spPr>
    </xdr:pic>
    <xdr:clientData/>
  </xdr:twoCellAnchor>
  <xdr:twoCellAnchor>
    <xdr:from>
      <xdr:col>1</xdr:col>
      <xdr:colOff>2552700</xdr:colOff>
      <xdr:row>0</xdr:row>
      <xdr:rowOff>38100</xdr:rowOff>
    </xdr:from>
    <xdr:to>
      <xdr:col>2</xdr:col>
      <xdr:colOff>28575</xdr:colOff>
      <xdr:row>0</xdr:row>
      <xdr:rowOff>647700</xdr:rowOff>
    </xdr:to>
    <xdr:sp>
      <xdr:nvSpPr>
        <xdr:cNvPr id="2" name="Picture 33" descr="metroagua"/>
        <xdr:cNvSpPr>
          <a:spLocks noChangeAspect="1"/>
        </xdr:cNvSpPr>
      </xdr:nvSpPr>
      <xdr:spPr>
        <a:xfrm>
          <a:off x="2933700" y="38100"/>
          <a:ext cx="5238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3048000</xdr:colOff>
      <xdr:row>0</xdr:row>
      <xdr:rowOff>0</xdr:rowOff>
    </xdr:from>
    <xdr:to>
      <xdr:col>1</xdr:col>
      <xdr:colOff>3048000</xdr:colOff>
      <xdr:row>1</xdr:row>
      <xdr:rowOff>0</xdr:rowOff>
    </xdr:to>
    <xdr:pic>
      <xdr:nvPicPr>
        <xdr:cNvPr id="1" name="Picture 33" descr="metroagua"/>
        <xdr:cNvPicPr preferRelativeResize="1">
          <a:picLocks noChangeAspect="1"/>
        </xdr:cNvPicPr>
      </xdr:nvPicPr>
      <xdr:blipFill>
        <a:blip r:embed="rId1"/>
        <a:stretch>
          <a:fillRect/>
        </a:stretch>
      </xdr:blipFill>
      <xdr:spPr>
        <a:xfrm>
          <a:off x="3429000" y="0"/>
          <a:ext cx="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3048000</xdr:colOff>
      <xdr:row>0</xdr:row>
      <xdr:rowOff>0</xdr:rowOff>
    </xdr:from>
    <xdr:to>
      <xdr:col>1</xdr:col>
      <xdr:colOff>3048000</xdr:colOff>
      <xdr:row>1</xdr:row>
      <xdr:rowOff>0</xdr:rowOff>
    </xdr:to>
    <xdr:pic>
      <xdr:nvPicPr>
        <xdr:cNvPr id="1" name="Picture 33" descr="metroagua"/>
        <xdr:cNvPicPr preferRelativeResize="1">
          <a:picLocks noChangeAspect="1"/>
        </xdr:cNvPicPr>
      </xdr:nvPicPr>
      <xdr:blipFill>
        <a:blip r:embed="rId1"/>
        <a:stretch>
          <a:fillRect/>
        </a:stretch>
      </xdr:blipFill>
      <xdr:spPr>
        <a:xfrm>
          <a:off x="3495675" y="0"/>
          <a:ext cx="0" cy="742950"/>
        </a:xfrm>
        <a:prstGeom prst="rect">
          <a:avLst/>
        </a:prstGeom>
        <a:noFill/>
        <a:ln w="9525" cmpd="sng">
          <a:noFill/>
        </a:ln>
      </xdr:spPr>
    </xdr:pic>
    <xdr:clientData/>
  </xdr:twoCellAnchor>
  <xdr:twoCellAnchor>
    <xdr:from>
      <xdr:col>1</xdr:col>
      <xdr:colOff>2552700</xdr:colOff>
      <xdr:row>0</xdr:row>
      <xdr:rowOff>38100</xdr:rowOff>
    </xdr:from>
    <xdr:to>
      <xdr:col>2</xdr:col>
      <xdr:colOff>28575</xdr:colOff>
      <xdr:row>0</xdr:row>
      <xdr:rowOff>647700</xdr:rowOff>
    </xdr:to>
    <xdr:sp>
      <xdr:nvSpPr>
        <xdr:cNvPr id="2" name="Picture 33" descr="metroagua"/>
        <xdr:cNvSpPr>
          <a:spLocks noChangeAspect="1"/>
        </xdr:cNvSpPr>
      </xdr:nvSpPr>
      <xdr:spPr>
        <a:xfrm>
          <a:off x="3000375" y="38100"/>
          <a:ext cx="5238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matoco3\SISTEMA%20SUR%20FASE%20II\OFICINA\COTIZACI\285FORPOBMANGA\CONTRATOBRA\ALCANCECONTRATO\ALCANCEFIN13MAYO\ACTACOMPABRIL%2012may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matoco3\APU%20y%20ET\APU\VIGENTE%202014\APU%202014%20(Incremento%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matoco4\10%20GB\CG\Proyectos\P14\REFUERZO%20SANTA%20HELENA\Protectos%20Pozos%20Toda%20Santa%20Marta\PRESUPUESTOS%20VARIOS%20POZ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200.2.10\2014\CG\Proyectos\P14\REFUERZO%20SANTA%20HELENA\Protectos%20Pozos%20Toda%20Santa%20Marta\PRESUPUESTOS%20VARIOS%20POZ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 BASE"/>
      <sheetName val="LISTADO DE $"/>
      <sheetName val="2.2.1"/>
      <sheetName val="2.2.2"/>
      <sheetName val="2.2.3"/>
      <sheetName val="2.2.4"/>
      <sheetName val="3.1.1.1"/>
      <sheetName val="3.1.1.2"/>
      <sheetName val="3.1.1.3.4"/>
      <sheetName val="3.2.1.1.1"/>
      <sheetName val="3.2.1.1.2"/>
      <sheetName val="3.2.1.1.3"/>
      <sheetName val="3.2.2.1"/>
      <sheetName val="3.2.2.2"/>
      <sheetName val="3.2.3.2"/>
      <sheetName val="3.2.4.1"/>
      <sheetName val="3.2.4.2"/>
      <sheetName val="3.2.6"/>
      <sheetName val="3.2.7.1"/>
      <sheetName val="3.2.7.2"/>
      <sheetName val="3.3.1.1"/>
      <sheetName val="3.3.2.1"/>
      <sheetName val="3.3.2.2"/>
      <sheetName val="3.3.2.3"/>
      <sheetName val="3.3.2.4"/>
      <sheetName val="3.3.2.5"/>
      <sheetName val="3.3.3.2"/>
      <sheetName val="3.3.5.1"/>
      <sheetName val="3.3.7.2.1"/>
      <sheetName val="3.3.7.3.1"/>
      <sheetName val="3.3.7.3.3"/>
      <sheetName val="3.3.7.4.2"/>
      <sheetName val="3.4.1.1.3.1"/>
      <sheetName val="3.4.1.1.3.2"/>
      <sheetName val="3.4.1.1.3.3"/>
      <sheetName val="3.4.1.1.3.4"/>
      <sheetName val="3.4.1.1.3.5"/>
      <sheetName val="3.4.1.1.3.6"/>
      <sheetName val="3.4.1.1.3.7"/>
      <sheetName val="3.4.1.1.3.8"/>
      <sheetName val="3.4.2.2.1"/>
      <sheetName val="3.4.2.2.2"/>
      <sheetName val="3.4.2.2.3"/>
      <sheetName val="3.4.2.2.4"/>
      <sheetName val="3.4.2.2.5"/>
      <sheetName val="3.4.2.2.6"/>
      <sheetName val="3.4.2.2.7"/>
      <sheetName val="3.4.2.2.8"/>
      <sheetName val="3.4.2.3.1"/>
      <sheetName val="3.4.2.3.2"/>
      <sheetName val="3.4.2.3.3"/>
      <sheetName val="3.4.2.3.4"/>
      <sheetName val="3.4.2.3.5"/>
      <sheetName val="3.4.2.3.6"/>
      <sheetName val="3.4.2.3.7"/>
      <sheetName val="3.4.2.4.1"/>
      <sheetName val="3.4.2.4.2"/>
      <sheetName val="3.4.2.4.3"/>
      <sheetName val="3.4.2.4.4"/>
      <sheetName val="3.4.2.4.5"/>
      <sheetName val="3.4.2.4.6"/>
      <sheetName val="3.4.2.4.7"/>
      <sheetName val="3.4.2.4.8"/>
      <sheetName val="3.4.2.4.9"/>
      <sheetName val="3.4.2.4.10"/>
      <sheetName val="3.4.2.4.11"/>
      <sheetName val="3.4.2.4.12"/>
      <sheetName val="3.4.2.4.13"/>
      <sheetName val="3.4.2.4.14"/>
      <sheetName val="3.4.2.4.15"/>
      <sheetName val="3.4.2.4.16"/>
      <sheetName val="3.4.2.4.17"/>
      <sheetName val="3.4.2.5.1"/>
      <sheetName val="3.4.2.5.2"/>
      <sheetName val="3.4.2.5.3"/>
      <sheetName val="3.4.2.5.4"/>
      <sheetName val="3.4.2.5.5"/>
      <sheetName val="3.4.2.5.6"/>
      <sheetName val="3.4.2.5.7"/>
      <sheetName val="3.4.2.5.8"/>
      <sheetName val="3.4.2.5.9"/>
      <sheetName val="3.4.2.5.10"/>
      <sheetName val="3.4.2.5.11"/>
      <sheetName val="3.4.2.5.12"/>
      <sheetName val="3.4.3.1.1"/>
      <sheetName val="3.4.3.1.2"/>
      <sheetName val="3.4.3.1.3"/>
      <sheetName val="3.4.3.1.4"/>
      <sheetName val="3.4.3.1.4 (2)"/>
      <sheetName val="3.4.3.1.5"/>
      <sheetName val="3.4.3.1.6"/>
      <sheetName val="3.4.3.1.7"/>
      <sheetName val="3.4.3.1.8"/>
      <sheetName val="3.4.3.1.19"/>
      <sheetName val="3.4.3.2.1"/>
      <sheetName val="3.4.3.2.2"/>
      <sheetName val="3.4.3.2.3"/>
      <sheetName val="3.4.3.2.4"/>
      <sheetName val="3.4.3.2.5"/>
      <sheetName val="3.4.3.2.6"/>
      <sheetName val="3.4.3.2.7"/>
      <sheetName val="3.4.3.2.8"/>
      <sheetName val="3.4.4.1.1"/>
      <sheetName val="3.4.4.1.2"/>
      <sheetName val="3.4.4.1.3"/>
      <sheetName val="3.4.4.1.4"/>
      <sheetName val="3.4.4.1.5"/>
      <sheetName val="3.4.4.1.6"/>
      <sheetName val="3.4.4.1.7"/>
      <sheetName val="3.4.4.1.8"/>
      <sheetName val="3.4.4.1.9"/>
      <sheetName val="3.4.4.2.1.1"/>
      <sheetName val="3.4.4.2.1.2"/>
      <sheetName val="3.4.4.2.1.3"/>
      <sheetName val="3.4.4.2.1.4"/>
      <sheetName val="3.4.4.2.1.5"/>
      <sheetName val="3.4.4.2.1.6"/>
      <sheetName val="3.4.4.2.1.7"/>
      <sheetName val="3.4.4.2.1.8"/>
      <sheetName val="3.4.4.2.1.9"/>
      <sheetName val="3.4.4.2.1.10"/>
      <sheetName val="3.4.4.2.1.11"/>
      <sheetName val="3.4.4.2.1.12"/>
      <sheetName val="3.4.4.2.1.13"/>
      <sheetName val="3.4.4.2.1.14"/>
      <sheetName val="3.4.4.2.1.15"/>
      <sheetName val="3.4.4.2.1.16"/>
      <sheetName val="3.4.4.2.1.17"/>
      <sheetName val="3.4.4.2.1.18"/>
      <sheetName val="3.4.4.2.1.19"/>
      <sheetName val="3.4.4.2.1.20"/>
      <sheetName val="3.4.4.2.1.21"/>
      <sheetName val="3.4.4.2.2.1"/>
      <sheetName val="3.4.4.2.2.2"/>
      <sheetName val="3.4.4.2.2.3"/>
      <sheetName val="3.4.4.2.2.4"/>
      <sheetName val="3.4.4.2.2.5"/>
      <sheetName val="3.4.4.2.2.6"/>
      <sheetName val="3.4.4.2.2.7"/>
      <sheetName val="3.4.4.2.2.8"/>
      <sheetName val="3.4.4.2.2.9"/>
      <sheetName val="3.4.4.2.2.10"/>
      <sheetName val="3.4.4.2.2.11"/>
      <sheetName val="3.4.4.2.2.12"/>
      <sheetName val="3.4.4.2.2.13"/>
      <sheetName val="3.4.4.2.2.14"/>
      <sheetName val="3.4.4.2.2.15"/>
      <sheetName val="3.4.4.2.2.16"/>
      <sheetName val="3.4.4.2.2.17"/>
      <sheetName val="3.4.4.2.2.18"/>
      <sheetName val="3.4.4.2.2.19"/>
      <sheetName val="3.4.4.2.2.20"/>
      <sheetName val="3.4.4.2.2.21"/>
      <sheetName val="3.4.4.3.0"/>
      <sheetName val="3.4.4.3.1"/>
      <sheetName val="3.4.4.3.2"/>
      <sheetName val="3.4.4.3.3"/>
      <sheetName val="3.4.4.3.4"/>
      <sheetName val="3.4.4.3.5"/>
      <sheetName val="3.4.4.3.6"/>
      <sheetName val="3.4.4.3.7"/>
      <sheetName val="3.4.4.3.8"/>
      <sheetName val="3.4.4.3.9"/>
      <sheetName val="3.4.4.3.10"/>
      <sheetName val="3.4.4.3.11"/>
      <sheetName val="3.4.4.3.12"/>
      <sheetName val="3.4.4.3.13"/>
      <sheetName val="3.4.4.3.14"/>
      <sheetName val="3.4.4.3.15"/>
      <sheetName val="3.4.4.4.1"/>
      <sheetName val="3.4.4.4.2"/>
      <sheetName val="3.4.4.4.3"/>
      <sheetName val="3.4.4.4.4"/>
      <sheetName val="3.4.4.4.5"/>
      <sheetName val="3.4.4.4.6"/>
      <sheetName val="3.4.4.4.7"/>
      <sheetName val="3.4.4.4.8"/>
      <sheetName val="3.4.4.4.9"/>
      <sheetName val="3.4.4.4.10"/>
      <sheetName val="3.4.5.1"/>
      <sheetName val="3.4.5.2"/>
      <sheetName val="3.4.5.3"/>
      <sheetName val="3.4.5.4"/>
      <sheetName val="3.4.5.5"/>
      <sheetName val="3.4.5.6"/>
      <sheetName val="3.4.5.7"/>
      <sheetName val="3.4.5.8"/>
      <sheetName val="3.4.5.9"/>
      <sheetName val="3.4.5.10"/>
      <sheetName val="3.4.5.11"/>
      <sheetName val="3.4.5.12"/>
      <sheetName val="3.4.5.13"/>
      <sheetName val="3.4.5.14"/>
      <sheetName val="3.4.6.1"/>
      <sheetName val="3.4.6.2"/>
      <sheetName val="3.4.6.3"/>
      <sheetName val="3.4.6.4"/>
      <sheetName val="3.5.1.1.1"/>
      <sheetName val="3.5.1.1.2"/>
      <sheetName val="3.5.1.1.3"/>
      <sheetName val="3.5.1.1.4"/>
      <sheetName val="3.5.1.2"/>
      <sheetName val="3.5.2.1"/>
      <sheetName val="3.5.2.2"/>
      <sheetName val="3.5.2.9"/>
      <sheetName val="3.5.3"/>
      <sheetName val="3.5.4.1.1"/>
      <sheetName val="3.5.4.1.2"/>
      <sheetName val="3.5.4.1.3"/>
      <sheetName val="3.5.4.2.1"/>
      <sheetName val="3.6.1.1.1"/>
      <sheetName val="3.6.1.1.2"/>
      <sheetName val="3.6.1.1.3"/>
      <sheetName val="3.6.1.1.4"/>
      <sheetName val="3.6.2.1"/>
      <sheetName val="3.6.2.2"/>
      <sheetName val="3.6.2.3"/>
      <sheetName val="3.6.2.4"/>
      <sheetName val="3.6.2.5"/>
      <sheetName val="3.6.2.6"/>
      <sheetName val="3.6.2.7"/>
      <sheetName val="3.6.2.8"/>
      <sheetName val="3.6.2.9"/>
      <sheetName val="3.6.2.10"/>
      <sheetName val="3.6.2.11"/>
      <sheetName val="3.6.2.12"/>
      <sheetName val="3.6.4.1.3"/>
      <sheetName val="3.6.4.1.4"/>
      <sheetName val="3.6.4.1.5"/>
      <sheetName val="3.6.4.1.6"/>
      <sheetName val="3.6.4.1.7"/>
      <sheetName val="3.6.4.1.8"/>
      <sheetName val="3.6.4.1.9"/>
      <sheetName val="3.6.4.1.10"/>
      <sheetName val="3.6.4.1.11"/>
      <sheetName val="3.6.4.2.1"/>
      <sheetName val="3.6.4.3.1"/>
      <sheetName val="3.6.4.4.1"/>
      <sheetName val="3.6.4.4.2"/>
      <sheetName val="3.7.1.3.3"/>
      <sheetName val="3.7.1.3.4"/>
      <sheetName val="3.7.1.3.5"/>
      <sheetName val="3.7.2.1.4"/>
      <sheetName val="3.7.2.4"/>
      <sheetName val="3.7.3.1.1"/>
      <sheetName val="3.7.3.1.2"/>
      <sheetName val="3.7.3.1.3"/>
      <sheetName val="3.7.3.1.4"/>
      <sheetName val="3.7.3.1.5"/>
      <sheetName val="3.7.3.1.6"/>
      <sheetName val="3.7.3.1.11"/>
      <sheetName val="3.7.3.1.12"/>
      <sheetName val="3.7.3.1.12 (2)"/>
      <sheetName val="3.7.3.2.1.1"/>
      <sheetName val="3.7.3.2.1.2"/>
      <sheetName val="3.7.3.2.1.3"/>
      <sheetName val="3.7.3.2.1.4"/>
      <sheetName val="3.7.3.2.1.5"/>
      <sheetName val="3.7.3.2.1.6"/>
      <sheetName val="3.7.3.2.1.7"/>
      <sheetName val="3.7.3.2.1.8"/>
      <sheetName val="3.7.3.2.1.9"/>
      <sheetName val="3.7.3.3.1"/>
      <sheetName val="3.7.3.3.2"/>
      <sheetName val="3.7.3.5.1"/>
      <sheetName val="3.7.4.2.1.1"/>
      <sheetName val="3.7.4.2.1.2"/>
      <sheetName val="3.7.4.2.1.3"/>
      <sheetName val="3.7.4.2.1.4"/>
      <sheetName val="3.7.4.2.1.5"/>
      <sheetName val="3.7.4.2.1.6"/>
      <sheetName val="3.7.4.2.1.7"/>
      <sheetName val="3.7.4.2.2.1"/>
      <sheetName val="3.7.4.2.2.2 "/>
      <sheetName val="3.7.4.2.2.3 "/>
      <sheetName val="3.7.4.2.2.4 "/>
      <sheetName val="3.7.4.2.2.5"/>
      <sheetName val="3.7.4.2.2.6 "/>
      <sheetName val="3.7.4.2.2.7 "/>
      <sheetName val="3.7.4.2.3.1"/>
      <sheetName val="3.7.4.2.3.2 "/>
      <sheetName val="3.7.4.2.3.3"/>
      <sheetName val="3.7.4.2.3.4"/>
      <sheetName val="3.7.4.2.3.5"/>
      <sheetName val="3.7.4.2.3.6"/>
      <sheetName val="3.7.4.2.3.7 "/>
      <sheetName val="3.7.4.2.4.1 "/>
      <sheetName val="3.7.4.2.4.2 "/>
      <sheetName val="3.7.4.2.4.3 "/>
      <sheetName val="3.7.4.2.4.4 "/>
      <sheetName val="3.7.4.2.4.5 "/>
      <sheetName val="3.7.4.2.4.6 "/>
      <sheetName val="3.7.4.2.4.7 "/>
      <sheetName val="3.7.4.2.5.1"/>
      <sheetName val="3.7.4.2.5.2"/>
      <sheetName val="3.7.4.2.5.3"/>
      <sheetName val="3.7.4.2.5.4"/>
      <sheetName val="3.7.4.2.5.5"/>
      <sheetName val="3.7.4.2.5.6"/>
      <sheetName val="3.7.4.2.5.7"/>
      <sheetName val="3.7.5.1.1"/>
      <sheetName val="3.7.5.2.1"/>
      <sheetName val="3.7.5.2.2"/>
      <sheetName val="3.7.5.2.3"/>
      <sheetName val="3.7.5.2.4"/>
      <sheetName val="3.7.5.2.5"/>
      <sheetName val="3.7.7.3.1"/>
      <sheetName val="3.7.8.1.1.7"/>
      <sheetName val="3.7.8.1.1.8"/>
      <sheetName val="3.7.8.1.1.9"/>
      <sheetName val="3.7.8.1.1.10"/>
      <sheetName val="3.7.10.12"/>
      <sheetName val="3.7.10.13"/>
      <sheetName val="3.7.12.1"/>
      <sheetName val="3.7.12.2"/>
      <sheetName val="3.7.15.1.2"/>
      <sheetName val="3.7.15.2.9"/>
      <sheetName val="3.7.16.1"/>
      <sheetName val="3.7.16.2.1"/>
      <sheetName val="3.7.16.2.2"/>
      <sheetName val="3.7.16.3"/>
      <sheetName val="3.8.1.1.1"/>
      <sheetName val="3.8.1.1.2"/>
      <sheetName val="3.8.1.1.3"/>
      <sheetName val="3.8.1.1.4"/>
      <sheetName val="3.8.1.1.5"/>
      <sheetName val="3.8.1.1.6"/>
      <sheetName val="3.8.1.1.7"/>
      <sheetName val="3.8.1.1.8"/>
      <sheetName val="3.8.1.1.9"/>
      <sheetName val="3.8.1.1.10"/>
      <sheetName val="3.8.1.1.11"/>
      <sheetName val="3.8.1.1.12"/>
      <sheetName val="3.8.1.1.13"/>
      <sheetName val="3.8.1.1.14"/>
      <sheetName val="3.8.1.1.15"/>
      <sheetName val="3.8.1.1.16"/>
      <sheetName val="3.8.1.1.17"/>
      <sheetName val="3.8.1.2.1"/>
      <sheetName val="3.8.1.2.2"/>
      <sheetName val="3.8.1.2.3"/>
      <sheetName val="3.8.1.2.4"/>
      <sheetName val="3.8.1.2.5"/>
      <sheetName val="3.8.1.2.6"/>
      <sheetName val="3.8.1.2.7"/>
      <sheetName val="3.8.1.2.8"/>
      <sheetName val="3.8.1.2.9"/>
      <sheetName val="3.8.1.2.10"/>
      <sheetName val="3.8.1.2.11"/>
      <sheetName val="3.8.1.2.12"/>
      <sheetName val="3.8.1.2.13"/>
      <sheetName val="3.8.1.2.14"/>
      <sheetName val="3.8.1.2.15"/>
      <sheetName val="3.8.1.2.16"/>
      <sheetName val="3.8.1.3.1"/>
      <sheetName val="3.8.1.3.2"/>
      <sheetName val="3.8.1.3.3"/>
      <sheetName val="3.8.1.3.4"/>
      <sheetName val="3.8.1.3.5"/>
      <sheetName val="3.8.1.3.6"/>
      <sheetName val="3.8.1.3.7"/>
      <sheetName val="3.8.1.3.8"/>
      <sheetName val="3.8.1.3.9"/>
      <sheetName val="3.8.1.3.10"/>
      <sheetName val="3.8.1.3.11"/>
      <sheetName val="3.8.1.3.12"/>
      <sheetName val="3.8.1.3.13"/>
      <sheetName val="3.8.1.3.14"/>
      <sheetName val="3.8.1.3.15"/>
      <sheetName val="3.8.1.3.16"/>
      <sheetName val="3.8.1.4.1"/>
      <sheetName val="3.8.1.4.2"/>
      <sheetName val="3.8.1.4.3"/>
      <sheetName val="3.8.1.6.1"/>
      <sheetName val="3.8.1.6.2"/>
      <sheetName val="3.8.1.6.3"/>
      <sheetName val="3.8.1.6.4"/>
      <sheetName val="3.8.1.8.1.1"/>
      <sheetName val="3.8.1.8.1.2"/>
      <sheetName val="3.8.1.8.1.3"/>
      <sheetName val="3.8.1.8.1.4"/>
      <sheetName val="3.8.1.8.1.5"/>
      <sheetName val="3.8.1.8.1.6"/>
      <sheetName val="3.8.1.8.1.7"/>
      <sheetName val="3.8.1.8.1.8"/>
      <sheetName val="3.8.1.8.1.9"/>
      <sheetName val="3.8.1.8.1.10"/>
      <sheetName val="3.8.1.8.1.11"/>
      <sheetName val="3.8.1.8.2.1"/>
      <sheetName val="3.8.1.8.2.2"/>
      <sheetName val="3.8.1.8.2.3"/>
      <sheetName val="3.8.1.8.2.4"/>
      <sheetName val="3.8.1.8.2.5"/>
      <sheetName val="3.8.1.8.2.6"/>
      <sheetName val="3.8.1.8.2.7"/>
      <sheetName val="3.8.1.8.2.8"/>
      <sheetName val="3.8.1.8.2.9"/>
      <sheetName val="3.8.1.8.2.10"/>
      <sheetName val="3.8.1.8.2.11"/>
      <sheetName val="3.8.1.8.3.1"/>
      <sheetName val="3.8.1.8.3.2"/>
      <sheetName val="3.8.1.8.3.3"/>
      <sheetName val="3.8.1.8.3.4"/>
      <sheetName val="3.8.1.8.3.5"/>
      <sheetName val="3.8.1.8.3.6"/>
      <sheetName val="3.8.1.8.3.7"/>
      <sheetName val="3.8.1.8.3.8"/>
      <sheetName val="3.8.1.8.3.9"/>
      <sheetName val="3.8.1.8.3.10"/>
      <sheetName val="3.8.1.8.3.11"/>
      <sheetName val="3.8.1.8.4.1"/>
      <sheetName val="3.8.1.8.4.2"/>
      <sheetName val="3.8.1.8.4.3"/>
      <sheetName val="3.8.1.8.4.4"/>
      <sheetName val="3.8.1.8.4.5"/>
      <sheetName val="3.8.1.8.4.6"/>
      <sheetName val="3.8.1.8.4.7"/>
      <sheetName val="3.8.1.8.4.8"/>
      <sheetName val="3.8.1.8.4.9"/>
      <sheetName val="3.8.1.8.4.10"/>
      <sheetName val="3.8.1.8.4.11"/>
      <sheetName val="3.8.1.9.1"/>
      <sheetName val="3.8.1.9.2"/>
      <sheetName val="3.8.1.9.3"/>
      <sheetName val="3.8.1.9.4"/>
      <sheetName val="3.8.1.9.5"/>
      <sheetName val="3.8.1.9.6"/>
      <sheetName val="3.8.1.10.1"/>
      <sheetName val="3.8.1.10.2"/>
      <sheetName val="3.8.1.10.3"/>
      <sheetName val="3.8.1.10.4"/>
      <sheetName val="3.8.1.10.5"/>
      <sheetName val="3.8.1.10.6"/>
      <sheetName val="3.8.1.10.7"/>
      <sheetName val="3.8.1.10.8"/>
      <sheetName val="3.8.1.10.9"/>
      <sheetName val="3.8.1.10.10"/>
      <sheetName val="3.8.1.10.11"/>
      <sheetName val="3.8.1.10.12"/>
      <sheetName val="3.8.1.10.13"/>
      <sheetName val="3.8.1.11.6"/>
      <sheetName val="3.8.2.4.1.1"/>
      <sheetName val="3.8.2.4.1.2"/>
      <sheetName val="3.8.2.4.1.3"/>
      <sheetName val="3.8.2.4.1.4"/>
      <sheetName val="3.8.2.4.1.5"/>
      <sheetName val="3.8.2.4.1.6"/>
      <sheetName val="3.8.2.4.1.7"/>
      <sheetName val="3.8.2.4.1.8"/>
      <sheetName val="3.8.2.4.1.9"/>
      <sheetName val="3.8.2.4.1.10"/>
      <sheetName val="3.8.2.4.2.1.1"/>
      <sheetName val="3.8.2.4.2.1.2"/>
      <sheetName val="3.8.2.4.2.1.3"/>
      <sheetName val="3.8.2.4.2.1.4"/>
      <sheetName val="3.8.2.4.2.1.5"/>
      <sheetName val="3.8.2.4.2.1.6"/>
      <sheetName val="3.8.2.4.2.1.7"/>
      <sheetName val="3.8.2.4.2.1.8"/>
      <sheetName val="3.8.2.4.2.1.9"/>
      <sheetName val="3.8.2.4.2.1.10"/>
      <sheetName val="3.8.2.4.2.1.11"/>
      <sheetName val="3.8.2.4.2.1.12"/>
      <sheetName val="3.8.2.4.2.1.13"/>
      <sheetName val="3.8.2.4.2.1.14"/>
      <sheetName val="3.8.2.4.2.1.15"/>
      <sheetName val="3.8.2.4.2.1.16"/>
      <sheetName val="3.8.2.4.3.2.7"/>
      <sheetName val="E.1"/>
      <sheetName val="E.2"/>
      <sheetName val="E.3"/>
      <sheetName val="E.4"/>
      <sheetName val="E.5"/>
      <sheetName val="E.6"/>
      <sheetName val="E.7"/>
      <sheetName val="E 8"/>
      <sheetName val="E.9"/>
      <sheetName val="E.10"/>
      <sheetName val="E.11"/>
      <sheetName val="E.12"/>
      <sheetName val="E.13"/>
      <sheetName val="E 14"/>
      <sheetName val="E 16"/>
      <sheetName val="E.17"/>
      <sheetName val="E.18"/>
      <sheetName val="E.19"/>
      <sheetName val="E.20"/>
      <sheetName val="E.21"/>
      <sheetName val="E.22"/>
      <sheetName val="E 23"/>
      <sheetName val="E 24"/>
      <sheetName val="E.25"/>
      <sheetName val="E.26"/>
      <sheetName val="E.27"/>
      <sheetName val="E.28"/>
      <sheetName val="E 29"/>
      <sheetName val="E.30"/>
      <sheetName val="E.31"/>
      <sheetName val="E 32"/>
      <sheetName val="E.33"/>
      <sheetName val="E.34"/>
      <sheetName val="E.35"/>
      <sheetName val="E 36"/>
      <sheetName val="E.37"/>
      <sheetName val="E 38"/>
      <sheetName val="E.39"/>
      <sheetName val="E 41"/>
      <sheetName val="E.42"/>
      <sheetName val="E.44"/>
      <sheetName val="7.1.1"/>
      <sheetName val="7.1.2"/>
      <sheetName val="7.1.3"/>
      <sheetName val="7.1.4"/>
      <sheetName val="7.1.5"/>
      <sheetName val="7.2.1"/>
      <sheetName val="7.2.2"/>
      <sheetName val="7.2.3"/>
      <sheetName val="7.2.4"/>
      <sheetName val="7.2.5"/>
      <sheetName val="7.3.1"/>
      <sheetName val="7.3.2"/>
      <sheetName val="7.3.3"/>
      <sheetName val="7.3.4"/>
      <sheetName val="7.3.5"/>
      <sheetName val="7.4.1"/>
      <sheetName val="7.4.2"/>
      <sheetName val="7.4.3"/>
      <sheetName val="7.4.4"/>
      <sheetName val="7.4.5"/>
      <sheetName val="7.6"/>
      <sheetName val="7.7"/>
      <sheetName val="7.8.1"/>
      <sheetName val="7.8.2"/>
      <sheetName val="apiques h&lt;1"/>
      <sheetName val="apiques h&gt;1"/>
      <sheetName val="apiques h&lt;1 andén"/>
      <sheetName val="apiques h&gt;1 andén"/>
      <sheetName val="Barandas Metálicas"/>
      <sheetName val="Geotextil"/>
      <sheetName val="MAnejo de Agua"/>
      <sheetName val="E.39 (2)"/>
      <sheetName val="E.39 (3)"/>
    </sheetNames>
    <sheetDataSet>
      <sheetData sheetId="0">
        <row r="5">
          <cell r="E5">
            <v>1.0944884236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zo Boulevard Las Rosas"/>
      <sheetName val="Impulsion Boul. Las Rosas"/>
      <sheetName val="Pozo Villa Alejandria"/>
      <sheetName val="Impulsión Villa Alejandria"/>
      <sheetName val="Pozo Asocons"/>
      <sheetName val="Impulsión Asocons"/>
      <sheetName val="Pozo Ciudadela"/>
      <sheetName val="Impulsión Ciudadela"/>
      <sheetName val="Pozo Coedeumag"/>
      <sheetName val="Impulsión Coedumag"/>
      <sheetName val="Pozo Garagoa"/>
      <sheetName val="Impulsión Garagoa"/>
      <sheetName val="Pozo La Granja"/>
      <sheetName val="Impulsión Granja 1"/>
      <sheetName val="Impulsión Granja 2"/>
      <sheetName val="Resum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zo Boulevard Las Rosas"/>
      <sheetName val="Impulsion Boul. Las Rosas"/>
      <sheetName val="Pozo Villa Alejandria"/>
      <sheetName val="Impulsión Villa Alejandria"/>
      <sheetName val="Pozo Asocons"/>
      <sheetName val="Impulsión Asocons"/>
      <sheetName val="Pozo Ciudadela"/>
      <sheetName val="Impulsión Ciudadela"/>
      <sheetName val="Pozo Coedeumag"/>
      <sheetName val="Impulsión Coedumag"/>
      <sheetName val="Pozo Garagoa"/>
      <sheetName val="Impulsión Garagoa"/>
      <sheetName val="Pozo La Granja"/>
      <sheetName val="Impulsión Granja 1"/>
      <sheetName val="Impulsión Granja 2"/>
      <sheetName val="Resum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18D87D"/>
  </sheetPr>
  <dimension ref="A1:H83"/>
  <sheetViews>
    <sheetView tabSelected="1" view="pageBreakPreview" zoomScale="85" zoomScaleNormal="85" zoomScaleSheetLayoutView="85" zoomScalePageLayoutView="0" workbookViewId="0" topLeftCell="A1">
      <selection activeCell="A1" sqref="A1:F1"/>
    </sheetView>
  </sheetViews>
  <sheetFormatPr defaultColWidth="13.00390625" defaultRowHeight="12.75"/>
  <cols>
    <col min="1" max="1" width="6.7109375" style="114" customWidth="1"/>
    <col min="2" max="2" width="62.28125" style="115" customWidth="1"/>
    <col min="3" max="3" width="11.421875" style="116" customWidth="1"/>
    <col min="4" max="4" width="12.7109375" style="117" customWidth="1"/>
    <col min="5" max="5" width="16.140625" style="118" customWidth="1"/>
    <col min="6" max="6" width="17.140625" style="119" bestFit="1" customWidth="1"/>
    <col min="7" max="7" width="13.00390625" style="101" customWidth="1"/>
    <col min="8" max="8" width="17.57421875" style="26" bestFit="1" customWidth="1"/>
    <col min="9" max="16384" width="13.00390625" style="101" customWidth="1"/>
  </cols>
  <sheetData>
    <row r="1" spans="1:8" s="25" customFormat="1" ht="48.75" customHeight="1">
      <c r="A1" s="22" t="s">
        <v>222</v>
      </c>
      <c r="B1" s="23"/>
      <c r="C1" s="23"/>
      <c r="D1" s="23"/>
      <c r="E1" s="23"/>
      <c r="F1" s="24"/>
      <c r="H1" s="26"/>
    </row>
    <row r="2" spans="1:8" s="25" customFormat="1" ht="20.25" customHeight="1">
      <c r="A2" s="27" t="s">
        <v>176</v>
      </c>
      <c r="B2" s="28"/>
      <c r="C2" s="28"/>
      <c r="D2" s="28"/>
      <c r="E2" s="28"/>
      <c r="F2" s="29"/>
      <c r="H2" s="26"/>
    </row>
    <row r="3" spans="1:8" s="33" customFormat="1" ht="15.75">
      <c r="A3" s="30" t="s">
        <v>52</v>
      </c>
      <c r="B3" s="31"/>
      <c r="C3" s="31"/>
      <c r="D3" s="31"/>
      <c r="E3" s="31"/>
      <c r="F3" s="32"/>
      <c r="H3" s="34"/>
    </row>
    <row r="4" spans="1:8" s="40" customFormat="1" ht="12.75" customHeight="1">
      <c r="A4" s="35" t="s">
        <v>12</v>
      </c>
      <c r="B4" s="36" t="s">
        <v>11</v>
      </c>
      <c r="C4" s="36" t="s">
        <v>10</v>
      </c>
      <c r="D4" s="37" t="s">
        <v>9</v>
      </c>
      <c r="E4" s="38" t="s">
        <v>8</v>
      </c>
      <c r="F4" s="39" t="s">
        <v>7</v>
      </c>
      <c r="H4" s="34"/>
    </row>
    <row r="5" spans="1:8" s="40" customFormat="1" ht="12.75">
      <c r="A5" s="41">
        <v>1</v>
      </c>
      <c r="B5" s="42" t="s">
        <v>51</v>
      </c>
      <c r="C5" s="43"/>
      <c r="D5" s="37"/>
      <c r="E5" s="44"/>
      <c r="F5" s="45"/>
      <c r="H5" s="34"/>
    </row>
    <row r="6" spans="1:8" s="40" customFormat="1" ht="89.25">
      <c r="A6" s="46" t="s">
        <v>165</v>
      </c>
      <c r="B6" s="47" t="s">
        <v>107</v>
      </c>
      <c r="C6" s="48" t="s">
        <v>3</v>
      </c>
      <c r="D6" s="49">
        <v>25</v>
      </c>
      <c r="E6" s="122"/>
      <c r="F6" s="50">
        <f>+ROUND(D6*E6,0)</f>
        <v>0</v>
      </c>
      <c r="H6" s="34"/>
    </row>
    <row r="7" spans="1:8" s="40" customFormat="1" ht="15" customHeight="1">
      <c r="A7" s="51"/>
      <c r="B7" s="52" t="s">
        <v>49</v>
      </c>
      <c r="C7" s="52"/>
      <c r="D7" s="52"/>
      <c r="E7" s="52"/>
      <c r="F7" s="53">
        <f>+SUM(F6:F6)</f>
        <v>0</v>
      </c>
      <c r="H7" s="34"/>
    </row>
    <row r="8" spans="1:8" s="40" customFormat="1" ht="15" customHeight="1">
      <c r="A8" s="41">
        <v>2</v>
      </c>
      <c r="B8" s="42" t="s">
        <v>48</v>
      </c>
      <c r="C8" s="54"/>
      <c r="D8" s="55"/>
      <c r="E8" s="123"/>
      <c r="F8" s="53"/>
      <c r="H8" s="34"/>
    </row>
    <row r="9" spans="1:8" s="40" customFormat="1" ht="15" customHeight="1">
      <c r="A9" s="46" t="s">
        <v>166</v>
      </c>
      <c r="B9" s="47" t="s">
        <v>106</v>
      </c>
      <c r="C9" s="57" t="s">
        <v>1</v>
      </c>
      <c r="D9" s="49">
        <v>1</v>
      </c>
      <c r="E9" s="121"/>
      <c r="F9" s="50">
        <f>+ROUND(D9*E9,0)</f>
        <v>0</v>
      </c>
      <c r="H9" s="34"/>
    </row>
    <row r="10" spans="1:8" s="40" customFormat="1" ht="15" customHeight="1">
      <c r="A10" s="46" t="s">
        <v>167</v>
      </c>
      <c r="B10" s="47" t="s">
        <v>108</v>
      </c>
      <c r="C10" s="57" t="s">
        <v>1</v>
      </c>
      <c r="D10" s="49">
        <v>1</v>
      </c>
      <c r="E10" s="121"/>
      <c r="F10" s="50">
        <f>+ROUND(D10*E10,0)</f>
        <v>0</v>
      </c>
      <c r="H10" s="34"/>
    </row>
    <row r="11" spans="1:8" s="40" customFormat="1" ht="15" customHeight="1">
      <c r="A11" s="46" t="s">
        <v>168</v>
      </c>
      <c r="B11" s="47" t="s">
        <v>109</v>
      </c>
      <c r="C11" s="57" t="s">
        <v>1</v>
      </c>
      <c r="D11" s="49">
        <v>1</v>
      </c>
      <c r="E11" s="121"/>
      <c r="F11" s="50">
        <f>+ROUND(D11*E11,0)</f>
        <v>0</v>
      </c>
      <c r="H11" s="34"/>
    </row>
    <row r="12" spans="1:8" s="40" customFormat="1" ht="15" customHeight="1">
      <c r="A12" s="46" t="s">
        <v>169</v>
      </c>
      <c r="B12" s="47" t="s">
        <v>110</v>
      </c>
      <c r="C12" s="57" t="s">
        <v>3</v>
      </c>
      <c r="D12" s="49">
        <v>1.7</v>
      </c>
      <c r="E12" s="121"/>
      <c r="F12" s="50">
        <f>+ROUND(D12*E12,0)</f>
        <v>0</v>
      </c>
      <c r="H12" s="34"/>
    </row>
    <row r="13" spans="1:8" s="40" customFormat="1" ht="20.25" customHeight="1">
      <c r="A13" s="51"/>
      <c r="B13" s="52" t="s">
        <v>47</v>
      </c>
      <c r="C13" s="52"/>
      <c r="D13" s="52"/>
      <c r="E13" s="52"/>
      <c r="F13" s="53">
        <f>+SUM(F9:F12)</f>
        <v>0</v>
      </c>
      <c r="H13" s="34"/>
    </row>
    <row r="14" spans="1:8" s="40" customFormat="1" ht="30" customHeight="1">
      <c r="A14" s="41">
        <v>3</v>
      </c>
      <c r="B14" s="42" t="s">
        <v>46</v>
      </c>
      <c r="C14" s="43"/>
      <c r="D14" s="37"/>
      <c r="E14" s="44"/>
      <c r="F14" s="39"/>
      <c r="H14" s="34"/>
    </row>
    <row r="15" spans="1:8" s="40" customFormat="1" ht="12.75">
      <c r="A15" s="46" t="s">
        <v>141</v>
      </c>
      <c r="B15" s="59" t="s">
        <v>181</v>
      </c>
      <c r="C15" s="60" t="s">
        <v>20</v>
      </c>
      <c r="D15" s="61">
        <v>3</v>
      </c>
      <c r="E15" s="121"/>
      <c r="F15" s="50">
        <f aca="true" t="shared" si="0" ref="F15:F42">+ROUND(D15*E15,0)</f>
        <v>0</v>
      </c>
      <c r="H15" s="34"/>
    </row>
    <row r="16" spans="1:8" s="40" customFormat="1" ht="12.75">
      <c r="A16" s="46" t="s">
        <v>142</v>
      </c>
      <c r="B16" s="59" t="s">
        <v>45</v>
      </c>
      <c r="C16" s="60" t="s">
        <v>20</v>
      </c>
      <c r="D16" s="61">
        <v>10</v>
      </c>
      <c r="E16" s="121"/>
      <c r="F16" s="50">
        <f t="shared" si="0"/>
        <v>0</v>
      </c>
      <c r="H16" s="34"/>
    </row>
    <row r="17" spans="1:8" s="40" customFormat="1" ht="12.75">
      <c r="A17" s="46" t="s">
        <v>143</v>
      </c>
      <c r="B17" s="59" t="s">
        <v>183</v>
      </c>
      <c r="C17" s="60" t="s">
        <v>20</v>
      </c>
      <c r="D17" s="61">
        <v>3</v>
      </c>
      <c r="E17" s="121"/>
      <c r="F17" s="50">
        <f t="shared" si="0"/>
        <v>0</v>
      </c>
      <c r="H17" s="34"/>
    </row>
    <row r="18" spans="1:8" s="40" customFormat="1" ht="12.75">
      <c r="A18" s="46" t="s">
        <v>144</v>
      </c>
      <c r="B18" s="59" t="s">
        <v>44</v>
      </c>
      <c r="C18" s="60" t="s">
        <v>20</v>
      </c>
      <c r="D18" s="61">
        <v>12</v>
      </c>
      <c r="E18" s="121"/>
      <c r="F18" s="50">
        <f t="shared" si="0"/>
        <v>0</v>
      </c>
      <c r="H18" s="34"/>
    </row>
    <row r="19" spans="1:8" s="40" customFormat="1" ht="12.75">
      <c r="A19" s="46" t="s">
        <v>145</v>
      </c>
      <c r="B19" s="59" t="s">
        <v>180</v>
      </c>
      <c r="C19" s="60" t="s">
        <v>20</v>
      </c>
      <c r="D19" s="61">
        <v>1</v>
      </c>
      <c r="E19" s="121"/>
      <c r="F19" s="50">
        <f t="shared" si="0"/>
        <v>0</v>
      </c>
      <c r="H19" s="34"/>
    </row>
    <row r="20" spans="1:8" s="40" customFormat="1" ht="12.75">
      <c r="A20" s="46" t="s">
        <v>146</v>
      </c>
      <c r="B20" s="59" t="s">
        <v>43</v>
      </c>
      <c r="C20" s="60" t="s">
        <v>20</v>
      </c>
      <c r="D20" s="61">
        <v>1</v>
      </c>
      <c r="E20" s="121"/>
      <c r="F20" s="50">
        <f t="shared" si="0"/>
        <v>0</v>
      </c>
      <c r="H20" s="34"/>
    </row>
    <row r="21" spans="1:8" s="40" customFormat="1" ht="12.75">
      <c r="A21" s="46" t="s">
        <v>147</v>
      </c>
      <c r="B21" s="59" t="s">
        <v>42</v>
      </c>
      <c r="C21" s="60" t="s">
        <v>20</v>
      </c>
      <c r="D21" s="61">
        <v>1</v>
      </c>
      <c r="E21" s="121"/>
      <c r="F21" s="50">
        <f t="shared" si="0"/>
        <v>0</v>
      </c>
      <c r="H21" s="34"/>
    </row>
    <row r="22" spans="1:8" s="40" customFormat="1" ht="12.75">
      <c r="A22" s="46" t="s">
        <v>148</v>
      </c>
      <c r="B22" s="59" t="s">
        <v>41</v>
      </c>
      <c r="C22" s="60" t="s">
        <v>20</v>
      </c>
      <c r="D22" s="61">
        <v>12</v>
      </c>
      <c r="E22" s="121"/>
      <c r="F22" s="50">
        <f t="shared" si="0"/>
        <v>0</v>
      </c>
      <c r="H22" s="34"/>
    </row>
    <row r="23" spans="1:8" s="40" customFormat="1" ht="12.75">
      <c r="A23" s="46" t="s">
        <v>149</v>
      </c>
      <c r="B23" s="59" t="s">
        <v>40</v>
      </c>
      <c r="C23" s="60" t="s">
        <v>20</v>
      </c>
      <c r="D23" s="61">
        <v>9</v>
      </c>
      <c r="E23" s="121"/>
      <c r="F23" s="50">
        <f t="shared" si="0"/>
        <v>0</v>
      </c>
      <c r="H23" s="34"/>
    </row>
    <row r="24" spans="1:8" s="40" customFormat="1" ht="12.75">
      <c r="A24" s="46" t="s">
        <v>150</v>
      </c>
      <c r="B24" s="59" t="s">
        <v>39</v>
      </c>
      <c r="C24" s="60" t="s">
        <v>20</v>
      </c>
      <c r="D24" s="61">
        <v>9</v>
      </c>
      <c r="E24" s="121"/>
      <c r="F24" s="50">
        <f t="shared" si="0"/>
        <v>0</v>
      </c>
      <c r="H24" s="34"/>
    </row>
    <row r="25" spans="1:8" s="40" customFormat="1" ht="12.75">
      <c r="A25" s="46" t="s">
        <v>151</v>
      </c>
      <c r="B25" s="59" t="s">
        <v>38</v>
      </c>
      <c r="C25" s="60" t="s">
        <v>20</v>
      </c>
      <c r="D25" s="61">
        <v>3</v>
      </c>
      <c r="E25" s="121"/>
      <c r="F25" s="50">
        <f t="shared" si="0"/>
        <v>0</v>
      </c>
      <c r="H25" s="34"/>
    </row>
    <row r="26" spans="1:8" s="40" customFormat="1" ht="12.75">
      <c r="A26" s="46" t="s">
        <v>152</v>
      </c>
      <c r="B26" s="59" t="s">
        <v>198</v>
      </c>
      <c r="C26" s="60" t="s">
        <v>20</v>
      </c>
      <c r="D26" s="61">
        <v>3</v>
      </c>
      <c r="E26" s="121"/>
      <c r="F26" s="50">
        <f t="shared" si="0"/>
        <v>0</v>
      </c>
      <c r="H26" s="34"/>
    </row>
    <row r="27" spans="1:8" s="40" customFormat="1" ht="12.75">
      <c r="A27" s="46" t="s">
        <v>153</v>
      </c>
      <c r="B27" s="59" t="s">
        <v>37</v>
      </c>
      <c r="C27" s="60" t="s">
        <v>20</v>
      </c>
      <c r="D27" s="61">
        <v>3</v>
      </c>
      <c r="E27" s="121"/>
      <c r="F27" s="50">
        <f t="shared" si="0"/>
        <v>0</v>
      </c>
      <c r="H27" s="34"/>
    </row>
    <row r="28" spans="1:8" s="40" customFormat="1" ht="12.75">
      <c r="A28" s="46" t="s">
        <v>154</v>
      </c>
      <c r="B28" s="59" t="s">
        <v>36</v>
      </c>
      <c r="C28" s="60" t="s">
        <v>20</v>
      </c>
      <c r="D28" s="61">
        <v>1</v>
      </c>
      <c r="E28" s="121"/>
      <c r="F28" s="50">
        <f t="shared" si="0"/>
        <v>0</v>
      </c>
      <c r="H28" s="34"/>
    </row>
    <row r="29" spans="1:8" s="40" customFormat="1" ht="12.75">
      <c r="A29" s="46" t="s">
        <v>155</v>
      </c>
      <c r="B29" s="59" t="s">
        <v>35</v>
      </c>
      <c r="C29" s="60" t="s">
        <v>20</v>
      </c>
      <c r="D29" s="61">
        <v>2</v>
      </c>
      <c r="E29" s="121"/>
      <c r="F29" s="50">
        <f t="shared" si="0"/>
        <v>0</v>
      </c>
      <c r="H29" s="34"/>
    </row>
    <row r="30" spans="1:8" s="40" customFormat="1" ht="12.75">
      <c r="A30" s="46" t="s">
        <v>156</v>
      </c>
      <c r="B30" s="59" t="s">
        <v>34</v>
      </c>
      <c r="C30" s="60" t="s">
        <v>20</v>
      </c>
      <c r="D30" s="61">
        <v>6</v>
      </c>
      <c r="E30" s="121"/>
      <c r="F30" s="50">
        <f t="shared" si="0"/>
        <v>0</v>
      </c>
      <c r="H30" s="34"/>
    </row>
    <row r="31" spans="1:8" s="40" customFormat="1" ht="12.75">
      <c r="A31" s="46" t="s">
        <v>157</v>
      </c>
      <c r="B31" s="59" t="s">
        <v>33</v>
      </c>
      <c r="C31" s="60" t="s">
        <v>20</v>
      </c>
      <c r="D31" s="61">
        <v>6</v>
      </c>
      <c r="E31" s="121"/>
      <c r="F31" s="50">
        <f t="shared" si="0"/>
        <v>0</v>
      </c>
      <c r="H31" s="34"/>
    </row>
    <row r="32" spans="1:8" s="40" customFormat="1" ht="12.75">
      <c r="A32" s="46" t="s">
        <v>158</v>
      </c>
      <c r="B32" s="59" t="s">
        <v>32</v>
      </c>
      <c r="C32" s="60" t="s">
        <v>20</v>
      </c>
      <c r="D32" s="61">
        <v>6</v>
      </c>
      <c r="E32" s="121"/>
      <c r="F32" s="50">
        <f t="shared" si="0"/>
        <v>0</v>
      </c>
      <c r="H32" s="34"/>
    </row>
    <row r="33" spans="1:8" s="40" customFormat="1" ht="12.75">
      <c r="A33" s="46" t="s">
        <v>159</v>
      </c>
      <c r="B33" s="59" t="s">
        <v>31</v>
      </c>
      <c r="C33" s="60" t="s">
        <v>20</v>
      </c>
      <c r="D33" s="61">
        <v>3</v>
      </c>
      <c r="E33" s="121"/>
      <c r="F33" s="50">
        <f t="shared" si="0"/>
        <v>0</v>
      </c>
      <c r="H33" s="34"/>
    </row>
    <row r="34" spans="1:8" s="40" customFormat="1" ht="12.75">
      <c r="A34" s="46" t="s">
        <v>160</v>
      </c>
      <c r="B34" s="59" t="s">
        <v>30</v>
      </c>
      <c r="C34" s="60" t="s">
        <v>20</v>
      </c>
      <c r="D34" s="61">
        <v>6</v>
      </c>
      <c r="E34" s="121"/>
      <c r="F34" s="50">
        <f t="shared" si="0"/>
        <v>0</v>
      </c>
      <c r="H34" s="34"/>
    </row>
    <row r="35" spans="1:8" s="40" customFormat="1" ht="12.75">
      <c r="A35" s="46" t="s">
        <v>161</v>
      </c>
      <c r="B35" s="59" t="s">
        <v>29</v>
      </c>
      <c r="C35" s="60" t="s">
        <v>20</v>
      </c>
      <c r="D35" s="61">
        <v>3</v>
      </c>
      <c r="E35" s="121"/>
      <c r="F35" s="50">
        <f t="shared" si="0"/>
        <v>0</v>
      </c>
      <c r="H35" s="34"/>
    </row>
    <row r="36" spans="1:8" s="40" customFormat="1" ht="12.75">
      <c r="A36" s="46" t="s">
        <v>162</v>
      </c>
      <c r="B36" s="59" t="s">
        <v>28</v>
      </c>
      <c r="C36" s="60" t="s">
        <v>20</v>
      </c>
      <c r="D36" s="61">
        <v>2</v>
      </c>
      <c r="E36" s="121"/>
      <c r="F36" s="50">
        <f t="shared" si="0"/>
        <v>0</v>
      </c>
      <c r="H36" s="34"/>
    </row>
    <row r="37" spans="1:8" s="40" customFormat="1" ht="12.75">
      <c r="A37" s="46" t="s">
        <v>163</v>
      </c>
      <c r="B37" s="59" t="s">
        <v>27</v>
      </c>
      <c r="C37" s="60" t="s">
        <v>20</v>
      </c>
      <c r="D37" s="61">
        <v>2</v>
      </c>
      <c r="E37" s="121"/>
      <c r="F37" s="50">
        <f t="shared" si="0"/>
        <v>0</v>
      </c>
      <c r="H37" s="34"/>
    </row>
    <row r="38" spans="1:8" s="40" customFormat="1" ht="12.75">
      <c r="A38" s="46" t="s">
        <v>164</v>
      </c>
      <c r="B38" s="59" t="s">
        <v>26</v>
      </c>
      <c r="C38" s="60" t="s">
        <v>3</v>
      </c>
      <c r="D38" s="61">
        <v>50</v>
      </c>
      <c r="E38" s="121"/>
      <c r="F38" s="50">
        <f t="shared" si="0"/>
        <v>0</v>
      </c>
      <c r="H38" s="34"/>
    </row>
    <row r="39" spans="1:8" s="40" customFormat="1" ht="12.75">
      <c r="A39" s="46" t="s">
        <v>172</v>
      </c>
      <c r="B39" s="59" t="s">
        <v>25</v>
      </c>
      <c r="C39" s="60" t="s">
        <v>3</v>
      </c>
      <c r="D39" s="61">
        <v>480</v>
      </c>
      <c r="E39" s="121"/>
      <c r="F39" s="50">
        <f t="shared" si="0"/>
        <v>0</v>
      </c>
      <c r="H39" s="34"/>
    </row>
    <row r="40" spans="1:8" s="40" customFormat="1" ht="25.5">
      <c r="A40" s="46" t="s">
        <v>173</v>
      </c>
      <c r="B40" s="47" t="s">
        <v>24</v>
      </c>
      <c r="C40" s="60" t="s">
        <v>23</v>
      </c>
      <c r="D40" s="61">
        <v>1</v>
      </c>
      <c r="E40" s="121"/>
      <c r="F40" s="50">
        <f t="shared" si="0"/>
        <v>0</v>
      </c>
      <c r="H40" s="34"/>
    </row>
    <row r="41" spans="1:8" s="40" customFormat="1" ht="12.75">
      <c r="A41" s="46" t="s">
        <v>174</v>
      </c>
      <c r="B41" s="59" t="s">
        <v>22</v>
      </c>
      <c r="C41" s="60" t="s">
        <v>20</v>
      </c>
      <c r="D41" s="61">
        <v>2</v>
      </c>
      <c r="E41" s="121"/>
      <c r="F41" s="50">
        <f t="shared" si="0"/>
        <v>0</v>
      </c>
      <c r="H41" s="34"/>
    </row>
    <row r="42" spans="1:8" s="40" customFormat="1" ht="12.75">
      <c r="A42" s="46" t="s">
        <v>182</v>
      </c>
      <c r="B42" s="59" t="s">
        <v>21</v>
      </c>
      <c r="C42" s="60" t="s">
        <v>20</v>
      </c>
      <c r="D42" s="61">
        <v>1</v>
      </c>
      <c r="E42" s="121"/>
      <c r="F42" s="50">
        <f t="shared" si="0"/>
        <v>0</v>
      </c>
      <c r="H42" s="34"/>
    </row>
    <row r="43" spans="1:8" s="40" customFormat="1" ht="21" customHeight="1">
      <c r="A43" s="51"/>
      <c r="B43" s="52" t="s">
        <v>19</v>
      </c>
      <c r="C43" s="52"/>
      <c r="D43" s="52"/>
      <c r="E43" s="52"/>
      <c r="F43" s="53">
        <f>+SUM(F15:F42)</f>
        <v>0</v>
      </c>
      <c r="H43" s="34"/>
    </row>
    <row r="44" spans="1:8" s="66" customFormat="1" ht="12.75">
      <c r="A44" s="41">
        <v>4</v>
      </c>
      <c r="B44" s="62" t="s">
        <v>98</v>
      </c>
      <c r="C44" s="63"/>
      <c r="D44" s="64"/>
      <c r="E44" s="124"/>
      <c r="F44" s="53"/>
      <c r="H44" s="67"/>
    </row>
    <row r="45" spans="1:8" s="66" customFormat="1" ht="76.5">
      <c r="A45" s="68" t="s">
        <v>170</v>
      </c>
      <c r="B45" s="69" t="s">
        <v>197</v>
      </c>
      <c r="C45" s="70" t="s">
        <v>1</v>
      </c>
      <c r="D45" s="71">
        <v>1</v>
      </c>
      <c r="E45" s="125"/>
      <c r="F45" s="50">
        <f>+ROUND(D45*E45,0)</f>
        <v>0</v>
      </c>
      <c r="H45" s="67"/>
    </row>
    <row r="46" spans="1:8" s="66" customFormat="1" ht="12.75">
      <c r="A46" s="51"/>
      <c r="B46" s="72" t="s">
        <v>99</v>
      </c>
      <c r="C46" s="72"/>
      <c r="D46" s="72"/>
      <c r="E46" s="72"/>
      <c r="F46" s="53">
        <f>SUM(F45)</f>
        <v>0</v>
      </c>
      <c r="H46" s="67"/>
    </row>
    <row r="47" spans="1:8" s="40" customFormat="1" ht="12.75">
      <c r="A47" s="41">
        <v>5</v>
      </c>
      <c r="B47" s="73" t="s">
        <v>18</v>
      </c>
      <c r="C47" s="74"/>
      <c r="D47" s="75"/>
      <c r="E47" s="76"/>
      <c r="F47" s="53"/>
      <c r="H47" s="34"/>
    </row>
    <row r="48" spans="1:8" s="40" customFormat="1" ht="12.75">
      <c r="A48" s="68" t="s">
        <v>171</v>
      </c>
      <c r="B48" s="47" t="s">
        <v>17</v>
      </c>
      <c r="C48" s="48" t="s">
        <v>16</v>
      </c>
      <c r="D48" s="49">
        <v>1</v>
      </c>
      <c r="E48" s="125"/>
      <c r="F48" s="50">
        <f>+ROUND(D48*E48,0)</f>
        <v>0</v>
      </c>
      <c r="H48" s="34"/>
    </row>
    <row r="49" spans="1:8" s="40" customFormat="1" ht="20.25" customHeight="1">
      <c r="A49" s="77"/>
      <c r="B49" s="78" t="s">
        <v>15</v>
      </c>
      <c r="C49" s="78"/>
      <c r="D49" s="78"/>
      <c r="E49" s="78"/>
      <c r="F49" s="53">
        <f>+SUM(F48:F48)</f>
        <v>0</v>
      </c>
      <c r="H49" s="34"/>
    </row>
    <row r="50" spans="1:8" s="40" customFormat="1" ht="15" customHeight="1">
      <c r="A50" s="51"/>
      <c r="B50" s="79" t="s">
        <v>14</v>
      </c>
      <c r="C50" s="79"/>
      <c r="D50" s="79"/>
      <c r="E50" s="79"/>
      <c r="F50" s="53">
        <f>+F49+F43+F13+F7+F46</f>
        <v>0</v>
      </c>
      <c r="H50" s="34"/>
    </row>
    <row r="51" spans="1:8" s="40" customFormat="1" ht="15" customHeight="1">
      <c r="A51" s="51"/>
      <c r="B51" s="128" t="s">
        <v>226</v>
      </c>
      <c r="C51" s="128"/>
      <c r="D51" s="128"/>
      <c r="E51" s="128"/>
      <c r="F51" s="126"/>
      <c r="H51" s="34"/>
    </row>
    <row r="52" spans="1:8" s="40" customFormat="1" ht="15" customHeight="1">
      <c r="A52" s="51"/>
      <c r="B52" s="128" t="s">
        <v>177</v>
      </c>
      <c r="C52" s="128"/>
      <c r="D52" s="128"/>
      <c r="E52" s="128"/>
      <c r="F52" s="126"/>
      <c r="H52" s="34"/>
    </row>
    <row r="53" spans="1:8" s="40" customFormat="1" ht="24.75" customHeight="1">
      <c r="A53" s="80" t="s">
        <v>178</v>
      </c>
      <c r="B53" s="81"/>
      <c r="C53" s="81"/>
      <c r="D53" s="81"/>
      <c r="E53" s="82"/>
      <c r="F53" s="83">
        <f>SUM(F50:F52)</f>
        <v>0</v>
      </c>
      <c r="H53" s="34"/>
    </row>
    <row r="54" spans="1:8" s="40" customFormat="1" ht="15" customHeight="1">
      <c r="A54" s="84"/>
      <c r="B54" s="85"/>
      <c r="C54" s="85"/>
      <c r="D54" s="85"/>
      <c r="E54" s="85"/>
      <c r="F54" s="86"/>
      <c r="H54" s="34"/>
    </row>
    <row r="55" spans="1:8" s="40" customFormat="1" ht="24" customHeight="1">
      <c r="A55" s="30" t="s">
        <v>13</v>
      </c>
      <c r="B55" s="31"/>
      <c r="C55" s="31"/>
      <c r="D55" s="31"/>
      <c r="E55" s="31"/>
      <c r="F55" s="32"/>
      <c r="H55" s="34"/>
    </row>
    <row r="56" spans="1:8" s="40" customFormat="1" ht="12.75" customHeight="1">
      <c r="A56" s="35" t="s">
        <v>12</v>
      </c>
      <c r="B56" s="36" t="s">
        <v>11</v>
      </c>
      <c r="C56" s="36" t="s">
        <v>10</v>
      </c>
      <c r="D56" s="37" t="s">
        <v>9</v>
      </c>
      <c r="E56" s="38" t="s">
        <v>8</v>
      </c>
      <c r="F56" s="39" t="s">
        <v>7</v>
      </c>
      <c r="H56" s="34"/>
    </row>
    <row r="57" spans="1:8" s="40" customFormat="1" ht="63.75">
      <c r="A57" s="87">
        <v>1</v>
      </c>
      <c r="B57" s="47" t="s">
        <v>185</v>
      </c>
      <c r="C57" s="48" t="s">
        <v>1</v>
      </c>
      <c r="D57" s="49">
        <v>1</v>
      </c>
      <c r="E57" s="122"/>
      <c r="F57" s="50">
        <f>ROUND(E57*D57,0)</f>
        <v>0</v>
      </c>
      <c r="H57" s="34"/>
    </row>
    <row r="58" spans="1:8" s="40" customFormat="1" ht="12.75">
      <c r="A58" s="87">
        <v>2</v>
      </c>
      <c r="B58" s="59" t="s">
        <v>189</v>
      </c>
      <c r="C58" s="60" t="s">
        <v>3</v>
      </c>
      <c r="D58" s="61">
        <v>35</v>
      </c>
      <c r="E58" s="122"/>
      <c r="F58" s="50">
        <f aca="true" t="shared" si="1" ref="F58:F75">ROUND(E58*D58,0)</f>
        <v>0</v>
      </c>
      <c r="H58" s="34"/>
    </row>
    <row r="59" spans="1:8" s="40" customFormat="1" ht="12.75">
      <c r="A59" s="88">
        <v>3</v>
      </c>
      <c r="B59" s="69" t="s">
        <v>111</v>
      </c>
      <c r="C59" s="89" t="s">
        <v>1</v>
      </c>
      <c r="D59" s="71">
        <v>1</v>
      </c>
      <c r="E59" s="122"/>
      <c r="F59" s="50">
        <f t="shared" si="1"/>
        <v>0</v>
      </c>
      <c r="H59" s="34"/>
    </row>
    <row r="60" spans="1:8" s="40" customFormat="1" ht="38.25">
      <c r="A60" s="88">
        <f aca="true" t="shared" si="2" ref="A60:A75">+A59+1</f>
        <v>4</v>
      </c>
      <c r="B60" s="90" t="s">
        <v>184</v>
      </c>
      <c r="C60" s="89" t="s">
        <v>3</v>
      </c>
      <c r="D60" s="71">
        <v>20</v>
      </c>
      <c r="E60" s="125"/>
      <c r="F60" s="50">
        <f t="shared" si="1"/>
        <v>0</v>
      </c>
      <c r="H60" s="34"/>
    </row>
    <row r="61" spans="1:8" s="40" customFormat="1" ht="25.5">
      <c r="A61" s="88">
        <f t="shared" si="2"/>
        <v>5</v>
      </c>
      <c r="B61" s="69" t="s">
        <v>112</v>
      </c>
      <c r="C61" s="89" t="s">
        <v>1</v>
      </c>
      <c r="D61" s="71">
        <v>1</v>
      </c>
      <c r="E61" s="125"/>
      <c r="F61" s="50">
        <f t="shared" si="1"/>
        <v>0</v>
      </c>
      <c r="H61" s="34"/>
    </row>
    <row r="62" spans="1:8" s="40" customFormat="1" ht="12.75">
      <c r="A62" s="88">
        <f t="shared" si="2"/>
        <v>6</v>
      </c>
      <c r="B62" s="69" t="s">
        <v>113</v>
      </c>
      <c r="C62" s="89" t="s">
        <v>1</v>
      </c>
      <c r="D62" s="71">
        <v>1</v>
      </c>
      <c r="E62" s="125"/>
      <c r="F62" s="50">
        <f t="shared" si="1"/>
        <v>0</v>
      </c>
      <c r="H62" s="34"/>
    </row>
    <row r="63" spans="1:8" s="40" customFormat="1" ht="165.75">
      <c r="A63" s="88">
        <f t="shared" si="2"/>
        <v>7</v>
      </c>
      <c r="B63" s="69" t="s">
        <v>186</v>
      </c>
      <c r="C63" s="89" t="s">
        <v>1</v>
      </c>
      <c r="D63" s="71">
        <v>1</v>
      </c>
      <c r="E63" s="125"/>
      <c r="F63" s="50">
        <f t="shared" si="1"/>
        <v>0</v>
      </c>
      <c r="H63" s="34"/>
    </row>
    <row r="64" spans="1:8" s="40" customFormat="1" ht="76.5">
      <c r="A64" s="88">
        <f t="shared" si="2"/>
        <v>8</v>
      </c>
      <c r="B64" s="69" t="s">
        <v>6</v>
      </c>
      <c r="C64" s="89" t="s">
        <v>1</v>
      </c>
      <c r="D64" s="71">
        <v>1</v>
      </c>
      <c r="E64" s="125"/>
      <c r="F64" s="50">
        <f t="shared" si="1"/>
        <v>0</v>
      </c>
      <c r="H64" s="34"/>
    </row>
    <row r="65" spans="1:8" s="40" customFormat="1" ht="25.5">
      <c r="A65" s="88">
        <f t="shared" si="2"/>
        <v>9</v>
      </c>
      <c r="B65" s="69" t="s">
        <v>5</v>
      </c>
      <c r="C65" s="89" t="s">
        <v>1</v>
      </c>
      <c r="D65" s="71">
        <v>1</v>
      </c>
      <c r="E65" s="125"/>
      <c r="F65" s="50">
        <f t="shared" si="1"/>
        <v>0</v>
      </c>
      <c r="H65" s="34"/>
    </row>
    <row r="66" spans="1:8" s="40" customFormat="1" ht="65.25" customHeight="1">
      <c r="A66" s="88">
        <f t="shared" si="2"/>
        <v>10</v>
      </c>
      <c r="B66" s="69" t="s">
        <v>4</v>
      </c>
      <c r="C66" s="89" t="s">
        <v>1</v>
      </c>
      <c r="D66" s="71">
        <v>1</v>
      </c>
      <c r="E66" s="125"/>
      <c r="F66" s="50">
        <f t="shared" si="1"/>
        <v>0</v>
      </c>
      <c r="H66" s="34"/>
    </row>
    <row r="67" spans="1:8" s="40" customFormat="1" ht="235.5" customHeight="1">
      <c r="A67" s="88">
        <f t="shared" si="2"/>
        <v>11</v>
      </c>
      <c r="B67" s="91" t="s">
        <v>187</v>
      </c>
      <c r="C67" s="89" t="s">
        <v>1</v>
      </c>
      <c r="D67" s="71">
        <v>1</v>
      </c>
      <c r="E67" s="125"/>
      <c r="F67" s="50">
        <f t="shared" si="1"/>
        <v>0</v>
      </c>
      <c r="H67" s="34"/>
    </row>
    <row r="68" spans="1:8" s="40" customFormat="1" ht="12.75">
      <c r="A68" s="88">
        <f t="shared" si="2"/>
        <v>12</v>
      </c>
      <c r="B68" s="69" t="s">
        <v>114</v>
      </c>
      <c r="C68" s="70" t="s">
        <v>1</v>
      </c>
      <c r="D68" s="71">
        <v>2</v>
      </c>
      <c r="E68" s="125"/>
      <c r="F68" s="50">
        <f t="shared" si="1"/>
        <v>0</v>
      </c>
      <c r="H68" s="34"/>
    </row>
    <row r="69" spans="1:8" s="40" customFormat="1" ht="12.75">
      <c r="A69" s="88">
        <f>A68+1</f>
        <v>13</v>
      </c>
      <c r="B69" s="69" t="s">
        <v>115</v>
      </c>
      <c r="C69" s="70" t="s">
        <v>1</v>
      </c>
      <c r="D69" s="71">
        <v>1</v>
      </c>
      <c r="E69" s="125"/>
      <c r="F69" s="50">
        <f t="shared" si="1"/>
        <v>0</v>
      </c>
      <c r="H69" s="34"/>
    </row>
    <row r="70" spans="1:8" s="40" customFormat="1" ht="12" customHeight="1">
      <c r="A70" s="88">
        <f t="shared" si="2"/>
        <v>14</v>
      </c>
      <c r="B70" s="69" t="s">
        <v>116</v>
      </c>
      <c r="C70" s="70" t="s">
        <v>1</v>
      </c>
      <c r="D70" s="71">
        <v>1</v>
      </c>
      <c r="E70" s="125"/>
      <c r="F70" s="50">
        <f t="shared" si="1"/>
        <v>0</v>
      </c>
      <c r="H70" s="34"/>
    </row>
    <row r="71" spans="1:8" s="40" customFormat="1" ht="12.75">
      <c r="A71" s="88">
        <f t="shared" si="2"/>
        <v>15</v>
      </c>
      <c r="B71" s="69" t="s">
        <v>120</v>
      </c>
      <c r="C71" s="70" t="s">
        <v>1</v>
      </c>
      <c r="D71" s="71">
        <v>1</v>
      </c>
      <c r="E71" s="125"/>
      <c r="F71" s="50">
        <f t="shared" si="1"/>
        <v>0</v>
      </c>
      <c r="H71" s="34"/>
    </row>
    <row r="72" spans="1:8" s="40" customFormat="1" ht="12.75">
      <c r="A72" s="88">
        <f>+A71+1</f>
        <v>16</v>
      </c>
      <c r="B72" s="69" t="s">
        <v>2</v>
      </c>
      <c r="C72" s="70" t="s">
        <v>1</v>
      </c>
      <c r="D72" s="71">
        <v>1</v>
      </c>
      <c r="E72" s="125"/>
      <c r="F72" s="50">
        <f t="shared" si="1"/>
        <v>0</v>
      </c>
      <c r="H72" s="34"/>
    </row>
    <row r="73" spans="1:8" s="40" customFormat="1" ht="12.75">
      <c r="A73" s="88">
        <f t="shared" si="2"/>
        <v>17</v>
      </c>
      <c r="B73" s="69" t="s">
        <v>119</v>
      </c>
      <c r="C73" s="70" t="s">
        <v>1</v>
      </c>
      <c r="D73" s="71">
        <v>1</v>
      </c>
      <c r="E73" s="125"/>
      <c r="F73" s="50">
        <f t="shared" si="1"/>
        <v>0</v>
      </c>
      <c r="H73" s="34"/>
    </row>
    <row r="74" spans="1:8" s="96" customFormat="1" ht="15">
      <c r="A74" s="88">
        <f t="shared" si="2"/>
        <v>18</v>
      </c>
      <c r="B74" s="92" t="s">
        <v>117</v>
      </c>
      <c r="C74" s="93" t="s">
        <v>1</v>
      </c>
      <c r="D74" s="94">
        <v>1</v>
      </c>
      <c r="E74" s="10"/>
      <c r="F74" s="50">
        <f t="shared" si="1"/>
        <v>0</v>
      </c>
      <c r="H74" s="97"/>
    </row>
    <row r="75" spans="1:8" s="96" customFormat="1" ht="15">
      <c r="A75" s="88">
        <f t="shared" si="2"/>
        <v>19</v>
      </c>
      <c r="B75" s="69" t="s">
        <v>118</v>
      </c>
      <c r="C75" s="93" t="s">
        <v>1</v>
      </c>
      <c r="D75" s="94">
        <v>1</v>
      </c>
      <c r="E75" s="10"/>
      <c r="F75" s="50">
        <f t="shared" si="1"/>
        <v>0</v>
      </c>
      <c r="H75" s="97"/>
    </row>
    <row r="76" spans="1:6" ht="25.5" customHeight="1">
      <c r="A76" s="46"/>
      <c r="B76" s="98" t="s">
        <v>0</v>
      </c>
      <c r="C76" s="99"/>
      <c r="D76" s="99"/>
      <c r="E76" s="100"/>
      <c r="F76" s="53">
        <f>SUM(F57:F75)</f>
        <v>0</v>
      </c>
    </row>
    <row r="77" spans="1:6" ht="24" customHeight="1">
      <c r="A77" s="46"/>
      <c r="B77" s="129" t="s">
        <v>227</v>
      </c>
      <c r="C77" s="129"/>
      <c r="D77" s="129"/>
      <c r="E77" s="129"/>
      <c r="F77" s="127"/>
    </row>
    <row r="78" spans="1:6" ht="25.5" customHeight="1">
      <c r="A78" s="102" t="s">
        <v>179</v>
      </c>
      <c r="B78" s="103"/>
      <c r="C78" s="103"/>
      <c r="D78" s="103"/>
      <c r="E78" s="104"/>
      <c r="F78" s="105">
        <f>SUM(F76:F77)</f>
        <v>0</v>
      </c>
    </row>
    <row r="79" spans="1:6" ht="6.75" customHeight="1">
      <c r="A79" s="106"/>
      <c r="B79" s="107"/>
      <c r="C79" s="107"/>
      <c r="D79" s="107"/>
      <c r="E79" s="107"/>
      <c r="F79" s="108"/>
    </row>
    <row r="80" spans="1:6" ht="26.25" customHeight="1">
      <c r="A80" s="102" t="s">
        <v>95</v>
      </c>
      <c r="B80" s="109"/>
      <c r="C80" s="109"/>
      <c r="D80" s="109"/>
      <c r="E80" s="110"/>
      <c r="F80" s="105">
        <f>+F53+F78</f>
        <v>0</v>
      </c>
    </row>
    <row r="81" spans="1:6" ht="13.5" thickBot="1">
      <c r="A81" s="111" t="s">
        <v>53</v>
      </c>
      <c r="B81" s="112"/>
      <c r="C81" s="112"/>
      <c r="D81" s="112"/>
      <c r="E81" s="112"/>
      <c r="F81" s="113"/>
    </row>
    <row r="82" ht="13.5" thickBot="1"/>
    <row r="83" ht="13.5" thickBot="1">
      <c r="F83" s="120"/>
    </row>
  </sheetData>
  <sheetProtection password="DF72" sheet="1"/>
  <mergeCells count="20">
    <mergeCell ref="A80:E80"/>
    <mergeCell ref="A78:E78"/>
    <mergeCell ref="A53:E53"/>
    <mergeCell ref="A81:F81"/>
    <mergeCell ref="A79:F79"/>
    <mergeCell ref="B76:E76"/>
    <mergeCell ref="B43:E43"/>
    <mergeCell ref="A1:F1"/>
    <mergeCell ref="A2:F2"/>
    <mergeCell ref="A3:F3"/>
    <mergeCell ref="B7:E7"/>
    <mergeCell ref="B13:E13"/>
    <mergeCell ref="B46:E46"/>
    <mergeCell ref="B49:E49"/>
    <mergeCell ref="B50:E50"/>
    <mergeCell ref="A55:F55"/>
    <mergeCell ref="B77:E77"/>
    <mergeCell ref="B52:E52"/>
    <mergeCell ref="A54:F54"/>
    <mergeCell ref="B51:E51"/>
  </mergeCells>
  <printOptions horizontalCentered="1" verticalCentered="1"/>
  <pageMargins left="0.3937007874015748" right="0.3937007874015748" top="0.3937007874015748" bottom="0.3937007874015748" header="0.2755905511811024" footer="0.31496062992125984"/>
  <pageSetup fitToHeight="2" horizontalDpi="600" verticalDpi="600" orientation="portrait" scale="66" r:id="rId1"/>
  <rowBreaks count="1" manualBreakCount="1">
    <brk id="53" max="5" man="1"/>
  </rowBreaks>
</worksheet>
</file>

<file path=xl/worksheets/sheet10.xml><?xml version="1.0" encoding="utf-8"?>
<worksheet xmlns="http://schemas.openxmlformats.org/spreadsheetml/2006/main" xmlns:r="http://schemas.openxmlformats.org/officeDocument/2006/relationships">
  <dimension ref="A1:L176"/>
  <sheetViews>
    <sheetView zoomScalePageLayoutView="0" workbookViewId="0" topLeftCell="A1">
      <selection activeCell="E19" sqref="E19"/>
    </sheetView>
  </sheetViews>
  <sheetFormatPr defaultColWidth="5.7109375" defaultRowHeight="12.75"/>
  <cols>
    <col min="1" max="1" width="5.7109375" style="208" bestFit="1" customWidth="1"/>
    <col min="2" max="2" width="45.7109375" style="209" customWidth="1"/>
    <col min="3" max="3" width="9.7109375" style="216" customWidth="1"/>
    <col min="4" max="4" width="11.7109375" style="317" customWidth="1"/>
    <col min="5" max="5" width="14.7109375" style="213" customWidth="1"/>
    <col min="6" max="6" width="14.7109375" style="213" bestFit="1" customWidth="1"/>
    <col min="7" max="248" width="13.00390625" style="207" customWidth="1"/>
    <col min="249" max="16384" width="5.7109375" style="207" customWidth="1"/>
  </cols>
  <sheetData>
    <row r="1" spans="1:6" s="133" customFormat="1" ht="58.5" customHeight="1">
      <c r="A1" s="308" t="s">
        <v>223</v>
      </c>
      <c r="B1" s="23"/>
      <c r="C1" s="23"/>
      <c r="D1" s="23"/>
      <c r="E1" s="23"/>
      <c r="F1" s="24"/>
    </row>
    <row r="2" spans="1:12" s="133" customFormat="1" ht="20.25" customHeight="1">
      <c r="A2" s="134" t="s">
        <v>208</v>
      </c>
      <c r="B2" s="135"/>
      <c r="C2" s="135"/>
      <c r="D2" s="135"/>
      <c r="E2" s="135"/>
      <c r="F2" s="136"/>
      <c r="G2" s="309"/>
      <c r="H2" s="309"/>
      <c r="I2" s="309"/>
      <c r="J2" s="309"/>
      <c r="K2" s="309"/>
      <c r="L2" s="309"/>
    </row>
    <row r="3" spans="1:12" s="140" customFormat="1" ht="17.25" customHeight="1">
      <c r="A3" s="137" t="s">
        <v>94</v>
      </c>
      <c r="B3" s="138"/>
      <c r="C3" s="138"/>
      <c r="D3" s="138"/>
      <c r="E3" s="138"/>
      <c r="F3" s="139"/>
      <c r="G3" s="309"/>
      <c r="H3" s="309"/>
      <c r="I3" s="309"/>
      <c r="J3" s="309"/>
      <c r="K3" s="309"/>
      <c r="L3" s="309"/>
    </row>
    <row r="4" spans="1:6" s="147" customFormat="1" ht="15">
      <c r="A4" s="141" t="s">
        <v>93</v>
      </c>
      <c r="B4" s="142" t="s">
        <v>11</v>
      </c>
      <c r="C4" s="143" t="s">
        <v>10</v>
      </c>
      <c r="D4" s="144" t="s">
        <v>9</v>
      </c>
      <c r="E4" s="310" t="s">
        <v>8</v>
      </c>
      <c r="F4" s="146" t="s">
        <v>7</v>
      </c>
    </row>
    <row r="5" spans="1:6" s="151" customFormat="1" ht="15">
      <c r="A5" s="148">
        <v>1</v>
      </c>
      <c r="B5" s="149" t="s">
        <v>92</v>
      </c>
      <c r="C5" s="149"/>
      <c r="D5" s="149"/>
      <c r="E5" s="149"/>
      <c r="F5" s="150"/>
    </row>
    <row r="6" spans="1:6" s="96" customFormat="1" ht="15">
      <c r="A6" s="152">
        <v>1.1</v>
      </c>
      <c r="B6" s="153" t="s">
        <v>91</v>
      </c>
      <c r="C6" s="93" t="s">
        <v>3</v>
      </c>
      <c r="D6" s="94">
        <v>10</v>
      </c>
      <c r="E6" s="12"/>
      <c r="F6" s="155">
        <f>+ROUND(D6*E6,0)</f>
        <v>0</v>
      </c>
    </row>
    <row r="7" spans="1:6" s="151" customFormat="1" ht="15">
      <c r="A7" s="148"/>
      <c r="B7" s="156" t="s">
        <v>90</v>
      </c>
      <c r="C7" s="156"/>
      <c r="D7" s="156"/>
      <c r="E7" s="156"/>
      <c r="F7" s="157">
        <f>+F6</f>
        <v>0</v>
      </c>
    </row>
    <row r="8" spans="1:6" s="151" customFormat="1" ht="15">
      <c r="A8" s="148">
        <v>2</v>
      </c>
      <c r="B8" s="158" t="s">
        <v>89</v>
      </c>
      <c r="C8" s="159"/>
      <c r="D8" s="263"/>
      <c r="E8" s="264"/>
      <c r="F8" s="157"/>
    </row>
    <row r="9" spans="1:6" s="96" customFormat="1" ht="15">
      <c r="A9" s="152">
        <v>2.1</v>
      </c>
      <c r="B9" s="153" t="s">
        <v>88</v>
      </c>
      <c r="C9" s="93" t="s">
        <v>3</v>
      </c>
      <c r="D9" s="94">
        <v>20</v>
      </c>
      <c r="E9" s="318"/>
      <c r="F9" s="155">
        <f>+ROUND(D9*E9,0)</f>
        <v>0</v>
      </c>
    </row>
    <row r="10" spans="1:6" s="96" customFormat="1" ht="15">
      <c r="A10" s="152">
        <v>2.2</v>
      </c>
      <c r="B10" s="153" t="s">
        <v>87</v>
      </c>
      <c r="C10" s="93" t="s">
        <v>1</v>
      </c>
      <c r="D10" s="94">
        <v>4</v>
      </c>
      <c r="E10" s="318"/>
      <c r="F10" s="155">
        <f>+ROUND(D10*E10,0)</f>
        <v>0</v>
      </c>
    </row>
    <row r="11" spans="1:6" s="96" customFormat="1" ht="15">
      <c r="A11" s="152">
        <v>2.3</v>
      </c>
      <c r="B11" s="92" t="s">
        <v>86</v>
      </c>
      <c r="C11" s="93" t="s">
        <v>1</v>
      </c>
      <c r="D11" s="94">
        <v>1</v>
      </c>
      <c r="E11" s="318"/>
      <c r="F11" s="155">
        <f>+ROUND(D11*E11,0)</f>
        <v>0</v>
      </c>
    </row>
    <row r="12" spans="1:6" s="151" customFormat="1" ht="15">
      <c r="A12" s="148"/>
      <c r="B12" s="156" t="s">
        <v>85</v>
      </c>
      <c r="C12" s="156"/>
      <c r="D12" s="156"/>
      <c r="E12" s="156"/>
      <c r="F12" s="157">
        <f>SUM(F9:F11)</f>
        <v>0</v>
      </c>
    </row>
    <row r="13" spans="1:6" s="168" customFormat="1" ht="15">
      <c r="A13" s="163">
        <v>3</v>
      </c>
      <c r="B13" s="164" t="s">
        <v>84</v>
      </c>
      <c r="C13" s="165"/>
      <c r="D13" s="166"/>
      <c r="E13" s="313"/>
      <c r="F13" s="167"/>
    </row>
    <row r="14" spans="1:6" s="168" customFormat="1" ht="12.75">
      <c r="A14" s="169" t="s">
        <v>83</v>
      </c>
      <c r="B14" s="73" t="s">
        <v>82</v>
      </c>
      <c r="C14" s="165"/>
      <c r="D14" s="166"/>
      <c r="E14" s="313"/>
      <c r="F14" s="167"/>
    </row>
    <row r="15" spans="1:6" s="168" customFormat="1" ht="12.75">
      <c r="A15" s="170" t="s">
        <v>81</v>
      </c>
      <c r="B15" s="59" t="s">
        <v>80</v>
      </c>
      <c r="C15" s="165" t="s">
        <v>3</v>
      </c>
      <c r="D15" s="171">
        <v>0</v>
      </c>
      <c r="E15" s="312"/>
      <c r="F15" s="155">
        <f>+ROUND(D15*E15,0)</f>
        <v>0</v>
      </c>
    </row>
    <row r="16" spans="1:6" s="168" customFormat="1" ht="12.75">
      <c r="A16" s="170"/>
      <c r="B16" s="73" t="s">
        <v>79</v>
      </c>
      <c r="C16" s="165"/>
      <c r="D16" s="166"/>
      <c r="E16" s="312"/>
      <c r="F16" s="172">
        <f>SUM(F15:F15)</f>
        <v>0</v>
      </c>
    </row>
    <row r="17" spans="1:6" s="168" customFormat="1" ht="12.75">
      <c r="A17" s="169" t="s">
        <v>78</v>
      </c>
      <c r="B17" s="73" t="s">
        <v>77</v>
      </c>
      <c r="C17" s="165"/>
      <c r="D17" s="171"/>
      <c r="E17" s="312"/>
      <c r="F17" s="167"/>
    </row>
    <row r="18" spans="1:6" s="168" customFormat="1" ht="32.25" customHeight="1">
      <c r="A18" s="170" t="s">
        <v>76</v>
      </c>
      <c r="B18" s="174" t="s">
        <v>75</v>
      </c>
      <c r="C18" s="165" t="s">
        <v>59</v>
      </c>
      <c r="D18" s="171">
        <v>0</v>
      </c>
      <c r="E18" s="312"/>
      <c r="F18" s="155">
        <f>+ROUND(D18*E18,0)</f>
        <v>0</v>
      </c>
    </row>
    <row r="19" spans="1:6" s="168" customFormat="1" ht="32.25" customHeight="1">
      <c r="A19" s="170" t="s">
        <v>100</v>
      </c>
      <c r="B19" s="174" t="s">
        <v>209</v>
      </c>
      <c r="C19" s="165" t="s">
        <v>59</v>
      </c>
      <c r="D19" s="171">
        <v>0</v>
      </c>
      <c r="E19" s="312"/>
      <c r="F19" s="155">
        <f>+ROUND(D19*E19,0)</f>
        <v>0</v>
      </c>
    </row>
    <row r="20" spans="1:6" s="168" customFormat="1" ht="12.75">
      <c r="A20" s="170"/>
      <c r="B20" s="73" t="s">
        <v>74</v>
      </c>
      <c r="C20" s="165"/>
      <c r="D20" s="166"/>
      <c r="E20" s="312"/>
      <c r="F20" s="172">
        <f>SUM(F18:F19)</f>
        <v>0</v>
      </c>
    </row>
    <row r="21" spans="1:6" s="168" customFormat="1" ht="12.75">
      <c r="A21" s="170"/>
      <c r="B21" s="73" t="s">
        <v>73</v>
      </c>
      <c r="C21" s="165"/>
      <c r="D21" s="166"/>
      <c r="E21" s="312"/>
      <c r="F21" s="172">
        <f>+F20+F16</f>
        <v>0</v>
      </c>
    </row>
    <row r="22" spans="1:6" s="151" customFormat="1" ht="15">
      <c r="A22" s="148">
        <v>4</v>
      </c>
      <c r="B22" s="158" t="s">
        <v>72</v>
      </c>
      <c r="C22" s="159"/>
      <c r="D22" s="263"/>
      <c r="E22" s="312"/>
      <c r="F22" s="157"/>
    </row>
    <row r="23" spans="1:6" s="96" customFormat="1" ht="51">
      <c r="A23" s="152">
        <v>4.1</v>
      </c>
      <c r="B23" s="174" t="s">
        <v>71</v>
      </c>
      <c r="C23" s="176" t="s">
        <v>50</v>
      </c>
      <c r="D23" s="177">
        <v>6.5</v>
      </c>
      <c r="E23" s="318"/>
      <c r="F23" s="155">
        <f>+ROUND(D23*E23,0)</f>
        <v>0</v>
      </c>
    </row>
    <row r="24" spans="1:6" s="151" customFormat="1" ht="15">
      <c r="A24" s="148"/>
      <c r="B24" s="156" t="s">
        <v>70</v>
      </c>
      <c r="C24" s="156"/>
      <c r="D24" s="156"/>
      <c r="E24" s="156"/>
      <c r="F24" s="157">
        <f>SUM(F23:F23)</f>
        <v>0</v>
      </c>
    </row>
    <row r="25" spans="1:6" s="151" customFormat="1" ht="15">
      <c r="A25" s="148">
        <v>5</v>
      </c>
      <c r="B25" s="158" t="s">
        <v>69</v>
      </c>
      <c r="C25" s="159"/>
      <c r="D25" s="263"/>
      <c r="E25" s="264"/>
      <c r="F25" s="157"/>
    </row>
    <row r="26" spans="1:6" s="96" customFormat="1" ht="38.25">
      <c r="A26" s="152">
        <v>5.1</v>
      </c>
      <c r="B26" s="174" t="s">
        <v>68</v>
      </c>
      <c r="C26" s="93" t="s">
        <v>50</v>
      </c>
      <c r="D26" s="94">
        <v>3.5</v>
      </c>
      <c r="E26" s="12"/>
      <c r="F26" s="155">
        <f>+ROUND(D26*E26,0)</f>
        <v>0</v>
      </c>
    </row>
    <row r="27" spans="1:6" s="96" customFormat="1" ht="25.5">
      <c r="A27" s="152">
        <v>5.2</v>
      </c>
      <c r="B27" s="174" t="s">
        <v>67</v>
      </c>
      <c r="C27" s="93" t="s">
        <v>50</v>
      </c>
      <c r="D27" s="94">
        <v>3</v>
      </c>
      <c r="E27" s="12"/>
      <c r="F27" s="155">
        <f>+ROUND(D27*E27,0)</f>
        <v>0</v>
      </c>
    </row>
    <row r="28" spans="1:6" s="96" customFormat="1" ht="38.25">
      <c r="A28" s="152">
        <v>5.3</v>
      </c>
      <c r="B28" s="174" t="s">
        <v>66</v>
      </c>
      <c r="C28" s="93" t="s">
        <v>50</v>
      </c>
      <c r="D28" s="94">
        <v>0</v>
      </c>
      <c r="E28" s="311"/>
      <c r="F28" s="155">
        <f>+ROUND(D28*E28,0)</f>
        <v>0</v>
      </c>
    </row>
    <row r="29" spans="1:6" s="151" customFormat="1" ht="15">
      <c r="A29" s="148"/>
      <c r="B29" s="156" t="s">
        <v>65</v>
      </c>
      <c r="C29" s="156"/>
      <c r="D29" s="156"/>
      <c r="E29" s="156"/>
      <c r="F29" s="157">
        <f>SUM(F26:F28)</f>
        <v>0</v>
      </c>
    </row>
    <row r="30" spans="1:6" s="151" customFormat="1" ht="15">
      <c r="A30" s="148">
        <v>6</v>
      </c>
      <c r="B30" s="158" t="s">
        <v>210</v>
      </c>
      <c r="C30" s="159"/>
      <c r="D30" s="263"/>
      <c r="E30" s="264"/>
      <c r="F30" s="157"/>
    </row>
    <row r="31" spans="1:6" s="96" customFormat="1" ht="15">
      <c r="A31" s="152">
        <v>6.1</v>
      </c>
      <c r="B31" s="174" t="s">
        <v>211</v>
      </c>
      <c r="C31" s="93" t="s">
        <v>59</v>
      </c>
      <c r="D31" s="94">
        <v>0</v>
      </c>
      <c r="E31" s="311"/>
      <c r="F31" s="155">
        <f>+ROUND(D31*E31,0)</f>
        <v>0</v>
      </c>
    </row>
    <row r="32" spans="1:6" s="151" customFormat="1" ht="15">
      <c r="A32" s="148"/>
      <c r="B32" s="156" t="s">
        <v>212</v>
      </c>
      <c r="C32" s="156"/>
      <c r="D32" s="156"/>
      <c r="E32" s="156"/>
      <c r="F32" s="157">
        <f>SUM(F31)</f>
        <v>0</v>
      </c>
    </row>
    <row r="33" spans="1:6" s="151" customFormat="1" ht="15">
      <c r="A33" s="148">
        <v>7</v>
      </c>
      <c r="B33" s="158" t="s">
        <v>64</v>
      </c>
      <c r="C33" s="159"/>
      <c r="D33" s="263"/>
      <c r="E33" s="264"/>
      <c r="F33" s="157"/>
    </row>
    <row r="34" spans="1:6" s="151" customFormat="1" ht="15">
      <c r="A34" s="152">
        <v>7.1</v>
      </c>
      <c r="B34" s="69" t="s">
        <v>121</v>
      </c>
      <c r="C34" s="176" t="s">
        <v>3</v>
      </c>
      <c r="D34" s="94">
        <v>10</v>
      </c>
      <c r="E34" s="304"/>
      <c r="F34" s="155">
        <f>+ROUND(D34*E34,0)</f>
        <v>0</v>
      </c>
    </row>
    <row r="35" spans="1:6" s="151" customFormat="1" ht="15">
      <c r="A35" s="148"/>
      <c r="B35" s="156" t="s">
        <v>63</v>
      </c>
      <c r="C35" s="156"/>
      <c r="D35" s="156"/>
      <c r="E35" s="156"/>
      <c r="F35" s="157">
        <f>SUM(F34:F34)</f>
        <v>0</v>
      </c>
    </row>
    <row r="36" spans="1:6" s="151" customFormat="1" ht="15">
      <c r="A36" s="148">
        <v>8</v>
      </c>
      <c r="B36" s="158" t="s">
        <v>62</v>
      </c>
      <c r="C36" s="159"/>
      <c r="D36" s="263"/>
      <c r="E36" s="264"/>
      <c r="F36" s="157"/>
    </row>
    <row r="37" spans="1:12" s="140" customFormat="1" ht="15">
      <c r="A37" s="178">
        <v>8.1</v>
      </c>
      <c r="B37" s="69" t="s">
        <v>61</v>
      </c>
      <c r="C37" s="176" t="s">
        <v>60</v>
      </c>
      <c r="D37" s="177">
        <v>0.54</v>
      </c>
      <c r="E37" s="318"/>
      <c r="F37" s="155">
        <f>+ROUND(D37*E37,0)</f>
        <v>0</v>
      </c>
      <c r="G37" s="314"/>
      <c r="H37" s="314"/>
      <c r="I37" s="314"/>
      <c r="J37" s="314"/>
      <c r="K37" s="315"/>
      <c r="L37" s="315"/>
    </row>
    <row r="38" spans="1:12" s="140" customFormat="1" ht="25.5">
      <c r="A38" s="178">
        <v>8.2</v>
      </c>
      <c r="B38" s="174" t="s">
        <v>97</v>
      </c>
      <c r="C38" s="176" t="s">
        <v>1</v>
      </c>
      <c r="D38" s="177">
        <v>1</v>
      </c>
      <c r="E38" s="319"/>
      <c r="F38" s="155">
        <f>+ROUND(D38*E38,0)</f>
        <v>0</v>
      </c>
      <c r="G38" s="314"/>
      <c r="H38" s="314"/>
      <c r="I38" s="314"/>
      <c r="J38" s="314"/>
      <c r="K38" s="315"/>
      <c r="L38" s="315"/>
    </row>
    <row r="39" spans="1:6" s="151" customFormat="1" ht="15">
      <c r="A39" s="148"/>
      <c r="B39" s="156" t="s">
        <v>58</v>
      </c>
      <c r="C39" s="156"/>
      <c r="D39" s="156"/>
      <c r="E39" s="156"/>
      <c r="F39" s="157">
        <f>SUM(F37:F38)</f>
        <v>0</v>
      </c>
    </row>
    <row r="40" spans="1:6" s="96" customFormat="1" ht="15.75" customHeight="1">
      <c r="A40" s="200"/>
      <c r="B40" s="201" t="s">
        <v>57</v>
      </c>
      <c r="C40" s="201"/>
      <c r="D40" s="201"/>
      <c r="E40" s="201"/>
      <c r="F40" s="243">
        <f>+F7+F12+F24+F29+F32+F35+F39+F21</f>
        <v>0</v>
      </c>
    </row>
    <row r="41" spans="1:6" s="96" customFormat="1" ht="15.75" customHeight="1">
      <c r="A41" s="200"/>
      <c r="B41" s="320" t="s">
        <v>226</v>
      </c>
      <c r="C41" s="320"/>
      <c r="D41" s="320"/>
      <c r="E41" s="320"/>
      <c r="F41" s="227"/>
    </row>
    <row r="42" spans="1:6" s="96" customFormat="1" ht="15.75" customHeight="1">
      <c r="A42" s="200"/>
      <c r="B42" s="320" t="s">
        <v>177</v>
      </c>
      <c r="C42" s="320"/>
      <c r="D42" s="320"/>
      <c r="E42" s="320"/>
      <c r="F42" s="227"/>
    </row>
    <row r="43" spans="1:6" s="96" customFormat="1" ht="19.5" customHeight="1">
      <c r="A43" s="181" t="s">
        <v>178</v>
      </c>
      <c r="B43" s="182"/>
      <c r="C43" s="182"/>
      <c r="D43" s="182"/>
      <c r="E43" s="183"/>
      <c r="F43" s="184">
        <f>SUM(F40:F42)</f>
        <v>0</v>
      </c>
    </row>
    <row r="44" spans="1:6" s="151" customFormat="1" ht="9.75" customHeight="1">
      <c r="A44" s="185"/>
      <c r="B44" s="186"/>
      <c r="C44" s="186"/>
      <c r="D44" s="186"/>
      <c r="E44" s="186"/>
      <c r="F44" s="187"/>
    </row>
    <row r="45" spans="1:6" s="151" customFormat="1" ht="15">
      <c r="A45" s="188" t="s">
        <v>56</v>
      </c>
      <c r="B45" s="189"/>
      <c r="C45" s="189"/>
      <c r="D45" s="189"/>
      <c r="E45" s="189"/>
      <c r="F45" s="190"/>
    </row>
    <row r="46" spans="1:6" s="151" customFormat="1" ht="15">
      <c r="A46" s="188"/>
      <c r="B46" s="189"/>
      <c r="C46" s="189"/>
      <c r="D46" s="189"/>
      <c r="E46" s="189"/>
      <c r="F46" s="190"/>
    </row>
    <row r="47" spans="1:6" s="151" customFormat="1" ht="15">
      <c r="A47" s="191" t="s">
        <v>12</v>
      </c>
      <c r="B47" s="143" t="s">
        <v>11</v>
      </c>
      <c r="C47" s="143" t="s">
        <v>10</v>
      </c>
      <c r="D47" s="144" t="s">
        <v>9</v>
      </c>
      <c r="E47" s="316" t="s">
        <v>8</v>
      </c>
      <c r="F47" s="194" t="s">
        <v>7</v>
      </c>
    </row>
    <row r="48" spans="1:6" s="96" customFormat="1" ht="15">
      <c r="A48" s="195"/>
      <c r="B48" s="196" t="s">
        <v>55</v>
      </c>
      <c r="C48" s="93"/>
      <c r="D48" s="94"/>
      <c r="E48" s="311"/>
      <c r="F48" s="155"/>
    </row>
    <row r="49" spans="1:6" s="96" customFormat="1" ht="15">
      <c r="A49" s="195">
        <v>1</v>
      </c>
      <c r="B49" s="69" t="s">
        <v>121</v>
      </c>
      <c r="C49" s="176" t="s">
        <v>3</v>
      </c>
      <c r="D49" s="94">
        <v>10</v>
      </c>
      <c r="E49" s="12"/>
      <c r="F49" s="155">
        <f>+ROUND(D49*E49,0)</f>
        <v>0</v>
      </c>
    </row>
    <row r="50" spans="1:6" s="96" customFormat="1" ht="15">
      <c r="A50" s="195">
        <v>2</v>
      </c>
      <c r="B50" s="153" t="s">
        <v>196</v>
      </c>
      <c r="C50" s="93" t="s">
        <v>1</v>
      </c>
      <c r="D50" s="94">
        <v>4</v>
      </c>
      <c r="E50" s="12"/>
      <c r="F50" s="155">
        <f>+ROUND(D50*E50,0)</f>
        <v>0</v>
      </c>
    </row>
    <row r="51" spans="1:6" s="96" customFormat="1" ht="15">
      <c r="A51" s="195">
        <v>3</v>
      </c>
      <c r="B51" s="153" t="s">
        <v>213</v>
      </c>
      <c r="C51" s="93" t="s">
        <v>1</v>
      </c>
      <c r="D51" s="94">
        <v>2</v>
      </c>
      <c r="E51" s="12"/>
      <c r="F51" s="155">
        <f>+ROUND(D51*E51,0)</f>
        <v>0</v>
      </c>
    </row>
    <row r="52" spans="1:6" s="96" customFormat="1" ht="15">
      <c r="A52" s="195">
        <v>4</v>
      </c>
      <c r="B52" s="92" t="s">
        <v>54</v>
      </c>
      <c r="C52" s="93" t="s">
        <v>1</v>
      </c>
      <c r="D52" s="94">
        <v>3</v>
      </c>
      <c r="E52" s="12"/>
      <c r="F52" s="155">
        <f>+ROUND(D52*E52,0)</f>
        <v>0</v>
      </c>
    </row>
    <row r="53" spans="1:6" s="203" customFormat="1" ht="21" customHeight="1">
      <c r="A53" s="200"/>
      <c r="B53" s="201" t="s">
        <v>225</v>
      </c>
      <c r="C53" s="201"/>
      <c r="D53" s="201"/>
      <c r="E53" s="201"/>
      <c r="F53" s="202">
        <f>+SUM(F49:F52)</f>
        <v>0</v>
      </c>
    </row>
    <row r="54" spans="1:6" s="101" customFormat="1" ht="21" customHeight="1">
      <c r="A54" s="46"/>
      <c r="B54" s="129" t="s">
        <v>227</v>
      </c>
      <c r="C54" s="129"/>
      <c r="D54" s="129"/>
      <c r="E54" s="129"/>
      <c r="F54" s="228"/>
    </row>
    <row r="55" spans="1:6" s="101" customFormat="1" ht="19.5" customHeight="1">
      <c r="A55" s="102" t="s">
        <v>179</v>
      </c>
      <c r="B55" s="109"/>
      <c r="C55" s="109"/>
      <c r="D55" s="109"/>
      <c r="E55" s="110"/>
      <c r="F55" s="206">
        <f>SUM(F53:F54)</f>
        <v>0</v>
      </c>
    </row>
    <row r="56" spans="1:6" s="101" customFormat="1" ht="7.5" customHeight="1">
      <c r="A56" s="106"/>
      <c r="B56" s="107"/>
      <c r="C56" s="107"/>
      <c r="D56" s="107"/>
      <c r="E56" s="107"/>
      <c r="F56" s="108"/>
    </row>
    <row r="57" spans="1:6" s="101" customFormat="1" ht="28.5" customHeight="1" thickBot="1">
      <c r="A57" s="330" t="s">
        <v>95</v>
      </c>
      <c r="B57" s="331"/>
      <c r="C57" s="331"/>
      <c r="D57" s="331"/>
      <c r="E57" s="332"/>
      <c r="F57" s="333">
        <f>+F43+F55</f>
        <v>0</v>
      </c>
    </row>
    <row r="58" spans="1:6" ht="15">
      <c r="A58" s="334" t="s">
        <v>53</v>
      </c>
      <c r="B58" s="335"/>
      <c r="C58" s="335"/>
      <c r="D58" s="335"/>
      <c r="E58" s="335"/>
      <c r="F58" s="335"/>
    </row>
    <row r="63" spans="3:4" ht="15">
      <c r="C63" s="210"/>
      <c r="D63" s="302"/>
    </row>
    <row r="64" spans="3:4" ht="15">
      <c r="C64" s="210"/>
      <c r="D64" s="302"/>
    </row>
    <row r="65" spans="1:4" ht="15">
      <c r="A65" s="207"/>
      <c r="B65" s="214"/>
      <c r="C65" s="210"/>
      <c r="D65" s="302"/>
    </row>
    <row r="66" spans="1:4" ht="15">
      <c r="A66" s="207"/>
      <c r="B66" s="214"/>
      <c r="C66" s="210"/>
      <c r="D66" s="302"/>
    </row>
    <row r="67" spans="1:4" ht="15">
      <c r="A67" s="207"/>
      <c r="B67" s="214"/>
      <c r="C67" s="210"/>
      <c r="D67" s="302"/>
    </row>
    <row r="68" spans="1:4" ht="15">
      <c r="A68" s="207"/>
      <c r="B68" s="214"/>
      <c r="C68" s="210"/>
      <c r="D68" s="302"/>
    </row>
    <row r="69" spans="1:4" ht="15">
      <c r="A69" s="207"/>
      <c r="B69" s="214"/>
      <c r="C69" s="210"/>
      <c r="D69" s="302"/>
    </row>
    <row r="70" spans="1:4" ht="15">
      <c r="A70" s="207"/>
      <c r="B70" s="214"/>
      <c r="C70" s="210"/>
      <c r="D70" s="302"/>
    </row>
    <row r="71" spans="1:4" ht="15">
      <c r="A71" s="207"/>
      <c r="B71" s="214"/>
      <c r="C71" s="210"/>
      <c r="D71" s="302"/>
    </row>
    <row r="72" spans="1:4" ht="15">
      <c r="A72" s="207"/>
      <c r="B72" s="214"/>
      <c r="C72" s="210"/>
      <c r="D72" s="302"/>
    </row>
    <row r="73" spans="1:4" ht="15">
      <c r="A73" s="207"/>
      <c r="B73" s="214"/>
      <c r="C73" s="210"/>
      <c r="D73" s="302"/>
    </row>
    <row r="74" spans="1:4" ht="15">
      <c r="A74" s="207"/>
      <c r="B74" s="214"/>
      <c r="C74" s="210"/>
      <c r="D74" s="302"/>
    </row>
    <row r="75" spans="1:4" ht="15">
      <c r="A75" s="207"/>
      <c r="B75" s="214"/>
      <c r="C75" s="210"/>
      <c r="D75" s="302"/>
    </row>
    <row r="76" spans="1:4" ht="15">
      <c r="A76" s="207"/>
      <c r="B76" s="214"/>
      <c r="C76" s="210"/>
      <c r="D76" s="302"/>
    </row>
    <row r="77" spans="1:4" ht="15">
      <c r="A77" s="207"/>
      <c r="B77" s="214"/>
      <c r="C77" s="210"/>
      <c r="D77" s="302"/>
    </row>
    <row r="133" spans="1:6" s="218" customFormat="1" ht="15">
      <c r="A133" s="215"/>
      <c r="B133" s="209"/>
      <c r="C133" s="216"/>
      <c r="D133" s="317"/>
      <c r="E133" s="213"/>
      <c r="F133" s="213"/>
    </row>
    <row r="134" spans="1:6" s="218" customFormat="1" ht="15">
      <c r="A134" s="215"/>
      <c r="B134" s="209"/>
      <c r="C134" s="216"/>
      <c r="D134" s="317"/>
      <c r="E134" s="213"/>
      <c r="F134" s="213"/>
    </row>
    <row r="176" spans="1:6" s="218" customFormat="1" ht="15">
      <c r="A176" s="215"/>
      <c r="B176" s="209"/>
      <c r="C176" s="216"/>
      <c r="D176" s="317"/>
      <c r="E176" s="213"/>
      <c r="F176" s="213"/>
    </row>
  </sheetData>
  <sheetProtection password="DF72" sheet="1"/>
  <mergeCells count="29">
    <mergeCell ref="B54:E54"/>
    <mergeCell ref="A56:F56"/>
    <mergeCell ref="A58:F58"/>
    <mergeCell ref="A43:E43"/>
    <mergeCell ref="A55:E55"/>
    <mergeCell ref="A57:E57"/>
    <mergeCell ref="B41:E41"/>
    <mergeCell ref="B42:E42"/>
    <mergeCell ref="A44:F44"/>
    <mergeCell ref="A45:F46"/>
    <mergeCell ref="B53:E53"/>
    <mergeCell ref="B24:E24"/>
    <mergeCell ref="B29:E29"/>
    <mergeCell ref="B32:E32"/>
    <mergeCell ref="B35:E35"/>
    <mergeCell ref="B39:E39"/>
    <mergeCell ref="B40:E40"/>
    <mergeCell ref="K2:K3"/>
    <mergeCell ref="L2:L3"/>
    <mergeCell ref="A3:F3"/>
    <mergeCell ref="B5:F5"/>
    <mergeCell ref="B7:E7"/>
    <mergeCell ref="B12:E12"/>
    <mergeCell ref="A1:F1"/>
    <mergeCell ref="A2:F2"/>
    <mergeCell ref="G2:G3"/>
    <mergeCell ref="H2:H3"/>
    <mergeCell ref="I2:I3"/>
    <mergeCell ref="J2:J3"/>
  </mergeCells>
  <printOptions/>
  <pageMargins left="0.7086614173228347" right="0.7086614173228347" top="0.7480314960629921" bottom="0.7480314960629921" header="0.31496062992125984" footer="0.31496062992125984"/>
  <pageSetup horizontalDpi="600" verticalDpi="600" orientation="portrait" scale="90" r:id="rId2"/>
  <rowBreaks count="1" manualBreakCount="1">
    <brk id="44" max="255" man="1"/>
  </rowBreaks>
  <drawing r:id="rId1"/>
</worksheet>
</file>

<file path=xl/worksheets/sheet11.xml><?xml version="1.0" encoding="utf-8"?>
<worksheet xmlns="http://schemas.openxmlformats.org/spreadsheetml/2006/main" xmlns:r="http://schemas.openxmlformats.org/officeDocument/2006/relationships">
  <dimension ref="A1:F81"/>
  <sheetViews>
    <sheetView zoomScalePageLayoutView="0" workbookViewId="0" topLeftCell="A1">
      <selection activeCell="B14" sqref="B14"/>
    </sheetView>
  </sheetViews>
  <sheetFormatPr defaultColWidth="13.00390625" defaultRowHeight="12.75"/>
  <cols>
    <col min="1" max="1" width="8.7109375" style="114" customWidth="1"/>
    <col min="2" max="2" width="62.28125" style="115" customWidth="1"/>
    <col min="3" max="3" width="12.7109375" style="116" customWidth="1"/>
    <col min="4" max="4" width="12.7109375" style="250" customWidth="1"/>
    <col min="5" max="5" width="16.140625" style="118" customWidth="1"/>
    <col min="6" max="6" width="19.421875" style="251" customWidth="1"/>
    <col min="7" max="16384" width="13.00390625" style="101" customWidth="1"/>
  </cols>
  <sheetData>
    <row r="1" spans="1:6" s="25" customFormat="1" ht="48.75" customHeight="1">
      <c r="A1" s="22" t="s">
        <v>223</v>
      </c>
      <c r="B1" s="23"/>
      <c r="C1" s="23"/>
      <c r="D1" s="23"/>
      <c r="E1" s="23"/>
      <c r="F1" s="24"/>
    </row>
    <row r="2" spans="1:6" s="25" customFormat="1" ht="20.25" customHeight="1">
      <c r="A2" s="27" t="s">
        <v>214</v>
      </c>
      <c r="B2" s="28"/>
      <c r="C2" s="28"/>
      <c r="D2" s="28"/>
      <c r="E2" s="28"/>
      <c r="F2" s="29"/>
    </row>
    <row r="3" spans="1:6" s="33" customFormat="1" ht="15.75">
      <c r="A3" s="30" t="s">
        <v>52</v>
      </c>
      <c r="B3" s="31"/>
      <c r="C3" s="31"/>
      <c r="D3" s="31"/>
      <c r="E3" s="31"/>
      <c r="F3" s="32"/>
    </row>
    <row r="4" spans="1:6" s="40" customFormat="1" ht="12.75" customHeight="1">
      <c r="A4" s="35" t="s">
        <v>12</v>
      </c>
      <c r="B4" s="36" t="s">
        <v>11</v>
      </c>
      <c r="C4" s="36" t="s">
        <v>10</v>
      </c>
      <c r="D4" s="232" t="s">
        <v>9</v>
      </c>
      <c r="E4" s="38" t="s">
        <v>8</v>
      </c>
      <c r="F4" s="233" t="s">
        <v>7</v>
      </c>
    </row>
    <row r="5" spans="1:6" s="40" customFormat="1" ht="12.75">
      <c r="A5" s="41">
        <v>1</v>
      </c>
      <c r="B5" s="42" t="s">
        <v>51</v>
      </c>
      <c r="C5" s="43"/>
      <c r="D5" s="232"/>
      <c r="E5" s="44"/>
      <c r="F5" s="234"/>
    </row>
    <row r="6" spans="1:6" s="40" customFormat="1" ht="94.5" customHeight="1">
      <c r="A6" s="46" t="s">
        <v>165</v>
      </c>
      <c r="B6" s="47" t="s">
        <v>107</v>
      </c>
      <c r="C6" s="48" t="s">
        <v>3</v>
      </c>
      <c r="D6" s="235">
        <v>25</v>
      </c>
      <c r="E6" s="122"/>
      <c r="F6" s="155">
        <f>+ROUND(D6*E6,0)</f>
        <v>0</v>
      </c>
    </row>
    <row r="7" spans="1:6" s="40" customFormat="1" ht="15" customHeight="1">
      <c r="A7" s="51"/>
      <c r="B7" s="52" t="s">
        <v>49</v>
      </c>
      <c r="C7" s="52"/>
      <c r="D7" s="52"/>
      <c r="E7" s="52"/>
      <c r="F7" s="202">
        <f>+SUM(F6:F6)</f>
        <v>0</v>
      </c>
    </row>
    <row r="8" spans="1:6" s="40" customFormat="1" ht="15" customHeight="1">
      <c r="A8" s="41">
        <v>2</v>
      </c>
      <c r="B8" s="42" t="s">
        <v>48</v>
      </c>
      <c r="C8" s="54"/>
      <c r="D8" s="236"/>
      <c r="E8" s="56"/>
      <c r="F8" s="202"/>
    </row>
    <row r="9" spans="1:6" s="40" customFormat="1" ht="15" customHeight="1">
      <c r="A9" s="46" t="s">
        <v>166</v>
      </c>
      <c r="B9" s="47" t="s">
        <v>106</v>
      </c>
      <c r="C9" s="57" t="s">
        <v>1</v>
      </c>
      <c r="D9" s="235">
        <v>1</v>
      </c>
      <c r="E9" s="121"/>
      <c r="F9" s="155">
        <f>+ROUND(D9*E9,0)</f>
        <v>0</v>
      </c>
    </row>
    <row r="10" spans="1:6" s="40" customFormat="1" ht="15" customHeight="1">
      <c r="A10" s="46" t="s">
        <v>167</v>
      </c>
      <c r="B10" s="47" t="s">
        <v>108</v>
      </c>
      <c r="C10" s="57" t="s">
        <v>1</v>
      </c>
      <c r="D10" s="235">
        <v>1</v>
      </c>
      <c r="E10" s="121"/>
      <c r="F10" s="155">
        <f>+ROUND(D10*E10,0)</f>
        <v>0</v>
      </c>
    </row>
    <row r="11" spans="1:6" s="40" customFormat="1" ht="15" customHeight="1">
      <c r="A11" s="46" t="s">
        <v>168</v>
      </c>
      <c r="B11" s="47" t="s">
        <v>109</v>
      </c>
      <c r="C11" s="57" t="s">
        <v>1</v>
      </c>
      <c r="D11" s="235">
        <v>1</v>
      </c>
      <c r="E11" s="121"/>
      <c r="F11" s="155">
        <f>+ROUND(D11*E11,0)</f>
        <v>0</v>
      </c>
    </row>
    <row r="12" spans="1:6" s="40" customFormat="1" ht="15" customHeight="1">
      <c r="A12" s="46" t="s">
        <v>169</v>
      </c>
      <c r="B12" s="47" t="s">
        <v>110</v>
      </c>
      <c r="C12" s="57" t="s">
        <v>3</v>
      </c>
      <c r="D12" s="235">
        <v>1.7</v>
      </c>
      <c r="E12" s="121"/>
      <c r="F12" s="155">
        <f>+ROUND(D12*E12,0)</f>
        <v>0</v>
      </c>
    </row>
    <row r="13" spans="1:6" s="40" customFormat="1" ht="20.25" customHeight="1">
      <c r="A13" s="51"/>
      <c r="B13" s="52" t="s">
        <v>47</v>
      </c>
      <c r="C13" s="52"/>
      <c r="D13" s="52"/>
      <c r="E13" s="52"/>
      <c r="F13" s="202">
        <f>+SUM(F9:F12)</f>
        <v>0</v>
      </c>
    </row>
    <row r="14" spans="1:6" s="40" customFormat="1" ht="30" customHeight="1">
      <c r="A14" s="41">
        <v>3</v>
      </c>
      <c r="B14" s="42" t="s">
        <v>46</v>
      </c>
      <c r="C14" s="43"/>
      <c r="D14" s="232"/>
      <c r="E14" s="44"/>
      <c r="F14" s="237"/>
    </row>
    <row r="15" spans="1:6" s="40" customFormat="1" ht="12.75">
      <c r="A15" s="46" t="s">
        <v>141</v>
      </c>
      <c r="B15" s="59" t="s">
        <v>181</v>
      </c>
      <c r="C15" s="60" t="s">
        <v>20</v>
      </c>
      <c r="D15" s="238">
        <v>2</v>
      </c>
      <c r="E15" s="121"/>
      <c r="F15" s="155">
        <f aca="true" t="shared" si="0" ref="F15:F42">+ROUND(D15*E15,0)</f>
        <v>0</v>
      </c>
    </row>
    <row r="16" spans="1:6" s="40" customFormat="1" ht="12.75">
      <c r="A16" s="46" t="s">
        <v>142</v>
      </c>
      <c r="B16" s="59" t="s">
        <v>45</v>
      </c>
      <c r="C16" s="60" t="s">
        <v>20</v>
      </c>
      <c r="D16" s="238">
        <v>7</v>
      </c>
      <c r="E16" s="121"/>
      <c r="F16" s="155">
        <f t="shared" si="0"/>
        <v>0</v>
      </c>
    </row>
    <row r="17" spans="1:6" s="40" customFormat="1" ht="12.75">
      <c r="A17" s="46" t="s">
        <v>143</v>
      </c>
      <c r="B17" s="59" t="s">
        <v>183</v>
      </c>
      <c r="C17" s="60" t="s">
        <v>20</v>
      </c>
      <c r="D17" s="238">
        <v>3</v>
      </c>
      <c r="E17" s="121"/>
      <c r="F17" s="155">
        <f t="shared" si="0"/>
        <v>0</v>
      </c>
    </row>
    <row r="18" spans="1:6" s="40" customFormat="1" ht="12.75">
      <c r="A18" s="46" t="s">
        <v>144</v>
      </c>
      <c r="B18" s="59" t="s">
        <v>44</v>
      </c>
      <c r="C18" s="60" t="s">
        <v>20</v>
      </c>
      <c r="D18" s="238">
        <v>6</v>
      </c>
      <c r="E18" s="121"/>
      <c r="F18" s="155">
        <f t="shared" si="0"/>
        <v>0</v>
      </c>
    </row>
    <row r="19" spans="1:6" s="40" customFormat="1" ht="12.75">
      <c r="A19" s="46" t="s">
        <v>145</v>
      </c>
      <c r="B19" s="59" t="s">
        <v>180</v>
      </c>
      <c r="C19" s="60" t="s">
        <v>20</v>
      </c>
      <c r="D19" s="238">
        <v>1</v>
      </c>
      <c r="E19" s="121"/>
      <c r="F19" s="155">
        <f t="shared" si="0"/>
        <v>0</v>
      </c>
    </row>
    <row r="20" spans="1:6" s="40" customFormat="1" ht="12.75">
      <c r="A20" s="46" t="s">
        <v>146</v>
      </c>
      <c r="B20" s="59" t="s">
        <v>43</v>
      </c>
      <c r="C20" s="60" t="s">
        <v>20</v>
      </c>
      <c r="D20" s="238">
        <v>1</v>
      </c>
      <c r="E20" s="121"/>
      <c r="F20" s="155">
        <f t="shared" si="0"/>
        <v>0</v>
      </c>
    </row>
    <row r="21" spans="1:6" s="40" customFormat="1" ht="12.75">
      <c r="A21" s="46" t="s">
        <v>147</v>
      </c>
      <c r="B21" s="59" t="s">
        <v>42</v>
      </c>
      <c r="C21" s="60" t="s">
        <v>20</v>
      </c>
      <c r="D21" s="238">
        <v>1</v>
      </c>
      <c r="E21" s="121"/>
      <c r="F21" s="155">
        <f t="shared" si="0"/>
        <v>0</v>
      </c>
    </row>
    <row r="22" spans="1:6" s="40" customFormat="1" ht="12.75">
      <c r="A22" s="46" t="s">
        <v>148</v>
      </c>
      <c r="B22" s="59" t="s">
        <v>41</v>
      </c>
      <c r="C22" s="60" t="s">
        <v>20</v>
      </c>
      <c r="D22" s="238">
        <v>9</v>
      </c>
      <c r="E22" s="121"/>
      <c r="F22" s="155">
        <f t="shared" si="0"/>
        <v>0</v>
      </c>
    </row>
    <row r="23" spans="1:6" s="40" customFormat="1" ht="12.75">
      <c r="A23" s="46" t="s">
        <v>149</v>
      </c>
      <c r="B23" s="59" t="s">
        <v>40</v>
      </c>
      <c r="C23" s="60" t="s">
        <v>20</v>
      </c>
      <c r="D23" s="238">
        <v>6</v>
      </c>
      <c r="E23" s="121"/>
      <c r="F23" s="155">
        <f t="shared" si="0"/>
        <v>0</v>
      </c>
    </row>
    <row r="24" spans="1:6" s="40" customFormat="1" ht="12.75">
      <c r="A24" s="46" t="s">
        <v>150</v>
      </c>
      <c r="B24" s="59" t="s">
        <v>39</v>
      </c>
      <c r="C24" s="60" t="s">
        <v>20</v>
      </c>
      <c r="D24" s="238">
        <v>6</v>
      </c>
      <c r="E24" s="121"/>
      <c r="F24" s="155">
        <f t="shared" si="0"/>
        <v>0</v>
      </c>
    </row>
    <row r="25" spans="1:6" s="40" customFormat="1" ht="12.75">
      <c r="A25" s="46" t="s">
        <v>151</v>
      </c>
      <c r="B25" s="59" t="s">
        <v>38</v>
      </c>
      <c r="C25" s="60" t="s">
        <v>20</v>
      </c>
      <c r="D25" s="238">
        <v>3</v>
      </c>
      <c r="E25" s="121"/>
      <c r="F25" s="155">
        <f t="shared" si="0"/>
        <v>0</v>
      </c>
    </row>
    <row r="26" spans="1:6" s="40" customFormat="1" ht="12.75">
      <c r="A26" s="46" t="s">
        <v>152</v>
      </c>
      <c r="B26" s="59" t="s">
        <v>198</v>
      </c>
      <c r="C26" s="60" t="s">
        <v>20</v>
      </c>
      <c r="D26" s="238">
        <v>3</v>
      </c>
      <c r="E26" s="121"/>
      <c r="F26" s="155">
        <f t="shared" si="0"/>
        <v>0</v>
      </c>
    </row>
    <row r="27" spans="1:6" s="40" customFormat="1" ht="12.75">
      <c r="A27" s="46" t="s">
        <v>153</v>
      </c>
      <c r="B27" s="59" t="s">
        <v>37</v>
      </c>
      <c r="C27" s="60" t="s">
        <v>20</v>
      </c>
      <c r="D27" s="238">
        <v>3</v>
      </c>
      <c r="E27" s="121"/>
      <c r="F27" s="155">
        <f t="shared" si="0"/>
        <v>0</v>
      </c>
    </row>
    <row r="28" spans="1:6" s="40" customFormat="1" ht="12.75">
      <c r="A28" s="46" t="s">
        <v>154</v>
      </c>
      <c r="B28" s="59" t="s">
        <v>36</v>
      </c>
      <c r="C28" s="60" t="s">
        <v>20</v>
      </c>
      <c r="D28" s="238">
        <v>1</v>
      </c>
      <c r="E28" s="121"/>
      <c r="F28" s="155">
        <f t="shared" si="0"/>
        <v>0</v>
      </c>
    </row>
    <row r="29" spans="1:6" s="40" customFormat="1" ht="12.75">
      <c r="A29" s="46" t="s">
        <v>155</v>
      </c>
      <c r="B29" s="59" t="s">
        <v>35</v>
      </c>
      <c r="C29" s="60" t="s">
        <v>20</v>
      </c>
      <c r="D29" s="238">
        <v>2</v>
      </c>
      <c r="E29" s="121"/>
      <c r="F29" s="155">
        <f t="shared" si="0"/>
        <v>0</v>
      </c>
    </row>
    <row r="30" spans="1:6" s="40" customFormat="1" ht="12.75">
      <c r="A30" s="46" t="s">
        <v>156</v>
      </c>
      <c r="B30" s="59" t="s">
        <v>34</v>
      </c>
      <c r="C30" s="60" t="s">
        <v>20</v>
      </c>
      <c r="D30" s="238">
        <v>6</v>
      </c>
      <c r="E30" s="121"/>
      <c r="F30" s="155">
        <f t="shared" si="0"/>
        <v>0</v>
      </c>
    </row>
    <row r="31" spans="1:6" s="40" customFormat="1" ht="12.75">
      <c r="A31" s="46" t="s">
        <v>157</v>
      </c>
      <c r="B31" s="59" t="s">
        <v>33</v>
      </c>
      <c r="C31" s="60" t="s">
        <v>20</v>
      </c>
      <c r="D31" s="238">
        <v>6</v>
      </c>
      <c r="E31" s="121"/>
      <c r="F31" s="155">
        <f t="shared" si="0"/>
        <v>0</v>
      </c>
    </row>
    <row r="32" spans="1:6" s="40" customFormat="1" ht="12.75">
      <c r="A32" s="46" t="s">
        <v>158</v>
      </c>
      <c r="B32" s="59" t="s">
        <v>32</v>
      </c>
      <c r="C32" s="60" t="s">
        <v>20</v>
      </c>
      <c r="D32" s="238">
        <v>6</v>
      </c>
      <c r="E32" s="121"/>
      <c r="F32" s="155">
        <f t="shared" si="0"/>
        <v>0</v>
      </c>
    </row>
    <row r="33" spans="1:6" s="40" customFormat="1" ht="12.75">
      <c r="A33" s="46" t="s">
        <v>159</v>
      </c>
      <c r="B33" s="59" t="s">
        <v>31</v>
      </c>
      <c r="C33" s="60" t="s">
        <v>20</v>
      </c>
      <c r="D33" s="238">
        <v>3</v>
      </c>
      <c r="E33" s="121"/>
      <c r="F33" s="155">
        <f t="shared" si="0"/>
        <v>0</v>
      </c>
    </row>
    <row r="34" spans="1:6" s="40" customFormat="1" ht="12.75">
      <c r="A34" s="46" t="s">
        <v>160</v>
      </c>
      <c r="B34" s="59" t="s">
        <v>30</v>
      </c>
      <c r="C34" s="60" t="s">
        <v>20</v>
      </c>
      <c r="D34" s="238">
        <v>6</v>
      </c>
      <c r="E34" s="121"/>
      <c r="F34" s="155">
        <f t="shared" si="0"/>
        <v>0</v>
      </c>
    </row>
    <row r="35" spans="1:6" s="40" customFormat="1" ht="12.75">
      <c r="A35" s="46" t="s">
        <v>161</v>
      </c>
      <c r="B35" s="59" t="s">
        <v>29</v>
      </c>
      <c r="C35" s="60" t="s">
        <v>20</v>
      </c>
      <c r="D35" s="238">
        <v>3</v>
      </c>
      <c r="E35" s="121"/>
      <c r="F35" s="155">
        <f t="shared" si="0"/>
        <v>0</v>
      </c>
    </row>
    <row r="36" spans="1:6" s="40" customFormat="1" ht="12.75">
      <c r="A36" s="46" t="s">
        <v>162</v>
      </c>
      <c r="B36" s="59" t="s">
        <v>28</v>
      </c>
      <c r="C36" s="60" t="s">
        <v>20</v>
      </c>
      <c r="D36" s="238">
        <v>2</v>
      </c>
      <c r="E36" s="121"/>
      <c r="F36" s="155">
        <f t="shared" si="0"/>
        <v>0</v>
      </c>
    </row>
    <row r="37" spans="1:6" s="40" customFormat="1" ht="12.75">
      <c r="A37" s="46" t="s">
        <v>163</v>
      </c>
      <c r="B37" s="59" t="s">
        <v>27</v>
      </c>
      <c r="C37" s="60" t="s">
        <v>20</v>
      </c>
      <c r="D37" s="238">
        <v>2</v>
      </c>
      <c r="E37" s="121"/>
      <c r="F37" s="155">
        <f t="shared" si="0"/>
        <v>0</v>
      </c>
    </row>
    <row r="38" spans="1:6" s="40" customFormat="1" ht="12.75">
      <c r="A38" s="46" t="s">
        <v>164</v>
      </c>
      <c r="B38" s="59" t="s">
        <v>26</v>
      </c>
      <c r="C38" s="60" t="s">
        <v>3</v>
      </c>
      <c r="D38" s="238">
        <v>40</v>
      </c>
      <c r="E38" s="121"/>
      <c r="F38" s="155">
        <f t="shared" si="0"/>
        <v>0</v>
      </c>
    </row>
    <row r="39" spans="1:6" s="40" customFormat="1" ht="12.75">
      <c r="A39" s="46" t="s">
        <v>172</v>
      </c>
      <c r="B39" s="59" t="s">
        <v>25</v>
      </c>
      <c r="C39" s="60" t="s">
        <v>3</v>
      </c>
      <c r="D39" s="238">
        <v>150</v>
      </c>
      <c r="E39" s="121"/>
      <c r="F39" s="155">
        <f t="shared" si="0"/>
        <v>0</v>
      </c>
    </row>
    <row r="40" spans="1:6" s="40" customFormat="1" ht="25.5">
      <c r="A40" s="46" t="s">
        <v>173</v>
      </c>
      <c r="B40" s="47" t="s">
        <v>24</v>
      </c>
      <c r="C40" s="60" t="s">
        <v>23</v>
      </c>
      <c r="D40" s="238">
        <v>1</v>
      </c>
      <c r="E40" s="121"/>
      <c r="F40" s="155">
        <f t="shared" si="0"/>
        <v>0</v>
      </c>
    </row>
    <row r="41" spans="1:6" s="40" customFormat="1" ht="12.75">
      <c r="A41" s="46" t="s">
        <v>174</v>
      </c>
      <c r="B41" s="59" t="s">
        <v>22</v>
      </c>
      <c r="C41" s="60" t="s">
        <v>20</v>
      </c>
      <c r="D41" s="238">
        <v>2</v>
      </c>
      <c r="E41" s="121"/>
      <c r="F41" s="155">
        <f t="shared" si="0"/>
        <v>0</v>
      </c>
    </row>
    <row r="42" spans="1:6" s="40" customFormat="1" ht="12.75">
      <c r="A42" s="46" t="s">
        <v>182</v>
      </c>
      <c r="B42" s="59" t="s">
        <v>21</v>
      </c>
      <c r="C42" s="60" t="s">
        <v>20</v>
      </c>
      <c r="D42" s="238">
        <v>1</v>
      </c>
      <c r="E42" s="121"/>
      <c r="F42" s="155">
        <f t="shared" si="0"/>
        <v>0</v>
      </c>
    </row>
    <row r="43" spans="1:6" s="40" customFormat="1" ht="21" customHeight="1">
      <c r="A43" s="51"/>
      <c r="B43" s="349" t="s">
        <v>19</v>
      </c>
      <c r="C43" s="350"/>
      <c r="D43" s="350"/>
      <c r="E43" s="351"/>
      <c r="F43" s="202">
        <f>+SUM(F15:F42)</f>
        <v>0</v>
      </c>
    </row>
    <row r="44" spans="1:6" s="66" customFormat="1" ht="12.75">
      <c r="A44" s="41">
        <v>4</v>
      </c>
      <c r="B44" s="62" t="s">
        <v>98</v>
      </c>
      <c r="C44" s="63"/>
      <c r="D44" s="239"/>
      <c r="E44" s="65"/>
      <c r="F44" s="202"/>
    </row>
    <row r="45" spans="1:6" s="66" customFormat="1" ht="76.5">
      <c r="A45" s="68" t="s">
        <v>170</v>
      </c>
      <c r="B45" s="69" t="s">
        <v>197</v>
      </c>
      <c r="C45" s="70" t="s">
        <v>1</v>
      </c>
      <c r="D45" s="240">
        <v>1</v>
      </c>
      <c r="E45" s="125"/>
      <c r="F45" s="155">
        <f>+ROUND(D45*E45,0)</f>
        <v>0</v>
      </c>
    </row>
    <row r="46" spans="1:6" s="66" customFormat="1" ht="12.75">
      <c r="A46" s="51"/>
      <c r="B46" s="72" t="s">
        <v>99</v>
      </c>
      <c r="C46" s="72"/>
      <c r="D46" s="72"/>
      <c r="E46" s="72"/>
      <c r="F46" s="202">
        <f>SUM(F45)</f>
        <v>0</v>
      </c>
    </row>
    <row r="47" spans="1:6" s="40" customFormat="1" ht="12.75">
      <c r="A47" s="41">
        <v>5</v>
      </c>
      <c r="B47" s="73" t="s">
        <v>18</v>
      </c>
      <c r="C47" s="74"/>
      <c r="D47" s="241"/>
      <c r="E47" s="76"/>
      <c r="F47" s="242"/>
    </row>
    <row r="48" spans="1:6" s="40" customFormat="1" ht="12.75">
      <c r="A48" s="68" t="s">
        <v>171</v>
      </c>
      <c r="B48" s="47" t="s">
        <v>17</v>
      </c>
      <c r="C48" s="48" t="s">
        <v>16</v>
      </c>
      <c r="D48" s="235">
        <v>1</v>
      </c>
      <c r="E48" s="125"/>
      <c r="F48" s="155">
        <f>+ROUND(D48*E48,0)</f>
        <v>0</v>
      </c>
    </row>
    <row r="49" spans="1:6" s="40" customFormat="1" ht="20.25" customHeight="1">
      <c r="A49" s="77"/>
      <c r="B49" s="78" t="s">
        <v>15</v>
      </c>
      <c r="C49" s="78"/>
      <c r="D49" s="78"/>
      <c r="E49" s="78"/>
      <c r="F49" s="242">
        <f>+SUM(F48:F48)</f>
        <v>0</v>
      </c>
    </row>
    <row r="50" spans="1:6" s="40" customFormat="1" ht="15" customHeight="1">
      <c r="A50" s="51"/>
      <c r="B50" s="79" t="s">
        <v>14</v>
      </c>
      <c r="C50" s="79"/>
      <c r="D50" s="79"/>
      <c r="E50" s="79"/>
      <c r="F50" s="202">
        <f>+F49+F43+F13+F7+F46</f>
        <v>0</v>
      </c>
    </row>
    <row r="51" spans="1:6" s="40" customFormat="1" ht="15" customHeight="1">
      <c r="A51" s="51"/>
      <c r="B51" s="352" t="s">
        <v>226</v>
      </c>
      <c r="C51" s="352"/>
      <c r="D51" s="352"/>
      <c r="E51" s="352"/>
      <c r="F51" s="321"/>
    </row>
    <row r="52" spans="1:6" s="40" customFormat="1" ht="15" customHeight="1">
      <c r="A52" s="51"/>
      <c r="B52" s="352" t="s">
        <v>177</v>
      </c>
      <c r="C52" s="352"/>
      <c r="D52" s="352"/>
      <c r="E52" s="352"/>
      <c r="F52" s="321"/>
    </row>
    <row r="53" spans="1:6" s="40" customFormat="1" ht="23.25" customHeight="1">
      <c r="A53" s="80" t="s">
        <v>178</v>
      </c>
      <c r="B53" s="81"/>
      <c r="C53" s="81"/>
      <c r="D53" s="81"/>
      <c r="E53" s="82"/>
      <c r="F53" s="184">
        <f>SUM(F50:F52)</f>
        <v>0</v>
      </c>
    </row>
    <row r="54" spans="1:6" s="40" customFormat="1" ht="15" customHeight="1">
      <c r="A54" s="84"/>
      <c r="B54" s="85"/>
      <c r="C54" s="85"/>
      <c r="D54" s="85"/>
      <c r="E54" s="85"/>
      <c r="F54" s="86"/>
    </row>
    <row r="55" spans="1:6" s="40" customFormat="1" ht="26.25" customHeight="1">
      <c r="A55" s="30" t="s">
        <v>13</v>
      </c>
      <c r="B55" s="31"/>
      <c r="C55" s="31"/>
      <c r="D55" s="31"/>
      <c r="E55" s="31"/>
      <c r="F55" s="32"/>
    </row>
    <row r="56" spans="1:6" s="40" customFormat="1" ht="12.75" customHeight="1">
      <c r="A56" s="35" t="s">
        <v>12</v>
      </c>
      <c r="B56" s="36" t="s">
        <v>11</v>
      </c>
      <c r="C56" s="36" t="s">
        <v>10</v>
      </c>
      <c r="D56" s="232" t="s">
        <v>9</v>
      </c>
      <c r="E56" s="38" t="s">
        <v>8</v>
      </c>
      <c r="F56" s="233" t="s">
        <v>7</v>
      </c>
    </row>
    <row r="57" spans="1:6" s="40" customFormat="1" ht="69" customHeight="1">
      <c r="A57" s="87">
        <v>1</v>
      </c>
      <c r="B57" s="47" t="s">
        <v>185</v>
      </c>
      <c r="C57" s="48" t="s">
        <v>1</v>
      </c>
      <c r="D57" s="235">
        <v>1</v>
      </c>
      <c r="E57" s="122"/>
      <c r="F57" s="155">
        <f aca="true" t="shared" si="1" ref="F57:F75">+ROUND(D57*E57,0)</f>
        <v>0</v>
      </c>
    </row>
    <row r="58" spans="1:6" s="40" customFormat="1" ht="12.75">
      <c r="A58" s="87">
        <v>2</v>
      </c>
      <c r="B58" s="59" t="s">
        <v>189</v>
      </c>
      <c r="C58" s="60" t="s">
        <v>3</v>
      </c>
      <c r="D58" s="238">
        <v>35</v>
      </c>
      <c r="E58" s="122"/>
      <c r="F58" s="155">
        <f t="shared" si="1"/>
        <v>0</v>
      </c>
    </row>
    <row r="59" spans="1:6" s="40" customFormat="1" ht="12.75">
      <c r="A59" s="88">
        <v>3</v>
      </c>
      <c r="B59" s="69" t="s">
        <v>111</v>
      </c>
      <c r="C59" s="89" t="s">
        <v>1</v>
      </c>
      <c r="D59" s="240">
        <v>1</v>
      </c>
      <c r="E59" s="122"/>
      <c r="F59" s="155">
        <f t="shared" si="1"/>
        <v>0</v>
      </c>
    </row>
    <row r="60" spans="1:6" s="40" customFormat="1" ht="38.25">
      <c r="A60" s="88">
        <f aca="true" t="shared" si="2" ref="A60:A75">+A59+1</f>
        <v>4</v>
      </c>
      <c r="B60" s="90" t="s">
        <v>184</v>
      </c>
      <c r="C60" s="89" t="s">
        <v>3</v>
      </c>
      <c r="D60" s="240">
        <v>20</v>
      </c>
      <c r="E60" s="122"/>
      <c r="F60" s="155">
        <f t="shared" si="1"/>
        <v>0</v>
      </c>
    </row>
    <row r="61" spans="1:6" s="40" customFormat="1" ht="25.5">
      <c r="A61" s="88">
        <f t="shared" si="2"/>
        <v>5</v>
      </c>
      <c r="B61" s="69" t="s">
        <v>112</v>
      </c>
      <c r="C61" s="89" t="s">
        <v>1</v>
      </c>
      <c r="D61" s="240">
        <v>1</v>
      </c>
      <c r="E61" s="122"/>
      <c r="F61" s="155">
        <f t="shared" si="1"/>
        <v>0</v>
      </c>
    </row>
    <row r="62" spans="1:6" s="40" customFormat="1" ht="12.75">
      <c r="A62" s="88">
        <f t="shared" si="2"/>
        <v>6</v>
      </c>
      <c r="B62" s="69" t="s">
        <v>113</v>
      </c>
      <c r="C62" s="89" t="s">
        <v>1</v>
      </c>
      <c r="D62" s="240">
        <v>1</v>
      </c>
      <c r="E62" s="122"/>
      <c r="F62" s="155">
        <f t="shared" si="1"/>
        <v>0</v>
      </c>
    </row>
    <row r="63" spans="1:6" s="40" customFormat="1" ht="165.75">
      <c r="A63" s="88">
        <f t="shared" si="2"/>
        <v>7</v>
      </c>
      <c r="B63" s="69" t="s">
        <v>186</v>
      </c>
      <c r="C63" s="89" t="s">
        <v>1</v>
      </c>
      <c r="D63" s="240">
        <v>1</v>
      </c>
      <c r="E63" s="122"/>
      <c r="F63" s="155">
        <f t="shared" si="1"/>
        <v>0</v>
      </c>
    </row>
    <row r="64" spans="1:6" s="40" customFormat="1" ht="76.5">
      <c r="A64" s="88">
        <f t="shared" si="2"/>
        <v>8</v>
      </c>
      <c r="B64" s="69" t="s">
        <v>6</v>
      </c>
      <c r="C64" s="89" t="s">
        <v>1</v>
      </c>
      <c r="D64" s="240">
        <v>1</v>
      </c>
      <c r="E64" s="122"/>
      <c r="F64" s="155">
        <f t="shared" si="1"/>
        <v>0</v>
      </c>
    </row>
    <row r="65" spans="1:6" s="40" customFormat="1" ht="32.25" customHeight="1">
      <c r="A65" s="88">
        <f t="shared" si="2"/>
        <v>9</v>
      </c>
      <c r="B65" s="69" t="s">
        <v>5</v>
      </c>
      <c r="C65" s="89" t="s">
        <v>1</v>
      </c>
      <c r="D65" s="240">
        <v>1</v>
      </c>
      <c r="E65" s="122"/>
      <c r="F65" s="155">
        <f t="shared" si="1"/>
        <v>0</v>
      </c>
    </row>
    <row r="66" spans="1:6" s="40" customFormat="1" ht="56.25" customHeight="1">
      <c r="A66" s="88">
        <f t="shared" si="2"/>
        <v>10</v>
      </c>
      <c r="B66" s="69" t="s">
        <v>4</v>
      </c>
      <c r="C66" s="89" t="s">
        <v>1</v>
      </c>
      <c r="D66" s="240">
        <v>1</v>
      </c>
      <c r="E66" s="122"/>
      <c r="F66" s="155">
        <f t="shared" si="1"/>
        <v>0</v>
      </c>
    </row>
    <row r="67" spans="1:6" s="40" customFormat="1" ht="249" customHeight="1">
      <c r="A67" s="88">
        <f t="shared" si="2"/>
        <v>11</v>
      </c>
      <c r="B67" s="91" t="s">
        <v>187</v>
      </c>
      <c r="C67" s="89" t="s">
        <v>1</v>
      </c>
      <c r="D67" s="240">
        <v>1</v>
      </c>
      <c r="E67" s="122"/>
      <c r="F67" s="155">
        <f t="shared" si="1"/>
        <v>0</v>
      </c>
    </row>
    <row r="68" spans="1:6" s="40" customFormat="1" ht="12.75">
      <c r="A68" s="88">
        <f t="shared" si="2"/>
        <v>12</v>
      </c>
      <c r="B68" s="69" t="s">
        <v>114</v>
      </c>
      <c r="C68" s="70" t="s">
        <v>1</v>
      </c>
      <c r="D68" s="240">
        <v>2</v>
      </c>
      <c r="E68" s="122"/>
      <c r="F68" s="155">
        <f t="shared" si="1"/>
        <v>0</v>
      </c>
    </row>
    <row r="69" spans="1:6" s="40" customFormat="1" ht="12.75">
      <c r="A69" s="88">
        <f>A68+1</f>
        <v>13</v>
      </c>
      <c r="B69" s="69" t="s">
        <v>115</v>
      </c>
      <c r="C69" s="70" t="s">
        <v>1</v>
      </c>
      <c r="D69" s="240">
        <v>1</v>
      </c>
      <c r="E69" s="122"/>
      <c r="F69" s="155">
        <f t="shared" si="1"/>
        <v>0</v>
      </c>
    </row>
    <row r="70" spans="1:6" s="40" customFormat="1" ht="12" customHeight="1">
      <c r="A70" s="88">
        <f t="shared" si="2"/>
        <v>14</v>
      </c>
      <c r="B70" s="69" t="s">
        <v>116</v>
      </c>
      <c r="C70" s="70" t="s">
        <v>1</v>
      </c>
      <c r="D70" s="240">
        <v>1</v>
      </c>
      <c r="E70" s="122"/>
      <c r="F70" s="155">
        <f t="shared" si="1"/>
        <v>0</v>
      </c>
    </row>
    <row r="71" spans="1:6" s="40" customFormat="1" ht="12.75">
      <c r="A71" s="88">
        <f t="shared" si="2"/>
        <v>15</v>
      </c>
      <c r="B71" s="69" t="s">
        <v>120</v>
      </c>
      <c r="C71" s="70" t="s">
        <v>1</v>
      </c>
      <c r="D71" s="240">
        <v>1</v>
      </c>
      <c r="E71" s="122"/>
      <c r="F71" s="155">
        <f t="shared" si="1"/>
        <v>0</v>
      </c>
    </row>
    <row r="72" spans="1:6" s="40" customFormat="1" ht="12.75">
      <c r="A72" s="88">
        <f>+A71+1</f>
        <v>16</v>
      </c>
      <c r="B72" s="69" t="s">
        <v>2</v>
      </c>
      <c r="C72" s="70" t="s">
        <v>1</v>
      </c>
      <c r="D72" s="240">
        <v>1</v>
      </c>
      <c r="E72" s="122"/>
      <c r="F72" s="155">
        <f t="shared" si="1"/>
        <v>0</v>
      </c>
    </row>
    <row r="73" spans="1:6" s="40" customFormat="1" ht="12.75">
      <c r="A73" s="88">
        <f t="shared" si="2"/>
        <v>17</v>
      </c>
      <c r="B73" s="69" t="s">
        <v>119</v>
      </c>
      <c r="C73" s="70" t="s">
        <v>1</v>
      </c>
      <c r="D73" s="240">
        <v>1</v>
      </c>
      <c r="E73" s="122"/>
      <c r="F73" s="155">
        <f t="shared" si="1"/>
        <v>0</v>
      </c>
    </row>
    <row r="74" spans="1:6" s="96" customFormat="1" ht="15">
      <c r="A74" s="88">
        <f t="shared" si="2"/>
        <v>18</v>
      </c>
      <c r="B74" s="92" t="s">
        <v>117</v>
      </c>
      <c r="C74" s="93" t="s">
        <v>1</v>
      </c>
      <c r="D74" s="89">
        <v>1</v>
      </c>
      <c r="E74" s="122"/>
      <c r="F74" s="155">
        <f t="shared" si="1"/>
        <v>0</v>
      </c>
    </row>
    <row r="75" spans="1:6" s="96" customFormat="1" ht="15">
      <c r="A75" s="88">
        <f t="shared" si="2"/>
        <v>19</v>
      </c>
      <c r="B75" s="69" t="s">
        <v>118</v>
      </c>
      <c r="C75" s="93" t="s">
        <v>1</v>
      </c>
      <c r="D75" s="89">
        <v>1</v>
      </c>
      <c r="E75" s="122"/>
      <c r="F75" s="155">
        <f t="shared" si="1"/>
        <v>0</v>
      </c>
    </row>
    <row r="76" spans="1:6" ht="18.75" customHeight="1">
      <c r="A76" s="46"/>
      <c r="B76" s="98" t="s">
        <v>0</v>
      </c>
      <c r="C76" s="99"/>
      <c r="D76" s="99"/>
      <c r="E76" s="100"/>
      <c r="F76" s="242">
        <f>SUM(F57:F75)</f>
        <v>0</v>
      </c>
    </row>
    <row r="77" spans="1:6" ht="21.75" customHeight="1">
      <c r="A77" s="46"/>
      <c r="B77" s="129" t="s">
        <v>228</v>
      </c>
      <c r="C77" s="129"/>
      <c r="D77" s="129"/>
      <c r="E77" s="129"/>
      <c r="F77" s="228"/>
    </row>
    <row r="78" spans="1:6" ht="22.5" customHeight="1">
      <c r="A78" s="102" t="s">
        <v>179</v>
      </c>
      <c r="B78" s="109"/>
      <c r="C78" s="109"/>
      <c r="D78" s="109"/>
      <c r="E78" s="110"/>
      <c r="F78" s="206">
        <f>SUM(F76:F77)</f>
        <v>0</v>
      </c>
    </row>
    <row r="79" spans="1:6" ht="6" customHeight="1">
      <c r="A79" s="106"/>
      <c r="B79" s="107"/>
      <c r="C79" s="107"/>
      <c r="D79" s="107"/>
      <c r="E79" s="107"/>
      <c r="F79" s="108"/>
    </row>
    <row r="80" spans="1:6" ht="24.75" customHeight="1" thickBot="1">
      <c r="A80" s="330" t="s">
        <v>95</v>
      </c>
      <c r="B80" s="331"/>
      <c r="C80" s="331"/>
      <c r="D80" s="331"/>
      <c r="E80" s="332"/>
      <c r="F80" s="333">
        <f>+F53+F78</f>
        <v>0</v>
      </c>
    </row>
    <row r="81" spans="1:6" ht="12.75">
      <c r="A81" s="334" t="s">
        <v>53</v>
      </c>
      <c r="B81" s="335"/>
      <c r="C81" s="335"/>
      <c r="D81" s="335"/>
      <c r="E81" s="335"/>
      <c r="F81" s="335"/>
    </row>
  </sheetData>
  <sheetProtection password="DF72" sheet="1"/>
  <mergeCells count="20">
    <mergeCell ref="A55:F55"/>
    <mergeCell ref="B76:E76"/>
    <mergeCell ref="B77:E77"/>
    <mergeCell ref="A79:F79"/>
    <mergeCell ref="A1:F1"/>
    <mergeCell ref="A2:F2"/>
    <mergeCell ref="A3:F3"/>
    <mergeCell ref="B7:E7"/>
    <mergeCell ref="B13:E13"/>
    <mergeCell ref="B52:E52"/>
    <mergeCell ref="A81:F81"/>
    <mergeCell ref="A53:E53"/>
    <mergeCell ref="A78:E78"/>
    <mergeCell ref="A80:E80"/>
    <mergeCell ref="A54:F54"/>
    <mergeCell ref="B43:E43"/>
    <mergeCell ref="B46:E46"/>
    <mergeCell ref="B49:E49"/>
    <mergeCell ref="B50:E50"/>
    <mergeCell ref="B51:E51"/>
  </mergeCells>
  <printOptions/>
  <pageMargins left="0.7086614173228347" right="0.7086614173228347" top="0.7480314960629921" bottom="0.7480314960629921" header="0.31496062992125984" footer="0.31496062992125984"/>
  <pageSetup horizontalDpi="600" verticalDpi="600" orientation="portrait" scale="67" r:id="rId1"/>
  <rowBreaks count="1" manualBreakCount="1">
    <brk id="54" max="255" man="1"/>
  </rowBreaks>
</worksheet>
</file>

<file path=xl/worksheets/sheet12.xml><?xml version="1.0" encoding="utf-8"?>
<worksheet xmlns="http://schemas.openxmlformats.org/spreadsheetml/2006/main" xmlns:r="http://schemas.openxmlformats.org/officeDocument/2006/relationships">
  <dimension ref="A1:L178"/>
  <sheetViews>
    <sheetView zoomScalePageLayoutView="0" workbookViewId="0" topLeftCell="A1">
      <selection activeCell="A1" sqref="A1:F1"/>
    </sheetView>
  </sheetViews>
  <sheetFormatPr defaultColWidth="5.7109375" defaultRowHeight="12.75"/>
  <cols>
    <col min="1" max="1" width="6.7109375" style="208" customWidth="1"/>
    <col min="2" max="2" width="45.7109375" style="209" customWidth="1"/>
    <col min="3" max="3" width="8.7109375" style="216" customWidth="1"/>
    <col min="4" max="4" width="11.421875" style="317" customWidth="1"/>
    <col min="5" max="5" width="14.7109375" style="213" customWidth="1"/>
    <col min="6" max="6" width="16.00390625" style="213" customWidth="1"/>
    <col min="7" max="248" width="13.00390625" style="207" customWidth="1"/>
    <col min="249" max="16384" width="5.7109375" style="207" customWidth="1"/>
  </cols>
  <sheetData>
    <row r="1" spans="1:6" s="133" customFormat="1" ht="58.5" customHeight="1">
      <c r="A1" s="308" t="s">
        <v>223</v>
      </c>
      <c r="B1" s="252"/>
      <c r="C1" s="252"/>
      <c r="D1" s="252"/>
      <c r="E1" s="252"/>
      <c r="F1" s="253"/>
    </row>
    <row r="2" spans="1:12" s="133" customFormat="1" ht="15.75">
      <c r="A2" s="353" t="s">
        <v>215</v>
      </c>
      <c r="B2" s="354"/>
      <c r="C2" s="354"/>
      <c r="D2" s="354"/>
      <c r="E2" s="354"/>
      <c r="F2" s="355"/>
      <c r="G2" s="309"/>
      <c r="H2" s="309"/>
      <c r="I2" s="309"/>
      <c r="J2" s="309"/>
      <c r="K2" s="309"/>
      <c r="L2" s="309"/>
    </row>
    <row r="3" spans="1:12" s="140" customFormat="1" ht="17.25" customHeight="1">
      <c r="A3" s="137" t="s">
        <v>94</v>
      </c>
      <c r="B3" s="138"/>
      <c r="C3" s="138"/>
      <c r="D3" s="138"/>
      <c r="E3" s="138"/>
      <c r="F3" s="139"/>
      <c r="G3" s="309"/>
      <c r="H3" s="309"/>
      <c r="I3" s="309"/>
      <c r="J3" s="309"/>
      <c r="K3" s="309"/>
      <c r="L3" s="309"/>
    </row>
    <row r="4" spans="1:6" s="147" customFormat="1" ht="15">
      <c r="A4" s="141" t="s">
        <v>93</v>
      </c>
      <c r="B4" s="142" t="s">
        <v>11</v>
      </c>
      <c r="C4" s="143" t="s">
        <v>10</v>
      </c>
      <c r="D4" s="144" t="s">
        <v>9</v>
      </c>
      <c r="E4" s="310" t="s">
        <v>8</v>
      </c>
      <c r="F4" s="146" t="s">
        <v>7</v>
      </c>
    </row>
    <row r="5" spans="1:6" s="151" customFormat="1" ht="15">
      <c r="A5" s="148">
        <v>1</v>
      </c>
      <c r="B5" s="149" t="s">
        <v>92</v>
      </c>
      <c r="C5" s="149"/>
      <c r="D5" s="149"/>
      <c r="E5" s="149"/>
      <c r="F5" s="150"/>
    </row>
    <row r="6" spans="1:6" s="96" customFormat="1" ht="15">
      <c r="A6" s="152" t="s">
        <v>129</v>
      </c>
      <c r="B6" s="153" t="s">
        <v>91</v>
      </c>
      <c r="C6" s="93" t="s">
        <v>3</v>
      </c>
      <c r="D6" s="94">
        <v>7</v>
      </c>
      <c r="E6" s="12"/>
      <c r="F6" s="155">
        <f>+ROUND(D6*E6,0)</f>
        <v>0</v>
      </c>
    </row>
    <row r="7" spans="1:6" s="151" customFormat="1" ht="15">
      <c r="A7" s="148"/>
      <c r="B7" s="156" t="s">
        <v>90</v>
      </c>
      <c r="C7" s="156"/>
      <c r="D7" s="156"/>
      <c r="E7" s="156"/>
      <c r="F7" s="157">
        <f>+F6</f>
        <v>0</v>
      </c>
    </row>
    <row r="8" spans="1:6" s="151" customFormat="1" ht="15">
      <c r="A8" s="148">
        <v>2</v>
      </c>
      <c r="B8" s="158" t="s">
        <v>89</v>
      </c>
      <c r="C8" s="159"/>
      <c r="D8" s="263"/>
      <c r="E8" s="264"/>
      <c r="F8" s="157"/>
    </row>
    <row r="9" spans="1:6" s="96" customFormat="1" ht="15">
      <c r="A9" s="152" t="s">
        <v>130</v>
      </c>
      <c r="B9" s="153" t="s">
        <v>88</v>
      </c>
      <c r="C9" s="93" t="s">
        <v>3</v>
      </c>
      <c r="D9" s="94">
        <v>14</v>
      </c>
      <c r="E9" s="318"/>
      <c r="F9" s="155">
        <f>+ROUND(D9*E9,0)</f>
        <v>0</v>
      </c>
    </row>
    <row r="10" spans="1:6" s="96" customFormat="1" ht="15">
      <c r="A10" s="152" t="s">
        <v>131</v>
      </c>
      <c r="B10" s="153" t="s">
        <v>87</v>
      </c>
      <c r="C10" s="93" t="s">
        <v>1</v>
      </c>
      <c r="D10" s="94">
        <v>6.4</v>
      </c>
      <c r="E10" s="318"/>
      <c r="F10" s="155">
        <f>+ROUND(D10*E10,0)</f>
        <v>0</v>
      </c>
    </row>
    <row r="11" spans="1:6" s="96" customFormat="1" ht="15">
      <c r="A11" s="152" t="s">
        <v>132</v>
      </c>
      <c r="B11" s="92" t="s">
        <v>86</v>
      </c>
      <c r="C11" s="93" t="s">
        <v>1</v>
      </c>
      <c r="D11" s="94">
        <v>1</v>
      </c>
      <c r="E11" s="318"/>
      <c r="F11" s="155">
        <f>+ROUND(D11*E11,0)</f>
        <v>0</v>
      </c>
    </row>
    <row r="12" spans="1:6" s="151" customFormat="1" ht="15">
      <c r="A12" s="148"/>
      <c r="B12" s="156" t="s">
        <v>85</v>
      </c>
      <c r="C12" s="156"/>
      <c r="D12" s="156"/>
      <c r="E12" s="156"/>
      <c r="F12" s="157">
        <f>SUM(F9:F11)</f>
        <v>0</v>
      </c>
    </row>
    <row r="13" spans="1:6" s="151" customFormat="1" ht="15">
      <c r="A13" s="148">
        <v>3</v>
      </c>
      <c r="B13" s="265" t="s">
        <v>84</v>
      </c>
      <c r="C13" s="179"/>
      <c r="D13" s="356"/>
      <c r="E13" s="267"/>
      <c r="F13" s="336"/>
    </row>
    <row r="14" spans="1:6" s="151" customFormat="1" ht="15">
      <c r="A14" s="152" t="s">
        <v>83</v>
      </c>
      <c r="B14" s="269" t="s">
        <v>82</v>
      </c>
      <c r="C14" s="179"/>
      <c r="D14" s="356"/>
      <c r="E14" s="267"/>
      <c r="F14" s="336"/>
    </row>
    <row r="15" spans="1:6" s="151" customFormat="1" ht="15">
      <c r="A15" s="152" t="s">
        <v>78</v>
      </c>
      <c r="B15" s="270" t="s">
        <v>80</v>
      </c>
      <c r="C15" s="179" t="s">
        <v>3</v>
      </c>
      <c r="D15" s="171">
        <v>12</v>
      </c>
      <c r="E15" s="305"/>
      <c r="F15" s="155">
        <f>+ROUND(D15*E15,0)</f>
        <v>0</v>
      </c>
    </row>
    <row r="16" spans="1:6" s="151" customFormat="1" ht="15">
      <c r="A16" s="152">
        <v>3.3</v>
      </c>
      <c r="B16" s="270" t="s">
        <v>216</v>
      </c>
      <c r="C16" s="179" t="s">
        <v>3</v>
      </c>
      <c r="D16" s="171">
        <v>4</v>
      </c>
      <c r="E16" s="125"/>
      <c r="F16" s="155">
        <f>+ROUND(D16*E16,0)</f>
        <v>0</v>
      </c>
    </row>
    <row r="17" spans="1:6" s="151" customFormat="1" ht="15">
      <c r="A17" s="148"/>
      <c r="B17" s="269" t="s">
        <v>79</v>
      </c>
      <c r="C17" s="179"/>
      <c r="D17" s="356"/>
      <c r="E17" s="271"/>
      <c r="F17" s="337">
        <f>SUM(F15:F16)</f>
        <v>0</v>
      </c>
    </row>
    <row r="18" spans="1:6" s="151" customFormat="1" ht="15">
      <c r="A18" s="148">
        <v>4</v>
      </c>
      <c r="B18" s="269" t="s">
        <v>77</v>
      </c>
      <c r="C18" s="179"/>
      <c r="D18" s="171"/>
      <c r="E18" s="357"/>
      <c r="F18" s="336"/>
    </row>
    <row r="19" spans="1:6" s="151" customFormat="1" ht="25.5">
      <c r="A19" s="148" t="s">
        <v>126</v>
      </c>
      <c r="B19" s="175" t="s">
        <v>75</v>
      </c>
      <c r="C19" s="179" t="s">
        <v>59</v>
      </c>
      <c r="D19" s="171">
        <v>12.25</v>
      </c>
      <c r="E19" s="305"/>
      <c r="F19" s="155">
        <f>+ROUND(D19*E19,0)</f>
        <v>0</v>
      </c>
    </row>
    <row r="20" spans="1:6" s="151" customFormat="1" ht="15">
      <c r="A20" s="148">
        <v>4.2</v>
      </c>
      <c r="B20" s="175" t="s">
        <v>191</v>
      </c>
      <c r="C20" s="179" t="s">
        <v>3</v>
      </c>
      <c r="D20" s="171">
        <v>1</v>
      </c>
      <c r="E20" s="305"/>
      <c r="F20" s="155">
        <f>+ROUND(D20*E20,0)</f>
        <v>0</v>
      </c>
    </row>
    <row r="21" spans="1:6" s="151" customFormat="1" ht="15">
      <c r="A21" s="148">
        <v>4.3</v>
      </c>
      <c r="B21" s="175" t="s">
        <v>217</v>
      </c>
      <c r="C21" s="179" t="s">
        <v>59</v>
      </c>
      <c r="D21" s="171">
        <v>2</v>
      </c>
      <c r="E21" s="125"/>
      <c r="F21" s="155">
        <f>+ROUND(D21*E21,0)</f>
        <v>0</v>
      </c>
    </row>
    <row r="22" spans="1:6" s="151" customFormat="1" ht="15">
      <c r="A22" s="148"/>
      <c r="B22" s="269" t="s">
        <v>74</v>
      </c>
      <c r="C22" s="179"/>
      <c r="D22" s="356"/>
      <c r="E22" s="271"/>
      <c r="F22" s="337">
        <f>SUM(F19:F21)</f>
        <v>0</v>
      </c>
    </row>
    <row r="23" spans="1:6" s="151" customFormat="1" ht="15">
      <c r="A23" s="148"/>
      <c r="B23" s="269" t="s">
        <v>73</v>
      </c>
      <c r="C23" s="179"/>
      <c r="D23" s="356"/>
      <c r="E23" s="267"/>
      <c r="F23" s="337">
        <f>+F22+F17</f>
        <v>0</v>
      </c>
    </row>
    <row r="24" spans="1:6" s="151" customFormat="1" ht="15">
      <c r="A24" s="148">
        <v>5</v>
      </c>
      <c r="B24" s="158" t="s">
        <v>72</v>
      </c>
      <c r="C24" s="159"/>
      <c r="D24" s="263"/>
      <c r="E24" s="264"/>
      <c r="F24" s="157"/>
    </row>
    <row r="25" spans="1:6" s="96" customFormat="1" ht="51">
      <c r="A25" s="152" t="s">
        <v>127</v>
      </c>
      <c r="B25" s="175" t="s">
        <v>71</v>
      </c>
      <c r="C25" s="176" t="s">
        <v>50</v>
      </c>
      <c r="D25" s="177">
        <v>8</v>
      </c>
      <c r="E25" s="318"/>
      <c r="F25" s="155">
        <f>+ROUND(D25*E25,0)</f>
        <v>0</v>
      </c>
    </row>
    <row r="26" spans="1:6" s="151" customFormat="1" ht="15">
      <c r="A26" s="148"/>
      <c r="B26" s="156" t="s">
        <v>70</v>
      </c>
      <c r="C26" s="156"/>
      <c r="D26" s="156"/>
      <c r="E26" s="156"/>
      <c r="F26" s="157">
        <f>SUM(F25:F25)</f>
        <v>0</v>
      </c>
    </row>
    <row r="27" spans="1:6" s="151" customFormat="1" ht="15">
      <c r="A27" s="148">
        <v>6</v>
      </c>
      <c r="B27" s="158" t="s">
        <v>69</v>
      </c>
      <c r="C27" s="159"/>
      <c r="D27" s="263"/>
      <c r="E27" s="264"/>
      <c r="F27" s="157"/>
    </row>
    <row r="28" spans="1:6" s="96" customFormat="1" ht="38.25">
      <c r="A28" s="152" t="s">
        <v>125</v>
      </c>
      <c r="B28" s="175" t="s">
        <v>68</v>
      </c>
      <c r="C28" s="93" t="s">
        <v>50</v>
      </c>
      <c r="D28" s="94">
        <v>4</v>
      </c>
      <c r="E28" s="12"/>
      <c r="F28" s="155">
        <f>+ROUND(D28*E28,0)</f>
        <v>0</v>
      </c>
    </row>
    <row r="29" spans="1:6" s="96" customFormat="1" ht="38.25">
      <c r="A29" s="152" t="s">
        <v>136</v>
      </c>
      <c r="B29" s="175" t="s">
        <v>66</v>
      </c>
      <c r="C29" s="93" t="s">
        <v>50</v>
      </c>
      <c r="D29" s="94">
        <v>2</v>
      </c>
      <c r="E29" s="12"/>
      <c r="F29" s="155">
        <f>+ROUND(D29*E29,0)</f>
        <v>0</v>
      </c>
    </row>
    <row r="30" spans="1:6" s="96" customFormat="1" ht="25.5">
      <c r="A30" s="152" t="s">
        <v>133</v>
      </c>
      <c r="B30" s="175" t="s">
        <v>67</v>
      </c>
      <c r="C30" s="93" t="s">
        <v>50</v>
      </c>
      <c r="D30" s="94">
        <v>2</v>
      </c>
      <c r="E30" s="12"/>
      <c r="F30" s="155">
        <f>+ROUND(D30*E30,0)</f>
        <v>0</v>
      </c>
    </row>
    <row r="31" spans="1:6" s="151" customFormat="1" ht="15">
      <c r="A31" s="148"/>
      <c r="B31" s="156" t="s">
        <v>65</v>
      </c>
      <c r="C31" s="156"/>
      <c r="D31" s="156"/>
      <c r="E31" s="156"/>
      <c r="F31" s="157">
        <f>SUM(F28:F30)</f>
        <v>0</v>
      </c>
    </row>
    <row r="32" spans="1:6" s="151" customFormat="1" ht="15">
      <c r="A32" s="148">
        <v>7</v>
      </c>
      <c r="B32" s="158" t="s">
        <v>64</v>
      </c>
      <c r="C32" s="159"/>
      <c r="D32" s="263"/>
      <c r="E32" s="264"/>
      <c r="F32" s="157"/>
    </row>
    <row r="33" spans="1:6" s="151" customFormat="1" ht="15">
      <c r="A33" s="152" t="s">
        <v>128</v>
      </c>
      <c r="B33" s="69" t="s">
        <v>134</v>
      </c>
      <c r="C33" s="176" t="s">
        <v>3</v>
      </c>
      <c r="D33" s="94">
        <v>7</v>
      </c>
      <c r="E33" s="304"/>
      <c r="F33" s="155">
        <f>+ROUND(D33*E33,0)</f>
        <v>0</v>
      </c>
    </row>
    <row r="34" spans="1:6" s="151" customFormat="1" ht="15">
      <c r="A34" s="148"/>
      <c r="B34" s="156" t="s">
        <v>63</v>
      </c>
      <c r="C34" s="156"/>
      <c r="D34" s="156"/>
      <c r="E34" s="156"/>
      <c r="F34" s="157">
        <f>SUM(F33:F33)</f>
        <v>0</v>
      </c>
    </row>
    <row r="35" spans="1:6" s="151" customFormat="1" ht="15">
      <c r="A35" s="148">
        <v>8</v>
      </c>
      <c r="B35" s="158" t="s">
        <v>62</v>
      </c>
      <c r="C35" s="159"/>
      <c r="D35" s="263"/>
      <c r="E35" s="264"/>
      <c r="F35" s="157"/>
    </row>
    <row r="36" spans="1:12" s="140" customFormat="1" ht="25.5">
      <c r="A36" s="178"/>
      <c r="B36" s="174" t="s">
        <v>97</v>
      </c>
      <c r="C36" s="176" t="s">
        <v>1</v>
      </c>
      <c r="D36" s="177">
        <v>1</v>
      </c>
      <c r="E36" s="319"/>
      <c r="F36" s="155">
        <f>+ROUND(D36*E36,0)</f>
        <v>0</v>
      </c>
      <c r="G36" s="314"/>
      <c r="H36" s="314"/>
      <c r="I36" s="314"/>
      <c r="J36" s="314"/>
      <c r="K36" s="315"/>
      <c r="L36" s="315"/>
    </row>
    <row r="37" spans="1:12" s="140" customFormat="1" ht="25.5">
      <c r="A37" s="178"/>
      <c r="B37" s="175" t="s">
        <v>218</v>
      </c>
      <c r="C37" s="179" t="s">
        <v>59</v>
      </c>
      <c r="D37" s="177">
        <v>12.25</v>
      </c>
      <c r="E37" s="125"/>
      <c r="F37" s="155">
        <f>+ROUND(D37*E37,0)</f>
        <v>0</v>
      </c>
      <c r="G37" s="314"/>
      <c r="H37" s="314"/>
      <c r="I37" s="314"/>
      <c r="J37" s="314"/>
      <c r="K37" s="315"/>
      <c r="L37" s="315"/>
    </row>
    <row r="38" spans="1:12" s="140" customFormat="1" ht="25.5">
      <c r="A38" s="178"/>
      <c r="B38" s="175" t="s">
        <v>193</v>
      </c>
      <c r="C38" s="179" t="s">
        <v>3</v>
      </c>
      <c r="D38" s="177">
        <v>1</v>
      </c>
      <c r="E38" s="125"/>
      <c r="F38" s="155">
        <f>+ROUND(D38*E38,0)</f>
        <v>0</v>
      </c>
      <c r="G38" s="314"/>
      <c r="H38" s="314"/>
      <c r="I38" s="314"/>
      <c r="J38" s="314"/>
      <c r="K38" s="315"/>
      <c r="L38" s="315"/>
    </row>
    <row r="39" spans="1:12" s="140" customFormat="1" ht="38.25">
      <c r="A39" s="178"/>
      <c r="B39" s="175" t="s">
        <v>219</v>
      </c>
      <c r="C39" s="179" t="s">
        <v>59</v>
      </c>
      <c r="D39" s="177">
        <v>2</v>
      </c>
      <c r="E39" s="318"/>
      <c r="F39" s="155">
        <f>+ROUND(D39*E39,0)</f>
        <v>0</v>
      </c>
      <c r="G39" s="314"/>
      <c r="H39" s="314"/>
      <c r="I39" s="314"/>
      <c r="J39" s="314"/>
      <c r="K39" s="315"/>
      <c r="L39" s="315"/>
    </row>
    <row r="40" spans="1:6" s="151" customFormat="1" ht="15">
      <c r="A40" s="148"/>
      <c r="B40" s="156" t="s">
        <v>96</v>
      </c>
      <c r="C40" s="156"/>
      <c r="D40" s="156"/>
      <c r="E40" s="156"/>
      <c r="F40" s="157">
        <f>SUM(F36:F39)</f>
        <v>0</v>
      </c>
    </row>
    <row r="41" spans="1:6" s="96" customFormat="1" ht="15" customHeight="1">
      <c r="A41" s="282"/>
      <c r="B41" s="358" t="s">
        <v>57</v>
      </c>
      <c r="C41" s="359"/>
      <c r="D41" s="359"/>
      <c r="E41" s="360"/>
      <c r="F41" s="243">
        <f>+F7+F12+F23+F26+F31+F34+F40</f>
        <v>0</v>
      </c>
    </row>
    <row r="42" spans="1:6" s="96" customFormat="1" ht="15">
      <c r="A42" s="282"/>
      <c r="B42" s="320" t="s">
        <v>226</v>
      </c>
      <c r="C42" s="320"/>
      <c r="D42" s="320"/>
      <c r="E42" s="320"/>
      <c r="F42" s="227"/>
    </row>
    <row r="43" spans="1:6" s="96" customFormat="1" ht="15">
      <c r="A43" s="282"/>
      <c r="B43" s="320" t="s">
        <v>177</v>
      </c>
      <c r="C43" s="320"/>
      <c r="D43" s="320"/>
      <c r="E43" s="320"/>
      <c r="F43" s="227"/>
    </row>
    <row r="44" spans="1:6" s="96" customFormat="1" ht="21.75" customHeight="1">
      <c r="A44" s="181" t="s">
        <v>178</v>
      </c>
      <c r="B44" s="182"/>
      <c r="C44" s="182"/>
      <c r="D44" s="182"/>
      <c r="E44" s="183"/>
      <c r="F44" s="184">
        <f>SUM(F41:F43)</f>
        <v>0</v>
      </c>
    </row>
    <row r="45" spans="1:6" s="151" customFormat="1" ht="15">
      <c r="A45" s="290"/>
      <c r="B45" s="291"/>
      <c r="C45" s="291"/>
      <c r="D45" s="291"/>
      <c r="E45" s="291"/>
      <c r="F45" s="292"/>
    </row>
    <row r="46" spans="1:6" s="151" customFormat="1" ht="15">
      <c r="A46" s="188" t="s">
        <v>56</v>
      </c>
      <c r="B46" s="189"/>
      <c r="C46" s="189"/>
      <c r="D46" s="189"/>
      <c r="E46" s="189"/>
      <c r="F46" s="190"/>
    </row>
    <row r="47" spans="1:6" s="151" customFormat="1" ht="15">
      <c r="A47" s="188"/>
      <c r="B47" s="189"/>
      <c r="C47" s="189"/>
      <c r="D47" s="189"/>
      <c r="E47" s="189"/>
      <c r="F47" s="190"/>
    </row>
    <row r="48" spans="1:6" s="151" customFormat="1" ht="15">
      <c r="A48" s="191" t="s">
        <v>12</v>
      </c>
      <c r="B48" s="143" t="s">
        <v>11</v>
      </c>
      <c r="C48" s="143" t="s">
        <v>10</v>
      </c>
      <c r="D48" s="144" t="s">
        <v>9</v>
      </c>
      <c r="E48" s="316" t="s">
        <v>8</v>
      </c>
      <c r="F48" s="194" t="s">
        <v>7</v>
      </c>
    </row>
    <row r="49" spans="1:6" s="96" customFormat="1" ht="15">
      <c r="A49" s="195"/>
      <c r="B49" s="196" t="s">
        <v>55</v>
      </c>
      <c r="C49" s="93"/>
      <c r="D49" s="94"/>
      <c r="E49" s="311"/>
      <c r="F49" s="155"/>
    </row>
    <row r="50" spans="1:6" s="96" customFormat="1" ht="15">
      <c r="A50" s="195">
        <v>1</v>
      </c>
      <c r="B50" s="69" t="s">
        <v>134</v>
      </c>
      <c r="C50" s="176" t="s">
        <v>3</v>
      </c>
      <c r="D50" s="94">
        <v>7</v>
      </c>
      <c r="E50" s="12"/>
      <c r="F50" s="155">
        <f>+ROUND(D50*E50,0)</f>
        <v>0</v>
      </c>
    </row>
    <row r="51" spans="1:6" s="96" customFormat="1" ht="15">
      <c r="A51" s="195">
        <v>3</v>
      </c>
      <c r="B51" s="69" t="s">
        <v>135</v>
      </c>
      <c r="C51" s="93" t="s">
        <v>1</v>
      </c>
      <c r="D51" s="94">
        <v>1</v>
      </c>
      <c r="E51" s="361"/>
      <c r="F51" s="155">
        <f>+ROUND(D51*E51,0)</f>
        <v>0</v>
      </c>
    </row>
    <row r="52" spans="1:6" s="96" customFormat="1" ht="15">
      <c r="A52" s="195">
        <v>4</v>
      </c>
      <c r="B52" s="92" t="s">
        <v>220</v>
      </c>
      <c r="C52" s="93" t="s">
        <v>1</v>
      </c>
      <c r="D52" s="94">
        <v>1</v>
      </c>
      <c r="E52" s="12"/>
      <c r="F52" s="155">
        <f>+ROUND(D52*E52,0)</f>
        <v>0</v>
      </c>
    </row>
    <row r="53" spans="1:6" s="96" customFormat="1" ht="25.5">
      <c r="A53" s="195">
        <v>5</v>
      </c>
      <c r="B53" s="69" t="s">
        <v>202</v>
      </c>
      <c r="C53" s="70" t="s">
        <v>1</v>
      </c>
      <c r="D53" s="94">
        <v>1</v>
      </c>
      <c r="E53" s="306"/>
      <c r="F53" s="155">
        <f>+ROUND(D53*E53,0)</f>
        <v>0</v>
      </c>
    </row>
    <row r="54" spans="1:9" s="96" customFormat="1" ht="15">
      <c r="A54" s="195">
        <v>6</v>
      </c>
      <c r="B54" s="92" t="s">
        <v>54</v>
      </c>
      <c r="C54" s="93" t="s">
        <v>1</v>
      </c>
      <c r="D54" s="94">
        <v>2</v>
      </c>
      <c r="E54" s="12"/>
      <c r="F54" s="155">
        <f>+ROUND(D54*E54,0)</f>
        <v>0</v>
      </c>
      <c r="H54" s="298"/>
      <c r="I54" s="299"/>
    </row>
    <row r="55" spans="1:9" s="203" customFormat="1" ht="19.5" customHeight="1">
      <c r="A55" s="200"/>
      <c r="B55" s="201" t="s">
        <v>225</v>
      </c>
      <c r="C55" s="201"/>
      <c r="D55" s="201"/>
      <c r="E55" s="201"/>
      <c r="F55" s="202">
        <f>+SUM(F50:F54)</f>
        <v>0</v>
      </c>
      <c r="H55" s="298"/>
      <c r="I55" s="299"/>
    </row>
    <row r="56" spans="1:9" s="203" customFormat="1" ht="22.5" customHeight="1">
      <c r="A56" s="200"/>
      <c r="B56" s="129" t="s">
        <v>227</v>
      </c>
      <c r="C56" s="129"/>
      <c r="D56" s="129"/>
      <c r="E56" s="129"/>
      <c r="F56" s="228"/>
      <c r="H56" s="298"/>
      <c r="I56" s="299"/>
    </row>
    <row r="57" spans="1:9" s="101" customFormat="1" ht="24.75" customHeight="1">
      <c r="A57" s="102" t="s">
        <v>179</v>
      </c>
      <c r="B57" s="109"/>
      <c r="C57" s="109"/>
      <c r="D57" s="109"/>
      <c r="E57" s="110"/>
      <c r="F57" s="206">
        <f>SUM(F55:F56)</f>
        <v>0</v>
      </c>
      <c r="H57" s="298"/>
      <c r="I57" s="299"/>
    </row>
    <row r="58" spans="1:9" s="101" customFormat="1" ht="8.25" customHeight="1">
      <c r="A58" s="106"/>
      <c r="B58" s="107"/>
      <c r="C58" s="107"/>
      <c r="D58" s="107"/>
      <c r="E58" s="107"/>
      <c r="F58" s="108"/>
      <c r="H58" s="298"/>
      <c r="I58" s="299"/>
    </row>
    <row r="59" spans="1:9" s="101" customFormat="1" ht="28.5" customHeight="1">
      <c r="A59" s="102" t="s">
        <v>95</v>
      </c>
      <c r="B59" s="109"/>
      <c r="C59" s="109"/>
      <c r="D59" s="109"/>
      <c r="E59" s="110"/>
      <c r="F59" s="206">
        <f>+F44+F57</f>
        <v>0</v>
      </c>
      <c r="H59" s="301"/>
      <c r="I59" s="299"/>
    </row>
    <row r="60" spans="1:6" ht="15.75" thickBot="1">
      <c r="A60" s="111" t="s">
        <v>53</v>
      </c>
      <c r="B60" s="112"/>
      <c r="C60" s="112"/>
      <c r="D60" s="112"/>
      <c r="E60" s="112"/>
      <c r="F60" s="113"/>
    </row>
    <row r="65" spans="1:4" ht="15">
      <c r="A65" s="207"/>
      <c r="B65" s="214"/>
      <c r="C65" s="210"/>
      <c r="D65" s="302"/>
    </row>
    <row r="66" spans="1:4" ht="15">
      <c r="A66" s="207"/>
      <c r="B66" s="214"/>
      <c r="C66" s="210"/>
      <c r="D66" s="302"/>
    </row>
    <row r="67" spans="1:4" ht="15">
      <c r="A67" s="207"/>
      <c r="B67" s="214"/>
      <c r="C67" s="210"/>
      <c r="D67" s="302"/>
    </row>
    <row r="68" spans="1:4" ht="15">
      <c r="A68" s="207"/>
      <c r="B68" s="214"/>
      <c r="C68" s="210"/>
      <c r="D68" s="302"/>
    </row>
    <row r="69" spans="1:4" ht="15">
      <c r="A69" s="207"/>
      <c r="B69" s="214"/>
      <c r="C69" s="210"/>
      <c r="D69" s="302"/>
    </row>
    <row r="70" spans="1:4" ht="15">
      <c r="A70" s="207"/>
      <c r="B70" s="214"/>
      <c r="C70" s="210"/>
      <c r="D70" s="302"/>
    </row>
    <row r="71" spans="1:4" ht="15">
      <c r="A71" s="207"/>
      <c r="B71" s="214"/>
      <c r="C71" s="210"/>
      <c r="D71" s="302"/>
    </row>
    <row r="72" spans="1:4" ht="15">
      <c r="A72" s="207"/>
      <c r="B72" s="214"/>
      <c r="C72" s="210"/>
      <c r="D72" s="302"/>
    </row>
    <row r="73" spans="1:4" ht="15">
      <c r="A73" s="207"/>
      <c r="B73" s="214"/>
      <c r="C73" s="210"/>
      <c r="D73" s="302"/>
    </row>
    <row r="74" spans="1:4" ht="15">
      <c r="A74" s="207"/>
      <c r="B74" s="214"/>
      <c r="C74" s="210"/>
      <c r="D74" s="302"/>
    </row>
    <row r="75" spans="1:4" ht="15">
      <c r="A75" s="207"/>
      <c r="B75" s="214"/>
      <c r="C75" s="210"/>
      <c r="D75" s="302"/>
    </row>
    <row r="76" spans="1:4" ht="15">
      <c r="A76" s="207"/>
      <c r="B76" s="214"/>
      <c r="C76" s="210"/>
      <c r="D76" s="302"/>
    </row>
    <row r="77" spans="1:4" ht="15">
      <c r="A77" s="207"/>
      <c r="B77" s="214"/>
      <c r="C77" s="210"/>
      <c r="D77" s="302"/>
    </row>
    <row r="78" spans="1:4" ht="15">
      <c r="A78" s="207"/>
      <c r="B78" s="214"/>
      <c r="C78" s="210"/>
      <c r="D78" s="302"/>
    </row>
    <row r="79" spans="1:4" ht="15">
      <c r="A79" s="207"/>
      <c r="B79" s="214"/>
      <c r="C79" s="210"/>
      <c r="D79" s="302"/>
    </row>
    <row r="135" spans="1:6" s="218" customFormat="1" ht="15">
      <c r="A135" s="215"/>
      <c r="B135" s="209"/>
      <c r="C135" s="216"/>
      <c r="D135" s="317"/>
      <c r="E135" s="213"/>
      <c r="F135" s="213"/>
    </row>
    <row r="136" spans="1:6" s="218" customFormat="1" ht="15">
      <c r="A136" s="215"/>
      <c r="B136" s="209"/>
      <c r="C136" s="216"/>
      <c r="D136" s="317"/>
      <c r="E136" s="213"/>
      <c r="F136" s="213"/>
    </row>
    <row r="178" spans="1:6" s="218" customFormat="1" ht="15">
      <c r="A178" s="215"/>
      <c r="B178" s="209"/>
      <c r="C178" s="216"/>
      <c r="D178" s="317"/>
      <c r="E178" s="213"/>
      <c r="F178" s="213"/>
    </row>
  </sheetData>
  <sheetProtection password="DF72" sheet="1"/>
  <mergeCells count="28">
    <mergeCell ref="A58:F58"/>
    <mergeCell ref="A60:F60"/>
    <mergeCell ref="A57:E57"/>
    <mergeCell ref="A59:E59"/>
    <mergeCell ref="B43:E43"/>
    <mergeCell ref="A45:F45"/>
    <mergeCell ref="A46:F47"/>
    <mergeCell ref="B55:E55"/>
    <mergeCell ref="B56:E56"/>
    <mergeCell ref="A44:E44"/>
    <mergeCell ref="B26:E26"/>
    <mergeCell ref="B31:E31"/>
    <mergeCell ref="B34:E34"/>
    <mergeCell ref="B40:E40"/>
    <mergeCell ref="B41:E41"/>
    <mergeCell ref="B42:E42"/>
    <mergeCell ref="K2:K3"/>
    <mergeCell ref="L2:L3"/>
    <mergeCell ref="A3:F3"/>
    <mergeCell ref="B5:F5"/>
    <mergeCell ref="B7:E7"/>
    <mergeCell ref="B12:E12"/>
    <mergeCell ref="A1:F1"/>
    <mergeCell ref="A2:F2"/>
    <mergeCell ref="G2:G3"/>
    <mergeCell ref="H2:H3"/>
    <mergeCell ref="I2:I3"/>
    <mergeCell ref="J2:J3"/>
  </mergeCells>
  <printOptions/>
  <pageMargins left="0.7086614173228347" right="0.7086614173228347" top="0.7480314960629921" bottom="0.7480314960629921" header="0.31496062992125984" footer="0.31496062992125984"/>
  <pageSetup horizontalDpi="600" verticalDpi="600" orientation="portrait" scale="89" r:id="rId2"/>
  <drawing r:id="rId1"/>
</worksheet>
</file>

<file path=xl/worksheets/sheet13.xml><?xml version="1.0" encoding="utf-8"?>
<worksheet xmlns="http://schemas.openxmlformats.org/spreadsheetml/2006/main" xmlns:r="http://schemas.openxmlformats.org/officeDocument/2006/relationships">
  <dimension ref="A1:D20"/>
  <sheetViews>
    <sheetView zoomScaleSheetLayoutView="85" zoomScalePageLayoutView="0" workbookViewId="0" topLeftCell="A1">
      <selection activeCell="H23" sqref="H23"/>
    </sheetView>
  </sheetViews>
  <sheetFormatPr defaultColWidth="11.421875" defaultRowHeight="12.75"/>
  <cols>
    <col min="1" max="1" width="41.140625" style="2" customWidth="1"/>
    <col min="2" max="2" width="18.8515625" style="2" customWidth="1"/>
    <col min="3" max="3" width="18.57421875" style="2" customWidth="1"/>
    <col min="4" max="4" width="19.140625" style="2" customWidth="1"/>
    <col min="5" max="16384" width="11.421875" style="2" customWidth="1"/>
  </cols>
  <sheetData>
    <row r="1" ht="12.75">
      <c r="D1" s="7"/>
    </row>
    <row r="2" spans="1:4" ht="57.75" customHeight="1">
      <c r="A2" s="16" t="s">
        <v>224</v>
      </c>
      <c r="B2" s="17"/>
      <c r="C2" s="17"/>
      <c r="D2" s="18"/>
    </row>
    <row r="3" spans="1:4" ht="15.75">
      <c r="A3" s="13" t="s">
        <v>229</v>
      </c>
      <c r="B3" s="14"/>
      <c r="C3" s="14"/>
      <c r="D3" s="15"/>
    </row>
    <row r="4" spans="1:4" ht="25.5">
      <c r="A4" s="5" t="s">
        <v>102</v>
      </c>
      <c r="B4" s="5" t="s">
        <v>103</v>
      </c>
      <c r="C4" s="5" t="s">
        <v>104</v>
      </c>
      <c r="D4" s="5" t="s">
        <v>105</v>
      </c>
    </row>
    <row r="5" spans="1:4" ht="12.75">
      <c r="A5" s="8" t="s">
        <v>176</v>
      </c>
      <c r="B5" s="1"/>
      <c r="C5" s="1"/>
      <c r="D5" s="3">
        <f aca="true" t="shared" si="0" ref="D5:D10">+B5+C5</f>
        <v>0</v>
      </c>
    </row>
    <row r="6" spans="1:4" ht="12.75">
      <c r="A6" s="8" t="s">
        <v>138</v>
      </c>
      <c r="B6" s="1"/>
      <c r="C6" s="1"/>
      <c r="D6" s="3">
        <f t="shared" si="0"/>
        <v>0</v>
      </c>
    </row>
    <row r="7" spans="1:4" ht="12.75">
      <c r="A7" s="8" t="s">
        <v>123</v>
      </c>
      <c r="B7" s="1"/>
      <c r="C7" s="1"/>
      <c r="D7" s="3">
        <f t="shared" si="0"/>
        <v>0</v>
      </c>
    </row>
    <row r="8" spans="1:4" ht="12.75">
      <c r="A8" s="8" t="s">
        <v>200</v>
      </c>
      <c r="B8" s="1"/>
      <c r="C8" s="1"/>
      <c r="D8" s="3">
        <f t="shared" si="0"/>
        <v>0</v>
      </c>
    </row>
    <row r="9" spans="1:4" ht="12.75">
      <c r="A9" s="8" t="s">
        <v>204</v>
      </c>
      <c r="B9" s="1"/>
      <c r="C9" s="1"/>
      <c r="D9" s="3">
        <f t="shared" si="0"/>
        <v>0</v>
      </c>
    </row>
    <row r="10" spans="1:4" ht="12.75">
      <c r="A10" s="8" t="s">
        <v>221</v>
      </c>
      <c r="B10" s="1"/>
      <c r="C10" s="1"/>
      <c r="D10" s="3">
        <f t="shared" si="0"/>
        <v>0</v>
      </c>
    </row>
    <row r="11" spans="1:4" ht="12.75">
      <c r="A11" s="6"/>
      <c r="B11" s="1"/>
      <c r="C11" s="1"/>
      <c r="D11" s="4"/>
    </row>
    <row r="12" spans="1:4" ht="37.5" customHeight="1">
      <c r="A12" s="19" t="s">
        <v>230</v>
      </c>
      <c r="B12" s="20"/>
      <c r="C12" s="21"/>
      <c r="D12" s="9">
        <f>+D5+D6+D7+D8+D9+D10</f>
        <v>0</v>
      </c>
    </row>
    <row r="17" ht="12.75">
      <c r="D17" s="7"/>
    </row>
    <row r="20" ht="12.75">
      <c r="D20" s="7"/>
    </row>
  </sheetData>
  <sheetProtection/>
  <mergeCells count="3">
    <mergeCell ref="A3:D3"/>
    <mergeCell ref="A2:D2"/>
    <mergeCell ref="A12:C12"/>
  </mergeCells>
  <printOptions horizontalCentered="1"/>
  <pageMargins left="0.7086614173228347" right="0.7086614173228347" top="0.7480314960629921" bottom="0.7480314960629921" header="0.31496062992125984" footer="0.31496062992125984"/>
  <pageSetup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tabColor rgb="FF18D87D"/>
  </sheetPr>
  <dimension ref="A1:H177"/>
  <sheetViews>
    <sheetView view="pageBreakPreview" zoomScaleSheetLayoutView="100" zoomScalePageLayoutView="0" workbookViewId="0" topLeftCell="A1">
      <selection activeCell="A1" sqref="A1:F1"/>
    </sheetView>
  </sheetViews>
  <sheetFormatPr defaultColWidth="5.7109375" defaultRowHeight="12.75"/>
  <cols>
    <col min="1" max="1" width="5.7109375" style="208" bestFit="1" customWidth="1"/>
    <col min="2" max="2" width="44.140625" style="209" customWidth="1"/>
    <col min="3" max="3" width="9.57421875" style="216" customWidth="1"/>
    <col min="4" max="4" width="11.421875" style="217" customWidth="1"/>
    <col min="5" max="5" width="14.7109375" style="212" customWidth="1"/>
    <col min="6" max="6" width="17.140625" style="213" customWidth="1"/>
    <col min="7" max="7" width="21.57421875" style="207" customWidth="1"/>
    <col min="8" max="8" width="16.57421875" style="207" customWidth="1"/>
    <col min="9" max="236" width="13.00390625" style="207" customWidth="1"/>
    <col min="237" max="16384" width="5.7109375" style="207" customWidth="1"/>
  </cols>
  <sheetData>
    <row r="1" spans="1:6" s="133" customFormat="1" ht="54" customHeight="1">
      <c r="A1" s="130" t="s">
        <v>223</v>
      </c>
      <c r="B1" s="131"/>
      <c r="C1" s="131"/>
      <c r="D1" s="131"/>
      <c r="E1" s="131"/>
      <c r="F1" s="132"/>
    </row>
    <row r="2" spans="1:6" s="133" customFormat="1" ht="20.25" customHeight="1">
      <c r="A2" s="134" t="s">
        <v>139</v>
      </c>
      <c r="B2" s="135"/>
      <c r="C2" s="135"/>
      <c r="D2" s="135"/>
      <c r="E2" s="135"/>
      <c r="F2" s="136"/>
    </row>
    <row r="3" spans="1:6" s="140" customFormat="1" ht="17.25" customHeight="1">
      <c r="A3" s="137" t="s">
        <v>94</v>
      </c>
      <c r="B3" s="138"/>
      <c r="C3" s="138"/>
      <c r="D3" s="138"/>
      <c r="E3" s="138"/>
      <c r="F3" s="139"/>
    </row>
    <row r="4" spans="1:6" s="147" customFormat="1" ht="15">
      <c r="A4" s="141" t="s">
        <v>93</v>
      </c>
      <c r="B4" s="142" t="s">
        <v>11</v>
      </c>
      <c r="C4" s="143" t="s">
        <v>10</v>
      </c>
      <c r="D4" s="144" t="s">
        <v>9</v>
      </c>
      <c r="E4" s="145" t="s">
        <v>8</v>
      </c>
      <c r="F4" s="146" t="s">
        <v>7</v>
      </c>
    </row>
    <row r="5" spans="1:6" s="151" customFormat="1" ht="15">
      <c r="A5" s="148">
        <v>1</v>
      </c>
      <c r="B5" s="149" t="s">
        <v>92</v>
      </c>
      <c r="C5" s="149"/>
      <c r="D5" s="149"/>
      <c r="E5" s="149"/>
      <c r="F5" s="150"/>
    </row>
    <row r="6" spans="1:6" s="96" customFormat="1" ht="15">
      <c r="A6" s="152">
        <v>1.1</v>
      </c>
      <c r="B6" s="153" t="s">
        <v>91</v>
      </c>
      <c r="C6" s="93" t="s">
        <v>3</v>
      </c>
      <c r="D6" s="94">
        <v>11</v>
      </c>
      <c r="E6" s="11"/>
      <c r="F6" s="155">
        <f>ROUND(E6*D6,0)</f>
        <v>0</v>
      </c>
    </row>
    <row r="7" spans="1:6" s="151" customFormat="1" ht="15">
      <c r="A7" s="148"/>
      <c r="B7" s="156" t="s">
        <v>90</v>
      </c>
      <c r="C7" s="156"/>
      <c r="D7" s="156"/>
      <c r="E7" s="156"/>
      <c r="F7" s="157">
        <f>+F6</f>
        <v>0</v>
      </c>
    </row>
    <row r="8" spans="1:6" s="151" customFormat="1" ht="15">
      <c r="A8" s="148">
        <v>2</v>
      </c>
      <c r="B8" s="158" t="s">
        <v>89</v>
      </c>
      <c r="C8" s="159"/>
      <c r="D8" s="160"/>
      <c r="E8" s="161"/>
      <c r="F8" s="157"/>
    </row>
    <row r="9" spans="1:7" s="96" customFormat="1" ht="15">
      <c r="A9" s="152">
        <v>2.1</v>
      </c>
      <c r="B9" s="153" t="s">
        <v>88</v>
      </c>
      <c r="C9" s="93" t="s">
        <v>3</v>
      </c>
      <c r="D9" s="94">
        <v>22</v>
      </c>
      <c r="E9" s="219"/>
      <c r="F9" s="155">
        <f>ROUND(E9*D9,0)</f>
        <v>0</v>
      </c>
      <c r="G9" s="97"/>
    </row>
    <row r="10" spans="1:7" s="96" customFormat="1" ht="15">
      <c r="A10" s="152">
        <v>2.2</v>
      </c>
      <c r="B10" s="153" t="s">
        <v>87</v>
      </c>
      <c r="C10" s="93" t="s">
        <v>1</v>
      </c>
      <c r="D10" s="94">
        <v>4</v>
      </c>
      <c r="E10" s="219"/>
      <c r="F10" s="155">
        <f>ROUND(E10*D10,0)</f>
        <v>0</v>
      </c>
      <c r="G10" s="97"/>
    </row>
    <row r="11" spans="1:7" s="96" customFormat="1" ht="15">
      <c r="A11" s="152">
        <v>2.3</v>
      </c>
      <c r="B11" s="92" t="s">
        <v>86</v>
      </c>
      <c r="C11" s="93" t="s">
        <v>1</v>
      </c>
      <c r="D11" s="94">
        <v>1</v>
      </c>
      <c r="E11" s="219"/>
      <c r="F11" s="155">
        <f>ROUND(E11*D11,0)</f>
        <v>0</v>
      </c>
      <c r="G11" s="97"/>
    </row>
    <row r="12" spans="1:7" s="151" customFormat="1" ht="15">
      <c r="A12" s="148"/>
      <c r="B12" s="156" t="s">
        <v>85</v>
      </c>
      <c r="C12" s="156"/>
      <c r="D12" s="156"/>
      <c r="E12" s="156"/>
      <c r="F12" s="157">
        <f>SUM(F9:F11)</f>
        <v>0</v>
      </c>
      <c r="G12" s="162"/>
    </row>
    <row r="13" spans="1:6" s="168" customFormat="1" ht="15">
      <c r="A13" s="163">
        <v>3</v>
      </c>
      <c r="B13" s="164" t="s">
        <v>84</v>
      </c>
      <c r="C13" s="165"/>
      <c r="D13" s="166"/>
      <c r="E13" s="220"/>
      <c r="F13" s="167"/>
    </row>
    <row r="14" spans="1:6" s="168" customFormat="1" ht="12.75">
      <c r="A14" s="169" t="s">
        <v>83</v>
      </c>
      <c r="B14" s="73" t="s">
        <v>82</v>
      </c>
      <c r="C14" s="165"/>
      <c r="D14" s="166"/>
      <c r="E14" s="220"/>
      <c r="F14" s="167"/>
    </row>
    <row r="15" spans="1:6" s="168" customFormat="1" ht="12.75">
      <c r="A15" s="170" t="s">
        <v>81</v>
      </c>
      <c r="B15" s="59" t="s">
        <v>80</v>
      </c>
      <c r="C15" s="165" t="s">
        <v>3</v>
      </c>
      <c r="D15" s="171">
        <v>12.4</v>
      </c>
      <c r="E15" s="219"/>
      <c r="F15" s="155">
        <f>ROUND(E15*D15,0)</f>
        <v>0</v>
      </c>
    </row>
    <row r="16" spans="1:7" s="168" customFormat="1" ht="12.75">
      <c r="A16" s="170"/>
      <c r="B16" s="73" t="s">
        <v>79</v>
      </c>
      <c r="C16" s="165"/>
      <c r="D16" s="166"/>
      <c r="E16" s="219"/>
      <c r="F16" s="172">
        <f>SUM(F15:F15)</f>
        <v>0</v>
      </c>
      <c r="G16" s="173"/>
    </row>
    <row r="17" spans="1:6" s="168" customFormat="1" ht="12.75">
      <c r="A17" s="169" t="s">
        <v>78</v>
      </c>
      <c r="B17" s="73" t="s">
        <v>77</v>
      </c>
      <c r="C17" s="165"/>
      <c r="D17" s="171"/>
      <c r="E17" s="219"/>
      <c r="F17" s="167"/>
    </row>
    <row r="18" spans="1:6" s="168" customFormat="1" ht="32.25" customHeight="1">
      <c r="A18" s="170" t="s">
        <v>76</v>
      </c>
      <c r="B18" s="174" t="s">
        <v>75</v>
      </c>
      <c r="C18" s="165" t="s">
        <v>59</v>
      </c>
      <c r="D18" s="171">
        <v>5.5</v>
      </c>
      <c r="E18" s="219"/>
      <c r="F18" s="155">
        <f>ROUND(E18*D18,0)</f>
        <v>0</v>
      </c>
    </row>
    <row r="19" spans="1:6" s="168" customFormat="1" ht="32.25" customHeight="1">
      <c r="A19" s="170" t="s">
        <v>100</v>
      </c>
      <c r="B19" s="175" t="s">
        <v>191</v>
      </c>
      <c r="C19" s="165" t="s">
        <v>3</v>
      </c>
      <c r="D19" s="171">
        <v>1</v>
      </c>
      <c r="E19" s="219"/>
      <c r="F19" s="155">
        <f>ROUND(E19*D19,0)</f>
        <v>0</v>
      </c>
    </row>
    <row r="20" spans="1:6" s="168" customFormat="1" ht="12.75">
      <c r="A20" s="170"/>
      <c r="B20" s="73" t="s">
        <v>74</v>
      </c>
      <c r="C20" s="165"/>
      <c r="D20" s="166"/>
      <c r="E20" s="219"/>
      <c r="F20" s="172">
        <f>SUM(F18:F19)</f>
        <v>0</v>
      </c>
    </row>
    <row r="21" spans="1:6" s="168" customFormat="1" ht="12.75">
      <c r="A21" s="170"/>
      <c r="B21" s="73" t="s">
        <v>73</v>
      </c>
      <c r="C21" s="165"/>
      <c r="D21" s="166"/>
      <c r="E21" s="219"/>
      <c r="F21" s="172">
        <f>+F20+F16</f>
        <v>0</v>
      </c>
    </row>
    <row r="22" spans="1:6" s="151" customFormat="1" ht="15">
      <c r="A22" s="148">
        <v>4</v>
      </c>
      <c r="B22" s="158" t="s">
        <v>72</v>
      </c>
      <c r="C22" s="159"/>
      <c r="D22" s="160"/>
      <c r="E22" s="219"/>
      <c r="F22" s="157"/>
    </row>
    <row r="23" spans="1:6" s="96" customFormat="1" ht="51">
      <c r="A23" s="152">
        <v>4.1</v>
      </c>
      <c r="B23" s="174" t="s">
        <v>71</v>
      </c>
      <c r="C23" s="176" t="s">
        <v>50</v>
      </c>
      <c r="D23" s="177">
        <v>7</v>
      </c>
      <c r="E23" s="219"/>
      <c r="F23" s="155">
        <f>ROUND(E23*D23,0)</f>
        <v>0</v>
      </c>
    </row>
    <row r="24" spans="1:6" s="151" customFormat="1" ht="15">
      <c r="A24" s="148"/>
      <c r="B24" s="156" t="s">
        <v>70</v>
      </c>
      <c r="C24" s="156"/>
      <c r="D24" s="156"/>
      <c r="E24" s="156"/>
      <c r="F24" s="157">
        <f>SUM(F23:F23)</f>
        <v>0</v>
      </c>
    </row>
    <row r="25" spans="1:6" s="151" customFormat="1" ht="15">
      <c r="A25" s="148">
        <v>5</v>
      </c>
      <c r="B25" s="158" t="s">
        <v>69</v>
      </c>
      <c r="C25" s="159"/>
      <c r="D25" s="160"/>
      <c r="E25" s="161"/>
      <c r="F25" s="157"/>
    </row>
    <row r="26" spans="1:6" s="96" customFormat="1" ht="38.25">
      <c r="A26" s="152">
        <v>5.1</v>
      </c>
      <c r="B26" s="174" t="s">
        <v>68</v>
      </c>
      <c r="C26" s="93" t="s">
        <v>50</v>
      </c>
      <c r="D26" s="94">
        <v>2.9</v>
      </c>
      <c r="E26" s="11"/>
      <c r="F26" s="155">
        <f>ROUND(E26*D26,0)</f>
        <v>0</v>
      </c>
    </row>
    <row r="27" spans="1:6" s="96" customFormat="1" ht="25.5">
      <c r="A27" s="152">
        <v>5.2</v>
      </c>
      <c r="B27" s="174" t="s">
        <v>67</v>
      </c>
      <c r="C27" s="93" t="s">
        <v>50</v>
      </c>
      <c r="D27" s="94">
        <v>3</v>
      </c>
      <c r="E27" s="11"/>
      <c r="F27" s="155">
        <f>ROUND(E27*D27,0)</f>
        <v>0</v>
      </c>
    </row>
    <row r="28" spans="1:6" s="96" customFormat="1" ht="38.25">
      <c r="A28" s="152">
        <v>5.3</v>
      </c>
      <c r="B28" s="174" t="s">
        <v>66</v>
      </c>
      <c r="C28" s="93" t="s">
        <v>50</v>
      </c>
      <c r="D28" s="94">
        <v>1.1</v>
      </c>
      <c r="E28" s="11"/>
      <c r="F28" s="155">
        <f>ROUND(E28*D28,0)</f>
        <v>0</v>
      </c>
    </row>
    <row r="29" spans="1:6" s="151" customFormat="1" ht="15">
      <c r="A29" s="148"/>
      <c r="B29" s="156" t="s">
        <v>65</v>
      </c>
      <c r="C29" s="156"/>
      <c r="D29" s="156"/>
      <c r="E29" s="156"/>
      <c r="F29" s="157">
        <f>SUM(F26:F28)</f>
        <v>0</v>
      </c>
    </row>
    <row r="30" spans="1:6" s="151" customFormat="1" ht="15">
      <c r="A30" s="148">
        <v>6</v>
      </c>
      <c r="B30" s="158" t="s">
        <v>64</v>
      </c>
      <c r="C30" s="159"/>
      <c r="D30" s="160"/>
      <c r="E30" s="221"/>
      <c r="F30" s="157"/>
    </row>
    <row r="31" spans="1:6" s="151" customFormat="1" ht="15">
      <c r="A31" s="152">
        <v>6.1</v>
      </c>
      <c r="B31" s="69" t="s">
        <v>121</v>
      </c>
      <c r="C31" s="176" t="s">
        <v>3</v>
      </c>
      <c r="D31" s="94">
        <v>11</v>
      </c>
      <c r="E31" s="222"/>
      <c r="F31" s="155">
        <f>ROUND(E31*D31,0)</f>
        <v>0</v>
      </c>
    </row>
    <row r="32" spans="1:6" s="151" customFormat="1" ht="15">
      <c r="A32" s="148"/>
      <c r="B32" s="156" t="s">
        <v>63</v>
      </c>
      <c r="C32" s="156"/>
      <c r="D32" s="156"/>
      <c r="E32" s="156"/>
      <c r="F32" s="157">
        <f>SUM(F31:F31)</f>
        <v>0</v>
      </c>
    </row>
    <row r="33" spans="1:6" s="151" customFormat="1" ht="15">
      <c r="A33" s="148">
        <v>8</v>
      </c>
      <c r="B33" s="158" t="s">
        <v>62</v>
      </c>
      <c r="C33" s="159"/>
      <c r="D33" s="160"/>
      <c r="E33" s="221"/>
      <c r="F33" s="157"/>
    </row>
    <row r="34" spans="1:6" s="140" customFormat="1" ht="15">
      <c r="A34" s="178">
        <v>8.1</v>
      </c>
      <c r="B34" s="69" t="s">
        <v>61</v>
      </c>
      <c r="C34" s="176" t="s">
        <v>60</v>
      </c>
      <c r="D34" s="177">
        <v>0.18</v>
      </c>
      <c r="E34" s="219"/>
      <c r="F34" s="155">
        <f>ROUND(E34*D34,0)</f>
        <v>0</v>
      </c>
    </row>
    <row r="35" spans="1:6" s="140" customFormat="1" ht="25.5">
      <c r="A35" s="178">
        <v>8.2</v>
      </c>
      <c r="B35" s="174" t="s">
        <v>97</v>
      </c>
      <c r="C35" s="176" t="s">
        <v>1</v>
      </c>
      <c r="D35" s="177">
        <v>1</v>
      </c>
      <c r="E35" s="223"/>
      <c r="F35" s="155">
        <f>ROUND(E35*D35,0)</f>
        <v>0</v>
      </c>
    </row>
    <row r="36" spans="1:6" s="140" customFormat="1" ht="25.5">
      <c r="A36" s="178">
        <v>8.3</v>
      </c>
      <c r="B36" s="175" t="s">
        <v>192</v>
      </c>
      <c r="C36" s="179" t="s">
        <v>59</v>
      </c>
      <c r="D36" s="177">
        <v>5.5</v>
      </c>
      <c r="E36" s="224"/>
      <c r="F36" s="155">
        <f>ROUND(E36*D36,0)</f>
        <v>0</v>
      </c>
    </row>
    <row r="37" spans="1:6" s="140" customFormat="1" ht="25.5">
      <c r="A37" s="178">
        <v>8.2</v>
      </c>
      <c r="B37" s="175" t="s">
        <v>193</v>
      </c>
      <c r="C37" s="179" t="s">
        <v>3</v>
      </c>
      <c r="D37" s="177">
        <v>1</v>
      </c>
      <c r="E37" s="224"/>
      <c r="F37" s="155">
        <f>ROUND(E37*D37,0)</f>
        <v>0</v>
      </c>
    </row>
    <row r="38" spans="1:6" s="151" customFormat="1" ht="15">
      <c r="A38" s="148"/>
      <c r="B38" s="156" t="s">
        <v>58</v>
      </c>
      <c r="C38" s="156"/>
      <c r="D38" s="156"/>
      <c r="E38" s="156"/>
      <c r="F38" s="157">
        <f>SUM(F34:F37)</f>
        <v>0</v>
      </c>
    </row>
    <row r="39" spans="1:6" s="151" customFormat="1" ht="15.75" customHeight="1">
      <c r="A39" s="148"/>
      <c r="B39" s="156" t="s">
        <v>57</v>
      </c>
      <c r="C39" s="156"/>
      <c r="D39" s="156"/>
      <c r="E39" s="156"/>
      <c r="F39" s="180">
        <f>+F7+F12+F24+F29+F32+F38+F21</f>
        <v>0</v>
      </c>
    </row>
    <row r="40" spans="1:6" s="151" customFormat="1" ht="15.75" customHeight="1">
      <c r="A40" s="148"/>
      <c r="B40" s="225" t="s">
        <v>226</v>
      </c>
      <c r="C40" s="225"/>
      <c r="D40" s="225"/>
      <c r="E40" s="225"/>
      <c r="F40" s="321"/>
    </row>
    <row r="41" spans="1:6" s="151" customFormat="1" ht="15.75" customHeight="1">
      <c r="A41" s="148"/>
      <c r="B41" s="225" t="s">
        <v>177</v>
      </c>
      <c r="C41" s="225"/>
      <c r="D41" s="225"/>
      <c r="E41" s="225"/>
      <c r="F41" s="321"/>
    </row>
    <row r="42" spans="1:6" s="96" customFormat="1" ht="20.25" customHeight="1">
      <c r="A42" s="181" t="s">
        <v>178</v>
      </c>
      <c r="B42" s="182"/>
      <c r="C42" s="182"/>
      <c r="D42" s="182"/>
      <c r="E42" s="183"/>
      <c r="F42" s="184">
        <f>SUM(F39:F41)</f>
        <v>0</v>
      </c>
    </row>
    <row r="43" spans="1:6" s="151" customFormat="1" ht="10.5" customHeight="1">
      <c r="A43" s="185"/>
      <c r="B43" s="186"/>
      <c r="C43" s="186"/>
      <c r="D43" s="186"/>
      <c r="E43" s="186"/>
      <c r="F43" s="187"/>
    </row>
    <row r="44" spans="1:6" s="151" customFormat="1" ht="15">
      <c r="A44" s="188" t="s">
        <v>56</v>
      </c>
      <c r="B44" s="189"/>
      <c r="C44" s="189"/>
      <c r="D44" s="189"/>
      <c r="E44" s="189"/>
      <c r="F44" s="190"/>
    </row>
    <row r="45" spans="1:6" s="151" customFormat="1" ht="9.75" customHeight="1">
      <c r="A45" s="188"/>
      <c r="B45" s="189"/>
      <c r="C45" s="189"/>
      <c r="D45" s="189"/>
      <c r="E45" s="189"/>
      <c r="F45" s="190"/>
    </row>
    <row r="46" spans="1:6" s="151" customFormat="1" ht="15">
      <c r="A46" s="191" t="s">
        <v>12</v>
      </c>
      <c r="B46" s="143" t="s">
        <v>11</v>
      </c>
      <c r="C46" s="143" t="s">
        <v>10</v>
      </c>
      <c r="D46" s="192" t="s">
        <v>9</v>
      </c>
      <c r="E46" s="193" t="s">
        <v>8</v>
      </c>
      <c r="F46" s="194" t="s">
        <v>7</v>
      </c>
    </row>
    <row r="47" spans="1:6" s="96" customFormat="1" ht="15">
      <c r="A47" s="195"/>
      <c r="B47" s="196" t="s">
        <v>55</v>
      </c>
      <c r="C47" s="93"/>
      <c r="D47" s="94"/>
      <c r="E47" s="154"/>
      <c r="F47" s="155"/>
    </row>
    <row r="48" spans="1:8" s="96" customFormat="1" ht="15">
      <c r="A48" s="195">
        <v>1</v>
      </c>
      <c r="B48" s="69" t="s">
        <v>121</v>
      </c>
      <c r="C48" s="176" t="s">
        <v>3</v>
      </c>
      <c r="D48" s="94">
        <v>11</v>
      </c>
      <c r="E48" s="11"/>
      <c r="F48" s="155">
        <f aca="true" t="shared" si="0" ref="F48:F53">ROUND(E48*D48,0)</f>
        <v>0</v>
      </c>
      <c r="H48" s="197"/>
    </row>
    <row r="49" spans="1:8" s="96" customFormat="1" ht="15">
      <c r="A49" s="195">
        <v>2</v>
      </c>
      <c r="B49" s="153" t="s">
        <v>196</v>
      </c>
      <c r="C49" s="93" t="s">
        <v>1</v>
      </c>
      <c r="D49" s="94">
        <v>1</v>
      </c>
      <c r="E49" s="11"/>
      <c r="F49" s="155">
        <f t="shared" si="0"/>
        <v>0</v>
      </c>
      <c r="H49" s="198"/>
    </row>
    <row r="50" spans="1:8" s="96" customFormat="1" ht="25.5">
      <c r="A50" s="195">
        <v>3</v>
      </c>
      <c r="B50" s="92" t="s">
        <v>194</v>
      </c>
      <c r="C50" s="93" t="s">
        <v>1</v>
      </c>
      <c r="D50" s="94">
        <v>1</v>
      </c>
      <c r="E50" s="11"/>
      <c r="F50" s="155">
        <f t="shared" si="0"/>
        <v>0</v>
      </c>
      <c r="H50" s="198"/>
    </row>
    <row r="51" spans="1:8" s="96" customFormat="1" ht="25.5">
      <c r="A51" s="195">
        <v>4</v>
      </c>
      <c r="B51" s="69" t="s">
        <v>112</v>
      </c>
      <c r="C51" s="70" t="s">
        <v>1</v>
      </c>
      <c r="D51" s="94">
        <v>1</v>
      </c>
      <c r="E51" s="11"/>
      <c r="F51" s="155">
        <f t="shared" si="0"/>
        <v>0</v>
      </c>
      <c r="H51" s="198"/>
    </row>
    <row r="52" spans="1:8" s="96" customFormat="1" ht="15">
      <c r="A52" s="195">
        <v>5</v>
      </c>
      <c r="B52" s="69" t="s">
        <v>135</v>
      </c>
      <c r="C52" s="93" t="s">
        <v>1</v>
      </c>
      <c r="D52" s="94">
        <v>1</v>
      </c>
      <c r="E52" s="226"/>
      <c r="F52" s="155">
        <f t="shared" si="0"/>
        <v>0</v>
      </c>
      <c r="H52" s="198"/>
    </row>
    <row r="53" spans="1:8" s="96" customFormat="1" ht="15">
      <c r="A53" s="195">
        <v>6</v>
      </c>
      <c r="B53" s="199" t="s">
        <v>54</v>
      </c>
      <c r="C53" s="93" t="s">
        <v>1</v>
      </c>
      <c r="D53" s="94">
        <v>5</v>
      </c>
      <c r="E53" s="11"/>
      <c r="F53" s="155">
        <f t="shared" si="0"/>
        <v>0</v>
      </c>
      <c r="H53" s="198"/>
    </row>
    <row r="54" spans="1:8" s="203" customFormat="1" ht="24.75" customHeight="1">
      <c r="A54" s="200"/>
      <c r="B54" s="201" t="s">
        <v>225</v>
      </c>
      <c r="C54" s="201"/>
      <c r="D54" s="201"/>
      <c r="E54" s="201"/>
      <c r="F54" s="202">
        <f>+SUM(F48:F53)</f>
        <v>0</v>
      </c>
      <c r="H54" s="204"/>
    </row>
    <row r="55" spans="1:6" s="101" customFormat="1" ht="25.5" customHeight="1">
      <c r="A55" s="46"/>
      <c r="B55" s="129" t="s">
        <v>227</v>
      </c>
      <c r="C55" s="129"/>
      <c r="D55" s="129"/>
      <c r="E55" s="129"/>
      <c r="F55" s="228"/>
    </row>
    <row r="56" spans="1:6" s="101" customFormat="1" ht="19.5" customHeight="1">
      <c r="A56" s="102" t="s">
        <v>179</v>
      </c>
      <c r="B56" s="109"/>
      <c r="C56" s="109"/>
      <c r="D56" s="109"/>
      <c r="E56" s="110"/>
      <c r="F56" s="206">
        <f>SUM(F54:F55)</f>
        <v>0</v>
      </c>
    </row>
    <row r="57" spans="1:6" s="101" customFormat="1" ht="8.25" customHeight="1">
      <c r="A57" s="106"/>
      <c r="B57" s="107"/>
      <c r="C57" s="107"/>
      <c r="D57" s="107"/>
      <c r="E57" s="107"/>
      <c r="F57" s="108"/>
    </row>
    <row r="58" spans="1:6" s="101" customFormat="1" ht="24.75" customHeight="1">
      <c r="A58" s="102" t="s">
        <v>95</v>
      </c>
      <c r="B58" s="109"/>
      <c r="C58" s="109"/>
      <c r="D58" s="109"/>
      <c r="E58" s="110"/>
      <c r="F58" s="206">
        <f>+F42+F56</f>
        <v>0</v>
      </c>
    </row>
    <row r="59" spans="1:6" ht="15.75" thickBot="1">
      <c r="A59" s="111" t="s">
        <v>53</v>
      </c>
      <c r="B59" s="112"/>
      <c r="C59" s="112"/>
      <c r="D59" s="112"/>
      <c r="E59" s="112"/>
      <c r="F59" s="113"/>
    </row>
    <row r="64" spans="3:4" ht="15">
      <c r="C64" s="210"/>
      <c r="D64" s="211"/>
    </row>
    <row r="65" spans="3:4" ht="15">
      <c r="C65" s="210"/>
      <c r="D65" s="211"/>
    </row>
    <row r="66" spans="1:4" ht="15">
      <c r="A66" s="207"/>
      <c r="B66" s="214"/>
      <c r="C66" s="210"/>
      <c r="D66" s="211"/>
    </row>
    <row r="67" spans="1:4" ht="15">
      <c r="A67" s="207"/>
      <c r="B67" s="214"/>
      <c r="C67" s="210"/>
      <c r="D67" s="211"/>
    </row>
    <row r="68" spans="1:4" ht="15">
      <c r="A68" s="207"/>
      <c r="B68" s="214"/>
      <c r="C68" s="210"/>
      <c r="D68" s="211"/>
    </row>
    <row r="69" spans="1:4" ht="15">
      <c r="A69" s="207"/>
      <c r="B69" s="214"/>
      <c r="C69" s="210"/>
      <c r="D69" s="211"/>
    </row>
    <row r="70" spans="1:4" ht="15">
      <c r="A70" s="207"/>
      <c r="B70" s="214"/>
      <c r="C70" s="210"/>
      <c r="D70" s="211"/>
    </row>
    <row r="71" spans="1:4" ht="15">
      <c r="A71" s="207"/>
      <c r="B71" s="214"/>
      <c r="C71" s="210"/>
      <c r="D71" s="211"/>
    </row>
    <row r="72" spans="1:4" ht="15">
      <c r="A72" s="207"/>
      <c r="B72" s="214"/>
      <c r="C72" s="210"/>
      <c r="D72" s="211"/>
    </row>
    <row r="73" spans="1:4" ht="15">
      <c r="A73" s="207"/>
      <c r="B73" s="214"/>
      <c r="C73" s="210"/>
      <c r="D73" s="211"/>
    </row>
    <row r="74" spans="1:4" ht="15">
      <c r="A74" s="207"/>
      <c r="B74" s="214"/>
      <c r="C74" s="210"/>
      <c r="D74" s="211"/>
    </row>
    <row r="75" spans="1:4" ht="15">
      <c r="A75" s="207"/>
      <c r="B75" s="214"/>
      <c r="C75" s="210"/>
      <c r="D75" s="211"/>
    </row>
    <row r="76" spans="1:4" ht="15">
      <c r="A76" s="207"/>
      <c r="B76" s="214"/>
      <c r="C76" s="210"/>
      <c r="D76" s="211"/>
    </row>
    <row r="77" spans="1:4" ht="15">
      <c r="A77" s="207"/>
      <c r="B77" s="214"/>
      <c r="C77" s="210"/>
      <c r="D77" s="211"/>
    </row>
    <row r="78" spans="1:4" ht="15">
      <c r="A78" s="207"/>
      <c r="B78" s="214"/>
      <c r="C78" s="210"/>
      <c r="D78" s="211"/>
    </row>
    <row r="134" spans="1:6" s="218" customFormat="1" ht="15">
      <c r="A134" s="215"/>
      <c r="B134" s="209"/>
      <c r="C134" s="216"/>
      <c r="D134" s="217"/>
      <c r="E134" s="212"/>
      <c r="F134" s="213"/>
    </row>
    <row r="135" spans="1:6" s="218" customFormat="1" ht="15">
      <c r="A135" s="215"/>
      <c r="B135" s="209"/>
      <c r="C135" s="216"/>
      <c r="D135" s="217"/>
      <c r="E135" s="212"/>
      <c r="F135" s="213"/>
    </row>
    <row r="177" spans="1:6" s="218" customFormat="1" ht="15">
      <c r="A177" s="215"/>
      <c r="B177" s="209"/>
      <c r="C177" s="216"/>
      <c r="D177" s="217"/>
      <c r="E177" s="212"/>
      <c r="F177" s="213"/>
    </row>
  </sheetData>
  <sheetProtection password="DF72" sheet="1"/>
  <mergeCells count="22">
    <mergeCell ref="A56:E56"/>
    <mergeCell ref="A58:E58"/>
    <mergeCell ref="A59:F59"/>
    <mergeCell ref="A57:F57"/>
    <mergeCell ref="A1:F1"/>
    <mergeCell ref="A2:F2"/>
    <mergeCell ref="A3:F3"/>
    <mergeCell ref="B5:F5"/>
    <mergeCell ref="B7:E7"/>
    <mergeCell ref="B12:E12"/>
    <mergeCell ref="B24:E24"/>
    <mergeCell ref="B29:E29"/>
    <mergeCell ref="B32:E32"/>
    <mergeCell ref="B38:E38"/>
    <mergeCell ref="B39:E39"/>
    <mergeCell ref="B40:E40"/>
    <mergeCell ref="B41:E41"/>
    <mergeCell ref="A44:F45"/>
    <mergeCell ref="B54:E54"/>
    <mergeCell ref="B55:E55"/>
    <mergeCell ref="A43:F43"/>
    <mergeCell ref="A42:E42"/>
  </mergeCells>
  <printOptions horizontalCentered="1" verticalCentered="1"/>
  <pageMargins left="0.3937007874015748" right="0.3937007874015748" top="0.3937007874015748" bottom="0.3937007874015748" header="0.31496062992125984" footer="0.31496062992125984"/>
  <pageSetup fitToHeight="2" horizontalDpi="600" verticalDpi="600" orientation="portrait" scale="97" r:id="rId2"/>
  <rowBreaks count="1" manualBreakCount="1">
    <brk id="37" max="5" man="1"/>
  </rowBreaks>
  <drawing r:id="rId1"/>
</worksheet>
</file>

<file path=xl/worksheets/sheet3.xml><?xml version="1.0" encoding="utf-8"?>
<worksheet xmlns="http://schemas.openxmlformats.org/spreadsheetml/2006/main" xmlns:r="http://schemas.openxmlformats.org/officeDocument/2006/relationships">
  <sheetPr>
    <tabColor theme="3"/>
  </sheetPr>
  <dimension ref="A1:F82"/>
  <sheetViews>
    <sheetView view="pageBreakPreview" zoomScale="70" zoomScaleNormal="85" zoomScaleSheetLayoutView="70" zoomScalePageLayoutView="0" workbookViewId="0" topLeftCell="A1">
      <selection activeCell="E16" sqref="E16"/>
    </sheetView>
  </sheetViews>
  <sheetFormatPr defaultColWidth="13.00390625" defaultRowHeight="12.75"/>
  <cols>
    <col min="1" max="1" width="9.140625" style="114" customWidth="1"/>
    <col min="2" max="2" width="62.28125" style="115" customWidth="1"/>
    <col min="3" max="3" width="11.421875" style="116" customWidth="1"/>
    <col min="4" max="4" width="15.00390625" style="250" customWidth="1"/>
    <col min="5" max="5" width="16.140625" style="118" customWidth="1"/>
    <col min="6" max="6" width="19.57421875" style="251" customWidth="1"/>
    <col min="7" max="16384" width="13.00390625" style="101" customWidth="1"/>
  </cols>
  <sheetData>
    <row r="1" spans="1:6" s="25" customFormat="1" ht="50.25" customHeight="1">
      <c r="A1" s="229" t="s">
        <v>223</v>
      </c>
      <c r="B1" s="230"/>
      <c r="C1" s="230"/>
      <c r="D1" s="230"/>
      <c r="E1" s="230"/>
      <c r="F1" s="231"/>
    </row>
    <row r="2" spans="1:6" s="25" customFormat="1" ht="20.25" customHeight="1">
      <c r="A2" s="27" t="s">
        <v>138</v>
      </c>
      <c r="B2" s="28"/>
      <c r="C2" s="28"/>
      <c r="D2" s="28"/>
      <c r="E2" s="28"/>
      <c r="F2" s="29"/>
    </row>
    <row r="3" spans="1:6" s="33" customFormat="1" ht="15.75">
      <c r="A3" s="30" t="s">
        <v>52</v>
      </c>
      <c r="B3" s="31"/>
      <c r="C3" s="31"/>
      <c r="D3" s="31"/>
      <c r="E3" s="31"/>
      <c r="F3" s="32"/>
    </row>
    <row r="4" spans="1:6" s="40" customFormat="1" ht="12.75" customHeight="1">
      <c r="A4" s="35" t="s">
        <v>12</v>
      </c>
      <c r="B4" s="36" t="s">
        <v>11</v>
      </c>
      <c r="C4" s="36" t="s">
        <v>10</v>
      </c>
      <c r="D4" s="232" t="s">
        <v>9</v>
      </c>
      <c r="E4" s="38" t="s">
        <v>8</v>
      </c>
      <c r="F4" s="233" t="s">
        <v>7</v>
      </c>
    </row>
    <row r="5" spans="1:6" s="40" customFormat="1" ht="12.75">
      <c r="A5" s="41">
        <v>1</v>
      </c>
      <c r="B5" s="42" t="s">
        <v>51</v>
      </c>
      <c r="C5" s="43"/>
      <c r="D5" s="232"/>
      <c r="E5" s="44"/>
      <c r="F5" s="234"/>
    </row>
    <row r="6" spans="1:6" s="40" customFormat="1" ht="89.25">
      <c r="A6" s="46" t="s">
        <v>165</v>
      </c>
      <c r="B6" s="47" t="s">
        <v>107</v>
      </c>
      <c r="C6" s="48" t="s">
        <v>3</v>
      </c>
      <c r="D6" s="235">
        <v>25</v>
      </c>
      <c r="E6" s="122"/>
      <c r="F6" s="155">
        <f>+ROUND(D6*E6,0)</f>
        <v>0</v>
      </c>
    </row>
    <row r="7" spans="1:6" s="40" customFormat="1" ht="15" customHeight="1">
      <c r="A7" s="51"/>
      <c r="B7" s="52" t="s">
        <v>49</v>
      </c>
      <c r="C7" s="52"/>
      <c r="D7" s="52"/>
      <c r="E7" s="52"/>
      <c r="F7" s="202">
        <f>+SUM(F6:F6)</f>
        <v>0</v>
      </c>
    </row>
    <row r="8" spans="1:6" s="40" customFormat="1" ht="15" customHeight="1">
      <c r="A8" s="41">
        <v>2</v>
      </c>
      <c r="B8" s="42" t="s">
        <v>48</v>
      </c>
      <c r="C8" s="54"/>
      <c r="D8" s="236"/>
      <c r="E8" s="123"/>
      <c r="F8" s="202"/>
    </row>
    <row r="9" spans="1:6" s="40" customFormat="1" ht="15" customHeight="1">
      <c r="A9" s="46" t="s">
        <v>166</v>
      </c>
      <c r="B9" s="47" t="s">
        <v>106</v>
      </c>
      <c r="C9" s="57" t="s">
        <v>1</v>
      </c>
      <c r="D9" s="235">
        <v>1</v>
      </c>
      <c r="E9" s="121"/>
      <c r="F9" s="155">
        <f>+ROUND(D9*E9,0)</f>
        <v>0</v>
      </c>
    </row>
    <row r="10" spans="1:6" s="40" customFormat="1" ht="15" customHeight="1">
      <c r="A10" s="46" t="s">
        <v>167</v>
      </c>
      <c r="B10" s="47" t="s">
        <v>108</v>
      </c>
      <c r="C10" s="57" t="s">
        <v>1</v>
      </c>
      <c r="D10" s="235">
        <v>1</v>
      </c>
      <c r="E10" s="121"/>
      <c r="F10" s="155">
        <f>+ROUND(D10*E10,0)</f>
        <v>0</v>
      </c>
    </row>
    <row r="11" spans="1:6" s="40" customFormat="1" ht="15" customHeight="1">
      <c r="A11" s="46" t="s">
        <v>168</v>
      </c>
      <c r="B11" s="47" t="s">
        <v>109</v>
      </c>
      <c r="C11" s="57" t="s">
        <v>1</v>
      </c>
      <c r="D11" s="235">
        <v>1</v>
      </c>
      <c r="E11" s="121"/>
      <c r="F11" s="155">
        <f>+ROUND(D11*E11,0)</f>
        <v>0</v>
      </c>
    </row>
    <row r="12" spans="1:6" s="40" customFormat="1" ht="15" customHeight="1">
      <c r="A12" s="46" t="s">
        <v>169</v>
      </c>
      <c r="B12" s="47" t="s">
        <v>110</v>
      </c>
      <c r="C12" s="57" t="s">
        <v>3</v>
      </c>
      <c r="D12" s="235">
        <v>1.7</v>
      </c>
      <c r="E12" s="121"/>
      <c r="F12" s="155">
        <f>+ROUND(D12*E12,0)</f>
        <v>0</v>
      </c>
    </row>
    <row r="13" spans="1:6" s="40" customFormat="1" ht="20.25" customHeight="1">
      <c r="A13" s="51"/>
      <c r="B13" s="52" t="s">
        <v>47</v>
      </c>
      <c r="C13" s="52"/>
      <c r="D13" s="52"/>
      <c r="E13" s="52"/>
      <c r="F13" s="202">
        <f>+SUM(F9:F12)</f>
        <v>0</v>
      </c>
    </row>
    <row r="14" spans="1:6" s="40" customFormat="1" ht="30" customHeight="1">
      <c r="A14" s="41">
        <v>3</v>
      </c>
      <c r="B14" s="42" t="s">
        <v>46</v>
      </c>
      <c r="C14" s="43"/>
      <c r="D14" s="232"/>
      <c r="E14" s="44"/>
      <c r="F14" s="237"/>
    </row>
    <row r="15" spans="1:6" s="40" customFormat="1" ht="12.75">
      <c r="A15" s="46" t="s">
        <v>141</v>
      </c>
      <c r="B15" s="59" t="s">
        <v>181</v>
      </c>
      <c r="C15" s="60" t="s">
        <v>20</v>
      </c>
      <c r="D15" s="238">
        <v>1</v>
      </c>
      <c r="E15" s="121"/>
      <c r="F15" s="155">
        <f aca="true" t="shared" si="0" ref="F15:F43">+ROUND(D15*E15,0)</f>
        <v>0</v>
      </c>
    </row>
    <row r="16" spans="1:6" s="40" customFormat="1" ht="12.75">
      <c r="A16" s="46" t="s">
        <v>142</v>
      </c>
      <c r="B16" s="59" t="s">
        <v>45</v>
      </c>
      <c r="C16" s="60" t="s">
        <v>20</v>
      </c>
      <c r="D16" s="238">
        <v>5</v>
      </c>
      <c r="E16" s="121"/>
      <c r="F16" s="155">
        <f t="shared" si="0"/>
        <v>0</v>
      </c>
    </row>
    <row r="17" spans="1:6" s="40" customFormat="1" ht="12.75">
      <c r="A17" s="46" t="s">
        <v>143</v>
      </c>
      <c r="B17" s="59" t="s">
        <v>183</v>
      </c>
      <c r="C17" s="60" t="s">
        <v>20</v>
      </c>
      <c r="D17" s="238">
        <v>0</v>
      </c>
      <c r="E17" s="58"/>
      <c r="F17" s="155">
        <f t="shared" si="0"/>
        <v>0</v>
      </c>
    </row>
    <row r="18" spans="1:6" s="40" customFormat="1" ht="12.75">
      <c r="A18" s="46" t="s">
        <v>144</v>
      </c>
      <c r="B18" s="59" t="s">
        <v>44</v>
      </c>
      <c r="C18" s="60" t="s">
        <v>20</v>
      </c>
      <c r="D18" s="238">
        <v>6</v>
      </c>
      <c r="E18" s="121"/>
      <c r="F18" s="155">
        <f t="shared" si="0"/>
        <v>0</v>
      </c>
    </row>
    <row r="19" spans="1:6" s="40" customFormat="1" ht="12.75">
      <c r="A19" s="46" t="s">
        <v>145</v>
      </c>
      <c r="B19" s="59" t="s">
        <v>180</v>
      </c>
      <c r="C19" s="60" t="s">
        <v>20</v>
      </c>
      <c r="D19" s="238">
        <v>1</v>
      </c>
      <c r="E19" s="121"/>
      <c r="F19" s="155">
        <f t="shared" si="0"/>
        <v>0</v>
      </c>
    </row>
    <row r="20" spans="1:6" s="40" customFormat="1" ht="12.75">
      <c r="A20" s="46" t="s">
        <v>146</v>
      </c>
      <c r="B20" s="59" t="s">
        <v>43</v>
      </c>
      <c r="C20" s="60" t="s">
        <v>20</v>
      </c>
      <c r="D20" s="238">
        <v>1</v>
      </c>
      <c r="E20" s="121"/>
      <c r="F20" s="155">
        <f t="shared" si="0"/>
        <v>0</v>
      </c>
    </row>
    <row r="21" spans="1:6" s="40" customFormat="1" ht="12.75">
      <c r="A21" s="46" t="s">
        <v>147</v>
      </c>
      <c r="B21" s="59" t="s">
        <v>42</v>
      </c>
      <c r="C21" s="60" t="s">
        <v>20</v>
      </c>
      <c r="D21" s="238">
        <v>1</v>
      </c>
      <c r="E21" s="121"/>
      <c r="F21" s="155">
        <f t="shared" si="0"/>
        <v>0</v>
      </c>
    </row>
    <row r="22" spans="1:6" s="40" customFormat="1" ht="12.75">
      <c r="A22" s="46" t="s">
        <v>148</v>
      </c>
      <c r="B22" s="59" t="s">
        <v>41</v>
      </c>
      <c r="C22" s="60" t="s">
        <v>20</v>
      </c>
      <c r="D22" s="238">
        <v>9</v>
      </c>
      <c r="E22" s="121"/>
      <c r="F22" s="155">
        <f t="shared" si="0"/>
        <v>0</v>
      </c>
    </row>
    <row r="23" spans="1:6" s="40" customFormat="1" ht="12.75">
      <c r="A23" s="46" t="s">
        <v>149</v>
      </c>
      <c r="B23" s="59" t="s">
        <v>40</v>
      </c>
      <c r="C23" s="60" t="s">
        <v>20</v>
      </c>
      <c r="D23" s="238">
        <v>3</v>
      </c>
      <c r="E23" s="121"/>
      <c r="F23" s="155">
        <f t="shared" si="0"/>
        <v>0</v>
      </c>
    </row>
    <row r="24" spans="1:6" s="40" customFormat="1" ht="12.75">
      <c r="A24" s="46" t="s">
        <v>150</v>
      </c>
      <c r="B24" s="59" t="s">
        <v>39</v>
      </c>
      <c r="C24" s="60" t="s">
        <v>20</v>
      </c>
      <c r="D24" s="238">
        <v>3</v>
      </c>
      <c r="E24" s="121"/>
      <c r="F24" s="155">
        <f t="shared" si="0"/>
        <v>0</v>
      </c>
    </row>
    <row r="25" spans="1:6" s="40" customFormat="1" ht="12.75">
      <c r="A25" s="46" t="s">
        <v>151</v>
      </c>
      <c r="B25" s="59" t="s">
        <v>38</v>
      </c>
      <c r="C25" s="60" t="s">
        <v>20</v>
      </c>
      <c r="D25" s="238">
        <v>3</v>
      </c>
      <c r="E25" s="121"/>
      <c r="F25" s="155">
        <f t="shared" si="0"/>
        <v>0</v>
      </c>
    </row>
    <row r="26" spans="1:6" s="40" customFormat="1" ht="12.75">
      <c r="A26" s="46" t="s">
        <v>152</v>
      </c>
      <c r="B26" s="59" t="s">
        <v>198</v>
      </c>
      <c r="C26" s="60" t="s">
        <v>20</v>
      </c>
      <c r="D26" s="238">
        <v>3</v>
      </c>
      <c r="E26" s="121"/>
      <c r="F26" s="155">
        <f t="shared" si="0"/>
        <v>0</v>
      </c>
    </row>
    <row r="27" spans="1:6" s="40" customFormat="1" ht="12.75">
      <c r="A27" s="46" t="s">
        <v>153</v>
      </c>
      <c r="B27" s="59" t="s">
        <v>37</v>
      </c>
      <c r="C27" s="60" t="s">
        <v>20</v>
      </c>
      <c r="D27" s="238">
        <v>3</v>
      </c>
      <c r="E27" s="121"/>
      <c r="F27" s="155">
        <f t="shared" si="0"/>
        <v>0</v>
      </c>
    </row>
    <row r="28" spans="1:6" s="40" customFormat="1" ht="12.75">
      <c r="A28" s="46" t="s">
        <v>154</v>
      </c>
      <c r="B28" s="59" t="s">
        <v>36</v>
      </c>
      <c r="C28" s="60" t="s">
        <v>20</v>
      </c>
      <c r="D28" s="238">
        <v>1</v>
      </c>
      <c r="E28" s="121"/>
      <c r="F28" s="155">
        <f t="shared" si="0"/>
        <v>0</v>
      </c>
    </row>
    <row r="29" spans="1:6" s="40" customFormat="1" ht="12.75">
      <c r="A29" s="46" t="s">
        <v>155</v>
      </c>
      <c r="B29" s="59" t="s">
        <v>35</v>
      </c>
      <c r="C29" s="60" t="s">
        <v>20</v>
      </c>
      <c r="D29" s="238">
        <v>2</v>
      </c>
      <c r="E29" s="121"/>
      <c r="F29" s="155">
        <f t="shared" si="0"/>
        <v>0</v>
      </c>
    </row>
    <row r="30" spans="1:6" s="40" customFormat="1" ht="12.75">
      <c r="A30" s="46" t="s">
        <v>156</v>
      </c>
      <c r="B30" s="59" t="s">
        <v>34</v>
      </c>
      <c r="C30" s="60" t="s">
        <v>20</v>
      </c>
      <c r="D30" s="238">
        <v>3</v>
      </c>
      <c r="E30" s="121"/>
      <c r="F30" s="155">
        <f t="shared" si="0"/>
        <v>0</v>
      </c>
    </row>
    <row r="31" spans="1:6" s="40" customFormat="1" ht="12.75">
      <c r="A31" s="46" t="s">
        <v>157</v>
      </c>
      <c r="B31" s="59" t="s">
        <v>33</v>
      </c>
      <c r="C31" s="60" t="s">
        <v>20</v>
      </c>
      <c r="D31" s="238">
        <v>6</v>
      </c>
      <c r="E31" s="121"/>
      <c r="F31" s="155">
        <f t="shared" si="0"/>
        <v>0</v>
      </c>
    </row>
    <row r="32" spans="1:6" s="40" customFormat="1" ht="12.75">
      <c r="A32" s="46" t="s">
        <v>158</v>
      </c>
      <c r="B32" s="59" t="s">
        <v>32</v>
      </c>
      <c r="C32" s="60" t="s">
        <v>20</v>
      </c>
      <c r="D32" s="238">
        <v>3</v>
      </c>
      <c r="E32" s="121"/>
      <c r="F32" s="155">
        <f t="shared" si="0"/>
        <v>0</v>
      </c>
    </row>
    <row r="33" spans="1:6" s="40" customFormat="1" ht="12.75">
      <c r="A33" s="46" t="s">
        <v>159</v>
      </c>
      <c r="B33" s="59" t="s">
        <v>31</v>
      </c>
      <c r="C33" s="60" t="s">
        <v>20</v>
      </c>
      <c r="D33" s="238">
        <v>3</v>
      </c>
      <c r="E33" s="121"/>
      <c r="F33" s="155">
        <f t="shared" si="0"/>
        <v>0</v>
      </c>
    </row>
    <row r="34" spans="1:6" s="40" customFormat="1" ht="12.75">
      <c r="A34" s="46" t="s">
        <v>160</v>
      </c>
      <c r="B34" s="59" t="s">
        <v>30</v>
      </c>
      <c r="C34" s="60" t="s">
        <v>20</v>
      </c>
      <c r="D34" s="238">
        <v>3</v>
      </c>
      <c r="E34" s="121"/>
      <c r="F34" s="155">
        <f t="shared" si="0"/>
        <v>0</v>
      </c>
    </row>
    <row r="35" spans="1:6" s="40" customFormat="1" ht="12.75">
      <c r="A35" s="46" t="s">
        <v>161</v>
      </c>
      <c r="B35" s="59" t="s">
        <v>29</v>
      </c>
      <c r="C35" s="60" t="s">
        <v>20</v>
      </c>
      <c r="D35" s="238">
        <v>3</v>
      </c>
      <c r="E35" s="121"/>
      <c r="F35" s="155">
        <f t="shared" si="0"/>
        <v>0</v>
      </c>
    </row>
    <row r="36" spans="1:6" s="40" customFormat="1" ht="12.75">
      <c r="A36" s="46" t="s">
        <v>162</v>
      </c>
      <c r="B36" s="59" t="s">
        <v>28</v>
      </c>
      <c r="C36" s="60" t="s">
        <v>20</v>
      </c>
      <c r="D36" s="238">
        <v>2</v>
      </c>
      <c r="E36" s="121"/>
      <c r="F36" s="155">
        <f t="shared" si="0"/>
        <v>0</v>
      </c>
    </row>
    <row r="37" spans="1:6" s="40" customFormat="1" ht="12.75">
      <c r="A37" s="46" t="s">
        <v>163</v>
      </c>
      <c r="B37" s="59" t="s">
        <v>27</v>
      </c>
      <c r="C37" s="60" t="s">
        <v>20</v>
      </c>
      <c r="D37" s="238">
        <v>2</v>
      </c>
      <c r="E37" s="121"/>
      <c r="F37" s="155">
        <f t="shared" si="0"/>
        <v>0</v>
      </c>
    </row>
    <row r="38" spans="1:6" s="40" customFormat="1" ht="12.75">
      <c r="A38" s="46" t="s">
        <v>164</v>
      </c>
      <c r="B38" s="59" t="s">
        <v>26</v>
      </c>
      <c r="C38" s="60" t="s">
        <v>3</v>
      </c>
      <c r="D38" s="238">
        <v>20</v>
      </c>
      <c r="E38" s="121"/>
      <c r="F38" s="155">
        <f t="shared" si="0"/>
        <v>0</v>
      </c>
    </row>
    <row r="39" spans="1:6" s="40" customFormat="1" ht="12.75">
      <c r="A39" s="46" t="s">
        <v>172</v>
      </c>
      <c r="B39" s="59" t="s">
        <v>25</v>
      </c>
      <c r="C39" s="60" t="s">
        <v>3</v>
      </c>
      <c r="D39" s="238">
        <v>30</v>
      </c>
      <c r="E39" s="121"/>
      <c r="F39" s="155">
        <f t="shared" si="0"/>
        <v>0</v>
      </c>
    </row>
    <row r="40" spans="1:6" s="40" customFormat="1" ht="12.75">
      <c r="A40" s="46" t="s">
        <v>173</v>
      </c>
      <c r="B40" s="59" t="s">
        <v>190</v>
      </c>
      <c r="C40" s="60" t="s">
        <v>3</v>
      </c>
      <c r="D40" s="238">
        <v>20</v>
      </c>
      <c r="E40" s="121"/>
      <c r="F40" s="155">
        <f t="shared" si="0"/>
        <v>0</v>
      </c>
    </row>
    <row r="41" spans="1:6" s="40" customFormat="1" ht="25.5">
      <c r="A41" s="46" t="s">
        <v>174</v>
      </c>
      <c r="B41" s="47" t="s">
        <v>24</v>
      </c>
      <c r="C41" s="60" t="s">
        <v>23</v>
      </c>
      <c r="D41" s="238">
        <v>1</v>
      </c>
      <c r="E41" s="121"/>
      <c r="F41" s="155">
        <f t="shared" si="0"/>
        <v>0</v>
      </c>
    </row>
    <row r="42" spans="1:6" s="40" customFormat="1" ht="12.75">
      <c r="A42" s="46" t="s">
        <v>182</v>
      </c>
      <c r="B42" s="59" t="s">
        <v>22</v>
      </c>
      <c r="C42" s="60" t="s">
        <v>20</v>
      </c>
      <c r="D42" s="238">
        <v>2</v>
      </c>
      <c r="E42" s="121"/>
      <c r="F42" s="155">
        <f t="shared" si="0"/>
        <v>0</v>
      </c>
    </row>
    <row r="43" spans="1:6" s="40" customFormat="1" ht="12.75">
      <c r="A43" s="46" t="s">
        <v>188</v>
      </c>
      <c r="B43" s="59" t="s">
        <v>21</v>
      </c>
      <c r="C43" s="60" t="s">
        <v>20</v>
      </c>
      <c r="D43" s="238">
        <v>1</v>
      </c>
      <c r="E43" s="121"/>
      <c r="F43" s="155">
        <f t="shared" si="0"/>
        <v>0</v>
      </c>
    </row>
    <row r="44" spans="1:6" s="40" customFormat="1" ht="21" customHeight="1">
      <c r="A44" s="51"/>
      <c r="B44" s="52" t="s">
        <v>19</v>
      </c>
      <c r="C44" s="52"/>
      <c r="D44" s="52"/>
      <c r="E44" s="52"/>
      <c r="F44" s="202">
        <f>+SUM(F15:F43)</f>
        <v>0</v>
      </c>
    </row>
    <row r="45" spans="1:6" s="66" customFormat="1" ht="12.75">
      <c r="A45" s="41">
        <v>4</v>
      </c>
      <c r="B45" s="62" t="s">
        <v>98</v>
      </c>
      <c r="C45" s="63"/>
      <c r="D45" s="239"/>
      <c r="E45" s="65"/>
      <c r="F45" s="202"/>
    </row>
    <row r="46" spans="1:6" s="66" customFormat="1" ht="76.5">
      <c r="A46" s="68" t="s">
        <v>170</v>
      </c>
      <c r="B46" s="69" t="s">
        <v>197</v>
      </c>
      <c r="C46" s="70" t="s">
        <v>1</v>
      </c>
      <c r="D46" s="240">
        <v>1</v>
      </c>
      <c r="E46" s="125"/>
      <c r="F46" s="155">
        <f>+ROUND(D46*E46,0)</f>
        <v>0</v>
      </c>
    </row>
    <row r="47" spans="1:6" s="66" customFormat="1" ht="12.75">
      <c r="A47" s="51"/>
      <c r="B47" s="72" t="s">
        <v>99</v>
      </c>
      <c r="C47" s="72"/>
      <c r="D47" s="72"/>
      <c r="E47" s="72"/>
      <c r="F47" s="202">
        <f>SUM(F46)</f>
        <v>0</v>
      </c>
    </row>
    <row r="48" spans="1:6" s="40" customFormat="1" ht="12.75">
      <c r="A48" s="41">
        <v>5</v>
      </c>
      <c r="B48" s="73" t="s">
        <v>18</v>
      </c>
      <c r="C48" s="74"/>
      <c r="D48" s="241"/>
      <c r="E48" s="76"/>
      <c r="F48" s="242"/>
    </row>
    <row r="49" spans="1:6" s="40" customFormat="1" ht="12.75">
      <c r="A49" s="68" t="s">
        <v>171</v>
      </c>
      <c r="B49" s="47" t="s">
        <v>17</v>
      </c>
      <c r="C49" s="48" t="s">
        <v>16</v>
      </c>
      <c r="D49" s="235">
        <v>1</v>
      </c>
      <c r="E49" s="125"/>
      <c r="F49" s="155">
        <f>+ROUND(D49*E49,0)</f>
        <v>0</v>
      </c>
    </row>
    <row r="50" spans="1:6" s="40" customFormat="1" ht="20.25" customHeight="1">
      <c r="A50" s="77"/>
      <c r="B50" s="78" t="s">
        <v>15</v>
      </c>
      <c r="C50" s="78"/>
      <c r="D50" s="78"/>
      <c r="E50" s="78"/>
      <c r="F50" s="242">
        <f>+SUM(F49:F49)</f>
        <v>0</v>
      </c>
    </row>
    <row r="51" spans="1:6" s="40" customFormat="1" ht="15" customHeight="1">
      <c r="A51" s="51"/>
      <c r="B51" s="79" t="s">
        <v>14</v>
      </c>
      <c r="C51" s="79"/>
      <c r="D51" s="79"/>
      <c r="E51" s="79"/>
      <c r="F51" s="202">
        <f>+F50+F44+F13+F7+F47</f>
        <v>0</v>
      </c>
    </row>
    <row r="52" spans="1:6" s="40" customFormat="1" ht="15" customHeight="1">
      <c r="A52" s="51"/>
      <c r="B52" s="128" t="s">
        <v>226</v>
      </c>
      <c r="C52" s="128"/>
      <c r="D52" s="128"/>
      <c r="E52" s="128"/>
      <c r="F52" s="227"/>
    </row>
    <row r="53" spans="1:6" s="40" customFormat="1" ht="15" customHeight="1">
      <c r="A53" s="51"/>
      <c r="B53" s="128" t="s">
        <v>177</v>
      </c>
      <c r="C53" s="128"/>
      <c r="D53" s="128"/>
      <c r="E53" s="128"/>
      <c r="F53" s="227"/>
    </row>
    <row r="54" spans="1:6" s="40" customFormat="1" ht="30" customHeight="1">
      <c r="A54" s="80" t="s">
        <v>178</v>
      </c>
      <c r="B54" s="81"/>
      <c r="C54" s="81"/>
      <c r="D54" s="81"/>
      <c r="E54" s="82"/>
      <c r="F54" s="184">
        <f>SUM(F51:F53)</f>
        <v>0</v>
      </c>
    </row>
    <row r="55" spans="1:6" s="40" customFormat="1" ht="15" customHeight="1">
      <c r="A55" s="84"/>
      <c r="B55" s="85"/>
      <c r="C55" s="85"/>
      <c r="D55" s="85"/>
      <c r="E55" s="85"/>
      <c r="F55" s="86"/>
    </row>
    <row r="56" spans="1:6" s="40" customFormat="1" ht="27.75" customHeight="1">
      <c r="A56" s="30" t="s">
        <v>13</v>
      </c>
      <c r="B56" s="31"/>
      <c r="C56" s="31"/>
      <c r="D56" s="31"/>
      <c r="E56" s="31"/>
      <c r="F56" s="32"/>
    </row>
    <row r="57" spans="1:6" s="40" customFormat="1" ht="12.75" customHeight="1">
      <c r="A57" s="35" t="s">
        <v>12</v>
      </c>
      <c r="B57" s="36" t="s">
        <v>11</v>
      </c>
      <c r="C57" s="36" t="s">
        <v>10</v>
      </c>
      <c r="D57" s="232" t="s">
        <v>9</v>
      </c>
      <c r="E57" s="38" t="s">
        <v>8</v>
      </c>
      <c r="F57" s="233" t="s">
        <v>7</v>
      </c>
    </row>
    <row r="58" spans="1:6" s="40" customFormat="1" ht="71.25" customHeight="1">
      <c r="A58" s="87">
        <v>1</v>
      </c>
      <c r="B58" s="47" t="s">
        <v>185</v>
      </c>
      <c r="C58" s="48" t="s">
        <v>1</v>
      </c>
      <c r="D58" s="235">
        <v>1</v>
      </c>
      <c r="E58" s="121"/>
      <c r="F58" s="244">
        <f>+ROUND(D58*E58,0)</f>
        <v>0</v>
      </c>
    </row>
    <row r="59" spans="1:6" s="40" customFormat="1" ht="12.75">
      <c r="A59" s="87">
        <v>2</v>
      </c>
      <c r="B59" s="59" t="s">
        <v>189</v>
      </c>
      <c r="C59" s="60" t="s">
        <v>3</v>
      </c>
      <c r="D59" s="238">
        <v>35</v>
      </c>
      <c r="E59" s="121"/>
      <c r="F59" s="244">
        <f aca="true" t="shared" si="1" ref="F59:F76">+ROUND(D59*E59,0)</f>
        <v>0</v>
      </c>
    </row>
    <row r="60" spans="1:6" s="40" customFormat="1" ht="12.75">
      <c r="A60" s="88">
        <v>3</v>
      </c>
      <c r="B60" s="69" t="s">
        <v>111</v>
      </c>
      <c r="C60" s="89" t="s">
        <v>1</v>
      </c>
      <c r="D60" s="240">
        <v>1</v>
      </c>
      <c r="E60" s="121"/>
      <c r="F60" s="244">
        <f t="shared" si="1"/>
        <v>0</v>
      </c>
    </row>
    <row r="61" spans="1:6" s="40" customFormat="1" ht="38.25">
      <c r="A61" s="88">
        <f aca="true" t="shared" si="2" ref="A61:A76">+A60+1</f>
        <v>4</v>
      </c>
      <c r="B61" s="90" t="s">
        <v>184</v>
      </c>
      <c r="C61" s="89" t="s">
        <v>3</v>
      </c>
      <c r="D61" s="240">
        <v>20</v>
      </c>
      <c r="E61" s="121"/>
      <c r="F61" s="244">
        <f t="shared" si="1"/>
        <v>0</v>
      </c>
    </row>
    <row r="62" spans="1:6" s="40" customFormat="1" ht="25.5">
      <c r="A62" s="88">
        <f t="shared" si="2"/>
        <v>5</v>
      </c>
      <c r="B62" s="69" t="s">
        <v>112</v>
      </c>
      <c r="C62" s="89" t="s">
        <v>1</v>
      </c>
      <c r="D62" s="240">
        <v>1</v>
      </c>
      <c r="E62" s="121"/>
      <c r="F62" s="244">
        <f t="shared" si="1"/>
        <v>0</v>
      </c>
    </row>
    <row r="63" spans="1:6" s="40" customFormat="1" ht="12.75">
      <c r="A63" s="88">
        <f t="shared" si="2"/>
        <v>6</v>
      </c>
      <c r="B63" s="69" t="s">
        <v>113</v>
      </c>
      <c r="C63" s="89" t="s">
        <v>1</v>
      </c>
      <c r="D63" s="240">
        <v>1</v>
      </c>
      <c r="E63" s="121"/>
      <c r="F63" s="244">
        <f t="shared" si="1"/>
        <v>0</v>
      </c>
    </row>
    <row r="64" spans="1:6" s="40" customFormat="1" ht="165.75">
      <c r="A64" s="88">
        <f t="shared" si="2"/>
        <v>7</v>
      </c>
      <c r="B64" s="69" t="s">
        <v>186</v>
      </c>
      <c r="C64" s="89" t="s">
        <v>1</v>
      </c>
      <c r="D64" s="240">
        <v>1</v>
      </c>
      <c r="E64" s="121"/>
      <c r="F64" s="244">
        <f t="shared" si="1"/>
        <v>0</v>
      </c>
    </row>
    <row r="65" spans="1:6" s="40" customFormat="1" ht="76.5">
      <c r="A65" s="88">
        <f t="shared" si="2"/>
        <v>8</v>
      </c>
      <c r="B65" s="69" t="s">
        <v>6</v>
      </c>
      <c r="C65" s="89" t="s">
        <v>1</v>
      </c>
      <c r="D65" s="240">
        <v>1</v>
      </c>
      <c r="E65" s="121"/>
      <c r="F65" s="244">
        <f t="shared" si="1"/>
        <v>0</v>
      </c>
    </row>
    <row r="66" spans="1:6" s="40" customFormat="1" ht="40.5" customHeight="1">
      <c r="A66" s="88">
        <f t="shared" si="2"/>
        <v>9</v>
      </c>
      <c r="B66" s="69" t="s">
        <v>5</v>
      </c>
      <c r="C66" s="89" t="s">
        <v>1</v>
      </c>
      <c r="D66" s="240">
        <v>1</v>
      </c>
      <c r="E66" s="121"/>
      <c r="F66" s="244">
        <f t="shared" si="1"/>
        <v>0</v>
      </c>
    </row>
    <row r="67" spans="1:6" s="40" customFormat="1" ht="57.75" customHeight="1">
      <c r="A67" s="88">
        <f t="shared" si="2"/>
        <v>10</v>
      </c>
      <c r="B67" s="69" t="s">
        <v>4</v>
      </c>
      <c r="C67" s="89" t="s">
        <v>1</v>
      </c>
      <c r="D67" s="240">
        <v>1</v>
      </c>
      <c r="E67" s="121"/>
      <c r="F67" s="244">
        <f t="shared" si="1"/>
        <v>0</v>
      </c>
    </row>
    <row r="68" spans="1:6" s="40" customFormat="1" ht="252" customHeight="1">
      <c r="A68" s="88">
        <f t="shared" si="2"/>
        <v>11</v>
      </c>
      <c r="B68" s="91" t="s">
        <v>187</v>
      </c>
      <c r="C68" s="89" t="s">
        <v>1</v>
      </c>
      <c r="D68" s="240">
        <v>1</v>
      </c>
      <c r="E68" s="121"/>
      <c r="F68" s="244">
        <f t="shared" si="1"/>
        <v>0</v>
      </c>
    </row>
    <row r="69" spans="1:6" s="40" customFormat="1" ht="12.75">
      <c r="A69" s="88">
        <f t="shared" si="2"/>
        <v>12</v>
      </c>
      <c r="B69" s="69" t="s">
        <v>114</v>
      </c>
      <c r="C69" s="70" t="s">
        <v>1</v>
      </c>
      <c r="D69" s="240">
        <v>2</v>
      </c>
      <c r="E69" s="121"/>
      <c r="F69" s="244">
        <f t="shared" si="1"/>
        <v>0</v>
      </c>
    </row>
    <row r="70" spans="1:6" s="40" customFormat="1" ht="12.75">
      <c r="A70" s="88">
        <f>A69+1</f>
        <v>13</v>
      </c>
      <c r="B70" s="69" t="s">
        <v>115</v>
      </c>
      <c r="C70" s="70" t="s">
        <v>1</v>
      </c>
      <c r="D70" s="240">
        <v>1</v>
      </c>
      <c r="E70" s="121"/>
      <c r="F70" s="244">
        <f t="shared" si="1"/>
        <v>0</v>
      </c>
    </row>
    <row r="71" spans="1:6" s="40" customFormat="1" ht="12" customHeight="1">
      <c r="A71" s="88">
        <f t="shared" si="2"/>
        <v>14</v>
      </c>
      <c r="B71" s="69" t="s">
        <v>116</v>
      </c>
      <c r="C71" s="70" t="s">
        <v>1</v>
      </c>
      <c r="D71" s="240">
        <v>1</v>
      </c>
      <c r="E71" s="121"/>
      <c r="F71" s="244">
        <f t="shared" si="1"/>
        <v>0</v>
      </c>
    </row>
    <row r="72" spans="1:6" s="40" customFormat="1" ht="12.75">
      <c r="A72" s="88">
        <f t="shared" si="2"/>
        <v>15</v>
      </c>
      <c r="B72" s="69" t="s">
        <v>120</v>
      </c>
      <c r="C72" s="70" t="s">
        <v>1</v>
      </c>
      <c r="D72" s="240">
        <v>1</v>
      </c>
      <c r="E72" s="121"/>
      <c r="F72" s="244">
        <f t="shared" si="1"/>
        <v>0</v>
      </c>
    </row>
    <row r="73" spans="1:6" s="40" customFormat="1" ht="12.75">
      <c r="A73" s="88">
        <f>+A72+1</f>
        <v>16</v>
      </c>
      <c r="B73" s="69" t="s">
        <v>2</v>
      </c>
      <c r="C73" s="70" t="s">
        <v>1</v>
      </c>
      <c r="D73" s="240">
        <v>1</v>
      </c>
      <c r="E73" s="121"/>
      <c r="F73" s="244">
        <f t="shared" si="1"/>
        <v>0</v>
      </c>
    </row>
    <row r="74" spans="1:6" s="40" customFormat="1" ht="12.75">
      <c r="A74" s="88">
        <f t="shared" si="2"/>
        <v>17</v>
      </c>
      <c r="B74" s="69" t="s">
        <v>119</v>
      </c>
      <c r="C74" s="70" t="s">
        <v>1</v>
      </c>
      <c r="D74" s="240">
        <v>1</v>
      </c>
      <c r="E74" s="121"/>
      <c r="F74" s="244">
        <f t="shared" si="1"/>
        <v>0</v>
      </c>
    </row>
    <row r="75" spans="1:6" s="96" customFormat="1" ht="15">
      <c r="A75" s="88">
        <f t="shared" si="2"/>
        <v>18</v>
      </c>
      <c r="B75" s="92" t="s">
        <v>117</v>
      </c>
      <c r="C75" s="93" t="s">
        <v>1</v>
      </c>
      <c r="D75" s="89">
        <v>1</v>
      </c>
      <c r="E75" s="121"/>
      <c r="F75" s="244">
        <f t="shared" si="1"/>
        <v>0</v>
      </c>
    </row>
    <row r="76" spans="1:6" s="96" customFormat="1" ht="15">
      <c r="A76" s="88">
        <f t="shared" si="2"/>
        <v>19</v>
      </c>
      <c r="B76" s="69" t="s">
        <v>118</v>
      </c>
      <c r="C76" s="93" t="s">
        <v>1</v>
      </c>
      <c r="D76" s="89">
        <v>1</v>
      </c>
      <c r="E76" s="121"/>
      <c r="F76" s="244">
        <f t="shared" si="1"/>
        <v>0</v>
      </c>
    </row>
    <row r="77" spans="1:6" ht="23.25" customHeight="1">
      <c r="A77" s="46"/>
      <c r="B77" s="245"/>
      <c r="C77" s="70"/>
      <c r="D77" s="240"/>
      <c r="E77" s="246" t="s">
        <v>0</v>
      </c>
      <c r="F77" s="242">
        <f>SUM(F58:F76)</f>
        <v>0</v>
      </c>
    </row>
    <row r="78" spans="1:6" ht="24.75" customHeight="1">
      <c r="A78" s="46"/>
      <c r="B78" s="129" t="s">
        <v>227</v>
      </c>
      <c r="C78" s="129"/>
      <c r="D78" s="129"/>
      <c r="E78" s="129"/>
      <c r="F78" s="228"/>
    </row>
    <row r="79" spans="1:6" ht="28.5" customHeight="1">
      <c r="A79" s="102" t="s">
        <v>179</v>
      </c>
      <c r="B79" s="109"/>
      <c r="C79" s="109"/>
      <c r="D79" s="109"/>
      <c r="E79" s="110"/>
      <c r="F79" s="206">
        <f>SUM(F77:F78)</f>
        <v>0</v>
      </c>
    </row>
    <row r="80" spans="1:6" ht="12.75">
      <c r="A80" s="106"/>
      <c r="B80" s="107"/>
      <c r="C80" s="107"/>
      <c r="D80" s="107"/>
      <c r="E80" s="107"/>
      <c r="F80" s="108"/>
    </row>
    <row r="81" spans="1:6" ht="30" customHeight="1">
      <c r="A81" s="102" t="s">
        <v>95</v>
      </c>
      <c r="B81" s="109"/>
      <c r="C81" s="109"/>
      <c r="D81" s="109"/>
      <c r="E81" s="110"/>
      <c r="F81" s="247">
        <f>+F54+F79</f>
        <v>0</v>
      </c>
    </row>
    <row r="82" spans="1:6" ht="12.75">
      <c r="A82" s="248" t="s">
        <v>53</v>
      </c>
      <c r="B82" s="249"/>
      <c r="C82" s="249"/>
      <c r="D82" s="249"/>
      <c r="E82" s="249"/>
      <c r="F82" s="249"/>
    </row>
  </sheetData>
  <sheetProtection password="DF72" sheet="1"/>
  <mergeCells count="19">
    <mergeCell ref="A81:E81"/>
    <mergeCell ref="B50:E50"/>
    <mergeCell ref="B51:E51"/>
    <mergeCell ref="A56:F56"/>
    <mergeCell ref="B78:E78"/>
    <mergeCell ref="B52:E52"/>
    <mergeCell ref="B53:E53"/>
    <mergeCell ref="A55:F55"/>
    <mergeCell ref="A54:E54"/>
    <mergeCell ref="A82:F82"/>
    <mergeCell ref="A80:F80"/>
    <mergeCell ref="A1:F1"/>
    <mergeCell ref="A2:F2"/>
    <mergeCell ref="A3:F3"/>
    <mergeCell ref="B7:E7"/>
    <mergeCell ref="B13:E13"/>
    <mergeCell ref="B44:E44"/>
    <mergeCell ref="B47:E47"/>
    <mergeCell ref="A79:E79"/>
  </mergeCells>
  <printOptions horizontalCentered="1" verticalCentered="1"/>
  <pageMargins left="0.3937007874015748" right="0.3937007874015748" top="0.3937007874015748" bottom="0.3937007874015748" header="0.2755905511811024" footer="0.31496062992125984"/>
  <pageSetup fitToHeight="2" horizontalDpi="600" verticalDpi="600" orientation="portrait" scale="67" r:id="rId1"/>
  <rowBreaks count="1" manualBreakCount="1">
    <brk id="54" max="5" man="1"/>
  </rowBreaks>
</worksheet>
</file>

<file path=xl/worksheets/sheet4.xml><?xml version="1.0" encoding="utf-8"?>
<worksheet xmlns="http://schemas.openxmlformats.org/spreadsheetml/2006/main" xmlns:r="http://schemas.openxmlformats.org/officeDocument/2006/relationships">
  <sheetPr>
    <tabColor theme="3"/>
  </sheetPr>
  <dimension ref="A1:L176"/>
  <sheetViews>
    <sheetView view="pageBreakPreview" zoomScale="85" zoomScaleSheetLayoutView="85" zoomScalePageLayoutView="0" workbookViewId="0" topLeftCell="A1">
      <selection activeCell="A1" sqref="A1:F1"/>
    </sheetView>
  </sheetViews>
  <sheetFormatPr defaultColWidth="5.7109375" defaultRowHeight="12.75"/>
  <cols>
    <col min="1" max="1" width="5.7109375" style="208" bestFit="1" customWidth="1"/>
    <col min="2" max="2" width="45.7109375" style="209" customWidth="1"/>
    <col min="3" max="3" width="11.140625" style="216" customWidth="1"/>
    <col min="4" max="4" width="11.7109375" style="302" customWidth="1"/>
    <col min="5" max="5" width="16.7109375" style="213" bestFit="1" customWidth="1"/>
    <col min="6" max="6" width="17.140625" style="303" customWidth="1"/>
    <col min="7" max="248" width="13.00390625" style="207" customWidth="1"/>
    <col min="249" max="16384" width="5.7109375" style="207" customWidth="1"/>
  </cols>
  <sheetData>
    <row r="1" spans="1:6" s="133" customFormat="1" ht="57" customHeight="1">
      <c r="A1" s="22" t="s">
        <v>222</v>
      </c>
      <c r="B1" s="252"/>
      <c r="C1" s="252"/>
      <c r="D1" s="252"/>
      <c r="E1" s="252"/>
      <c r="F1" s="253"/>
    </row>
    <row r="2" spans="1:12" s="133" customFormat="1" ht="15.75">
      <c r="A2" s="30" t="s">
        <v>199</v>
      </c>
      <c r="B2" s="31"/>
      <c r="C2" s="31"/>
      <c r="D2" s="31"/>
      <c r="E2" s="31"/>
      <c r="F2" s="32"/>
      <c r="G2" s="254"/>
      <c r="H2" s="254"/>
      <c r="I2" s="254"/>
      <c r="J2" s="254"/>
      <c r="K2" s="254"/>
      <c r="L2" s="254"/>
    </row>
    <row r="3" spans="1:12" s="258" customFormat="1" ht="17.25" customHeight="1">
      <c r="A3" s="255" t="s">
        <v>94</v>
      </c>
      <c r="B3" s="256"/>
      <c r="C3" s="256"/>
      <c r="D3" s="256"/>
      <c r="E3" s="256"/>
      <c r="F3" s="257"/>
      <c r="G3" s="254"/>
      <c r="H3" s="254"/>
      <c r="I3" s="254"/>
      <c r="J3" s="254"/>
      <c r="K3" s="254"/>
      <c r="L3" s="254"/>
    </row>
    <row r="4" spans="1:6" s="147" customFormat="1" ht="15">
      <c r="A4" s="141" t="s">
        <v>93</v>
      </c>
      <c r="B4" s="142" t="s">
        <v>11</v>
      </c>
      <c r="C4" s="143" t="s">
        <v>10</v>
      </c>
      <c r="D4" s="144" t="s">
        <v>9</v>
      </c>
      <c r="E4" s="259" t="s">
        <v>8</v>
      </c>
      <c r="F4" s="260" t="s">
        <v>7</v>
      </c>
    </row>
    <row r="5" spans="1:6" s="151" customFormat="1" ht="15">
      <c r="A5" s="148">
        <v>1</v>
      </c>
      <c r="B5" s="149" t="s">
        <v>92</v>
      </c>
      <c r="C5" s="149"/>
      <c r="D5" s="149"/>
      <c r="E5" s="149"/>
      <c r="F5" s="150"/>
    </row>
    <row r="6" spans="1:6" s="96" customFormat="1" ht="15">
      <c r="A6" s="152" t="s">
        <v>129</v>
      </c>
      <c r="B6" s="153" t="s">
        <v>91</v>
      </c>
      <c r="C6" s="93" t="s">
        <v>3</v>
      </c>
      <c r="D6" s="94">
        <v>6</v>
      </c>
      <c r="E6" s="10"/>
      <c r="F6" s="261">
        <f>+ROUND(D6*E6,0)</f>
        <v>0</v>
      </c>
    </row>
    <row r="7" spans="1:6" s="151" customFormat="1" ht="15">
      <c r="A7" s="148"/>
      <c r="B7" s="156" t="s">
        <v>90</v>
      </c>
      <c r="C7" s="156"/>
      <c r="D7" s="156"/>
      <c r="E7" s="156"/>
      <c r="F7" s="262">
        <f>+F6</f>
        <v>0</v>
      </c>
    </row>
    <row r="8" spans="1:6" s="151" customFormat="1" ht="15">
      <c r="A8" s="148">
        <v>2</v>
      </c>
      <c r="B8" s="158" t="s">
        <v>89</v>
      </c>
      <c r="C8" s="159"/>
      <c r="D8" s="263"/>
      <c r="E8" s="264"/>
      <c r="F8" s="262"/>
    </row>
    <row r="9" spans="1:6" s="96" customFormat="1" ht="15">
      <c r="A9" s="152" t="s">
        <v>130</v>
      </c>
      <c r="B9" s="153" t="s">
        <v>88</v>
      </c>
      <c r="C9" s="93" t="s">
        <v>3</v>
      </c>
      <c r="D9" s="94">
        <v>12</v>
      </c>
      <c r="E9" s="304"/>
      <c r="F9" s="261">
        <f>+ROUND(D9*E9,0)</f>
        <v>0</v>
      </c>
    </row>
    <row r="10" spans="1:6" s="96" customFormat="1" ht="15">
      <c r="A10" s="152" t="s">
        <v>131</v>
      </c>
      <c r="B10" s="153" t="s">
        <v>87</v>
      </c>
      <c r="C10" s="93" t="s">
        <v>1</v>
      </c>
      <c r="D10" s="94">
        <v>4</v>
      </c>
      <c r="E10" s="304"/>
      <c r="F10" s="261">
        <f>+ROUND(D10*E10,0)</f>
        <v>0</v>
      </c>
    </row>
    <row r="11" spans="1:6" s="96" customFormat="1" ht="15">
      <c r="A11" s="152" t="s">
        <v>132</v>
      </c>
      <c r="B11" s="92" t="s">
        <v>86</v>
      </c>
      <c r="C11" s="93" t="s">
        <v>1</v>
      </c>
      <c r="D11" s="94">
        <v>1</v>
      </c>
      <c r="E11" s="304"/>
      <c r="F11" s="261">
        <f>+ROUND(D11*E11,0)</f>
        <v>0</v>
      </c>
    </row>
    <row r="12" spans="1:6" s="151" customFormat="1" ht="15">
      <c r="A12" s="148"/>
      <c r="B12" s="156" t="s">
        <v>85</v>
      </c>
      <c r="C12" s="156"/>
      <c r="D12" s="156"/>
      <c r="E12" s="156"/>
      <c r="F12" s="262">
        <f>SUM(F9:F11)</f>
        <v>0</v>
      </c>
    </row>
    <row r="13" spans="1:6" s="151" customFormat="1" ht="15">
      <c r="A13" s="148">
        <v>3</v>
      </c>
      <c r="B13" s="265" t="s">
        <v>84</v>
      </c>
      <c r="C13" s="179"/>
      <c r="D13" s="266"/>
      <c r="E13" s="267"/>
      <c r="F13" s="268"/>
    </row>
    <row r="14" spans="1:6" s="151" customFormat="1" ht="15">
      <c r="A14" s="152" t="s">
        <v>83</v>
      </c>
      <c r="B14" s="269" t="s">
        <v>82</v>
      </c>
      <c r="C14" s="179"/>
      <c r="D14" s="266"/>
      <c r="E14" s="267"/>
      <c r="F14" s="268"/>
    </row>
    <row r="15" spans="1:6" s="151" customFormat="1" ht="15">
      <c r="A15" s="152" t="s">
        <v>78</v>
      </c>
      <c r="B15" s="270" t="s">
        <v>80</v>
      </c>
      <c r="C15" s="179" t="s">
        <v>3</v>
      </c>
      <c r="D15" s="171">
        <v>12</v>
      </c>
      <c r="E15" s="305"/>
      <c r="F15" s="261">
        <f>+ROUND(D15*E15,0)</f>
        <v>0</v>
      </c>
    </row>
    <row r="16" spans="1:6" s="151" customFormat="1" ht="15">
      <c r="A16" s="148"/>
      <c r="B16" s="269" t="s">
        <v>79</v>
      </c>
      <c r="C16" s="179"/>
      <c r="D16" s="266"/>
      <c r="E16" s="271"/>
      <c r="F16" s="272">
        <f>SUM(F15:F15)</f>
        <v>0</v>
      </c>
    </row>
    <row r="17" spans="1:6" s="151" customFormat="1" ht="15">
      <c r="A17" s="148">
        <v>4</v>
      </c>
      <c r="B17" s="269" t="s">
        <v>77</v>
      </c>
      <c r="C17" s="179"/>
      <c r="D17" s="171"/>
      <c r="E17" s="273"/>
      <c r="F17" s="268"/>
    </row>
    <row r="18" spans="1:6" s="151" customFormat="1" ht="25.5">
      <c r="A18" s="148" t="s">
        <v>126</v>
      </c>
      <c r="B18" s="274" t="s">
        <v>75</v>
      </c>
      <c r="C18" s="179" t="s">
        <v>59</v>
      </c>
      <c r="D18" s="171">
        <v>3</v>
      </c>
      <c r="E18" s="305"/>
      <c r="F18" s="261">
        <f>+ROUND(D18*E18,0)</f>
        <v>0</v>
      </c>
    </row>
    <row r="19" spans="1:6" s="151" customFormat="1" ht="15">
      <c r="A19" s="148">
        <v>4.2</v>
      </c>
      <c r="B19" s="274" t="s">
        <v>191</v>
      </c>
      <c r="C19" s="179" t="s">
        <v>3</v>
      </c>
      <c r="D19" s="171">
        <v>1</v>
      </c>
      <c r="E19" s="304"/>
      <c r="F19" s="261">
        <f>+ROUND(D19*E19,0)</f>
        <v>0</v>
      </c>
    </row>
    <row r="20" spans="1:6" s="151" customFormat="1" ht="15">
      <c r="A20" s="148"/>
      <c r="B20" s="269" t="s">
        <v>74</v>
      </c>
      <c r="C20" s="179"/>
      <c r="D20" s="266"/>
      <c r="E20" s="271"/>
      <c r="F20" s="272">
        <f>SUM(F18:F19)</f>
        <v>0</v>
      </c>
    </row>
    <row r="21" spans="1:6" s="151" customFormat="1" ht="15">
      <c r="A21" s="148"/>
      <c r="B21" s="269" t="s">
        <v>73</v>
      </c>
      <c r="C21" s="179"/>
      <c r="D21" s="266"/>
      <c r="E21" s="267"/>
      <c r="F21" s="272">
        <f>+F20+F16</f>
        <v>0</v>
      </c>
    </row>
    <row r="22" spans="1:6" s="151" customFormat="1" ht="15">
      <c r="A22" s="148">
        <v>5</v>
      </c>
      <c r="B22" s="158" t="s">
        <v>72</v>
      </c>
      <c r="C22" s="159"/>
      <c r="D22" s="263"/>
      <c r="E22" s="264"/>
      <c r="F22" s="262"/>
    </row>
    <row r="23" spans="1:6" s="96" customFormat="1" ht="51">
      <c r="A23" s="152" t="s">
        <v>127</v>
      </c>
      <c r="B23" s="274" t="s">
        <v>71</v>
      </c>
      <c r="C23" s="275" t="s">
        <v>50</v>
      </c>
      <c r="D23" s="276">
        <v>3.9000000000000004</v>
      </c>
      <c r="E23" s="304"/>
      <c r="F23" s="261">
        <f>+ROUND(D23*E23,0)</f>
        <v>0</v>
      </c>
    </row>
    <row r="24" spans="1:6" s="151" customFormat="1" ht="15">
      <c r="A24" s="148"/>
      <c r="B24" s="156" t="s">
        <v>70</v>
      </c>
      <c r="C24" s="156"/>
      <c r="D24" s="156"/>
      <c r="E24" s="156"/>
      <c r="F24" s="262">
        <f>SUM(F23:F23)</f>
        <v>0</v>
      </c>
    </row>
    <row r="25" spans="1:6" s="151" customFormat="1" ht="15">
      <c r="A25" s="148">
        <v>6</v>
      </c>
      <c r="B25" s="158" t="s">
        <v>69</v>
      </c>
      <c r="C25" s="159"/>
      <c r="D25" s="263"/>
      <c r="E25" s="264"/>
      <c r="F25" s="262"/>
    </row>
    <row r="26" spans="1:6" s="96" customFormat="1" ht="38.25">
      <c r="A26" s="152" t="s">
        <v>125</v>
      </c>
      <c r="B26" s="274" t="s">
        <v>68</v>
      </c>
      <c r="C26" s="93" t="s">
        <v>50</v>
      </c>
      <c r="D26" s="94">
        <v>2</v>
      </c>
      <c r="E26" s="10"/>
      <c r="F26" s="261">
        <f>+ROUND(D26*E26,0)</f>
        <v>0</v>
      </c>
    </row>
    <row r="27" spans="1:6" s="96" customFormat="1" ht="38.25">
      <c r="A27" s="152" t="s">
        <v>136</v>
      </c>
      <c r="B27" s="274" t="s">
        <v>66</v>
      </c>
      <c r="C27" s="93" t="s">
        <v>50</v>
      </c>
      <c r="D27" s="94">
        <v>0.4</v>
      </c>
      <c r="E27" s="10"/>
      <c r="F27" s="261">
        <f>+ROUND(D27*E27,0)</f>
        <v>0</v>
      </c>
    </row>
    <row r="28" spans="1:6" s="96" customFormat="1" ht="25.5">
      <c r="A28" s="152" t="s">
        <v>133</v>
      </c>
      <c r="B28" s="274" t="s">
        <v>67</v>
      </c>
      <c r="C28" s="93" t="s">
        <v>50</v>
      </c>
      <c r="D28" s="94">
        <v>2</v>
      </c>
      <c r="E28" s="10"/>
      <c r="F28" s="261">
        <f>+ROUND(D28*E28,0)</f>
        <v>0</v>
      </c>
    </row>
    <row r="29" spans="1:6" s="151" customFormat="1" ht="15">
      <c r="A29" s="148"/>
      <c r="B29" s="156" t="s">
        <v>65</v>
      </c>
      <c r="C29" s="156"/>
      <c r="D29" s="156"/>
      <c r="E29" s="156"/>
      <c r="F29" s="262">
        <f>SUM(F26:F28)</f>
        <v>0</v>
      </c>
    </row>
    <row r="30" spans="1:6" s="151" customFormat="1" ht="15">
      <c r="A30" s="148">
        <v>7</v>
      </c>
      <c r="B30" s="158" t="s">
        <v>64</v>
      </c>
      <c r="C30" s="159"/>
      <c r="D30" s="263"/>
      <c r="E30" s="264"/>
      <c r="F30" s="262"/>
    </row>
    <row r="31" spans="1:6" s="151" customFormat="1" ht="15">
      <c r="A31" s="152" t="s">
        <v>128</v>
      </c>
      <c r="B31" s="69" t="s">
        <v>134</v>
      </c>
      <c r="C31" s="275" t="s">
        <v>3</v>
      </c>
      <c r="D31" s="94">
        <v>5.2</v>
      </c>
      <c r="E31" s="304"/>
      <c r="F31" s="261">
        <f>+ROUND(D31*E31,0)</f>
        <v>0</v>
      </c>
    </row>
    <row r="32" spans="1:6" s="151" customFormat="1" ht="15">
      <c r="A32" s="148"/>
      <c r="B32" s="156" t="s">
        <v>63</v>
      </c>
      <c r="C32" s="156"/>
      <c r="D32" s="156"/>
      <c r="E32" s="156"/>
      <c r="F32" s="262">
        <f>SUM(F31:F31)</f>
        <v>0</v>
      </c>
    </row>
    <row r="33" spans="1:6" s="151" customFormat="1" ht="15">
      <c r="A33" s="148">
        <v>8</v>
      </c>
      <c r="B33" s="158" t="s">
        <v>62</v>
      </c>
      <c r="C33" s="159"/>
      <c r="D33" s="263"/>
      <c r="E33" s="264"/>
      <c r="F33" s="262"/>
    </row>
    <row r="34" spans="1:6" s="151" customFormat="1" ht="15">
      <c r="A34" s="277">
        <v>8.1</v>
      </c>
      <c r="B34" s="69" t="s">
        <v>61</v>
      </c>
      <c r="C34" s="275" t="s">
        <v>60</v>
      </c>
      <c r="D34" s="276">
        <v>0.18</v>
      </c>
      <c r="E34" s="304"/>
      <c r="F34" s="261">
        <f>+ROUND(D34*E34,0)</f>
        <v>0</v>
      </c>
    </row>
    <row r="35" spans="1:12" s="258" customFormat="1" ht="25.5">
      <c r="A35" s="278">
        <v>8.2</v>
      </c>
      <c r="B35" s="274" t="s">
        <v>192</v>
      </c>
      <c r="C35" s="179" t="s">
        <v>59</v>
      </c>
      <c r="D35" s="276">
        <v>3</v>
      </c>
      <c r="E35" s="125"/>
      <c r="F35" s="261">
        <f>+ROUND(D35*E35,0)</f>
        <v>0</v>
      </c>
      <c r="G35" s="279"/>
      <c r="H35" s="279"/>
      <c r="I35" s="279"/>
      <c r="J35" s="279"/>
      <c r="K35" s="280"/>
      <c r="L35" s="280"/>
    </row>
    <row r="36" spans="1:12" s="258" customFormat="1" ht="25.5">
      <c r="A36" s="278">
        <v>8.3</v>
      </c>
      <c r="B36" s="274" t="s">
        <v>193</v>
      </c>
      <c r="C36" s="179" t="s">
        <v>3</v>
      </c>
      <c r="D36" s="276">
        <v>1</v>
      </c>
      <c r="E36" s="125"/>
      <c r="F36" s="261">
        <f>+ROUND(D36*E36,0)</f>
        <v>0</v>
      </c>
      <c r="G36" s="279"/>
      <c r="H36" s="279"/>
      <c r="I36" s="279"/>
      <c r="J36" s="279"/>
      <c r="K36" s="280"/>
      <c r="L36" s="280"/>
    </row>
    <row r="37" spans="1:6" s="96" customFormat="1" ht="15">
      <c r="A37" s="200"/>
      <c r="B37" s="201" t="s">
        <v>96</v>
      </c>
      <c r="C37" s="201"/>
      <c r="D37" s="201"/>
      <c r="E37" s="201"/>
      <c r="F37" s="281">
        <f>+SUM(F34:F36)</f>
        <v>0</v>
      </c>
    </row>
    <row r="38" spans="1:6" s="96" customFormat="1" ht="15" customHeight="1">
      <c r="A38" s="282"/>
      <c r="B38" s="283" t="s">
        <v>57</v>
      </c>
      <c r="C38" s="284"/>
      <c r="D38" s="284"/>
      <c r="E38" s="285"/>
      <c r="F38" s="286">
        <f>+F7+F12+F21+F24+F29+F32+F37</f>
        <v>0</v>
      </c>
    </row>
    <row r="39" spans="1:6" s="96" customFormat="1" ht="15">
      <c r="A39" s="282"/>
      <c r="B39" s="128" t="s">
        <v>226</v>
      </c>
      <c r="C39" s="128"/>
      <c r="D39" s="128"/>
      <c r="E39" s="128"/>
      <c r="F39" s="322"/>
    </row>
    <row r="40" spans="1:6" s="96" customFormat="1" ht="15">
      <c r="A40" s="282"/>
      <c r="B40" s="128" t="s">
        <v>177</v>
      </c>
      <c r="C40" s="128"/>
      <c r="D40" s="128"/>
      <c r="E40" s="128"/>
      <c r="F40" s="322"/>
    </row>
    <row r="41" spans="1:6" s="96" customFormat="1" ht="24.75" customHeight="1">
      <c r="A41" s="287"/>
      <c r="B41" s="288" t="s">
        <v>178</v>
      </c>
      <c r="C41" s="288"/>
      <c r="D41" s="288"/>
      <c r="E41" s="288"/>
      <c r="F41" s="289">
        <f>SUM(F38:F40)</f>
        <v>0</v>
      </c>
    </row>
    <row r="42" spans="1:6" s="151" customFormat="1" ht="15">
      <c r="A42" s="290"/>
      <c r="B42" s="291"/>
      <c r="C42" s="291"/>
      <c r="D42" s="291"/>
      <c r="E42" s="291"/>
      <c r="F42" s="292"/>
    </row>
    <row r="43" spans="1:6" s="151" customFormat="1" ht="15">
      <c r="A43" s="293" t="s">
        <v>56</v>
      </c>
      <c r="B43" s="294"/>
      <c r="C43" s="294"/>
      <c r="D43" s="294"/>
      <c r="E43" s="294"/>
      <c r="F43" s="295"/>
    </row>
    <row r="44" spans="1:6" s="151" customFormat="1" ht="15">
      <c r="A44" s="293"/>
      <c r="B44" s="294"/>
      <c r="C44" s="294"/>
      <c r="D44" s="294"/>
      <c r="E44" s="294"/>
      <c r="F44" s="295"/>
    </row>
    <row r="45" spans="1:6" s="151" customFormat="1" ht="15">
      <c r="A45" s="191" t="s">
        <v>12</v>
      </c>
      <c r="B45" s="143" t="s">
        <v>11</v>
      </c>
      <c r="C45" s="143" t="s">
        <v>10</v>
      </c>
      <c r="D45" s="144" t="s">
        <v>9</v>
      </c>
      <c r="E45" s="296" t="s">
        <v>8</v>
      </c>
      <c r="F45" s="297" t="s">
        <v>7</v>
      </c>
    </row>
    <row r="46" spans="1:6" s="96" customFormat="1" ht="15">
      <c r="A46" s="195"/>
      <c r="B46" s="196" t="s">
        <v>55</v>
      </c>
      <c r="C46" s="93"/>
      <c r="D46" s="94"/>
      <c r="E46" s="95"/>
      <c r="F46" s="261"/>
    </row>
    <row r="47" spans="1:6" s="96" customFormat="1" ht="15">
      <c r="A47" s="195">
        <v>1</v>
      </c>
      <c r="B47" s="69" t="s">
        <v>134</v>
      </c>
      <c r="C47" s="275" t="s">
        <v>3</v>
      </c>
      <c r="D47" s="94">
        <v>5.2</v>
      </c>
      <c r="E47" s="10"/>
      <c r="F47" s="261">
        <f>ROUND(E47*D47,0)</f>
        <v>0</v>
      </c>
    </row>
    <row r="48" spans="1:6" s="96" customFormat="1" ht="15">
      <c r="A48" s="195">
        <v>2</v>
      </c>
      <c r="B48" s="153" t="s">
        <v>196</v>
      </c>
      <c r="C48" s="93" t="s">
        <v>1</v>
      </c>
      <c r="D48" s="94">
        <v>1</v>
      </c>
      <c r="E48" s="10"/>
      <c r="F48" s="261">
        <f>+E48*D48</f>
        <v>0</v>
      </c>
    </row>
    <row r="49" spans="1:6" s="96" customFormat="1" ht="15">
      <c r="A49" s="195">
        <v>3</v>
      </c>
      <c r="B49" s="69" t="s">
        <v>135</v>
      </c>
      <c r="C49" s="93" t="s">
        <v>1</v>
      </c>
      <c r="D49" s="94">
        <v>1</v>
      </c>
      <c r="E49" s="306"/>
      <c r="F49" s="261">
        <f>+E49*D49</f>
        <v>0</v>
      </c>
    </row>
    <row r="50" spans="1:6" s="96" customFormat="1" ht="15">
      <c r="A50" s="195">
        <v>4</v>
      </c>
      <c r="B50" s="92" t="s">
        <v>195</v>
      </c>
      <c r="C50" s="93" t="s">
        <v>1</v>
      </c>
      <c r="D50" s="94">
        <v>1</v>
      </c>
      <c r="E50" s="10"/>
      <c r="F50" s="261">
        <f>+E50*D50</f>
        <v>0</v>
      </c>
    </row>
    <row r="51" spans="1:6" s="96" customFormat="1" ht="25.5">
      <c r="A51" s="195">
        <v>5</v>
      </c>
      <c r="B51" s="69" t="s">
        <v>112</v>
      </c>
      <c r="C51" s="70" t="s">
        <v>1</v>
      </c>
      <c r="D51" s="94">
        <v>1</v>
      </c>
      <c r="E51" s="306"/>
      <c r="F51" s="261">
        <f>+E51*D51</f>
        <v>0</v>
      </c>
    </row>
    <row r="52" spans="1:9" s="96" customFormat="1" ht="15">
      <c r="A52" s="195">
        <v>6</v>
      </c>
      <c r="B52" s="92" t="s">
        <v>54</v>
      </c>
      <c r="C52" s="93" t="s">
        <v>1</v>
      </c>
      <c r="D52" s="94">
        <v>2</v>
      </c>
      <c r="E52" s="10"/>
      <c r="F52" s="261">
        <f>+E52*D52</f>
        <v>0</v>
      </c>
      <c r="H52" s="298"/>
      <c r="I52" s="299"/>
    </row>
    <row r="53" spans="1:9" s="203" customFormat="1" ht="25.5" customHeight="1">
      <c r="A53" s="200"/>
      <c r="B53" s="201" t="s">
        <v>225</v>
      </c>
      <c r="C53" s="201"/>
      <c r="D53" s="201"/>
      <c r="E53" s="201"/>
      <c r="F53" s="281">
        <f>+SUM(F47:F52)</f>
        <v>0</v>
      </c>
      <c r="H53" s="298"/>
      <c r="I53" s="299"/>
    </row>
    <row r="54" spans="1:9" s="203" customFormat="1" ht="21.75" customHeight="1">
      <c r="A54" s="200"/>
      <c r="B54" s="129" t="s">
        <v>227</v>
      </c>
      <c r="C54" s="129"/>
      <c r="D54" s="129"/>
      <c r="E54" s="129"/>
      <c r="F54" s="323"/>
      <c r="H54" s="298"/>
      <c r="I54" s="299"/>
    </row>
    <row r="55" spans="1:9" s="101" customFormat="1" ht="22.5" customHeight="1">
      <c r="A55" s="102" t="s">
        <v>179</v>
      </c>
      <c r="B55" s="109"/>
      <c r="C55" s="109"/>
      <c r="D55" s="109"/>
      <c r="E55" s="110"/>
      <c r="F55" s="300">
        <f>SUM(F53:F54)</f>
        <v>0</v>
      </c>
      <c r="H55" s="298"/>
      <c r="I55" s="299"/>
    </row>
    <row r="56" spans="1:9" s="101" customFormat="1" ht="12.75">
      <c r="A56" s="106"/>
      <c r="B56" s="107"/>
      <c r="C56" s="107"/>
      <c r="D56" s="107"/>
      <c r="E56" s="107"/>
      <c r="F56" s="108"/>
      <c r="H56" s="298"/>
      <c r="I56" s="299"/>
    </row>
    <row r="57" spans="1:9" s="101" customFormat="1" ht="29.25" customHeight="1">
      <c r="A57" s="102" t="s">
        <v>95</v>
      </c>
      <c r="B57" s="109"/>
      <c r="C57" s="109"/>
      <c r="D57" s="109"/>
      <c r="E57" s="110"/>
      <c r="F57" s="300">
        <f>+F41+F55</f>
        <v>0</v>
      </c>
      <c r="H57" s="301"/>
      <c r="I57" s="299"/>
    </row>
    <row r="58" spans="1:6" ht="15">
      <c r="A58" s="248" t="s">
        <v>53</v>
      </c>
      <c r="B58" s="249"/>
      <c r="C58" s="249"/>
      <c r="D58" s="249"/>
      <c r="E58" s="249"/>
      <c r="F58" s="249"/>
    </row>
    <row r="63" spans="1:3" ht="15">
      <c r="A63" s="207"/>
      <c r="B63" s="214"/>
      <c r="C63" s="210"/>
    </row>
    <row r="64" spans="1:3" ht="15">
      <c r="A64" s="207"/>
      <c r="B64" s="214"/>
      <c r="C64" s="210"/>
    </row>
    <row r="65" spans="1:3" ht="15">
      <c r="A65" s="207"/>
      <c r="B65" s="214"/>
      <c r="C65" s="210"/>
    </row>
    <row r="66" spans="1:3" ht="15">
      <c r="A66" s="207"/>
      <c r="B66" s="214"/>
      <c r="C66" s="210"/>
    </row>
    <row r="67" spans="1:3" ht="15">
      <c r="A67" s="207"/>
      <c r="B67" s="214"/>
      <c r="C67" s="210"/>
    </row>
    <row r="68" spans="1:3" ht="15">
      <c r="A68" s="207"/>
      <c r="B68" s="214"/>
      <c r="C68" s="210"/>
    </row>
    <row r="69" spans="1:3" ht="15">
      <c r="A69" s="207"/>
      <c r="B69" s="214"/>
      <c r="C69" s="210"/>
    </row>
    <row r="70" spans="1:3" ht="15">
      <c r="A70" s="207"/>
      <c r="B70" s="214"/>
      <c r="C70" s="210"/>
    </row>
    <row r="71" spans="1:3" ht="15">
      <c r="A71" s="207"/>
      <c r="B71" s="214"/>
      <c r="C71" s="210"/>
    </row>
    <row r="72" spans="1:3" ht="15">
      <c r="A72" s="207"/>
      <c r="B72" s="214"/>
      <c r="C72" s="210"/>
    </row>
    <row r="73" spans="1:3" ht="15">
      <c r="A73" s="207"/>
      <c r="B73" s="214"/>
      <c r="C73" s="210"/>
    </row>
    <row r="74" spans="1:3" ht="15">
      <c r="A74" s="207"/>
      <c r="B74" s="214"/>
      <c r="C74" s="210"/>
    </row>
    <row r="75" spans="1:3" ht="15">
      <c r="A75" s="207"/>
      <c r="B75" s="214"/>
      <c r="C75" s="210"/>
    </row>
    <row r="76" spans="1:3" ht="15">
      <c r="A76" s="207"/>
      <c r="B76" s="214"/>
      <c r="C76" s="210"/>
    </row>
    <row r="77" spans="1:3" ht="15">
      <c r="A77" s="207"/>
      <c r="B77" s="214"/>
      <c r="C77" s="210"/>
    </row>
    <row r="133" spans="1:6" s="218" customFormat="1" ht="15">
      <c r="A133" s="215"/>
      <c r="B133" s="209"/>
      <c r="C133" s="216"/>
      <c r="D133" s="302"/>
      <c r="E133" s="213"/>
      <c r="F133" s="303"/>
    </row>
    <row r="134" spans="1:6" s="218" customFormat="1" ht="15">
      <c r="A134" s="215"/>
      <c r="B134" s="209"/>
      <c r="C134" s="216"/>
      <c r="D134" s="302"/>
      <c r="E134" s="213"/>
      <c r="F134" s="303"/>
    </row>
    <row r="176" spans="1:6" s="218" customFormat="1" ht="15">
      <c r="A176" s="215"/>
      <c r="B176" s="209"/>
      <c r="C176" s="216"/>
      <c r="D176" s="302"/>
      <c r="E176" s="213"/>
      <c r="F176" s="303"/>
    </row>
  </sheetData>
  <sheetProtection password="DF72" sheet="1"/>
  <mergeCells count="28">
    <mergeCell ref="A1:F1"/>
    <mergeCell ref="A2:F2"/>
    <mergeCell ref="G2:G3"/>
    <mergeCell ref="H2:H3"/>
    <mergeCell ref="B7:E7"/>
    <mergeCell ref="B12:E12"/>
    <mergeCell ref="K2:K3"/>
    <mergeCell ref="L2:L3"/>
    <mergeCell ref="A3:F3"/>
    <mergeCell ref="B5:F5"/>
    <mergeCell ref="B24:E24"/>
    <mergeCell ref="B29:E29"/>
    <mergeCell ref="I2:I3"/>
    <mergeCell ref="J2:J3"/>
    <mergeCell ref="B32:E32"/>
    <mergeCell ref="B37:E37"/>
    <mergeCell ref="B39:E39"/>
    <mergeCell ref="B38:E38"/>
    <mergeCell ref="A58:F58"/>
    <mergeCell ref="A56:F56"/>
    <mergeCell ref="B40:E40"/>
    <mergeCell ref="B41:E41"/>
    <mergeCell ref="A43:F44"/>
    <mergeCell ref="B53:E53"/>
    <mergeCell ref="A55:E55"/>
    <mergeCell ref="A57:E57"/>
    <mergeCell ref="B54:E54"/>
    <mergeCell ref="A42:F42"/>
  </mergeCells>
  <printOptions horizontalCentered="1" verticalCentered="1"/>
  <pageMargins left="0.3937007874015748" right="0.3937007874015748" top="0.3937007874015748" bottom="0.3937007874015748" header="0.31496062992125984" footer="0.31496062992125984"/>
  <pageSetup fitToHeight="2" horizontalDpi="600" verticalDpi="600" orientation="portrait" scale="91" r:id="rId2"/>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sheetPr>
    <tabColor theme="6" tint="-0.4999699890613556"/>
  </sheetPr>
  <dimension ref="A1:F81"/>
  <sheetViews>
    <sheetView view="pageBreakPreview" zoomScale="70" zoomScaleNormal="85" zoomScaleSheetLayoutView="70" zoomScalePageLayoutView="0" workbookViewId="0" topLeftCell="A41">
      <selection activeCell="F53" sqref="F53"/>
    </sheetView>
  </sheetViews>
  <sheetFormatPr defaultColWidth="13.00390625" defaultRowHeight="12.75"/>
  <cols>
    <col min="1" max="1" width="8.28125" style="114" customWidth="1"/>
    <col min="2" max="2" width="62.28125" style="115" customWidth="1"/>
    <col min="3" max="3" width="12.421875" style="116" customWidth="1"/>
    <col min="4" max="4" width="14.7109375" style="117" customWidth="1"/>
    <col min="5" max="5" width="16.140625" style="118" customWidth="1"/>
    <col min="6" max="6" width="20.421875" style="251" customWidth="1"/>
    <col min="7" max="16384" width="13.00390625" style="101" customWidth="1"/>
  </cols>
  <sheetData>
    <row r="1" spans="1:6" s="25" customFormat="1" ht="45.75" customHeight="1">
      <c r="A1" s="22" t="s">
        <v>222</v>
      </c>
      <c r="B1" s="23"/>
      <c r="C1" s="23"/>
      <c r="D1" s="23"/>
      <c r="E1" s="23"/>
      <c r="F1" s="24"/>
    </row>
    <row r="2" spans="1:6" s="25" customFormat="1" ht="20.25" customHeight="1">
      <c r="A2" s="27" t="s">
        <v>123</v>
      </c>
      <c r="B2" s="28"/>
      <c r="C2" s="28"/>
      <c r="D2" s="28"/>
      <c r="E2" s="28"/>
      <c r="F2" s="29"/>
    </row>
    <row r="3" spans="1:6" s="33" customFormat="1" ht="15.75">
      <c r="A3" s="30" t="s">
        <v>52</v>
      </c>
      <c r="B3" s="31"/>
      <c r="C3" s="31"/>
      <c r="D3" s="31"/>
      <c r="E3" s="31"/>
      <c r="F3" s="32"/>
    </row>
    <row r="4" spans="1:6" s="40" customFormat="1" ht="12.75" customHeight="1">
      <c r="A4" s="35" t="s">
        <v>12</v>
      </c>
      <c r="B4" s="36" t="s">
        <v>11</v>
      </c>
      <c r="C4" s="36" t="s">
        <v>10</v>
      </c>
      <c r="D4" s="37" t="s">
        <v>9</v>
      </c>
      <c r="E4" s="38" t="s">
        <v>8</v>
      </c>
      <c r="F4" s="233" t="s">
        <v>7</v>
      </c>
    </row>
    <row r="5" spans="1:6" s="40" customFormat="1" ht="12.75">
      <c r="A5" s="41">
        <v>1</v>
      </c>
      <c r="B5" s="42" t="s">
        <v>51</v>
      </c>
      <c r="C5" s="43"/>
      <c r="D5" s="37"/>
      <c r="E5" s="44"/>
      <c r="F5" s="234"/>
    </row>
    <row r="6" spans="1:6" s="40" customFormat="1" ht="89.25">
      <c r="A6" s="46" t="s">
        <v>129</v>
      </c>
      <c r="B6" s="47" t="s">
        <v>107</v>
      </c>
      <c r="C6" s="48" t="s">
        <v>3</v>
      </c>
      <c r="D6" s="49">
        <v>25</v>
      </c>
      <c r="E6" s="122"/>
      <c r="F6" s="155">
        <f>+ROUND(D6*E6,0)</f>
        <v>0</v>
      </c>
    </row>
    <row r="7" spans="1:6" s="40" customFormat="1" ht="15" customHeight="1">
      <c r="A7" s="51"/>
      <c r="B7" s="52" t="s">
        <v>49</v>
      </c>
      <c r="C7" s="52"/>
      <c r="D7" s="52"/>
      <c r="E7" s="52"/>
      <c r="F7" s="202">
        <f>+SUM(F6:F6)</f>
        <v>0</v>
      </c>
    </row>
    <row r="8" spans="1:6" s="40" customFormat="1" ht="15" customHeight="1">
      <c r="A8" s="41">
        <v>2</v>
      </c>
      <c r="B8" s="42" t="s">
        <v>48</v>
      </c>
      <c r="C8" s="54"/>
      <c r="D8" s="55"/>
      <c r="E8" s="56"/>
      <c r="F8" s="202"/>
    </row>
    <row r="9" spans="1:6" s="40" customFormat="1" ht="15" customHeight="1">
      <c r="A9" s="46" t="s">
        <v>130</v>
      </c>
      <c r="B9" s="47" t="s">
        <v>106</v>
      </c>
      <c r="C9" s="57" t="s">
        <v>1</v>
      </c>
      <c r="D9" s="49">
        <v>1</v>
      </c>
      <c r="E9" s="121"/>
      <c r="F9" s="155">
        <f>+ROUND(D9*E9,0)</f>
        <v>0</v>
      </c>
    </row>
    <row r="10" spans="1:6" s="40" customFormat="1" ht="15" customHeight="1">
      <c r="A10" s="46" t="s">
        <v>131</v>
      </c>
      <c r="B10" s="47" t="s">
        <v>108</v>
      </c>
      <c r="C10" s="57" t="s">
        <v>1</v>
      </c>
      <c r="D10" s="49">
        <v>1</v>
      </c>
      <c r="E10" s="121"/>
      <c r="F10" s="155">
        <f>+ROUND(D10*E10,0)</f>
        <v>0</v>
      </c>
    </row>
    <row r="11" spans="1:6" s="40" customFormat="1" ht="15" customHeight="1">
      <c r="A11" s="46" t="s">
        <v>132</v>
      </c>
      <c r="B11" s="47" t="s">
        <v>109</v>
      </c>
      <c r="C11" s="57" t="s">
        <v>1</v>
      </c>
      <c r="D11" s="49">
        <v>1</v>
      </c>
      <c r="E11" s="121"/>
      <c r="F11" s="155">
        <f>+ROUND(D11*E11,0)</f>
        <v>0</v>
      </c>
    </row>
    <row r="12" spans="1:6" s="40" customFormat="1" ht="15" customHeight="1">
      <c r="A12" s="46" t="s">
        <v>175</v>
      </c>
      <c r="B12" s="47" t="s">
        <v>110</v>
      </c>
      <c r="C12" s="57" t="s">
        <v>3</v>
      </c>
      <c r="D12" s="49">
        <v>1.7</v>
      </c>
      <c r="E12" s="121"/>
      <c r="F12" s="155">
        <f>+ROUND(D12*E12,0)</f>
        <v>0</v>
      </c>
    </row>
    <row r="13" spans="1:6" s="40" customFormat="1" ht="20.25" customHeight="1">
      <c r="A13" s="51"/>
      <c r="B13" s="52" t="s">
        <v>47</v>
      </c>
      <c r="C13" s="52"/>
      <c r="D13" s="52"/>
      <c r="E13" s="52"/>
      <c r="F13" s="202">
        <f>+SUM(F9:F12)</f>
        <v>0</v>
      </c>
    </row>
    <row r="14" spans="1:6" s="40" customFormat="1" ht="30" customHeight="1">
      <c r="A14" s="41">
        <v>3</v>
      </c>
      <c r="B14" s="42" t="s">
        <v>46</v>
      </c>
      <c r="C14" s="43"/>
      <c r="D14" s="37"/>
      <c r="E14" s="44"/>
      <c r="F14" s="237"/>
    </row>
    <row r="15" spans="1:6" s="40" customFormat="1" ht="12.75">
      <c r="A15" s="46" t="s">
        <v>141</v>
      </c>
      <c r="B15" s="59" t="s">
        <v>181</v>
      </c>
      <c r="C15" s="60" t="s">
        <v>20</v>
      </c>
      <c r="D15" s="307">
        <v>1</v>
      </c>
      <c r="E15" s="121"/>
      <c r="F15" s="155">
        <f aca="true" t="shared" si="0" ref="F15:F42">+ROUND(D15*E15,0)</f>
        <v>0</v>
      </c>
    </row>
    <row r="16" spans="1:6" s="40" customFormat="1" ht="12.75">
      <c r="A16" s="46" t="s">
        <v>142</v>
      </c>
      <c r="B16" s="59" t="s">
        <v>45</v>
      </c>
      <c r="C16" s="60" t="s">
        <v>20</v>
      </c>
      <c r="D16" s="307">
        <v>3</v>
      </c>
      <c r="E16" s="121"/>
      <c r="F16" s="155">
        <f t="shared" si="0"/>
        <v>0</v>
      </c>
    </row>
    <row r="17" spans="1:6" s="40" customFormat="1" ht="12.75">
      <c r="A17" s="46" t="s">
        <v>143</v>
      </c>
      <c r="B17" s="59" t="s">
        <v>183</v>
      </c>
      <c r="C17" s="60" t="s">
        <v>20</v>
      </c>
      <c r="D17" s="307">
        <v>3</v>
      </c>
      <c r="E17" s="121"/>
      <c r="F17" s="155">
        <f t="shared" si="0"/>
        <v>0</v>
      </c>
    </row>
    <row r="18" spans="1:6" s="40" customFormat="1" ht="12.75">
      <c r="A18" s="46" t="s">
        <v>144</v>
      </c>
      <c r="B18" s="59" t="s">
        <v>44</v>
      </c>
      <c r="C18" s="60" t="s">
        <v>20</v>
      </c>
      <c r="D18" s="307">
        <v>0</v>
      </c>
      <c r="E18" s="121"/>
      <c r="F18" s="155">
        <f t="shared" si="0"/>
        <v>0</v>
      </c>
    </row>
    <row r="19" spans="1:6" s="40" customFormat="1" ht="12.75">
      <c r="A19" s="46" t="s">
        <v>145</v>
      </c>
      <c r="B19" s="59" t="s">
        <v>180</v>
      </c>
      <c r="C19" s="60" t="s">
        <v>20</v>
      </c>
      <c r="D19" s="307">
        <v>1</v>
      </c>
      <c r="E19" s="121"/>
      <c r="F19" s="155">
        <f t="shared" si="0"/>
        <v>0</v>
      </c>
    </row>
    <row r="20" spans="1:6" s="40" customFormat="1" ht="12.75">
      <c r="A20" s="46" t="s">
        <v>146</v>
      </c>
      <c r="B20" s="59" t="s">
        <v>43</v>
      </c>
      <c r="C20" s="60" t="s">
        <v>20</v>
      </c>
      <c r="D20" s="307">
        <v>1</v>
      </c>
      <c r="E20" s="121"/>
      <c r="F20" s="155">
        <f t="shared" si="0"/>
        <v>0</v>
      </c>
    </row>
    <row r="21" spans="1:6" s="40" customFormat="1" ht="12.75">
      <c r="A21" s="46" t="s">
        <v>147</v>
      </c>
      <c r="B21" s="59" t="s">
        <v>42</v>
      </c>
      <c r="C21" s="60" t="s">
        <v>20</v>
      </c>
      <c r="D21" s="307">
        <v>1</v>
      </c>
      <c r="E21" s="121"/>
      <c r="F21" s="155">
        <f t="shared" si="0"/>
        <v>0</v>
      </c>
    </row>
    <row r="22" spans="1:6" s="40" customFormat="1" ht="12.75">
      <c r="A22" s="46" t="s">
        <v>148</v>
      </c>
      <c r="B22" s="59" t="s">
        <v>41</v>
      </c>
      <c r="C22" s="60" t="s">
        <v>20</v>
      </c>
      <c r="D22" s="307">
        <v>6</v>
      </c>
      <c r="E22" s="121"/>
      <c r="F22" s="155">
        <f t="shared" si="0"/>
        <v>0</v>
      </c>
    </row>
    <row r="23" spans="1:6" s="40" customFormat="1" ht="12.75">
      <c r="A23" s="46" t="s">
        <v>149</v>
      </c>
      <c r="B23" s="59" t="s">
        <v>40</v>
      </c>
      <c r="C23" s="60" t="s">
        <v>20</v>
      </c>
      <c r="D23" s="307">
        <v>3</v>
      </c>
      <c r="E23" s="121"/>
      <c r="F23" s="155">
        <f t="shared" si="0"/>
        <v>0</v>
      </c>
    </row>
    <row r="24" spans="1:6" s="40" customFormat="1" ht="12.75">
      <c r="A24" s="46" t="s">
        <v>150</v>
      </c>
      <c r="B24" s="59" t="s">
        <v>39</v>
      </c>
      <c r="C24" s="60" t="s">
        <v>20</v>
      </c>
      <c r="D24" s="307">
        <v>3</v>
      </c>
      <c r="E24" s="121"/>
      <c r="F24" s="155">
        <f t="shared" si="0"/>
        <v>0</v>
      </c>
    </row>
    <row r="25" spans="1:6" s="40" customFormat="1" ht="12.75">
      <c r="A25" s="46" t="s">
        <v>151</v>
      </c>
      <c r="B25" s="59" t="s">
        <v>38</v>
      </c>
      <c r="C25" s="60" t="s">
        <v>20</v>
      </c>
      <c r="D25" s="307">
        <v>3</v>
      </c>
      <c r="E25" s="121"/>
      <c r="F25" s="155">
        <f t="shared" si="0"/>
        <v>0</v>
      </c>
    </row>
    <row r="26" spans="1:6" s="40" customFormat="1" ht="12.75">
      <c r="A26" s="46" t="s">
        <v>152</v>
      </c>
      <c r="B26" s="59" t="s">
        <v>198</v>
      </c>
      <c r="C26" s="60" t="s">
        <v>20</v>
      </c>
      <c r="D26" s="307">
        <v>3</v>
      </c>
      <c r="E26" s="121"/>
      <c r="F26" s="155">
        <f t="shared" si="0"/>
        <v>0</v>
      </c>
    </row>
    <row r="27" spans="1:6" s="40" customFormat="1" ht="12.75">
      <c r="A27" s="46" t="s">
        <v>153</v>
      </c>
      <c r="B27" s="59" t="s">
        <v>37</v>
      </c>
      <c r="C27" s="60" t="s">
        <v>20</v>
      </c>
      <c r="D27" s="307">
        <v>3</v>
      </c>
      <c r="E27" s="121"/>
      <c r="F27" s="155">
        <f t="shared" si="0"/>
        <v>0</v>
      </c>
    </row>
    <row r="28" spans="1:6" s="40" customFormat="1" ht="12.75">
      <c r="A28" s="46" t="s">
        <v>154</v>
      </c>
      <c r="B28" s="59" t="s">
        <v>36</v>
      </c>
      <c r="C28" s="60" t="s">
        <v>20</v>
      </c>
      <c r="D28" s="307">
        <v>1</v>
      </c>
      <c r="E28" s="121"/>
      <c r="F28" s="155">
        <f t="shared" si="0"/>
        <v>0</v>
      </c>
    </row>
    <row r="29" spans="1:6" s="40" customFormat="1" ht="12.75">
      <c r="A29" s="46" t="s">
        <v>155</v>
      </c>
      <c r="B29" s="59" t="s">
        <v>35</v>
      </c>
      <c r="C29" s="60" t="s">
        <v>20</v>
      </c>
      <c r="D29" s="307">
        <v>2</v>
      </c>
      <c r="E29" s="121"/>
      <c r="F29" s="155">
        <f t="shared" si="0"/>
        <v>0</v>
      </c>
    </row>
    <row r="30" spans="1:6" s="40" customFormat="1" ht="12.75">
      <c r="A30" s="46" t="s">
        <v>156</v>
      </c>
      <c r="B30" s="59" t="s">
        <v>34</v>
      </c>
      <c r="C30" s="60" t="s">
        <v>20</v>
      </c>
      <c r="D30" s="307">
        <v>3</v>
      </c>
      <c r="E30" s="121"/>
      <c r="F30" s="155">
        <f t="shared" si="0"/>
        <v>0</v>
      </c>
    </row>
    <row r="31" spans="1:6" s="40" customFormat="1" ht="12.75">
      <c r="A31" s="46" t="s">
        <v>157</v>
      </c>
      <c r="B31" s="59" t="s">
        <v>33</v>
      </c>
      <c r="C31" s="60" t="s">
        <v>20</v>
      </c>
      <c r="D31" s="307">
        <v>6</v>
      </c>
      <c r="E31" s="121"/>
      <c r="F31" s="155">
        <f t="shared" si="0"/>
        <v>0</v>
      </c>
    </row>
    <row r="32" spans="1:6" s="40" customFormat="1" ht="12.75">
      <c r="A32" s="46" t="s">
        <v>158</v>
      </c>
      <c r="B32" s="59" t="s">
        <v>32</v>
      </c>
      <c r="C32" s="60" t="s">
        <v>20</v>
      </c>
      <c r="D32" s="307">
        <v>3</v>
      </c>
      <c r="E32" s="121"/>
      <c r="F32" s="155">
        <f t="shared" si="0"/>
        <v>0</v>
      </c>
    </row>
    <row r="33" spans="1:6" s="40" customFormat="1" ht="12.75">
      <c r="A33" s="46" t="s">
        <v>159</v>
      </c>
      <c r="B33" s="59" t="s">
        <v>31</v>
      </c>
      <c r="C33" s="60" t="s">
        <v>20</v>
      </c>
      <c r="D33" s="307">
        <v>3</v>
      </c>
      <c r="E33" s="121"/>
      <c r="F33" s="155">
        <f t="shared" si="0"/>
        <v>0</v>
      </c>
    </row>
    <row r="34" spans="1:6" s="40" customFormat="1" ht="12.75">
      <c r="A34" s="46" t="s">
        <v>160</v>
      </c>
      <c r="B34" s="59" t="s">
        <v>30</v>
      </c>
      <c r="C34" s="60" t="s">
        <v>20</v>
      </c>
      <c r="D34" s="307">
        <v>3</v>
      </c>
      <c r="E34" s="121"/>
      <c r="F34" s="155">
        <f t="shared" si="0"/>
        <v>0</v>
      </c>
    </row>
    <row r="35" spans="1:6" s="40" customFormat="1" ht="12.75">
      <c r="A35" s="46" t="s">
        <v>161</v>
      </c>
      <c r="B35" s="59" t="s">
        <v>29</v>
      </c>
      <c r="C35" s="60" t="s">
        <v>20</v>
      </c>
      <c r="D35" s="307">
        <v>3</v>
      </c>
      <c r="E35" s="121"/>
      <c r="F35" s="155">
        <f t="shared" si="0"/>
        <v>0</v>
      </c>
    </row>
    <row r="36" spans="1:6" s="40" customFormat="1" ht="12.75">
      <c r="A36" s="46" t="s">
        <v>162</v>
      </c>
      <c r="B36" s="59" t="s">
        <v>28</v>
      </c>
      <c r="C36" s="60" t="s">
        <v>20</v>
      </c>
      <c r="D36" s="307">
        <v>2</v>
      </c>
      <c r="E36" s="121"/>
      <c r="F36" s="155">
        <f t="shared" si="0"/>
        <v>0</v>
      </c>
    </row>
    <row r="37" spans="1:6" s="40" customFormat="1" ht="12.75">
      <c r="A37" s="46" t="s">
        <v>163</v>
      </c>
      <c r="B37" s="59" t="s">
        <v>27</v>
      </c>
      <c r="C37" s="60" t="s">
        <v>20</v>
      </c>
      <c r="D37" s="307">
        <v>2</v>
      </c>
      <c r="E37" s="121"/>
      <c r="F37" s="155">
        <f t="shared" si="0"/>
        <v>0</v>
      </c>
    </row>
    <row r="38" spans="1:6" s="40" customFormat="1" ht="12.75">
      <c r="A38" s="46" t="s">
        <v>164</v>
      </c>
      <c r="B38" s="59" t="s">
        <v>26</v>
      </c>
      <c r="C38" s="60" t="s">
        <v>3</v>
      </c>
      <c r="D38" s="307">
        <v>20</v>
      </c>
      <c r="E38" s="121"/>
      <c r="F38" s="155">
        <f t="shared" si="0"/>
        <v>0</v>
      </c>
    </row>
    <row r="39" spans="1:6" s="40" customFormat="1" ht="12.75">
      <c r="A39" s="46" t="s">
        <v>172</v>
      </c>
      <c r="B39" s="59" t="s">
        <v>25</v>
      </c>
      <c r="C39" s="60" t="s">
        <v>3</v>
      </c>
      <c r="D39" s="307">
        <v>0</v>
      </c>
      <c r="E39" s="121"/>
      <c r="F39" s="155">
        <f t="shared" si="0"/>
        <v>0</v>
      </c>
    </row>
    <row r="40" spans="1:6" s="40" customFormat="1" ht="25.5">
      <c r="A40" s="46" t="s">
        <v>173</v>
      </c>
      <c r="B40" s="47" t="s">
        <v>24</v>
      </c>
      <c r="C40" s="60" t="s">
        <v>23</v>
      </c>
      <c r="D40" s="307">
        <v>1</v>
      </c>
      <c r="E40" s="121"/>
      <c r="F40" s="155">
        <f t="shared" si="0"/>
        <v>0</v>
      </c>
    </row>
    <row r="41" spans="1:6" s="40" customFormat="1" ht="12.75">
      <c r="A41" s="46" t="s">
        <v>174</v>
      </c>
      <c r="B41" s="59" t="s">
        <v>22</v>
      </c>
      <c r="C41" s="60" t="s">
        <v>20</v>
      </c>
      <c r="D41" s="307">
        <v>2</v>
      </c>
      <c r="E41" s="121"/>
      <c r="F41" s="155">
        <f t="shared" si="0"/>
        <v>0</v>
      </c>
    </row>
    <row r="42" spans="1:6" s="40" customFormat="1" ht="12.75">
      <c r="A42" s="46" t="s">
        <v>182</v>
      </c>
      <c r="B42" s="59" t="s">
        <v>21</v>
      </c>
      <c r="C42" s="60" t="s">
        <v>20</v>
      </c>
      <c r="D42" s="307">
        <v>1</v>
      </c>
      <c r="E42" s="121"/>
      <c r="F42" s="155">
        <f t="shared" si="0"/>
        <v>0</v>
      </c>
    </row>
    <row r="43" spans="1:6" s="40" customFormat="1" ht="21" customHeight="1">
      <c r="A43" s="51"/>
      <c r="B43" s="52" t="s">
        <v>19</v>
      </c>
      <c r="C43" s="52"/>
      <c r="D43" s="52"/>
      <c r="E43" s="52"/>
      <c r="F43" s="202">
        <f>+SUM(F15:F42)</f>
        <v>0</v>
      </c>
    </row>
    <row r="44" spans="1:6" s="66" customFormat="1" ht="12.75">
      <c r="A44" s="41">
        <v>4</v>
      </c>
      <c r="B44" s="62" t="s">
        <v>98</v>
      </c>
      <c r="C44" s="63"/>
      <c r="D44" s="64"/>
      <c r="E44" s="65"/>
      <c r="F44" s="202"/>
    </row>
    <row r="45" spans="1:6" s="66" customFormat="1" ht="76.5">
      <c r="A45" s="68" t="s">
        <v>126</v>
      </c>
      <c r="B45" s="69" t="s">
        <v>197</v>
      </c>
      <c r="C45" s="70" t="s">
        <v>1</v>
      </c>
      <c r="D45" s="71">
        <v>1</v>
      </c>
      <c r="E45" s="125"/>
      <c r="F45" s="155">
        <f>+ROUND(D45*E45,0)</f>
        <v>0</v>
      </c>
    </row>
    <row r="46" spans="1:6" s="66" customFormat="1" ht="12.75">
      <c r="A46" s="51"/>
      <c r="B46" s="72" t="s">
        <v>99</v>
      </c>
      <c r="C46" s="72"/>
      <c r="D46" s="72"/>
      <c r="E46" s="72"/>
      <c r="F46" s="202">
        <f>SUM(F45)</f>
        <v>0</v>
      </c>
    </row>
    <row r="47" spans="1:6" s="40" customFormat="1" ht="12.75">
      <c r="A47" s="41">
        <v>5</v>
      </c>
      <c r="B47" s="73" t="s">
        <v>18</v>
      </c>
      <c r="C47" s="74"/>
      <c r="D47" s="75"/>
      <c r="E47" s="76"/>
      <c r="F47" s="242"/>
    </row>
    <row r="48" spans="1:6" s="40" customFormat="1" ht="12.75">
      <c r="A48" s="68" t="s">
        <v>127</v>
      </c>
      <c r="B48" s="47" t="s">
        <v>17</v>
      </c>
      <c r="C48" s="48" t="s">
        <v>16</v>
      </c>
      <c r="D48" s="49">
        <v>1</v>
      </c>
      <c r="E48" s="125"/>
      <c r="F48" s="155">
        <f>+ROUND(D48*E48,0)</f>
        <v>0</v>
      </c>
    </row>
    <row r="49" spans="1:6" s="40" customFormat="1" ht="20.25" customHeight="1">
      <c r="A49" s="77"/>
      <c r="B49" s="78" t="s">
        <v>15</v>
      </c>
      <c r="C49" s="78"/>
      <c r="D49" s="78"/>
      <c r="E49" s="78"/>
      <c r="F49" s="242">
        <f>+SUM(F48:F48)</f>
        <v>0</v>
      </c>
    </row>
    <row r="50" spans="1:6" s="40" customFormat="1" ht="15" customHeight="1">
      <c r="A50" s="51"/>
      <c r="B50" s="79" t="s">
        <v>14</v>
      </c>
      <c r="C50" s="79"/>
      <c r="D50" s="79"/>
      <c r="E50" s="79"/>
      <c r="F50" s="202">
        <f>+F49+F43+F13+F7+F46</f>
        <v>0</v>
      </c>
    </row>
    <row r="51" spans="1:6" s="40" customFormat="1" ht="15" customHeight="1">
      <c r="A51" s="51"/>
      <c r="B51" s="128" t="s">
        <v>226</v>
      </c>
      <c r="C51" s="128"/>
      <c r="D51" s="128"/>
      <c r="E51" s="128"/>
      <c r="F51" s="227"/>
    </row>
    <row r="52" spans="1:6" s="40" customFormat="1" ht="15" customHeight="1">
      <c r="A52" s="51"/>
      <c r="B52" s="128" t="s">
        <v>177</v>
      </c>
      <c r="C52" s="128"/>
      <c r="D52" s="128"/>
      <c r="E52" s="128"/>
      <c r="F52" s="227"/>
    </row>
    <row r="53" spans="1:6" s="40" customFormat="1" ht="23.25" customHeight="1">
      <c r="A53" s="80" t="s">
        <v>178</v>
      </c>
      <c r="B53" s="81"/>
      <c r="C53" s="81"/>
      <c r="D53" s="81"/>
      <c r="E53" s="82"/>
      <c r="F53" s="184">
        <f>SUM(F50:F52)</f>
        <v>0</v>
      </c>
    </row>
    <row r="54" spans="1:6" s="40" customFormat="1" ht="15" customHeight="1">
      <c r="A54" s="84"/>
      <c r="B54" s="85"/>
      <c r="C54" s="85"/>
      <c r="D54" s="85"/>
      <c r="E54" s="85"/>
      <c r="F54" s="86"/>
    </row>
    <row r="55" spans="1:6" s="40" customFormat="1" ht="21" customHeight="1">
      <c r="A55" s="30" t="s">
        <v>13</v>
      </c>
      <c r="B55" s="31"/>
      <c r="C55" s="31"/>
      <c r="D55" s="31"/>
      <c r="E55" s="31"/>
      <c r="F55" s="32"/>
    </row>
    <row r="56" spans="1:6" s="40" customFormat="1" ht="12.75" customHeight="1">
      <c r="A56" s="35" t="s">
        <v>12</v>
      </c>
      <c r="B56" s="36" t="s">
        <v>11</v>
      </c>
      <c r="C56" s="36" t="s">
        <v>10</v>
      </c>
      <c r="D56" s="37" t="s">
        <v>9</v>
      </c>
      <c r="E56" s="38" t="s">
        <v>8</v>
      </c>
      <c r="F56" s="233" t="s">
        <v>7</v>
      </c>
    </row>
    <row r="57" spans="1:6" s="40" customFormat="1" ht="63.75">
      <c r="A57" s="87">
        <v>1</v>
      </c>
      <c r="B57" s="47" t="s">
        <v>185</v>
      </c>
      <c r="C57" s="48" t="s">
        <v>1</v>
      </c>
      <c r="D57" s="49">
        <v>1</v>
      </c>
      <c r="E57" s="125"/>
      <c r="F57" s="155">
        <f aca="true" t="shared" si="1" ref="F57:F75">+ROUND(D57*E57,0)</f>
        <v>0</v>
      </c>
    </row>
    <row r="58" spans="1:6" s="40" customFormat="1" ht="12.75">
      <c r="A58" s="87">
        <v>2</v>
      </c>
      <c r="B58" s="59" t="s">
        <v>189</v>
      </c>
      <c r="C58" s="60" t="s">
        <v>3</v>
      </c>
      <c r="D58" s="307">
        <v>35</v>
      </c>
      <c r="E58" s="125"/>
      <c r="F58" s="155">
        <f t="shared" si="1"/>
        <v>0</v>
      </c>
    </row>
    <row r="59" spans="1:6" s="40" customFormat="1" ht="12.75">
      <c r="A59" s="88">
        <v>3</v>
      </c>
      <c r="B59" s="69" t="s">
        <v>111</v>
      </c>
      <c r="C59" s="89" t="s">
        <v>1</v>
      </c>
      <c r="D59" s="71">
        <v>1</v>
      </c>
      <c r="E59" s="125"/>
      <c r="F59" s="155">
        <f t="shared" si="1"/>
        <v>0</v>
      </c>
    </row>
    <row r="60" spans="1:6" s="40" customFormat="1" ht="38.25">
      <c r="A60" s="88">
        <f aca="true" t="shared" si="2" ref="A60:A75">+A59+1</f>
        <v>4</v>
      </c>
      <c r="B60" s="90" t="s">
        <v>184</v>
      </c>
      <c r="C60" s="89" t="s">
        <v>3</v>
      </c>
      <c r="D60" s="71">
        <v>20</v>
      </c>
      <c r="E60" s="125"/>
      <c r="F60" s="155">
        <f t="shared" si="1"/>
        <v>0</v>
      </c>
    </row>
    <row r="61" spans="1:6" s="40" customFormat="1" ht="25.5">
      <c r="A61" s="88">
        <f t="shared" si="2"/>
        <v>5</v>
      </c>
      <c r="B61" s="69" t="s">
        <v>112</v>
      </c>
      <c r="C61" s="89" t="s">
        <v>1</v>
      </c>
      <c r="D61" s="71">
        <v>1</v>
      </c>
      <c r="E61" s="125"/>
      <c r="F61" s="155">
        <f t="shared" si="1"/>
        <v>0</v>
      </c>
    </row>
    <row r="62" spans="1:6" s="40" customFormat="1" ht="12.75">
      <c r="A62" s="88">
        <f t="shared" si="2"/>
        <v>6</v>
      </c>
      <c r="B62" s="69" t="s">
        <v>113</v>
      </c>
      <c r="C62" s="89" t="s">
        <v>1</v>
      </c>
      <c r="D62" s="71">
        <v>1</v>
      </c>
      <c r="E62" s="125"/>
      <c r="F62" s="155">
        <f t="shared" si="1"/>
        <v>0</v>
      </c>
    </row>
    <row r="63" spans="1:6" s="40" customFormat="1" ht="165.75">
      <c r="A63" s="88">
        <f t="shared" si="2"/>
        <v>7</v>
      </c>
      <c r="B63" s="69" t="s">
        <v>186</v>
      </c>
      <c r="C63" s="89" t="s">
        <v>1</v>
      </c>
      <c r="D63" s="71">
        <v>1</v>
      </c>
      <c r="E63" s="125"/>
      <c r="F63" s="155">
        <f t="shared" si="1"/>
        <v>0</v>
      </c>
    </row>
    <row r="64" spans="1:6" s="40" customFormat="1" ht="76.5">
      <c r="A64" s="88">
        <f t="shared" si="2"/>
        <v>8</v>
      </c>
      <c r="B64" s="69" t="s">
        <v>6</v>
      </c>
      <c r="C64" s="89" t="s">
        <v>1</v>
      </c>
      <c r="D64" s="71">
        <v>1</v>
      </c>
      <c r="E64" s="125"/>
      <c r="F64" s="155">
        <f t="shared" si="1"/>
        <v>0</v>
      </c>
    </row>
    <row r="65" spans="1:6" s="40" customFormat="1" ht="43.5" customHeight="1">
      <c r="A65" s="88">
        <f t="shared" si="2"/>
        <v>9</v>
      </c>
      <c r="B65" s="69" t="s">
        <v>5</v>
      </c>
      <c r="C65" s="89" t="s">
        <v>1</v>
      </c>
      <c r="D65" s="71">
        <v>1</v>
      </c>
      <c r="E65" s="125"/>
      <c r="F65" s="155">
        <f t="shared" si="1"/>
        <v>0</v>
      </c>
    </row>
    <row r="66" spans="1:6" s="40" customFormat="1" ht="66" customHeight="1">
      <c r="A66" s="88">
        <f t="shared" si="2"/>
        <v>10</v>
      </c>
      <c r="B66" s="69" t="s">
        <v>4</v>
      </c>
      <c r="C66" s="89" t="s">
        <v>1</v>
      </c>
      <c r="D66" s="71">
        <v>1</v>
      </c>
      <c r="E66" s="125"/>
      <c r="F66" s="155">
        <f t="shared" si="1"/>
        <v>0</v>
      </c>
    </row>
    <row r="67" spans="1:6" s="40" customFormat="1" ht="238.5" customHeight="1">
      <c r="A67" s="88">
        <f t="shared" si="2"/>
        <v>11</v>
      </c>
      <c r="B67" s="91" t="s">
        <v>187</v>
      </c>
      <c r="C67" s="89" t="s">
        <v>1</v>
      </c>
      <c r="D67" s="71">
        <v>1</v>
      </c>
      <c r="E67" s="125"/>
      <c r="F67" s="155">
        <f t="shared" si="1"/>
        <v>0</v>
      </c>
    </row>
    <row r="68" spans="1:6" s="40" customFormat="1" ht="12.75">
      <c r="A68" s="88">
        <f t="shared" si="2"/>
        <v>12</v>
      </c>
      <c r="B68" s="69" t="s">
        <v>114</v>
      </c>
      <c r="C68" s="70" t="s">
        <v>1</v>
      </c>
      <c r="D68" s="71">
        <v>2</v>
      </c>
      <c r="E68" s="125"/>
      <c r="F68" s="155">
        <f t="shared" si="1"/>
        <v>0</v>
      </c>
    </row>
    <row r="69" spans="1:6" s="40" customFormat="1" ht="12.75">
      <c r="A69" s="88">
        <f>A68+1</f>
        <v>13</v>
      </c>
      <c r="B69" s="69" t="s">
        <v>115</v>
      </c>
      <c r="C69" s="70" t="s">
        <v>1</v>
      </c>
      <c r="D69" s="71">
        <v>1</v>
      </c>
      <c r="E69" s="125"/>
      <c r="F69" s="155">
        <f t="shared" si="1"/>
        <v>0</v>
      </c>
    </row>
    <row r="70" spans="1:6" s="40" customFormat="1" ht="12" customHeight="1">
      <c r="A70" s="88">
        <f t="shared" si="2"/>
        <v>14</v>
      </c>
      <c r="B70" s="69" t="s">
        <v>116</v>
      </c>
      <c r="C70" s="70" t="s">
        <v>1</v>
      </c>
      <c r="D70" s="71">
        <v>1</v>
      </c>
      <c r="E70" s="125"/>
      <c r="F70" s="155">
        <f t="shared" si="1"/>
        <v>0</v>
      </c>
    </row>
    <row r="71" spans="1:6" s="40" customFormat="1" ht="12.75">
      <c r="A71" s="88">
        <f t="shared" si="2"/>
        <v>15</v>
      </c>
      <c r="B71" s="69" t="s">
        <v>120</v>
      </c>
      <c r="C71" s="70" t="s">
        <v>1</v>
      </c>
      <c r="D71" s="71">
        <v>1</v>
      </c>
      <c r="E71" s="125"/>
      <c r="F71" s="155">
        <f t="shared" si="1"/>
        <v>0</v>
      </c>
    </row>
    <row r="72" spans="1:6" s="40" customFormat="1" ht="12.75">
      <c r="A72" s="88">
        <f>+A71+1</f>
        <v>16</v>
      </c>
      <c r="B72" s="69" t="s">
        <v>2</v>
      </c>
      <c r="C72" s="70" t="s">
        <v>1</v>
      </c>
      <c r="D72" s="71">
        <v>1</v>
      </c>
      <c r="E72" s="125"/>
      <c r="F72" s="155">
        <f t="shared" si="1"/>
        <v>0</v>
      </c>
    </row>
    <row r="73" spans="1:6" s="40" customFormat="1" ht="12.75">
      <c r="A73" s="88">
        <f t="shared" si="2"/>
        <v>17</v>
      </c>
      <c r="B73" s="69" t="s">
        <v>119</v>
      </c>
      <c r="C73" s="70" t="s">
        <v>1</v>
      </c>
      <c r="D73" s="71">
        <v>1</v>
      </c>
      <c r="E73" s="125"/>
      <c r="F73" s="155">
        <f t="shared" si="1"/>
        <v>0</v>
      </c>
    </row>
    <row r="74" spans="1:6" s="96" customFormat="1" ht="15">
      <c r="A74" s="88">
        <f t="shared" si="2"/>
        <v>18</v>
      </c>
      <c r="B74" s="92" t="s">
        <v>117</v>
      </c>
      <c r="C74" s="93" t="s">
        <v>1</v>
      </c>
      <c r="D74" s="94">
        <v>1</v>
      </c>
      <c r="E74" s="125"/>
      <c r="F74" s="155">
        <f t="shared" si="1"/>
        <v>0</v>
      </c>
    </row>
    <row r="75" spans="1:6" s="96" customFormat="1" ht="15">
      <c r="A75" s="88">
        <f t="shared" si="2"/>
        <v>19</v>
      </c>
      <c r="B75" s="69" t="s">
        <v>118</v>
      </c>
      <c r="C75" s="93" t="s">
        <v>1</v>
      </c>
      <c r="D75" s="94">
        <v>1</v>
      </c>
      <c r="E75" s="125"/>
      <c r="F75" s="155">
        <f t="shared" si="1"/>
        <v>0</v>
      </c>
    </row>
    <row r="76" spans="1:6" ht="26.25" customHeight="1">
      <c r="A76" s="46"/>
      <c r="B76" s="98" t="s">
        <v>0</v>
      </c>
      <c r="C76" s="99"/>
      <c r="D76" s="99"/>
      <c r="E76" s="100"/>
      <c r="F76" s="242">
        <f>SUM(F57:F75)</f>
        <v>0</v>
      </c>
    </row>
    <row r="77" spans="1:6" ht="27" customHeight="1">
      <c r="A77" s="46"/>
      <c r="B77" s="129" t="s">
        <v>227</v>
      </c>
      <c r="C77" s="129"/>
      <c r="D77" s="129"/>
      <c r="E77" s="129"/>
      <c r="F77" s="228"/>
    </row>
    <row r="78" spans="1:6" ht="24.75" customHeight="1">
      <c r="A78" s="102" t="s">
        <v>179</v>
      </c>
      <c r="B78" s="109"/>
      <c r="C78" s="109"/>
      <c r="D78" s="109"/>
      <c r="E78" s="110"/>
      <c r="F78" s="206">
        <f>SUM(F76:F77)</f>
        <v>0</v>
      </c>
    </row>
    <row r="79" spans="1:6" ht="12.75">
      <c r="A79" s="106"/>
      <c r="B79" s="107"/>
      <c r="C79" s="107"/>
      <c r="D79" s="107"/>
      <c r="E79" s="107"/>
      <c r="F79" s="108"/>
    </row>
    <row r="80" spans="1:6" ht="32.25" customHeight="1">
      <c r="A80" s="102" t="s">
        <v>95</v>
      </c>
      <c r="B80" s="109"/>
      <c r="C80" s="109"/>
      <c r="D80" s="109"/>
      <c r="E80" s="110"/>
      <c r="F80" s="206">
        <f>+F53+F78</f>
        <v>0</v>
      </c>
    </row>
    <row r="81" spans="1:6" ht="12.75">
      <c r="A81" s="248" t="s">
        <v>53</v>
      </c>
      <c r="B81" s="249"/>
      <c r="C81" s="249"/>
      <c r="D81" s="249"/>
      <c r="E81" s="249"/>
      <c r="F81" s="249"/>
    </row>
  </sheetData>
  <sheetProtection password="DF72" sheet="1"/>
  <mergeCells count="20">
    <mergeCell ref="A78:E78"/>
    <mergeCell ref="A80:E80"/>
    <mergeCell ref="B76:E76"/>
    <mergeCell ref="A81:F81"/>
    <mergeCell ref="A79:F79"/>
    <mergeCell ref="B46:E46"/>
    <mergeCell ref="B49:E49"/>
    <mergeCell ref="B50:E50"/>
    <mergeCell ref="A55:F55"/>
    <mergeCell ref="B77:E77"/>
    <mergeCell ref="B51:E51"/>
    <mergeCell ref="B52:E52"/>
    <mergeCell ref="A54:F54"/>
    <mergeCell ref="A53:E53"/>
    <mergeCell ref="A1:F1"/>
    <mergeCell ref="A2:F2"/>
    <mergeCell ref="A3:F3"/>
    <mergeCell ref="B7:E7"/>
    <mergeCell ref="B13:E13"/>
    <mergeCell ref="B43:E43"/>
  </mergeCells>
  <printOptions horizontalCentered="1" verticalCentered="1"/>
  <pageMargins left="0.3937007874015748" right="0.3937007874015748" top="0.3937007874015748" bottom="0.3937007874015748" header="0.2755905511811024" footer="0.31496062992125984"/>
  <pageSetup fitToHeight="2" horizontalDpi="600" verticalDpi="600" orientation="portrait" scale="67" r:id="rId1"/>
  <rowBreaks count="1" manualBreakCount="1">
    <brk id="53" max="255" man="1"/>
  </rowBreaks>
</worksheet>
</file>

<file path=xl/worksheets/sheet6.xml><?xml version="1.0" encoding="utf-8"?>
<worksheet xmlns="http://schemas.openxmlformats.org/spreadsheetml/2006/main" xmlns:r="http://schemas.openxmlformats.org/officeDocument/2006/relationships">
  <sheetPr>
    <tabColor theme="6" tint="-0.4999699890613556"/>
  </sheetPr>
  <dimension ref="A1:L174"/>
  <sheetViews>
    <sheetView view="pageBreakPreview" zoomScaleSheetLayoutView="100" zoomScalePageLayoutView="0" workbookViewId="0" topLeftCell="A1">
      <selection activeCell="A1" sqref="A1:F1"/>
    </sheetView>
  </sheetViews>
  <sheetFormatPr defaultColWidth="5.7109375" defaultRowHeight="12.75"/>
  <cols>
    <col min="1" max="1" width="5.7109375" style="208" bestFit="1" customWidth="1"/>
    <col min="2" max="2" width="43.28125" style="209" customWidth="1"/>
    <col min="3" max="3" width="11.140625" style="216" customWidth="1"/>
    <col min="4" max="4" width="11.00390625" style="317" bestFit="1" customWidth="1"/>
    <col min="5" max="5" width="14.7109375" style="213" customWidth="1"/>
    <col min="6" max="6" width="14.7109375" style="213" bestFit="1" customWidth="1"/>
    <col min="7" max="248" width="13.00390625" style="207" customWidth="1"/>
    <col min="249" max="16384" width="5.7109375" style="207" customWidth="1"/>
  </cols>
  <sheetData>
    <row r="1" spans="1:6" s="133" customFormat="1" ht="61.5" customHeight="1">
      <c r="A1" s="308" t="s">
        <v>222</v>
      </c>
      <c r="B1" s="23"/>
      <c r="C1" s="23"/>
      <c r="D1" s="23"/>
      <c r="E1" s="23"/>
      <c r="F1" s="24"/>
    </row>
    <row r="2" spans="1:12" s="133" customFormat="1" ht="20.25" customHeight="1">
      <c r="A2" s="134" t="s">
        <v>140</v>
      </c>
      <c r="B2" s="135"/>
      <c r="C2" s="135"/>
      <c r="D2" s="135"/>
      <c r="E2" s="135"/>
      <c r="F2" s="136"/>
      <c r="G2" s="309"/>
      <c r="H2" s="309"/>
      <c r="I2" s="309"/>
      <c r="J2" s="309"/>
      <c r="K2" s="309"/>
      <c r="L2" s="309"/>
    </row>
    <row r="3" spans="1:12" s="140" customFormat="1" ht="17.25" customHeight="1">
      <c r="A3" s="137" t="s">
        <v>94</v>
      </c>
      <c r="B3" s="138"/>
      <c r="C3" s="138"/>
      <c r="D3" s="138"/>
      <c r="E3" s="138"/>
      <c r="F3" s="139"/>
      <c r="G3" s="309"/>
      <c r="H3" s="309"/>
      <c r="I3" s="309"/>
      <c r="J3" s="309"/>
      <c r="K3" s="309"/>
      <c r="L3" s="309"/>
    </row>
    <row r="4" spans="1:6" s="147" customFormat="1" ht="15">
      <c r="A4" s="141" t="s">
        <v>93</v>
      </c>
      <c r="B4" s="142" t="s">
        <v>11</v>
      </c>
      <c r="C4" s="143" t="s">
        <v>10</v>
      </c>
      <c r="D4" s="144" t="s">
        <v>9</v>
      </c>
      <c r="E4" s="310" t="s">
        <v>8</v>
      </c>
      <c r="F4" s="146" t="s">
        <v>7</v>
      </c>
    </row>
    <row r="5" spans="1:6" s="151" customFormat="1" ht="15">
      <c r="A5" s="148">
        <v>1</v>
      </c>
      <c r="B5" s="149" t="s">
        <v>92</v>
      </c>
      <c r="C5" s="149"/>
      <c r="D5" s="149"/>
      <c r="E5" s="149"/>
      <c r="F5" s="150"/>
    </row>
    <row r="6" spans="1:6" s="96" customFormat="1" ht="15">
      <c r="A6" s="152">
        <v>1.1</v>
      </c>
      <c r="B6" s="153" t="s">
        <v>91</v>
      </c>
      <c r="C6" s="93" t="s">
        <v>3</v>
      </c>
      <c r="D6" s="94">
        <v>9</v>
      </c>
      <c r="E6" s="12"/>
      <c r="F6" s="155">
        <f>+ROUND(D6*E6,0)</f>
        <v>0</v>
      </c>
    </row>
    <row r="7" spans="1:6" s="151" customFormat="1" ht="15">
      <c r="A7" s="148"/>
      <c r="B7" s="156" t="s">
        <v>90</v>
      </c>
      <c r="C7" s="156"/>
      <c r="D7" s="156"/>
      <c r="E7" s="156"/>
      <c r="F7" s="157">
        <f>+F6</f>
        <v>0</v>
      </c>
    </row>
    <row r="8" spans="1:6" s="151" customFormat="1" ht="15">
      <c r="A8" s="148">
        <v>2</v>
      </c>
      <c r="B8" s="158" t="s">
        <v>89</v>
      </c>
      <c r="C8" s="159"/>
      <c r="D8" s="263"/>
      <c r="E8" s="264"/>
      <c r="F8" s="157"/>
    </row>
    <row r="9" spans="1:6" s="96" customFormat="1" ht="15">
      <c r="A9" s="152">
        <v>2.1</v>
      </c>
      <c r="B9" s="153" t="s">
        <v>88</v>
      </c>
      <c r="C9" s="93" t="s">
        <v>3</v>
      </c>
      <c r="D9" s="94">
        <v>18</v>
      </c>
      <c r="E9" s="318"/>
      <c r="F9" s="155">
        <f>+ROUND(D9*E9,0)</f>
        <v>0</v>
      </c>
    </row>
    <row r="10" spans="1:6" s="96" customFormat="1" ht="15">
      <c r="A10" s="152">
        <v>2.2</v>
      </c>
      <c r="B10" s="153" t="s">
        <v>87</v>
      </c>
      <c r="C10" s="93" t="s">
        <v>1</v>
      </c>
      <c r="D10" s="94">
        <v>6</v>
      </c>
      <c r="E10" s="318"/>
      <c r="F10" s="155">
        <f>+ROUND(D10*E10,0)</f>
        <v>0</v>
      </c>
    </row>
    <row r="11" spans="1:6" s="96" customFormat="1" ht="15">
      <c r="A11" s="152">
        <v>2.3</v>
      </c>
      <c r="B11" s="92" t="s">
        <v>86</v>
      </c>
      <c r="C11" s="93" t="s">
        <v>1</v>
      </c>
      <c r="D11" s="94">
        <v>1</v>
      </c>
      <c r="E11" s="318"/>
      <c r="F11" s="155">
        <f>+ROUND(D11*E11,0)</f>
        <v>0</v>
      </c>
    </row>
    <row r="12" spans="1:6" s="151" customFormat="1" ht="15">
      <c r="A12" s="148"/>
      <c r="B12" s="156" t="s">
        <v>85</v>
      </c>
      <c r="C12" s="156"/>
      <c r="D12" s="156"/>
      <c r="E12" s="156"/>
      <c r="F12" s="157">
        <f>SUM(F9:F11)</f>
        <v>0</v>
      </c>
    </row>
    <row r="13" spans="1:6" s="168" customFormat="1" ht="15">
      <c r="A13" s="163">
        <v>3</v>
      </c>
      <c r="B13" s="164" t="s">
        <v>84</v>
      </c>
      <c r="C13" s="165"/>
      <c r="D13" s="166"/>
      <c r="E13" s="313"/>
      <c r="F13" s="167"/>
    </row>
    <row r="14" spans="1:6" s="168" customFormat="1" ht="12.75">
      <c r="A14" s="169" t="s">
        <v>83</v>
      </c>
      <c r="B14" s="73" t="s">
        <v>82</v>
      </c>
      <c r="C14" s="165"/>
      <c r="D14" s="166"/>
      <c r="E14" s="313"/>
      <c r="F14" s="167"/>
    </row>
    <row r="15" spans="1:6" s="168" customFormat="1" ht="12.75">
      <c r="A15" s="170" t="s">
        <v>81</v>
      </c>
      <c r="B15" s="59" t="s">
        <v>80</v>
      </c>
      <c r="C15" s="165" t="s">
        <v>3</v>
      </c>
      <c r="D15" s="171">
        <v>8</v>
      </c>
      <c r="E15" s="318"/>
      <c r="F15" s="155">
        <f>+ROUND(D15*E15,0)</f>
        <v>0</v>
      </c>
    </row>
    <row r="16" spans="1:6" s="168" customFormat="1" ht="12.75">
      <c r="A16" s="170"/>
      <c r="B16" s="73" t="s">
        <v>79</v>
      </c>
      <c r="C16" s="165"/>
      <c r="D16" s="166"/>
      <c r="E16" s="312"/>
      <c r="F16" s="172">
        <f>SUM(F15:F15)</f>
        <v>0</v>
      </c>
    </row>
    <row r="17" spans="1:6" s="168" customFormat="1" ht="25.5">
      <c r="A17" s="169" t="s">
        <v>78</v>
      </c>
      <c r="B17" s="73" t="s">
        <v>77</v>
      </c>
      <c r="C17" s="165"/>
      <c r="D17" s="171"/>
      <c r="E17" s="312"/>
      <c r="F17" s="167"/>
    </row>
    <row r="18" spans="1:6" s="168" customFormat="1" ht="32.25" customHeight="1">
      <c r="A18" s="170" t="s">
        <v>76</v>
      </c>
      <c r="B18" s="174" t="s">
        <v>75</v>
      </c>
      <c r="C18" s="165" t="s">
        <v>59</v>
      </c>
      <c r="D18" s="171">
        <v>2</v>
      </c>
      <c r="E18" s="318"/>
      <c r="F18" s="155">
        <f>+ROUND(D18*E18,0)</f>
        <v>0</v>
      </c>
    </row>
    <row r="19" spans="1:6" s="168" customFormat="1" ht="12.75">
      <c r="A19" s="170"/>
      <c r="B19" s="73" t="s">
        <v>74</v>
      </c>
      <c r="C19" s="165"/>
      <c r="D19" s="166"/>
      <c r="E19" s="312"/>
      <c r="F19" s="172">
        <f>SUM(F18:F18)</f>
        <v>0</v>
      </c>
    </row>
    <row r="20" spans="1:6" s="168" customFormat="1" ht="12.75">
      <c r="A20" s="170"/>
      <c r="B20" s="73" t="s">
        <v>73</v>
      </c>
      <c r="C20" s="165"/>
      <c r="D20" s="166"/>
      <c r="E20" s="312"/>
      <c r="F20" s="172">
        <f>+F19+F16</f>
        <v>0</v>
      </c>
    </row>
    <row r="21" spans="1:6" s="151" customFormat="1" ht="15">
      <c r="A21" s="148">
        <v>4</v>
      </c>
      <c r="B21" s="158" t="s">
        <v>72</v>
      </c>
      <c r="C21" s="159"/>
      <c r="D21" s="263"/>
      <c r="E21" s="312"/>
      <c r="F21" s="157"/>
    </row>
    <row r="22" spans="1:6" s="96" customFormat="1" ht="51">
      <c r="A22" s="152">
        <v>4.1</v>
      </c>
      <c r="B22" s="174" t="s">
        <v>71</v>
      </c>
      <c r="C22" s="176" t="s">
        <v>50</v>
      </c>
      <c r="D22" s="177">
        <v>6</v>
      </c>
      <c r="E22" s="318"/>
      <c r="F22" s="155">
        <f>+ROUND(D22*E22,0)</f>
        <v>0</v>
      </c>
    </row>
    <row r="23" spans="1:6" s="151" customFormat="1" ht="15">
      <c r="A23" s="148"/>
      <c r="B23" s="156" t="s">
        <v>70</v>
      </c>
      <c r="C23" s="156"/>
      <c r="D23" s="156"/>
      <c r="E23" s="156"/>
      <c r="F23" s="157">
        <f>SUM(F22:F22)</f>
        <v>0</v>
      </c>
    </row>
    <row r="24" spans="1:6" s="151" customFormat="1" ht="15">
      <c r="A24" s="148">
        <v>5</v>
      </c>
      <c r="B24" s="158" t="s">
        <v>69</v>
      </c>
      <c r="C24" s="159"/>
      <c r="D24" s="263"/>
      <c r="E24" s="264"/>
      <c r="F24" s="157"/>
    </row>
    <row r="25" spans="1:6" s="96" customFormat="1" ht="38.25">
      <c r="A25" s="152">
        <v>5.1</v>
      </c>
      <c r="B25" s="174" t="s">
        <v>68</v>
      </c>
      <c r="C25" s="93" t="s">
        <v>50</v>
      </c>
      <c r="D25" s="94">
        <v>2</v>
      </c>
      <c r="E25" s="12"/>
      <c r="F25" s="155">
        <f>+ROUND(D25*E25,0)</f>
        <v>0</v>
      </c>
    </row>
    <row r="26" spans="1:6" s="96" customFormat="1" ht="25.5">
      <c r="A26" s="152">
        <v>5.2</v>
      </c>
      <c r="B26" s="174" t="s">
        <v>67</v>
      </c>
      <c r="C26" s="93" t="s">
        <v>50</v>
      </c>
      <c r="D26" s="94">
        <v>2</v>
      </c>
      <c r="E26" s="12"/>
      <c r="F26" s="155">
        <f>+ROUND(D26*E26,0)</f>
        <v>0</v>
      </c>
    </row>
    <row r="27" spans="1:6" s="96" customFormat="1" ht="38.25">
      <c r="A27" s="152">
        <v>5.3</v>
      </c>
      <c r="B27" s="174" t="s">
        <v>66</v>
      </c>
      <c r="C27" s="93" t="s">
        <v>50</v>
      </c>
      <c r="D27" s="94">
        <v>2</v>
      </c>
      <c r="E27" s="12"/>
      <c r="F27" s="155">
        <f>+ROUND(D27*E27,0)</f>
        <v>0</v>
      </c>
    </row>
    <row r="28" spans="1:6" s="151" customFormat="1" ht="15">
      <c r="A28" s="148"/>
      <c r="B28" s="156" t="s">
        <v>65</v>
      </c>
      <c r="C28" s="156"/>
      <c r="D28" s="156"/>
      <c r="E28" s="156"/>
      <c r="F28" s="157">
        <f>SUM(F25:F27)</f>
        <v>0</v>
      </c>
    </row>
    <row r="29" spans="1:6" s="151" customFormat="1" ht="15">
      <c r="A29" s="148">
        <v>6</v>
      </c>
      <c r="B29" s="158" t="s">
        <v>64</v>
      </c>
      <c r="C29" s="159"/>
      <c r="D29" s="263"/>
      <c r="E29" s="264"/>
      <c r="F29" s="157"/>
    </row>
    <row r="30" spans="1:6" s="151" customFormat="1" ht="15">
      <c r="A30" s="152">
        <v>6.1</v>
      </c>
      <c r="B30" s="69" t="s">
        <v>121</v>
      </c>
      <c r="C30" s="176" t="s">
        <v>3</v>
      </c>
      <c r="D30" s="94">
        <v>9</v>
      </c>
      <c r="E30" s="304"/>
      <c r="F30" s="155">
        <f>+ROUND(D30*E30,0)</f>
        <v>0</v>
      </c>
    </row>
    <row r="31" spans="1:6" s="151" customFormat="1" ht="15">
      <c r="A31" s="148"/>
      <c r="B31" s="156" t="s">
        <v>63</v>
      </c>
      <c r="C31" s="156"/>
      <c r="D31" s="156"/>
      <c r="E31" s="156"/>
      <c r="F31" s="157">
        <f>SUM(F30:F30)</f>
        <v>0</v>
      </c>
    </row>
    <row r="32" spans="1:6" s="151" customFormat="1" ht="15">
      <c r="A32" s="148">
        <v>7</v>
      </c>
      <c r="B32" s="158" t="s">
        <v>62</v>
      </c>
      <c r="C32" s="159"/>
      <c r="D32" s="263"/>
      <c r="E32" s="264"/>
      <c r="F32" s="157"/>
    </row>
    <row r="33" spans="1:12" s="140" customFormat="1" ht="15">
      <c r="A33" s="178">
        <v>7.1</v>
      </c>
      <c r="B33" s="69" t="s">
        <v>61</v>
      </c>
      <c r="C33" s="176" t="s">
        <v>60</v>
      </c>
      <c r="D33" s="177">
        <v>0.18</v>
      </c>
      <c r="E33" s="318"/>
      <c r="F33" s="155">
        <f>+ROUND(D33*E33,0)</f>
        <v>0</v>
      </c>
      <c r="G33" s="314"/>
      <c r="H33" s="314"/>
      <c r="I33" s="314"/>
      <c r="J33" s="314"/>
      <c r="K33" s="315"/>
      <c r="L33" s="315"/>
    </row>
    <row r="34" spans="1:12" s="140" customFormat="1" ht="25.5">
      <c r="A34" s="178">
        <v>7.2</v>
      </c>
      <c r="B34" s="174" t="s">
        <v>97</v>
      </c>
      <c r="C34" s="176" t="s">
        <v>1</v>
      </c>
      <c r="D34" s="177">
        <v>1</v>
      </c>
      <c r="E34" s="319"/>
      <c r="F34" s="155">
        <f>+ROUND(D34*E34,0)</f>
        <v>0</v>
      </c>
      <c r="G34" s="314"/>
      <c r="H34" s="314"/>
      <c r="I34" s="314"/>
      <c r="J34" s="314"/>
      <c r="K34" s="315"/>
      <c r="L34" s="315"/>
    </row>
    <row r="35" spans="1:12" s="140" customFormat="1" ht="38.25">
      <c r="A35" s="178" t="s">
        <v>137</v>
      </c>
      <c r="B35" s="175" t="s">
        <v>101</v>
      </c>
      <c r="C35" s="179" t="s">
        <v>59</v>
      </c>
      <c r="D35" s="177">
        <v>2</v>
      </c>
      <c r="E35" s="318"/>
      <c r="F35" s="155">
        <f>+ROUND(D35*E35,0)</f>
        <v>0</v>
      </c>
      <c r="G35" s="314"/>
      <c r="H35" s="314"/>
      <c r="I35" s="314"/>
      <c r="J35" s="314"/>
      <c r="K35" s="315"/>
      <c r="L35" s="315"/>
    </row>
    <row r="36" spans="1:6" s="96" customFormat="1" ht="15">
      <c r="A36" s="200"/>
      <c r="B36" s="201" t="s">
        <v>58</v>
      </c>
      <c r="C36" s="201"/>
      <c r="D36" s="201"/>
      <c r="E36" s="201"/>
      <c r="F36" s="202">
        <f>SUM(F33:F35)</f>
        <v>0</v>
      </c>
    </row>
    <row r="37" spans="1:6" s="96" customFormat="1" ht="15.75" customHeight="1">
      <c r="A37" s="200"/>
      <c r="B37" s="201" t="s">
        <v>57</v>
      </c>
      <c r="C37" s="201"/>
      <c r="D37" s="201"/>
      <c r="E37" s="201"/>
      <c r="F37" s="243">
        <f>+F7+F12+F23+F28+F31+F36+F20</f>
        <v>0</v>
      </c>
    </row>
    <row r="38" spans="1:6" s="96" customFormat="1" ht="15.75" customHeight="1">
      <c r="A38" s="200"/>
      <c r="B38" s="320" t="s">
        <v>226</v>
      </c>
      <c r="C38" s="320"/>
      <c r="D38" s="320"/>
      <c r="E38" s="320"/>
      <c r="F38" s="227"/>
    </row>
    <row r="39" spans="1:6" s="96" customFormat="1" ht="15.75" customHeight="1">
      <c r="A39" s="200"/>
      <c r="B39" s="320" t="s">
        <v>177</v>
      </c>
      <c r="C39" s="320"/>
      <c r="D39" s="320"/>
      <c r="E39" s="320"/>
      <c r="F39" s="227"/>
    </row>
    <row r="40" spans="1:6" s="96" customFormat="1" ht="23.25" customHeight="1">
      <c r="A40" s="181" t="s">
        <v>178</v>
      </c>
      <c r="B40" s="182"/>
      <c r="C40" s="182"/>
      <c r="D40" s="182"/>
      <c r="E40" s="183"/>
      <c r="F40" s="184">
        <f>SUM(F37:F39)</f>
        <v>0</v>
      </c>
    </row>
    <row r="41" spans="1:6" s="151" customFormat="1" ht="15.75" customHeight="1">
      <c r="A41" s="185"/>
      <c r="B41" s="186"/>
      <c r="C41" s="186"/>
      <c r="D41" s="186"/>
      <c r="E41" s="186"/>
      <c r="F41" s="187"/>
    </row>
    <row r="42" spans="1:6" s="151" customFormat="1" ht="15">
      <c r="A42" s="188" t="s">
        <v>56</v>
      </c>
      <c r="B42" s="189"/>
      <c r="C42" s="189"/>
      <c r="D42" s="189"/>
      <c r="E42" s="189"/>
      <c r="F42" s="190"/>
    </row>
    <row r="43" spans="1:6" s="151" customFormat="1" ht="8.25" customHeight="1">
      <c r="A43" s="188"/>
      <c r="B43" s="189"/>
      <c r="C43" s="189"/>
      <c r="D43" s="189"/>
      <c r="E43" s="189"/>
      <c r="F43" s="190"/>
    </row>
    <row r="44" spans="1:6" s="151" customFormat="1" ht="15">
      <c r="A44" s="191" t="s">
        <v>12</v>
      </c>
      <c r="B44" s="143" t="s">
        <v>11</v>
      </c>
      <c r="C44" s="143" t="s">
        <v>10</v>
      </c>
      <c r="D44" s="144" t="s">
        <v>9</v>
      </c>
      <c r="E44" s="316" t="s">
        <v>8</v>
      </c>
      <c r="F44" s="194" t="s">
        <v>7</v>
      </c>
    </row>
    <row r="45" spans="1:6" s="96" customFormat="1" ht="15">
      <c r="A45" s="195"/>
      <c r="B45" s="196" t="s">
        <v>55</v>
      </c>
      <c r="C45" s="93"/>
      <c r="D45" s="94"/>
      <c r="E45" s="311"/>
      <c r="F45" s="155"/>
    </row>
    <row r="46" spans="1:6" s="96" customFormat="1" ht="15">
      <c r="A46" s="195">
        <v>1</v>
      </c>
      <c r="B46" s="69" t="s">
        <v>121</v>
      </c>
      <c r="C46" s="176" t="s">
        <v>3</v>
      </c>
      <c r="D46" s="94">
        <v>9</v>
      </c>
      <c r="E46" s="12"/>
      <c r="F46" s="155">
        <f>+ROUND(D46*E46,0)</f>
        <v>0</v>
      </c>
    </row>
    <row r="47" spans="1:6" s="96" customFormat="1" ht="15">
      <c r="A47" s="195">
        <v>2</v>
      </c>
      <c r="B47" s="92" t="s">
        <v>124</v>
      </c>
      <c r="C47" s="93" t="s">
        <v>1</v>
      </c>
      <c r="D47" s="94">
        <v>1</v>
      </c>
      <c r="E47" s="12"/>
      <c r="F47" s="155">
        <f>+ROUND(D47*E47,0)</f>
        <v>0</v>
      </c>
    </row>
    <row r="48" spans="1:6" s="96" customFormat="1" ht="25.5">
      <c r="A48" s="195">
        <v>3</v>
      </c>
      <c r="B48" s="69" t="s">
        <v>112</v>
      </c>
      <c r="C48" s="70" t="s">
        <v>1</v>
      </c>
      <c r="D48" s="94">
        <v>1</v>
      </c>
      <c r="E48" s="12"/>
      <c r="F48" s="155">
        <f>+ROUND(D48*E48,0)</f>
        <v>0</v>
      </c>
    </row>
    <row r="49" spans="1:6" s="96" customFormat="1" ht="15">
      <c r="A49" s="195">
        <v>4</v>
      </c>
      <c r="B49" s="69" t="s">
        <v>122</v>
      </c>
      <c r="C49" s="93" t="s">
        <v>1</v>
      </c>
      <c r="D49" s="94">
        <v>1</v>
      </c>
      <c r="E49" s="12"/>
      <c r="F49" s="155">
        <f>+ROUND(D49*E49,0)</f>
        <v>0</v>
      </c>
    </row>
    <row r="50" spans="1:6" s="96" customFormat="1" ht="15">
      <c r="A50" s="195">
        <v>5</v>
      </c>
      <c r="B50" s="92" t="s">
        <v>54</v>
      </c>
      <c r="C50" s="93" t="s">
        <v>1</v>
      </c>
      <c r="D50" s="94">
        <v>3</v>
      </c>
      <c r="E50" s="12"/>
      <c r="F50" s="155">
        <f>+ROUND(D50*E50,0)</f>
        <v>0</v>
      </c>
    </row>
    <row r="51" spans="1:6" s="203" customFormat="1" ht="22.5" customHeight="1">
      <c r="A51" s="200"/>
      <c r="B51" s="201" t="s">
        <v>225</v>
      </c>
      <c r="C51" s="201"/>
      <c r="D51" s="201"/>
      <c r="E51" s="201"/>
      <c r="F51" s="202">
        <f>+SUM(F46:F50)</f>
        <v>0</v>
      </c>
    </row>
    <row r="52" spans="1:6" s="101" customFormat="1" ht="24.75" customHeight="1">
      <c r="A52" s="46"/>
      <c r="B52" s="129" t="s">
        <v>227</v>
      </c>
      <c r="C52" s="129"/>
      <c r="D52" s="129"/>
      <c r="E52" s="129"/>
      <c r="F52" s="228"/>
    </row>
    <row r="53" spans="1:6" s="101" customFormat="1" ht="24" customHeight="1">
      <c r="A53" s="102" t="s">
        <v>179</v>
      </c>
      <c r="B53" s="109"/>
      <c r="C53" s="109"/>
      <c r="D53" s="109"/>
      <c r="E53" s="110"/>
      <c r="F53" s="206">
        <f>SUM(F51:F52)</f>
        <v>0</v>
      </c>
    </row>
    <row r="54" spans="1:6" s="101" customFormat="1" ht="7.5" customHeight="1">
      <c r="A54" s="106"/>
      <c r="B54" s="107"/>
      <c r="C54" s="107"/>
      <c r="D54" s="107"/>
      <c r="E54" s="107"/>
      <c r="F54" s="108"/>
    </row>
    <row r="55" spans="1:6" s="101" customFormat="1" ht="23.25" customHeight="1">
      <c r="A55" s="102" t="s">
        <v>95</v>
      </c>
      <c r="B55" s="109"/>
      <c r="C55" s="109"/>
      <c r="D55" s="109"/>
      <c r="E55" s="110"/>
      <c r="F55" s="206">
        <f>+F40+F53</f>
        <v>0</v>
      </c>
    </row>
    <row r="56" spans="1:6" ht="15.75" thickBot="1">
      <c r="A56" s="111" t="s">
        <v>53</v>
      </c>
      <c r="B56" s="112"/>
      <c r="C56" s="112"/>
      <c r="D56" s="112"/>
      <c r="E56" s="112"/>
      <c r="F56" s="113"/>
    </row>
    <row r="61" spans="3:4" ht="15">
      <c r="C61" s="210"/>
      <c r="D61" s="302"/>
    </row>
    <row r="62" spans="3:4" ht="15">
      <c r="C62" s="210"/>
      <c r="D62" s="302"/>
    </row>
    <row r="63" spans="1:4" ht="15">
      <c r="A63" s="207"/>
      <c r="B63" s="214"/>
      <c r="C63" s="210"/>
      <c r="D63" s="302"/>
    </row>
    <row r="64" spans="1:4" ht="15">
      <c r="A64" s="207"/>
      <c r="B64" s="214"/>
      <c r="C64" s="210"/>
      <c r="D64" s="302"/>
    </row>
    <row r="65" spans="1:4" ht="15">
      <c r="A65" s="207"/>
      <c r="B65" s="214"/>
      <c r="C65" s="210"/>
      <c r="D65" s="302"/>
    </row>
    <row r="66" spans="1:4" ht="15">
      <c r="A66" s="207"/>
      <c r="B66" s="214"/>
      <c r="C66" s="210"/>
      <c r="D66" s="302"/>
    </row>
    <row r="67" spans="1:4" ht="15">
      <c r="A67" s="207"/>
      <c r="B67" s="214"/>
      <c r="C67" s="210"/>
      <c r="D67" s="302"/>
    </row>
    <row r="68" spans="1:4" ht="15">
      <c r="A68" s="207"/>
      <c r="B68" s="214"/>
      <c r="C68" s="210"/>
      <c r="D68" s="302"/>
    </row>
    <row r="69" spans="1:4" ht="15">
      <c r="A69" s="207"/>
      <c r="B69" s="214"/>
      <c r="C69" s="210"/>
      <c r="D69" s="302"/>
    </row>
    <row r="70" spans="1:4" ht="15">
      <c r="A70" s="207"/>
      <c r="B70" s="214"/>
      <c r="C70" s="210"/>
      <c r="D70" s="302"/>
    </row>
    <row r="71" spans="1:4" ht="15">
      <c r="A71" s="207"/>
      <c r="B71" s="214"/>
      <c r="C71" s="210"/>
      <c r="D71" s="302"/>
    </row>
    <row r="72" spans="1:4" ht="15">
      <c r="A72" s="207"/>
      <c r="B72" s="214"/>
      <c r="C72" s="210"/>
      <c r="D72" s="302"/>
    </row>
    <row r="73" spans="1:4" ht="15">
      <c r="A73" s="207"/>
      <c r="B73" s="214"/>
      <c r="C73" s="210"/>
      <c r="D73" s="302"/>
    </row>
    <row r="74" spans="1:4" ht="15">
      <c r="A74" s="207"/>
      <c r="B74" s="214"/>
      <c r="C74" s="210"/>
      <c r="D74" s="302"/>
    </row>
    <row r="75" spans="1:4" ht="15">
      <c r="A75" s="207"/>
      <c r="B75" s="214"/>
      <c r="C75" s="210"/>
      <c r="D75" s="302"/>
    </row>
    <row r="131" spans="1:6" s="218" customFormat="1" ht="15">
      <c r="A131" s="215"/>
      <c r="B131" s="209"/>
      <c r="C131" s="216"/>
      <c r="D131" s="317"/>
      <c r="E131" s="213"/>
      <c r="F131" s="213"/>
    </row>
    <row r="132" spans="1:6" s="218" customFormat="1" ht="15">
      <c r="A132" s="215"/>
      <c r="B132" s="209"/>
      <c r="C132" s="216"/>
      <c r="D132" s="317"/>
      <c r="E132" s="213"/>
      <c r="F132" s="213"/>
    </row>
    <row r="174" spans="1:6" s="218" customFormat="1" ht="15">
      <c r="A174" s="215"/>
      <c r="B174" s="209"/>
      <c r="C174" s="216"/>
      <c r="D174" s="317"/>
      <c r="E174" s="213"/>
      <c r="F174" s="213"/>
    </row>
  </sheetData>
  <sheetProtection password="DF72" sheet="1"/>
  <mergeCells count="28">
    <mergeCell ref="A55:E55"/>
    <mergeCell ref="A56:F56"/>
    <mergeCell ref="A54:F54"/>
    <mergeCell ref="A1:F1"/>
    <mergeCell ref="A2:F2"/>
    <mergeCell ref="B31:E31"/>
    <mergeCell ref="B36:E36"/>
    <mergeCell ref="B37:E37"/>
    <mergeCell ref="B7:E7"/>
    <mergeCell ref="B12:E12"/>
    <mergeCell ref="A40:E40"/>
    <mergeCell ref="A53:E53"/>
    <mergeCell ref="I2:I3"/>
    <mergeCell ref="J2:J3"/>
    <mergeCell ref="B38:E38"/>
    <mergeCell ref="B39:E39"/>
    <mergeCell ref="A42:F43"/>
    <mergeCell ref="B51:E51"/>
    <mergeCell ref="B52:E52"/>
    <mergeCell ref="A41:F41"/>
    <mergeCell ref="B23:E23"/>
    <mergeCell ref="B28:E28"/>
    <mergeCell ref="K2:K3"/>
    <mergeCell ref="L2:L3"/>
    <mergeCell ref="A3:F3"/>
    <mergeCell ref="B5:F5"/>
    <mergeCell ref="G2:G3"/>
    <mergeCell ref="H2:H3"/>
  </mergeCells>
  <printOptions horizontalCentered="1" verticalCentered="1"/>
  <pageMargins left="0.3937007874015748" right="0.3937007874015748" top="0.3937007874015748" bottom="0.3937007874015748" header="0.31496062992125984" footer="0.31496062992125984"/>
  <pageSetup fitToHeight="2" horizontalDpi="600" verticalDpi="600" orientation="portrait" scale="98" r:id="rId2"/>
  <rowBreaks count="1" manualBreakCount="1">
    <brk id="35" max="5" man="1"/>
  </rowBreaks>
  <drawing r:id="rId1"/>
</worksheet>
</file>

<file path=xl/worksheets/sheet7.xml><?xml version="1.0" encoding="utf-8"?>
<worksheet xmlns="http://schemas.openxmlformats.org/spreadsheetml/2006/main" xmlns:r="http://schemas.openxmlformats.org/officeDocument/2006/relationships">
  <dimension ref="A1:F80"/>
  <sheetViews>
    <sheetView zoomScalePageLayoutView="0" workbookViewId="0" topLeftCell="A1">
      <selection activeCell="F12" sqref="F12"/>
    </sheetView>
  </sheetViews>
  <sheetFormatPr defaultColWidth="13.00390625" defaultRowHeight="12.75"/>
  <cols>
    <col min="1" max="1" width="7.7109375" style="114" customWidth="1"/>
    <col min="2" max="2" width="62.28125" style="115" customWidth="1"/>
    <col min="3" max="3" width="10.8515625" style="116" customWidth="1"/>
    <col min="4" max="4" width="15.00390625" style="117" customWidth="1"/>
    <col min="5" max="5" width="16.140625" style="118" customWidth="1"/>
    <col min="6" max="6" width="19.7109375" style="251" bestFit="1" customWidth="1"/>
    <col min="7" max="16384" width="13.00390625" style="101" customWidth="1"/>
  </cols>
  <sheetData>
    <row r="1" spans="1:6" s="25" customFormat="1" ht="57.75" customHeight="1">
      <c r="A1" s="324" t="s">
        <v>223</v>
      </c>
      <c r="B1" s="325"/>
      <c r="C1" s="325"/>
      <c r="D1" s="325"/>
      <c r="E1" s="325"/>
      <c r="F1" s="326"/>
    </row>
    <row r="2" spans="1:6" s="25" customFormat="1" ht="20.25" customHeight="1">
      <c r="A2" s="27" t="s">
        <v>200</v>
      </c>
      <c r="B2" s="28"/>
      <c r="C2" s="28"/>
      <c r="D2" s="28"/>
      <c r="E2" s="28"/>
      <c r="F2" s="29"/>
    </row>
    <row r="3" spans="1:6" s="33" customFormat="1" ht="15.75">
      <c r="A3" s="30" t="s">
        <v>52</v>
      </c>
      <c r="B3" s="31"/>
      <c r="C3" s="31"/>
      <c r="D3" s="31"/>
      <c r="E3" s="31"/>
      <c r="F3" s="32"/>
    </row>
    <row r="4" spans="1:6" s="40" customFormat="1" ht="12.75" customHeight="1">
      <c r="A4" s="35" t="s">
        <v>12</v>
      </c>
      <c r="B4" s="36" t="s">
        <v>11</v>
      </c>
      <c r="C4" s="36" t="s">
        <v>10</v>
      </c>
      <c r="D4" s="37" t="s">
        <v>9</v>
      </c>
      <c r="E4" s="38" t="s">
        <v>8</v>
      </c>
      <c r="F4" s="233" t="s">
        <v>7</v>
      </c>
    </row>
    <row r="5" spans="1:6" s="40" customFormat="1" ht="12.75">
      <c r="A5" s="41">
        <v>1</v>
      </c>
      <c r="B5" s="42" t="s">
        <v>51</v>
      </c>
      <c r="C5" s="43"/>
      <c r="D5" s="37"/>
      <c r="E5" s="44"/>
      <c r="F5" s="234"/>
    </row>
    <row r="6" spans="1:6" s="40" customFormat="1" ht="101.25" customHeight="1">
      <c r="A6" s="46" t="s">
        <v>165</v>
      </c>
      <c r="B6" s="47" t="s">
        <v>107</v>
      </c>
      <c r="C6" s="48" t="s">
        <v>3</v>
      </c>
      <c r="D6" s="49">
        <v>25</v>
      </c>
      <c r="E6" s="122"/>
      <c r="F6" s="155">
        <f>+ROUND(D6*E6,0)</f>
        <v>0</v>
      </c>
    </row>
    <row r="7" spans="1:6" s="40" customFormat="1" ht="15" customHeight="1">
      <c r="A7" s="51"/>
      <c r="B7" s="52" t="s">
        <v>49</v>
      </c>
      <c r="C7" s="52"/>
      <c r="D7" s="52"/>
      <c r="E7" s="52"/>
      <c r="F7" s="202">
        <f>+SUM(F6:F6)</f>
        <v>0</v>
      </c>
    </row>
    <row r="8" spans="1:6" s="40" customFormat="1" ht="15" customHeight="1">
      <c r="A8" s="41">
        <v>2</v>
      </c>
      <c r="B8" s="42" t="s">
        <v>48</v>
      </c>
      <c r="C8" s="54"/>
      <c r="D8" s="327"/>
      <c r="E8" s="56"/>
      <c r="F8" s="202"/>
    </row>
    <row r="9" spans="1:6" s="40" customFormat="1" ht="15" customHeight="1">
      <c r="A9" s="46" t="s">
        <v>166</v>
      </c>
      <c r="B9" s="47" t="s">
        <v>106</v>
      </c>
      <c r="C9" s="57" t="s">
        <v>1</v>
      </c>
      <c r="D9" s="49">
        <v>1</v>
      </c>
      <c r="E9" s="121"/>
      <c r="F9" s="155">
        <f>+ROUND(D9*E9,0)</f>
        <v>0</v>
      </c>
    </row>
    <row r="10" spans="1:6" s="40" customFormat="1" ht="15" customHeight="1">
      <c r="A10" s="46" t="s">
        <v>167</v>
      </c>
      <c r="B10" s="47" t="s">
        <v>108</v>
      </c>
      <c r="C10" s="57" t="s">
        <v>1</v>
      </c>
      <c r="D10" s="49">
        <v>1</v>
      </c>
      <c r="E10" s="121"/>
      <c r="F10" s="155">
        <f>+ROUND(D10*E10,0)</f>
        <v>0</v>
      </c>
    </row>
    <row r="11" spans="1:6" s="40" customFormat="1" ht="15" customHeight="1">
      <c r="A11" s="46" t="s">
        <v>168</v>
      </c>
      <c r="B11" s="47" t="s">
        <v>109</v>
      </c>
      <c r="C11" s="57" t="s">
        <v>1</v>
      </c>
      <c r="D11" s="49">
        <v>1</v>
      </c>
      <c r="E11" s="121"/>
      <c r="F11" s="155">
        <f>+ROUND(D11*E11,0)</f>
        <v>0</v>
      </c>
    </row>
    <row r="12" spans="1:6" s="40" customFormat="1" ht="15" customHeight="1">
      <c r="A12" s="46" t="s">
        <v>169</v>
      </c>
      <c r="B12" s="47" t="s">
        <v>110</v>
      </c>
      <c r="C12" s="57" t="s">
        <v>3</v>
      </c>
      <c r="D12" s="49">
        <v>1.7</v>
      </c>
      <c r="E12" s="121"/>
      <c r="F12" s="155">
        <f>+ROUND(D12*E12,0)</f>
        <v>0</v>
      </c>
    </row>
    <row r="13" spans="1:6" s="40" customFormat="1" ht="20.25" customHeight="1">
      <c r="A13" s="51"/>
      <c r="B13" s="52" t="s">
        <v>47</v>
      </c>
      <c r="C13" s="52"/>
      <c r="D13" s="52"/>
      <c r="E13" s="52"/>
      <c r="F13" s="202">
        <f>+SUM(F9:F12)</f>
        <v>0</v>
      </c>
    </row>
    <row r="14" spans="1:6" s="40" customFormat="1" ht="30" customHeight="1">
      <c r="A14" s="41">
        <v>3</v>
      </c>
      <c r="B14" s="42" t="s">
        <v>46</v>
      </c>
      <c r="C14" s="43"/>
      <c r="D14" s="37"/>
      <c r="E14" s="44"/>
      <c r="F14" s="237"/>
    </row>
    <row r="15" spans="1:6" s="40" customFormat="1" ht="12.75">
      <c r="A15" s="46" t="s">
        <v>141</v>
      </c>
      <c r="B15" s="59" t="s">
        <v>181</v>
      </c>
      <c r="C15" s="60" t="s">
        <v>20</v>
      </c>
      <c r="D15" s="60">
        <v>2</v>
      </c>
      <c r="E15" s="121"/>
      <c r="F15" s="155">
        <f aca="true" t="shared" si="0" ref="F15:F42">+ROUND(D15*E15,0)</f>
        <v>0</v>
      </c>
    </row>
    <row r="16" spans="1:6" s="40" customFormat="1" ht="12.75">
      <c r="A16" s="46" t="s">
        <v>142</v>
      </c>
      <c r="B16" s="59" t="s">
        <v>45</v>
      </c>
      <c r="C16" s="60" t="s">
        <v>20</v>
      </c>
      <c r="D16" s="60">
        <v>16</v>
      </c>
      <c r="E16" s="121"/>
      <c r="F16" s="155">
        <f t="shared" si="0"/>
        <v>0</v>
      </c>
    </row>
    <row r="17" spans="1:6" s="40" customFormat="1" ht="12.75">
      <c r="A17" s="46" t="s">
        <v>143</v>
      </c>
      <c r="B17" s="59" t="s">
        <v>183</v>
      </c>
      <c r="C17" s="60" t="s">
        <v>20</v>
      </c>
      <c r="D17" s="60">
        <v>12</v>
      </c>
      <c r="E17" s="121"/>
      <c r="F17" s="155">
        <f t="shared" si="0"/>
        <v>0</v>
      </c>
    </row>
    <row r="18" spans="1:6" s="40" customFormat="1" ht="12.75">
      <c r="A18" s="46" t="s">
        <v>144</v>
      </c>
      <c r="B18" s="59" t="s">
        <v>44</v>
      </c>
      <c r="C18" s="60" t="s">
        <v>20</v>
      </c>
      <c r="D18" s="60">
        <v>9</v>
      </c>
      <c r="E18" s="121"/>
      <c r="F18" s="155">
        <f t="shared" si="0"/>
        <v>0</v>
      </c>
    </row>
    <row r="19" spans="1:6" s="40" customFormat="1" ht="12.75">
      <c r="A19" s="46" t="s">
        <v>145</v>
      </c>
      <c r="B19" s="59" t="s">
        <v>180</v>
      </c>
      <c r="C19" s="60" t="s">
        <v>20</v>
      </c>
      <c r="D19" s="60">
        <v>1</v>
      </c>
      <c r="E19" s="121"/>
      <c r="F19" s="155">
        <f t="shared" si="0"/>
        <v>0</v>
      </c>
    </row>
    <row r="20" spans="1:6" s="40" customFormat="1" ht="12.75">
      <c r="A20" s="46" t="s">
        <v>146</v>
      </c>
      <c r="B20" s="59" t="s">
        <v>43</v>
      </c>
      <c r="C20" s="60" t="s">
        <v>20</v>
      </c>
      <c r="D20" s="60">
        <v>1</v>
      </c>
      <c r="E20" s="121"/>
      <c r="F20" s="155">
        <f t="shared" si="0"/>
        <v>0</v>
      </c>
    </row>
    <row r="21" spans="1:6" s="40" customFormat="1" ht="12.75">
      <c r="A21" s="46" t="s">
        <v>147</v>
      </c>
      <c r="B21" s="59" t="s">
        <v>42</v>
      </c>
      <c r="C21" s="60" t="s">
        <v>20</v>
      </c>
      <c r="D21" s="60">
        <v>1</v>
      </c>
      <c r="E21" s="121"/>
      <c r="F21" s="155">
        <f t="shared" si="0"/>
        <v>0</v>
      </c>
    </row>
    <row r="22" spans="1:6" s="40" customFormat="1" ht="12.75">
      <c r="A22" s="46" t="s">
        <v>148</v>
      </c>
      <c r="B22" s="59" t="s">
        <v>41</v>
      </c>
      <c r="C22" s="60" t="s">
        <v>20</v>
      </c>
      <c r="D22" s="60">
        <v>9</v>
      </c>
      <c r="E22" s="121"/>
      <c r="F22" s="155">
        <f t="shared" si="0"/>
        <v>0</v>
      </c>
    </row>
    <row r="23" spans="1:6" s="40" customFormat="1" ht="12.75">
      <c r="A23" s="46" t="s">
        <v>149</v>
      </c>
      <c r="B23" s="59" t="s">
        <v>40</v>
      </c>
      <c r="C23" s="60" t="s">
        <v>20</v>
      </c>
      <c r="D23" s="60">
        <v>16</v>
      </c>
      <c r="E23" s="121"/>
      <c r="F23" s="155">
        <f t="shared" si="0"/>
        <v>0</v>
      </c>
    </row>
    <row r="24" spans="1:6" s="40" customFormat="1" ht="12.75">
      <c r="A24" s="46" t="s">
        <v>150</v>
      </c>
      <c r="B24" s="59" t="s">
        <v>39</v>
      </c>
      <c r="C24" s="60" t="s">
        <v>20</v>
      </c>
      <c r="D24" s="60">
        <v>6</v>
      </c>
      <c r="E24" s="121"/>
      <c r="F24" s="155">
        <f t="shared" si="0"/>
        <v>0</v>
      </c>
    </row>
    <row r="25" spans="1:6" s="40" customFormat="1" ht="12.75">
      <c r="A25" s="46" t="s">
        <v>151</v>
      </c>
      <c r="B25" s="59" t="s">
        <v>38</v>
      </c>
      <c r="C25" s="60" t="s">
        <v>20</v>
      </c>
      <c r="D25" s="60">
        <v>3</v>
      </c>
      <c r="E25" s="121"/>
      <c r="F25" s="155">
        <f t="shared" si="0"/>
        <v>0</v>
      </c>
    </row>
    <row r="26" spans="1:6" s="40" customFormat="1" ht="12.75">
      <c r="A26" s="46" t="s">
        <v>152</v>
      </c>
      <c r="B26" s="59" t="s">
        <v>198</v>
      </c>
      <c r="C26" s="60" t="s">
        <v>20</v>
      </c>
      <c r="D26" s="60">
        <v>3</v>
      </c>
      <c r="E26" s="121"/>
      <c r="F26" s="155">
        <f t="shared" si="0"/>
        <v>0</v>
      </c>
    </row>
    <row r="27" spans="1:6" s="40" customFormat="1" ht="12.75">
      <c r="A27" s="46" t="s">
        <v>153</v>
      </c>
      <c r="B27" s="59" t="s">
        <v>37</v>
      </c>
      <c r="C27" s="60" t="s">
        <v>20</v>
      </c>
      <c r="D27" s="60">
        <v>3</v>
      </c>
      <c r="E27" s="121"/>
      <c r="F27" s="155">
        <f t="shared" si="0"/>
        <v>0</v>
      </c>
    </row>
    <row r="28" spans="1:6" s="40" customFormat="1" ht="12.75">
      <c r="A28" s="46" t="s">
        <v>154</v>
      </c>
      <c r="B28" s="59" t="s">
        <v>36</v>
      </c>
      <c r="C28" s="60" t="s">
        <v>20</v>
      </c>
      <c r="D28" s="60">
        <v>1</v>
      </c>
      <c r="E28" s="121"/>
      <c r="F28" s="155">
        <f t="shared" si="0"/>
        <v>0</v>
      </c>
    </row>
    <row r="29" spans="1:6" s="40" customFormat="1" ht="12.75">
      <c r="A29" s="46" t="s">
        <v>155</v>
      </c>
      <c r="B29" s="59" t="s">
        <v>35</v>
      </c>
      <c r="C29" s="60" t="s">
        <v>20</v>
      </c>
      <c r="D29" s="60">
        <v>2</v>
      </c>
      <c r="E29" s="121"/>
      <c r="F29" s="155">
        <f t="shared" si="0"/>
        <v>0</v>
      </c>
    </row>
    <row r="30" spans="1:6" s="40" customFormat="1" ht="12.75">
      <c r="A30" s="46" t="s">
        <v>156</v>
      </c>
      <c r="B30" s="59" t="s">
        <v>34</v>
      </c>
      <c r="C30" s="60" t="s">
        <v>20</v>
      </c>
      <c r="D30" s="60">
        <v>6</v>
      </c>
      <c r="E30" s="121"/>
      <c r="F30" s="155">
        <f t="shared" si="0"/>
        <v>0</v>
      </c>
    </row>
    <row r="31" spans="1:6" s="40" customFormat="1" ht="12.75">
      <c r="A31" s="46" t="s">
        <v>157</v>
      </c>
      <c r="B31" s="59" t="s">
        <v>33</v>
      </c>
      <c r="C31" s="60" t="s">
        <v>20</v>
      </c>
      <c r="D31" s="60">
        <v>6</v>
      </c>
      <c r="E31" s="121"/>
      <c r="F31" s="155">
        <f t="shared" si="0"/>
        <v>0</v>
      </c>
    </row>
    <row r="32" spans="1:6" s="40" customFormat="1" ht="12.75">
      <c r="A32" s="46" t="s">
        <v>158</v>
      </c>
      <c r="B32" s="59" t="s">
        <v>32</v>
      </c>
      <c r="C32" s="60" t="s">
        <v>20</v>
      </c>
      <c r="D32" s="60">
        <v>6</v>
      </c>
      <c r="E32" s="121"/>
      <c r="F32" s="155">
        <f t="shared" si="0"/>
        <v>0</v>
      </c>
    </row>
    <row r="33" spans="1:6" s="40" customFormat="1" ht="12.75">
      <c r="A33" s="46" t="s">
        <v>159</v>
      </c>
      <c r="B33" s="59" t="s">
        <v>31</v>
      </c>
      <c r="C33" s="60" t="s">
        <v>20</v>
      </c>
      <c r="D33" s="60">
        <v>3</v>
      </c>
      <c r="E33" s="121"/>
      <c r="F33" s="155">
        <f t="shared" si="0"/>
        <v>0</v>
      </c>
    </row>
    <row r="34" spans="1:6" s="40" customFormat="1" ht="12.75">
      <c r="A34" s="46" t="s">
        <v>160</v>
      </c>
      <c r="B34" s="59" t="s">
        <v>30</v>
      </c>
      <c r="C34" s="60" t="s">
        <v>20</v>
      </c>
      <c r="D34" s="60">
        <v>6</v>
      </c>
      <c r="E34" s="121"/>
      <c r="F34" s="155">
        <f t="shared" si="0"/>
        <v>0</v>
      </c>
    </row>
    <row r="35" spans="1:6" s="40" customFormat="1" ht="12.75">
      <c r="A35" s="46" t="s">
        <v>161</v>
      </c>
      <c r="B35" s="59" t="s">
        <v>29</v>
      </c>
      <c r="C35" s="60" t="s">
        <v>20</v>
      </c>
      <c r="D35" s="60">
        <v>3</v>
      </c>
      <c r="E35" s="121"/>
      <c r="F35" s="155">
        <f t="shared" si="0"/>
        <v>0</v>
      </c>
    </row>
    <row r="36" spans="1:6" s="40" customFormat="1" ht="12.75">
      <c r="A36" s="46" t="s">
        <v>162</v>
      </c>
      <c r="B36" s="59" t="s">
        <v>28</v>
      </c>
      <c r="C36" s="60" t="s">
        <v>20</v>
      </c>
      <c r="D36" s="60">
        <v>2</v>
      </c>
      <c r="E36" s="121"/>
      <c r="F36" s="155">
        <f t="shared" si="0"/>
        <v>0</v>
      </c>
    </row>
    <row r="37" spans="1:6" s="40" customFormat="1" ht="12.75">
      <c r="A37" s="46" t="s">
        <v>163</v>
      </c>
      <c r="B37" s="59" t="s">
        <v>27</v>
      </c>
      <c r="C37" s="60" t="s">
        <v>20</v>
      </c>
      <c r="D37" s="60">
        <v>2</v>
      </c>
      <c r="E37" s="121"/>
      <c r="F37" s="155">
        <f t="shared" si="0"/>
        <v>0</v>
      </c>
    </row>
    <row r="38" spans="1:6" s="40" customFormat="1" ht="12.75">
      <c r="A38" s="46" t="s">
        <v>164</v>
      </c>
      <c r="B38" s="59" t="s">
        <v>26</v>
      </c>
      <c r="C38" s="60" t="s">
        <v>3</v>
      </c>
      <c r="D38" s="60">
        <v>50</v>
      </c>
      <c r="E38" s="121"/>
      <c r="F38" s="155">
        <f t="shared" si="0"/>
        <v>0</v>
      </c>
    </row>
    <row r="39" spans="1:6" s="40" customFormat="1" ht="12.75">
      <c r="A39" s="46" t="s">
        <v>172</v>
      </c>
      <c r="B39" s="59" t="s">
        <v>25</v>
      </c>
      <c r="C39" s="60" t="s">
        <v>3</v>
      </c>
      <c r="D39" s="60">
        <v>560</v>
      </c>
      <c r="E39" s="121"/>
      <c r="F39" s="155">
        <f t="shared" si="0"/>
        <v>0</v>
      </c>
    </row>
    <row r="40" spans="1:6" s="40" customFormat="1" ht="25.5">
      <c r="A40" s="46" t="s">
        <v>173</v>
      </c>
      <c r="B40" s="47" t="s">
        <v>24</v>
      </c>
      <c r="C40" s="60" t="s">
        <v>23</v>
      </c>
      <c r="D40" s="60">
        <v>1</v>
      </c>
      <c r="E40" s="121"/>
      <c r="F40" s="155">
        <f t="shared" si="0"/>
        <v>0</v>
      </c>
    </row>
    <row r="41" spans="1:6" s="40" customFormat="1" ht="12.75">
      <c r="A41" s="46" t="s">
        <v>174</v>
      </c>
      <c r="B41" s="59" t="s">
        <v>22</v>
      </c>
      <c r="C41" s="60" t="s">
        <v>20</v>
      </c>
      <c r="D41" s="60">
        <v>2</v>
      </c>
      <c r="E41" s="121"/>
      <c r="F41" s="155">
        <f t="shared" si="0"/>
        <v>0</v>
      </c>
    </row>
    <row r="42" spans="1:6" s="40" customFormat="1" ht="12.75">
      <c r="A42" s="46" t="s">
        <v>182</v>
      </c>
      <c r="B42" s="59" t="s">
        <v>21</v>
      </c>
      <c r="C42" s="60" t="s">
        <v>20</v>
      </c>
      <c r="D42" s="60">
        <v>1</v>
      </c>
      <c r="E42" s="121"/>
      <c r="F42" s="155">
        <f t="shared" si="0"/>
        <v>0</v>
      </c>
    </row>
    <row r="43" spans="1:6" s="40" customFormat="1" ht="21" customHeight="1">
      <c r="A43" s="51"/>
      <c r="B43" s="52" t="s">
        <v>19</v>
      </c>
      <c r="C43" s="52"/>
      <c r="D43" s="52"/>
      <c r="E43" s="52"/>
      <c r="F43" s="202">
        <f>+SUM(F15:F42)</f>
        <v>0</v>
      </c>
    </row>
    <row r="44" spans="1:6" s="66" customFormat="1" ht="12.75">
      <c r="A44" s="41">
        <v>4</v>
      </c>
      <c r="B44" s="62" t="s">
        <v>98</v>
      </c>
      <c r="C44" s="63"/>
      <c r="D44" s="64"/>
      <c r="E44" s="65"/>
      <c r="F44" s="202"/>
    </row>
    <row r="45" spans="1:6" s="66" customFormat="1" ht="76.5">
      <c r="A45" s="68" t="s">
        <v>170</v>
      </c>
      <c r="B45" s="69" t="s">
        <v>197</v>
      </c>
      <c r="C45" s="70" t="s">
        <v>1</v>
      </c>
      <c r="D45" s="71">
        <v>1</v>
      </c>
      <c r="E45" s="125"/>
      <c r="F45" s="155">
        <f>+ROUND(D45*E45,0)</f>
        <v>0</v>
      </c>
    </row>
    <row r="46" spans="1:6" s="66" customFormat="1" ht="12.75">
      <c r="A46" s="51"/>
      <c r="B46" s="72" t="s">
        <v>99</v>
      </c>
      <c r="C46" s="72"/>
      <c r="D46" s="72"/>
      <c r="E46" s="72"/>
      <c r="F46" s="202">
        <f>SUM(F45)</f>
        <v>0</v>
      </c>
    </row>
    <row r="47" spans="1:6" s="40" customFormat="1" ht="12.75">
      <c r="A47" s="41">
        <v>5</v>
      </c>
      <c r="B47" s="73" t="s">
        <v>18</v>
      </c>
      <c r="C47" s="74"/>
      <c r="D47" s="328"/>
      <c r="E47" s="76"/>
      <c r="F47" s="242"/>
    </row>
    <row r="48" spans="1:6" s="40" customFormat="1" ht="12.75">
      <c r="A48" s="68" t="s">
        <v>171</v>
      </c>
      <c r="B48" s="47" t="s">
        <v>17</v>
      </c>
      <c r="C48" s="48" t="s">
        <v>16</v>
      </c>
      <c r="D48" s="49">
        <v>1</v>
      </c>
      <c r="E48" s="125"/>
      <c r="F48" s="155">
        <f>+ROUND(D48*E48,0)</f>
        <v>0</v>
      </c>
    </row>
    <row r="49" spans="1:6" s="40" customFormat="1" ht="20.25" customHeight="1">
      <c r="A49" s="77"/>
      <c r="B49" s="78" t="s">
        <v>15</v>
      </c>
      <c r="C49" s="78"/>
      <c r="D49" s="78"/>
      <c r="E49" s="78"/>
      <c r="F49" s="242">
        <f>+SUM(F48:F48)</f>
        <v>0</v>
      </c>
    </row>
    <row r="50" spans="1:6" s="40" customFormat="1" ht="15" customHeight="1">
      <c r="A50" s="51"/>
      <c r="B50" s="79" t="s">
        <v>14</v>
      </c>
      <c r="C50" s="79"/>
      <c r="D50" s="79"/>
      <c r="E50" s="79"/>
      <c r="F50" s="202">
        <f>+F49+F43+F13+F7+F46</f>
        <v>0</v>
      </c>
    </row>
    <row r="51" spans="1:6" s="40" customFormat="1" ht="15" customHeight="1">
      <c r="A51" s="51"/>
      <c r="B51" s="128" t="s">
        <v>226</v>
      </c>
      <c r="C51" s="128"/>
      <c r="D51" s="128"/>
      <c r="E51" s="128"/>
      <c r="F51" s="227"/>
    </row>
    <row r="52" spans="1:6" s="40" customFormat="1" ht="15" customHeight="1">
      <c r="A52" s="51"/>
      <c r="B52" s="128" t="s">
        <v>177</v>
      </c>
      <c r="C52" s="128"/>
      <c r="D52" s="128"/>
      <c r="E52" s="128"/>
      <c r="F52" s="227"/>
    </row>
    <row r="53" spans="1:6" s="40" customFormat="1" ht="22.5" customHeight="1">
      <c r="A53" s="80" t="s">
        <v>178</v>
      </c>
      <c r="B53" s="81"/>
      <c r="C53" s="81"/>
      <c r="D53" s="81"/>
      <c r="E53" s="82"/>
      <c r="F53" s="184">
        <f>SUM(F50:F52)</f>
        <v>0</v>
      </c>
    </row>
    <row r="54" spans="1:6" s="40" customFormat="1" ht="12.75">
      <c r="A54" s="84"/>
      <c r="B54" s="85"/>
      <c r="C54" s="85"/>
      <c r="D54" s="85"/>
      <c r="E54" s="85"/>
      <c r="F54" s="86"/>
    </row>
    <row r="55" spans="1:6" s="40" customFormat="1" ht="18.75" customHeight="1">
      <c r="A55" s="30" t="s">
        <v>13</v>
      </c>
      <c r="B55" s="31"/>
      <c r="C55" s="31"/>
      <c r="D55" s="31"/>
      <c r="E55" s="31"/>
      <c r="F55" s="32"/>
    </row>
    <row r="56" spans="1:6" s="40" customFormat="1" ht="12.75" customHeight="1">
      <c r="A56" s="35" t="s">
        <v>12</v>
      </c>
      <c r="B56" s="36" t="s">
        <v>11</v>
      </c>
      <c r="C56" s="36" t="s">
        <v>10</v>
      </c>
      <c r="D56" s="37" t="s">
        <v>9</v>
      </c>
      <c r="E56" s="38" t="s">
        <v>8</v>
      </c>
      <c r="F56" s="233" t="s">
        <v>7</v>
      </c>
    </row>
    <row r="57" spans="1:6" s="40" customFormat="1" ht="63.75">
      <c r="A57" s="87">
        <v>1</v>
      </c>
      <c r="B57" s="47" t="s">
        <v>185</v>
      </c>
      <c r="C57" s="48" t="s">
        <v>1</v>
      </c>
      <c r="D57" s="49">
        <v>1</v>
      </c>
      <c r="E57" s="121"/>
      <c r="F57" s="155">
        <f aca="true" t="shared" si="1" ref="F57:F74">+ROUND(D57*E57,0)</f>
        <v>0</v>
      </c>
    </row>
    <row r="58" spans="1:6" s="40" customFormat="1" ht="12.75">
      <c r="A58" s="87">
        <v>2</v>
      </c>
      <c r="B58" s="59" t="s">
        <v>189</v>
      </c>
      <c r="C58" s="60" t="s">
        <v>3</v>
      </c>
      <c r="D58" s="60">
        <v>45</v>
      </c>
      <c r="E58" s="121"/>
      <c r="F58" s="155">
        <f t="shared" si="1"/>
        <v>0</v>
      </c>
    </row>
    <row r="59" spans="1:6" s="40" customFormat="1" ht="12.75">
      <c r="A59" s="88">
        <v>3</v>
      </c>
      <c r="B59" s="69" t="s">
        <v>111</v>
      </c>
      <c r="C59" s="89" t="s">
        <v>1</v>
      </c>
      <c r="D59" s="71">
        <v>1</v>
      </c>
      <c r="E59" s="121"/>
      <c r="F59" s="155">
        <f t="shared" si="1"/>
        <v>0</v>
      </c>
    </row>
    <row r="60" spans="1:6" s="40" customFormat="1" ht="38.25">
      <c r="A60" s="88">
        <f aca="true" t="shared" si="2" ref="A60:A74">+A59+1</f>
        <v>4</v>
      </c>
      <c r="B60" s="90" t="s">
        <v>184</v>
      </c>
      <c r="C60" s="89" t="s">
        <v>3</v>
      </c>
      <c r="D60" s="71">
        <v>20</v>
      </c>
      <c r="E60" s="121"/>
      <c r="F60" s="155">
        <f t="shared" si="1"/>
        <v>0</v>
      </c>
    </row>
    <row r="61" spans="1:6" s="40" customFormat="1" ht="25.5">
      <c r="A61" s="88">
        <f t="shared" si="2"/>
        <v>5</v>
      </c>
      <c r="B61" s="69" t="s">
        <v>112</v>
      </c>
      <c r="C61" s="89" t="s">
        <v>1</v>
      </c>
      <c r="D61" s="71">
        <v>1</v>
      </c>
      <c r="E61" s="121"/>
      <c r="F61" s="155">
        <f t="shared" si="1"/>
        <v>0</v>
      </c>
    </row>
    <row r="62" spans="1:6" s="40" customFormat="1" ht="12.75">
      <c r="A62" s="88">
        <f t="shared" si="2"/>
        <v>6</v>
      </c>
      <c r="B62" s="69" t="s">
        <v>113</v>
      </c>
      <c r="C62" s="89" t="s">
        <v>1</v>
      </c>
      <c r="D62" s="71">
        <v>1</v>
      </c>
      <c r="E62" s="121"/>
      <c r="F62" s="155">
        <f t="shared" si="1"/>
        <v>0</v>
      </c>
    </row>
    <row r="63" spans="1:6" s="40" customFormat="1" ht="165.75">
      <c r="A63" s="88">
        <f t="shared" si="2"/>
        <v>7</v>
      </c>
      <c r="B63" s="69" t="s">
        <v>186</v>
      </c>
      <c r="C63" s="89" t="s">
        <v>1</v>
      </c>
      <c r="D63" s="71">
        <v>1</v>
      </c>
      <c r="E63" s="121"/>
      <c r="F63" s="155">
        <f t="shared" si="1"/>
        <v>0</v>
      </c>
    </row>
    <row r="64" spans="1:6" s="40" customFormat="1" ht="76.5">
      <c r="A64" s="88">
        <f t="shared" si="2"/>
        <v>8</v>
      </c>
      <c r="B64" s="69" t="s">
        <v>6</v>
      </c>
      <c r="C64" s="89" t="s">
        <v>1</v>
      </c>
      <c r="D64" s="71">
        <v>1</v>
      </c>
      <c r="E64" s="121"/>
      <c r="F64" s="155">
        <f t="shared" si="1"/>
        <v>0</v>
      </c>
    </row>
    <row r="65" spans="1:6" s="40" customFormat="1" ht="25.5">
      <c r="A65" s="88">
        <f t="shared" si="2"/>
        <v>9</v>
      </c>
      <c r="B65" s="69" t="s">
        <v>5</v>
      </c>
      <c r="C65" s="89" t="s">
        <v>1</v>
      </c>
      <c r="D65" s="71">
        <v>1</v>
      </c>
      <c r="E65" s="121"/>
      <c r="F65" s="155">
        <f t="shared" si="1"/>
        <v>0</v>
      </c>
    </row>
    <row r="66" spans="1:6" s="40" customFormat="1" ht="65.25" customHeight="1">
      <c r="A66" s="88">
        <f t="shared" si="2"/>
        <v>10</v>
      </c>
      <c r="B66" s="69" t="s">
        <v>4</v>
      </c>
      <c r="C66" s="89" t="s">
        <v>1</v>
      </c>
      <c r="D66" s="71">
        <v>1</v>
      </c>
      <c r="E66" s="121"/>
      <c r="F66" s="155">
        <f t="shared" si="1"/>
        <v>0</v>
      </c>
    </row>
    <row r="67" spans="1:6" s="40" customFormat="1" ht="243" customHeight="1">
      <c r="A67" s="88">
        <f t="shared" si="2"/>
        <v>11</v>
      </c>
      <c r="B67" s="91" t="s">
        <v>187</v>
      </c>
      <c r="C67" s="89" t="s">
        <v>1</v>
      </c>
      <c r="D67" s="71">
        <v>1</v>
      </c>
      <c r="E67" s="121"/>
      <c r="F67" s="155">
        <f t="shared" si="1"/>
        <v>0</v>
      </c>
    </row>
    <row r="68" spans="1:6" s="40" customFormat="1" ht="12.75">
      <c r="A68" s="88">
        <f t="shared" si="2"/>
        <v>12</v>
      </c>
      <c r="B68" s="69" t="s">
        <v>114</v>
      </c>
      <c r="C68" s="70" t="s">
        <v>1</v>
      </c>
      <c r="D68" s="71">
        <v>2</v>
      </c>
      <c r="E68" s="121"/>
      <c r="F68" s="155">
        <f t="shared" si="1"/>
        <v>0</v>
      </c>
    </row>
    <row r="69" spans="1:6" s="40" customFormat="1" ht="12.75">
      <c r="A69" s="88">
        <f>A68+1</f>
        <v>13</v>
      </c>
      <c r="B69" s="69" t="s">
        <v>115</v>
      </c>
      <c r="C69" s="70" t="s">
        <v>1</v>
      </c>
      <c r="D69" s="71">
        <v>1</v>
      </c>
      <c r="E69" s="121"/>
      <c r="F69" s="155">
        <f t="shared" si="1"/>
        <v>0</v>
      </c>
    </row>
    <row r="70" spans="1:6" s="40" customFormat="1" ht="12" customHeight="1">
      <c r="A70" s="88">
        <f t="shared" si="2"/>
        <v>14</v>
      </c>
      <c r="B70" s="69" t="s">
        <v>116</v>
      </c>
      <c r="C70" s="70" t="s">
        <v>1</v>
      </c>
      <c r="D70" s="71">
        <v>1</v>
      </c>
      <c r="E70" s="121"/>
      <c r="F70" s="155">
        <f t="shared" si="1"/>
        <v>0</v>
      </c>
    </row>
    <row r="71" spans="1:6" s="40" customFormat="1" ht="12.75">
      <c r="A71" s="88">
        <f t="shared" si="2"/>
        <v>15</v>
      </c>
      <c r="B71" s="69" t="s">
        <v>120</v>
      </c>
      <c r="C71" s="70" t="s">
        <v>1</v>
      </c>
      <c r="D71" s="71">
        <v>1</v>
      </c>
      <c r="E71" s="121"/>
      <c r="F71" s="155">
        <f t="shared" si="1"/>
        <v>0</v>
      </c>
    </row>
    <row r="72" spans="1:6" s="40" customFormat="1" ht="12.75">
      <c r="A72" s="88">
        <f>+A71+1</f>
        <v>16</v>
      </c>
      <c r="B72" s="69" t="s">
        <v>2</v>
      </c>
      <c r="C72" s="70" t="s">
        <v>1</v>
      </c>
      <c r="D72" s="71">
        <v>1</v>
      </c>
      <c r="E72" s="121"/>
      <c r="F72" s="155">
        <f t="shared" si="1"/>
        <v>0</v>
      </c>
    </row>
    <row r="73" spans="1:6" s="40" customFormat="1" ht="12.75">
      <c r="A73" s="88">
        <f t="shared" si="2"/>
        <v>17</v>
      </c>
      <c r="B73" s="69" t="s">
        <v>119</v>
      </c>
      <c r="C73" s="70" t="s">
        <v>1</v>
      </c>
      <c r="D73" s="71">
        <v>1</v>
      </c>
      <c r="E73" s="121"/>
      <c r="F73" s="155">
        <f t="shared" si="1"/>
        <v>0</v>
      </c>
    </row>
    <row r="74" spans="1:6" s="96" customFormat="1" ht="15">
      <c r="A74" s="88">
        <f t="shared" si="2"/>
        <v>18</v>
      </c>
      <c r="B74" s="92" t="s">
        <v>117</v>
      </c>
      <c r="C74" s="93" t="s">
        <v>1</v>
      </c>
      <c r="D74" s="329">
        <v>1</v>
      </c>
      <c r="E74" s="121"/>
      <c r="F74" s="155">
        <f t="shared" si="1"/>
        <v>0</v>
      </c>
    </row>
    <row r="75" spans="1:6" ht="23.25" customHeight="1">
      <c r="A75" s="46"/>
      <c r="B75" s="245"/>
      <c r="C75" s="70"/>
      <c r="D75" s="71"/>
      <c r="E75" s="246" t="s">
        <v>0</v>
      </c>
      <c r="F75" s="205">
        <f>SUM(F57:F74)</f>
        <v>0</v>
      </c>
    </row>
    <row r="76" spans="1:6" ht="21.75" customHeight="1">
      <c r="A76" s="46"/>
      <c r="B76" s="129" t="s">
        <v>227</v>
      </c>
      <c r="C76" s="129"/>
      <c r="D76" s="129"/>
      <c r="E76" s="129"/>
      <c r="F76" s="228"/>
    </row>
    <row r="77" spans="1:6" ht="20.25" customHeight="1">
      <c r="A77" s="102" t="s">
        <v>179</v>
      </c>
      <c r="B77" s="109"/>
      <c r="C77" s="109"/>
      <c r="D77" s="109"/>
      <c r="E77" s="110"/>
      <c r="F77" s="206">
        <f>SUM(F75:F76)</f>
        <v>0</v>
      </c>
    </row>
    <row r="78" spans="1:6" ht="6" customHeight="1">
      <c r="A78" s="106"/>
      <c r="B78" s="107"/>
      <c r="C78" s="107"/>
      <c r="D78" s="107"/>
      <c r="E78" s="107"/>
      <c r="F78" s="108"/>
    </row>
    <row r="79" spans="1:6" ht="29.25" customHeight="1" thickBot="1">
      <c r="A79" s="330" t="s">
        <v>95</v>
      </c>
      <c r="B79" s="331"/>
      <c r="C79" s="331"/>
      <c r="D79" s="331"/>
      <c r="E79" s="332"/>
      <c r="F79" s="333">
        <f>+F53+F77</f>
        <v>0</v>
      </c>
    </row>
    <row r="80" spans="1:6" ht="12.75">
      <c r="A80" s="334" t="s">
        <v>53</v>
      </c>
      <c r="B80" s="335"/>
      <c r="C80" s="335"/>
      <c r="D80" s="335"/>
      <c r="E80" s="335"/>
      <c r="F80" s="335"/>
    </row>
  </sheetData>
  <sheetProtection password="DF72" sheet="1"/>
  <mergeCells count="19">
    <mergeCell ref="A55:F55"/>
    <mergeCell ref="B76:E76"/>
    <mergeCell ref="A78:F78"/>
    <mergeCell ref="A1:F1"/>
    <mergeCell ref="A2:F2"/>
    <mergeCell ref="A3:F3"/>
    <mergeCell ref="B7:E7"/>
    <mergeCell ref="B13:E13"/>
    <mergeCell ref="B52:E52"/>
    <mergeCell ref="A80:F80"/>
    <mergeCell ref="A53:E53"/>
    <mergeCell ref="A77:E77"/>
    <mergeCell ref="A79:E79"/>
    <mergeCell ref="A54:F54"/>
    <mergeCell ref="B43:E43"/>
    <mergeCell ref="B46:E46"/>
    <mergeCell ref="B49:E49"/>
    <mergeCell ref="B50:E50"/>
    <mergeCell ref="B51:E51"/>
  </mergeCells>
  <printOptions/>
  <pageMargins left="0.7086614173228347" right="0.7086614173228347" top="0.7480314960629921" bottom="0.7480314960629921" header="0.31496062992125984" footer="0.31496062992125984"/>
  <pageSetup horizontalDpi="600" verticalDpi="600" orientation="portrait" scale="67" r:id="rId1"/>
  <rowBreaks count="1" manualBreakCount="1">
    <brk id="54" max="255" man="1"/>
  </rowBreaks>
</worksheet>
</file>

<file path=xl/worksheets/sheet8.xml><?xml version="1.0" encoding="utf-8"?>
<worksheet xmlns="http://schemas.openxmlformats.org/spreadsheetml/2006/main" xmlns:r="http://schemas.openxmlformats.org/officeDocument/2006/relationships">
  <dimension ref="A1:L176"/>
  <sheetViews>
    <sheetView zoomScalePageLayoutView="0" workbookViewId="0" topLeftCell="A1">
      <selection activeCell="E26" sqref="E26"/>
    </sheetView>
  </sheetViews>
  <sheetFormatPr defaultColWidth="5.7109375" defaultRowHeight="12.75"/>
  <cols>
    <col min="1" max="1" width="5.7109375" style="208" bestFit="1" customWidth="1"/>
    <col min="2" max="2" width="45.7109375" style="209" customWidth="1"/>
    <col min="3" max="3" width="9.57421875" style="216" customWidth="1"/>
    <col min="4" max="4" width="11.421875" style="302" customWidth="1"/>
    <col min="5" max="5" width="14.421875" style="213" customWidth="1"/>
    <col min="6" max="6" width="15.28125" style="213" bestFit="1" customWidth="1"/>
    <col min="7" max="248" width="13.00390625" style="207" customWidth="1"/>
    <col min="249" max="16384" width="5.7109375" style="207" customWidth="1"/>
  </cols>
  <sheetData>
    <row r="1" spans="1:6" s="133" customFormat="1" ht="57" customHeight="1">
      <c r="A1" s="22" t="s">
        <v>222</v>
      </c>
      <c r="B1" s="252"/>
      <c r="C1" s="252"/>
      <c r="D1" s="252"/>
      <c r="E1" s="252"/>
      <c r="F1" s="253"/>
    </row>
    <row r="2" spans="1:12" s="133" customFormat="1" ht="15.75">
      <c r="A2" s="30" t="s">
        <v>201</v>
      </c>
      <c r="B2" s="31"/>
      <c r="C2" s="31"/>
      <c r="D2" s="31"/>
      <c r="E2" s="31"/>
      <c r="F2" s="32"/>
      <c r="G2" s="254"/>
      <c r="H2" s="254"/>
      <c r="I2" s="254"/>
      <c r="J2" s="254"/>
      <c r="K2" s="254"/>
      <c r="L2" s="254"/>
    </row>
    <row r="3" spans="1:12" s="258" customFormat="1" ht="17.25" customHeight="1">
      <c r="A3" s="255" t="s">
        <v>94</v>
      </c>
      <c r="B3" s="256"/>
      <c r="C3" s="256"/>
      <c r="D3" s="256"/>
      <c r="E3" s="256"/>
      <c r="F3" s="257"/>
      <c r="G3" s="254"/>
      <c r="H3" s="254"/>
      <c r="I3" s="254"/>
      <c r="J3" s="254"/>
      <c r="K3" s="254"/>
      <c r="L3" s="254"/>
    </row>
    <row r="4" spans="1:6" s="147" customFormat="1" ht="15">
      <c r="A4" s="141" t="s">
        <v>93</v>
      </c>
      <c r="B4" s="142" t="s">
        <v>11</v>
      </c>
      <c r="C4" s="143" t="s">
        <v>10</v>
      </c>
      <c r="D4" s="144" t="s">
        <v>9</v>
      </c>
      <c r="E4" s="259" t="s">
        <v>8</v>
      </c>
      <c r="F4" s="146" t="s">
        <v>7</v>
      </c>
    </row>
    <row r="5" spans="1:6" s="151" customFormat="1" ht="15">
      <c r="A5" s="148">
        <v>1</v>
      </c>
      <c r="B5" s="149" t="s">
        <v>92</v>
      </c>
      <c r="C5" s="149"/>
      <c r="D5" s="149"/>
      <c r="E5" s="149"/>
      <c r="F5" s="150"/>
    </row>
    <row r="6" spans="1:6" s="96" customFormat="1" ht="15">
      <c r="A6" s="152" t="s">
        <v>129</v>
      </c>
      <c r="B6" s="153" t="s">
        <v>91</v>
      </c>
      <c r="C6" s="93" t="s">
        <v>3</v>
      </c>
      <c r="D6" s="94">
        <v>73</v>
      </c>
      <c r="E6" s="10"/>
      <c r="F6" s="155">
        <f>+ROUND(D6*E6,0)</f>
        <v>0</v>
      </c>
    </row>
    <row r="7" spans="1:6" s="151" customFormat="1" ht="15">
      <c r="A7" s="148"/>
      <c r="B7" s="156" t="s">
        <v>90</v>
      </c>
      <c r="C7" s="156"/>
      <c r="D7" s="156"/>
      <c r="E7" s="156"/>
      <c r="F7" s="157">
        <f>+F6</f>
        <v>0</v>
      </c>
    </row>
    <row r="8" spans="1:6" s="151" customFormat="1" ht="15">
      <c r="A8" s="148">
        <v>2</v>
      </c>
      <c r="B8" s="158" t="s">
        <v>89</v>
      </c>
      <c r="C8" s="159"/>
      <c r="D8" s="263"/>
      <c r="E8" s="264"/>
      <c r="F8" s="157"/>
    </row>
    <row r="9" spans="1:6" s="96" customFormat="1" ht="15">
      <c r="A9" s="152" t="s">
        <v>130</v>
      </c>
      <c r="B9" s="153" t="s">
        <v>88</v>
      </c>
      <c r="C9" s="93" t="s">
        <v>3</v>
      </c>
      <c r="D9" s="94">
        <v>146</v>
      </c>
      <c r="E9" s="304"/>
      <c r="F9" s="155">
        <f>+ROUND(D9*E9,0)</f>
        <v>0</v>
      </c>
    </row>
    <row r="10" spans="1:6" s="96" customFormat="1" ht="15">
      <c r="A10" s="152" t="s">
        <v>131</v>
      </c>
      <c r="B10" s="153" t="s">
        <v>87</v>
      </c>
      <c r="C10" s="93" t="s">
        <v>1</v>
      </c>
      <c r="D10" s="94">
        <v>15</v>
      </c>
      <c r="E10" s="304"/>
      <c r="F10" s="155">
        <f>+ROUND(D10*E10,0)</f>
        <v>0</v>
      </c>
    </row>
    <row r="11" spans="1:6" s="96" customFormat="1" ht="15">
      <c r="A11" s="152" t="s">
        <v>132</v>
      </c>
      <c r="B11" s="92" t="s">
        <v>86</v>
      </c>
      <c r="C11" s="93" t="s">
        <v>1</v>
      </c>
      <c r="D11" s="94">
        <v>1</v>
      </c>
      <c r="E11" s="304"/>
      <c r="F11" s="155">
        <f>+ROUND(D11*E11,0)</f>
        <v>0</v>
      </c>
    </row>
    <row r="12" spans="1:6" s="96" customFormat="1" ht="15">
      <c r="A12" s="152"/>
      <c r="B12" s="156" t="s">
        <v>85</v>
      </c>
      <c r="C12" s="156"/>
      <c r="D12" s="156"/>
      <c r="E12" s="156"/>
      <c r="F12" s="157">
        <f>SUM(F9:F11)</f>
        <v>0</v>
      </c>
    </row>
    <row r="13" spans="1:6" s="96" customFormat="1" ht="15">
      <c r="A13" s="148">
        <v>3</v>
      </c>
      <c r="B13" s="265" t="s">
        <v>84</v>
      </c>
      <c r="C13" s="179"/>
      <c r="D13" s="266"/>
      <c r="E13" s="267"/>
      <c r="F13" s="336"/>
    </row>
    <row r="14" spans="1:6" s="96" customFormat="1" ht="15">
      <c r="A14" s="152" t="s">
        <v>83</v>
      </c>
      <c r="B14" s="269" t="s">
        <v>82</v>
      </c>
      <c r="C14" s="179"/>
      <c r="D14" s="266"/>
      <c r="E14" s="267"/>
      <c r="F14" s="336"/>
    </row>
    <row r="15" spans="1:6" s="96" customFormat="1" ht="15">
      <c r="A15" s="152" t="s">
        <v>78</v>
      </c>
      <c r="B15" s="270" t="s">
        <v>80</v>
      </c>
      <c r="C15" s="179" t="s">
        <v>3</v>
      </c>
      <c r="D15" s="171">
        <v>8</v>
      </c>
      <c r="E15" s="305"/>
      <c r="F15" s="155">
        <f>+ROUND(D15*E15,0)</f>
        <v>0</v>
      </c>
    </row>
    <row r="16" spans="1:6" s="96" customFormat="1" ht="15">
      <c r="A16" s="148"/>
      <c r="B16" s="269" t="s">
        <v>79</v>
      </c>
      <c r="C16" s="179"/>
      <c r="D16" s="266"/>
      <c r="E16" s="271"/>
      <c r="F16" s="337">
        <f>SUM(F15:F15)</f>
        <v>0</v>
      </c>
    </row>
    <row r="17" spans="1:6" s="96" customFormat="1" ht="15">
      <c r="A17" s="148">
        <v>4</v>
      </c>
      <c r="B17" s="269" t="s">
        <v>77</v>
      </c>
      <c r="C17" s="179"/>
      <c r="D17" s="171"/>
      <c r="E17" s="273"/>
      <c r="F17" s="336"/>
    </row>
    <row r="18" spans="1:6" s="96" customFormat="1" ht="25.5">
      <c r="A18" s="148" t="s">
        <v>126</v>
      </c>
      <c r="B18" s="274" t="s">
        <v>75</v>
      </c>
      <c r="C18" s="179" t="s">
        <v>59</v>
      </c>
      <c r="D18" s="171">
        <v>2.4</v>
      </c>
      <c r="E18" s="305"/>
      <c r="F18" s="155">
        <f>+ROUND(D18*E18,0)</f>
        <v>0</v>
      </c>
    </row>
    <row r="19" spans="1:6" s="96" customFormat="1" ht="15">
      <c r="A19" s="148">
        <v>4.2</v>
      </c>
      <c r="B19" s="274" t="s">
        <v>191</v>
      </c>
      <c r="C19" s="179" t="s">
        <v>3</v>
      </c>
      <c r="D19" s="171">
        <v>1</v>
      </c>
      <c r="E19" s="125"/>
      <c r="F19" s="155">
        <f>+ROUND(D19*E19,0)</f>
        <v>0</v>
      </c>
    </row>
    <row r="20" spans="1:6" s="96" customFormat="1" ht="15">
      <c r="A20" s="148"/>
      <c r="B20" s="269" t="s">
        <v>74</v>
      </c>
      <c r="C20" s="179"/>
      <c r="D20" s="266"/>
      <c r="E20" s="271"/>
      <c r="F20" s="337">
        <f>SUM(F18:F19)</f>
        <v>0</v>
      </c>
    </row>
    <row r="21" spans="1:6" s="96" customFormat="1" ht="15">
      <c r="A21" s="148"/>
      <c r="B21" s="269" t="s">
        <v>73</v>
      </c>
      <c r="C21" s="179"/>
      <c r="D21" s="266"/>
      <c r="E21" s="267"/>
      <c r="F21" s="337">
        <f>+F20+F16</f>
        <v>0</v>
      </c>
    </row>
    <row r="22" spans="1:6" s="151" customFormat="1" ht="15">
      <c r="A22" s="148"/>
      <c r="B22" s="338"/>
      <c r="C22" s="338"/>
      <c r="D22" s="339"/>
      <c r="E22" s="340"/>
      <c r="F22" s="341"/>
    </row>
    <row r="23" spans="1:6" s="151" customFormat="1" ht="15">
      <c r="A23" s="148">
        <v>5</v>
      </c>
      <c r="B23" s="158" t="s">
        <v>72</v>
      </c>
      <c r="C23" s="159"/>
      <c r="D23" s="263"/>
      <c r="E23" s="264"/>
      <c r="F23" s="157"/>
    </row>
    <row r="24" spans="1:6" s="96" customFormat="1" ht="51">
      <c r="A24" s="152" t="s">
        <v>127</v>
      </c>
      <c r="B24" s="274" t="s">
        <v>71</v>
      </c>
      <c r="C24" s="275" t="s">
        <v>50</v>
      </c>
      <c r="D24" s="276">
        <v>53</v>
      </c>
      <c r="E24" s="304"/>
      <c r="F24" s="155">
        <f>+ROUND(D24*E24,0)</f>
        <v>0</v>
      </c>
    </row>
    <row r="25" spans="1:6" s="151" customFormat="1" ht="15">
      <c r="A25" s="148"/>
      <c r="B25" s="156" t="s">
        <v>70</v>
      </c>
      <c r="C25" s="156"/>
      <c r="D25" s="156"/>
      <c r="E25" s="156"/>
      <c r="F25" s="157">
        <f>SUM(F24:F24)</f>
        <v>0</v>
      </c>
    </row>
    <row r="26" spans="1:6" s="151" customFormat="1" ht="15">
      <c r="A26" s="148">
        <v>6</v>
      </c>
      <c r="B26" s="158" t="s">
        <v>69</v>
      </c>
      <c r="C26" s="159"/>
      <c r="D26" s="263"/>
      <c r="E26" s="264"/>
      <c r="F26" s="157"/>
    </row>
    <row r="27" spans="1:6" s="96" customFormat="1" ht="38.25">
      <c r="A27" s="152" t="s">
        <v>125</v>
      </c>
      <c r="B27" s="274" t="s">
        <v>68</v>
      </c>
      <c r="C27" s="93" t="s">
        <v>50</v>
      </c>
      <c r="D27" s="94">
        <v>32.519999999999996</v>
      </c>
      <c r="E27" s="10"/>
      <c r="F27" s="155">
        <f>+ROUND(D27*E27,0)</f>
        <v>0</v>
      </c>
    </row>
    <row r="28" spans="1:6" s="96" customFormat="1" ht="38.25">
      <c r="A28" s="152" t="s">
        <v>136</v>
      </c>
      <c r="B28" s="274" t="s">
        <v>66</v>
      </c>
      <c r="C28" s="93" t="s">
        <v>50</v>
      </c>
      <c r="D28" s="94">
        <v>0.48</v>
      </c>
      <c r="E28" s="10"/>
      <c r="F28" s="155">
        <f>+ROUND(D28*E28,0)</f>
        <v>0</v>
      </c>
    </row>
    <row r="29" spans="1:6" s="96" customFormat="1" ht="25.5">
      <c r="A29" s="152" t="s">
        <v>133</v>
      </c>
      <c r="B29" s="274" t="s">
        <v>67</v>
      </c>
      <c r="C29" s="93" t="s">
        <v>50</v>
      </c>
      <c r="D29" s="94">
        <v>20</v>
      </c>
      <c r="E29" s="10"/>
      <c r="F29" s="155">
        <f>+ROUND(D29*E29,0)</f>
        <v>0</v>
      </c>
    </row>
    <row r="30" spans="1:6" s="96" customFormat="1" ht="12.75" customHeight="1">
      <c r="A30" s="152"/>
      <c r="B30" s="274"/>
      <c r="C30" s="93"/>
      <c r="D30" s="94"/>
      <c r="E30" s="95"/>
      <c r="F30" s="155"/>
    </row>
    <row r="31" spans="1:6" s="151" customFormat="1" ht="15">
      <c r="A31" s="148"/>
      <c r="B31" s="156" t="s">
        <v>65</v>
      </c>
      <c r="C31" s="156"/>
      <c r="D31" s="156"/>
      <c r="E31" s="156"/>
      <c r="F31" s="157">
        <f>SUM(F27:F29)</f>
        <v>0</v>
      </c>
    </row>
    <row r="32" spans="1:6" s="151" customFormat="1" ht="15">
      <c r="A32" s="148">
        <v>7</v>
      </c>
      <c r="B32" s="158" t="s">
        <v>64</v>
      </c>
      <c r="C32" s="159"/>
      <c r="D32" s="263"/>
      <c r="E32" s="264"/>
      <c r="F32" s="157"/>
    </row>
    <row r="33" spans="1:6" s="151" customFormat="1" ht="15">
      <c r="A33" s="152" t="s">
        <v>128</v>
      </c>
      <c r="B33" s="69" t="s">
        <v>134</v>
      </c>
      <c r="C33" s="275" t="s">
        <v>3</v>
      </c>
      <c r="D33" s="94">
        <v>73</v>
      </c>
      <c r="E33" s="304"/>
      <c r="F33" s="155">
        <f>+ROUND(D33*E33,0)</f>
        <v>0</v>
      </c>
    </row>
    <row r="34" spans="1:6" s="151" customFormat="1" ht="15">
      <c r="A34" s="148"/>
      <c r="B34" s="156" t="s">
        <v>63</v>
      </c>
      <c r="C34" s="156"/>
      <c r="D34" s="156"/>
      <c r="E34" s="156"/>
      <c r="F34" s="157">
        <f>SUM(F33:F33)</f>
        <v>0</v>
      </c>
    </row>
    <row r="35" spans="1:6" s="151" customFormat="1" ht="15">
      <c r="A35" s="148">
        <v>8</v>
      </c>
      <c r="B35" s="158" t="s">
        <v>62</v>
      </c>
      <c r="C35" s="159"/>
      <c r="D35" s="263"/>
      <c r="E35" s="264"/>
      <c r="F35" s="157"/>
    </row>
    <row r="36" spans="1:6" s="151" customFormat="1" ht="25.5">
      <c r="A36" s="278">
        <v>8.2</v>
      </c>
      <c r="B36" s="47" t="s">
        <v>97</v>
      </c>
      <c r="C36" s="275" t="s">
        <v>1</v>
      </c>
      <c r="D36" s="276">
        <v>1</v>
      </c>
      <c r="E36" s="125"/>
      <c r="F36" s="155">
        <f>+ROUND(D36*E36,0)</f>
        <v>0</v>
      </c>
    </row>
    <row r="37" spans="1:6" s="151" customFormat="1" ht="25.5">
      <c r="A37" s="278" t="s">
        <v>137</v>
      </c>
      <c r="B37" s="274" t="s">
        <v>192</v>
      </c>
      <c r="C37" s="179" t="s">
        <v>59</v>
      </c>
      <c r="D37" s="276">
        <v>2.4</v>
      </c>
      <c r="E37" s="125"/>
      <c r="F37" s="155">
        <f>+ROUND(D37*E37,0)</f>
        <v>0</v>
      </c>
    </row>
    <row r="38" spans="1:6" s="151" customFormat="1" ht="25.5">
      <c r="A38" s="278">
        <v>8.2</v>
      </c>
      <c r="B38" s="274" t="s">
        <v>193</v>
      </c>
      <c r="C38" s="179" t="s">
        <v>3</v>
      </c>
      <c r="D38" s="276">
        <v>1</v>
      </c>
      <c r="E38" s="125"/>
      <c r="F38" s="155">
        <f>+ROUND(D38*E38,0)</f>
        <v>0</v>
      </c>
    </row>
    <row r="39" spans="1:6" s="151" customFormat="1" ht="15">
      <c r="A39" s="152"/>
      <c r="B39" s="156" t="s">
        <v>58</v>
      </c>
      <c r="C39" s="156"/>
      <c r="D39" s="156"/>
      <c r="E39" s="156"/>
      <c r="F39" s="157">
        <f>SUM(F36:F38)</f>
        <v>0</v>
      </c>
    </row>
    <row r="40" spans="1:6" s="96" customFormat="1" ht="15" customHeight="1">
      <c r="A40" s="282"/>
      <c r="B40" s="283" t="s">
        <v>57</v>
      </c>
      <c r="C40" s="284"/>
      <c r="D40" s="284"/>
      <c r="E40" s="285"/>
      <c r="F40" s="243">
        <f>+F7+F12+F16+F20+F25+F31+F34+F39</f>
        <v>0</v>
      </c>
    </row>
    <row r="41" spans="1:6" s="96" customFormat="1" ht="15">
      <c r="A41" s="282"/>
      <c r="B41" s="128" t="s">
        <v>226</v>
      </c>
      <c r="C41" s="128"/>
      <c r="D41" s="128"/>
      <c r="E41" s="128"/>
      <c r="F41" s="227"/>
    </row>
    <row r="42" spans="1:6" s="96" customFormat="1" ht="15">
      <c r="A42" s="282"/>
      <c r="B42" s="128" t="s">
        <v>177</v>
      </c>
      <c r="C42" s="128"/>
      <c r="D42" s="128"/>
      <c r="E42" s="128"/>
      <c r="F42" s="227"/>
    </row>
    <row r="43" spans="1:6" s="96" customFormat="1" ht="21.75" customHeight="1">
      <c r="A43" s="80" t="s">
        <v>178</v>
      </c>
      <c r="B43" s="81"/>
      <c r="C43" s="81"/>
      <c r="D43" s="81"/>
      <c r="E43" s="82"/>
      <c r="F43" s="184">
        <f>SUM(F40:F42)</f>
        <v>0</v>
      </c>
    </row>
    <row r="44" spans="1:6" s="96" customFormat="1" ht="12" customHeight="1">
      <c r="A44" s="342"/>
      <c r="B44" s="343"/>
      <c r="C44" s="343"/>
      <c r="D44" s="343"/>
      <c r="E44" s="343"/>
      <c r="F44" s="344"/>
    </row>
    <row r="45" spans="1:6" s="151" customFormat="1" ht="15">
      <c r="A45" s="293" t="s">
        <v>56</v>
      </c>
      <c r="B45" s="294"/>
      <c r="C45" s="294"/>
      <c r="D45" s="294"/>
      <c r="E45" s="294"/>
      <c r="F45" s="295"/>
    </row>
    <row r="46" spans="1:6" s="151" customFormat="1" ht="15">
      <c r="A46" s="293"/>
      <c r="B46" s="294"/>
      <c r="C46" s="294"/>
      <c r="D46" s="294"/>
      <c r="E46" s="294"/>
      <c r="F46" s="295"/>
    </row>
    <row r="47" spans="1:6" s="151" customFormat="1" ht="15">
      <c r="A47" s="191" t="s">
        <v>12</v>
      </c>
      <c r="B47" s="345" t="s">
        <v>11</v>
      </c>
      <c r="C47" s="345" t="s">
        <v>10</v>
      </c>
      <c r="D47" s="192" t="s">
        <v>9</v>
      </c>
      <c r="E47" s="296" t="s">
        <v>8</v>
      </c>
      <c r="F47" s="194" t="s">
        <v>7</v>
      </c>
    </row>
    <row r="48" spans="1:6" s="96" customFormat="1" ht="15">
      <c r="A48" s="195"/>
      <c r="B48" s="196" t="s">
        <v>55</v>
      </c>
      <c r="C48" s="93"/>
      <c r="D48" s="94"/>
      <c r="E48" s="95"/>
      <c r="F48" s="155"/>
    </row>
    <row r="49" spans="1:6" s="96" customFormat="1" ht="15">
      <c r="A49" s="195">
        <v>1</v>
      </c>
      <c r="B49" s="69" t="s">
        <v>134</v>
      </c>
      <c r="C49" s="275" t="s">
        <v>3</v>
      </c>
      <c r="D49" s="94">
        <v>73</v>
      </c>
      <c r="E49" s="10"/>
      <c r="F49" s="155">
        <f>+ROUND(D49*E49,0)</f>
        <v>0</v>
      </c>
    </row>
    <row r="50" spans="1:6" s="96" customFormat="1" ht="15">
      <c r="A50" s="195">
        <v>2</v>
      </c>
      <c r="B50" s="69" t="s">
        <v>135</v>
      </c>
      <c r="C50" s="93" t="s">
        <v>1</v>
      </c>
      <c r="D50" s="94">
        <v>3</v>
      </c>
      <c r="E50" s="306"/>
      <c r="F50" s="155">
        <f>+ROUND(D50*E50,0)</f>
        <v>0</v>
      </c>
    </row>
    <row r="51" spans="1:6" s="96" customFormat="1" ht="25.5">
      <c r="A51" s="195">
        <v>3</v>
      </c>
      <c r="B51" s="69" t="s">
        <v>202</v>
      </c>
      <c r="C51" s="70" t="s">
        <v>1</v>
      </c>
      <c r="D51" s="94">
        <v>1</v>
      </c>
      <c r="E51" s="306"/>
      <c r="F51" s="155">
        <f>+ROUND(D51*E51,0)</f>
        <v>0</v>
      </c>
    </row>
    <row r="52" spans="1:9" s="203" customFormat="1" ht="15" customHeight="1">
      <c r="A52" s="195">
        <v>4</v>
      </c>
      <c r="B52" s="92" t="s">
        <v>203</v>
      </c>
      <c r="C52" s="93" t="s">
        <v>1</v>
      </c>
      <c r="D52" s="94">
        <v>1</v>
      </c>
      <c r="E52" s="10"/>
      <c r="F52" s="155">
        <f>+ROUND(D52*E52,0)</f>
        <v>0</v>
      </c>
      <c r="H52" s="298"/>
      <c r="I52" s="299"/>
    </row>
    <row r="53" spans="1:9" s="203" customFormat="1" ht="20.25" customHeight="1">
      <c r="A53" s="200"/>
      <c r="B53" s="201" t="s">
        <v>225</v>
      </c>
      <c r="C53" s="201"/>
      <c r="D53" s="201"/>
      <c r="E53" s="201"/>
      <c r="F53" s="202">
        <f>+SUM(F49:F52)</f>
        <v>0</v>
      </c>
      <c r="H53" s="298"/>
      <c r="I53" s="299"/>
    </row>
    <row r="54" spans="1:9" s="101" customFormat="1" ht="22.5" customHeight="1">
      <c r="A54" s="200"/>
      <c r="B54" s="129" t="s">
        <v>227</v>
      </c>
      <c r="C54" s="129"/>
      <c r="D54" s="129"/>
      <c r="E54" s="129"/>
      <c r="F54" s="228"/>
      <c r="H54" s="298"/>
      <c r="I54" s="299"/>
    </row>
    <row r="55" spans="1:9" s="101" customFormat="1" ht="17.25" customHeight="1">
      <c r="A55" s="102" t="s">
        <v>179</v>
      </c>
      <c r="B55" s="109"/>
      <c r="C55" s="109"/>
      <c r="D55" s="109"/>
      <c r="E55" s="110"/>
      <c r="F55" s="206">
        <f>SUM(F53:F54)</f>
        <v>0</v>
      </c>
      <c r="H55" s="301"/>
      <c r="I55" s="299"/>
    </row>
    <row r="56" spans="1:9" s="101" customFormat="1" ht="4.5" customHeight="1">
      <c r="A56" s="106"/>
      <c r="B56" s="107"/>
      <c r="C56" s="107"/>
      <c r="D56" s="107"/>
      <c r="E56" s="107"/>
      <c r="F56" s="108"/>
      <c r="H56" s="301"/>
      <c r="I56" s="299"/>
    </row>
    <row r="57" spans="1:9" s="101" customFormat="1" ht="22.5" customHeight="1" thickBot="1">
      <c r="A57" s="330" t="s">
        <v>95</v>
      </c>
      <c r="B57" s="331"/>
      <c r="C57" s="331"/>
      <c r="D57" s="331"/>
      <c r="E57" s="332"/>
      <c r="F57" s="333">
        <f>+F43+F55</f>
        <v>0</v>
      </c>
      <c r="H57" s="298"/>
      <c r="I57" s="299"/>
    </row>
    <row r="58" spans="1:6" ht="15">
      <c r="A58" s="334" t="s">
        <v>53</v>
      </c>
      <c r="B58" s="335"/>
      <c r="C58" s="335"/>
      <c r="D58" s="335"/>
      <c r="E58" s="335"/>
      <c r="F58" s="335"/>
    </row>
    <row r="63" spans="1:3" ht="15">
      <c r="A63" s="207"/>
      <c r="B63" s="214"/>
      <c r="C63" s="210"/>
    </row>
    <row r="64" spans="1:3" ht="15">
      <c r="A64" s="207"/>
      <c r="B64" s="214"/>
      <c r="C64" s="210"/>
    </row>
    <row r="65" spans="1:3" ht="15">
      <c r="A65" s="207"/>
      <c r="B65" s="214"/>
      <c r="C65" s="210"/>
    </row>
    <row r="66" spans="1:3" ht="15">
      <c r="A66" s="207"/>
      <c r="B66" s="214"/>
      <c r="C66" s="210"/>
    </row>
    <row r="67" spans="1:3" ht="15">
      <c r="A67" s="207"/>
      <c r="B67" s="214"/>
      <c r="C67" s="210"/>
    </row>
    <row r="68" spans="1:3" ht="15">
      <c r="A68" s="207"/>
      <c r="B68" s="214"/>
      <c r="C68" s="210"/>
    </row>
    <row r="69" spans="1:3" ht="15">
      <c r="A69" s="207"/>
      <c r="B69" s="214"/>
      <c r="C69" s="210"/>
    </row>
    <row r="70" spans="1:3" ht="15">
      <c r="A70" s="207"/>
      <c r="B70" s="214"/>
      <c r="C70" s="210"/>
    </row>
    <row r="71" spans="1:3" ht="15">
      <c r="A71" s="207"/>
      <c r="B71" s="214"/>
      <c r="C71" s="210"/>
    </row>
    <row r="72" spans="1:3" ht="15">
      <c r="A72" s="207"/>
      <c r="B72" s="214"/>
      <c r="C72" s="210"/>
    </row>
    <row r="73" spans="1:3" ht="15">
      <c r="A73" s="207"/>
      <c r="B73" s="214"/>
      <c r="C73" s="210"/>
    </row>
    <row r="74" spans="1:3" ht="15">
      <c r="A74" s="207"/>
      <c r="B74" s="214"/>
      <c r="C74" s="210"/>
    </row>
    <row r="75" spans="1:3" ht="15">
      <c r="A75" s="207"/>
      <c r="B75" s="214"/>
      <c r="C75" s="210"/>
    </row>
    <row r="76" spans="1:3" ht="15">
      <c r="A76" s="207"/>
      <c r="B76" s="214"/>
      <c r="C76" s="210"/>
    </row>
    <row r="77" spans="1:3" ht="15">
      <c r="A77" s="207"/>
      <c r="B77" s="214"/>
      <c r="C77" s="210"/>
    </row>
    <row r="132" spans="1:6" s="218" customFormat="1" ht="15">
      <c r="A132" s="208"/>
      <c r="B132" s="209"/>
      <c r="C132" s="216"/>
      <c r="D132" s="302"/>
      <c r="E132" s="213"/>
      <c r="F132" s="213"/>
    </row>
    <row r="133" spans="1:6" s="218" customFormat="1" ht="15">
      <c r="A133" s="215"/>
      <c r="B133" s="209"/>
      <c r="C133" s="216"/>
      <c r="D133" s="302"/>
      <c r="E133" s="213"/>
      <c r="F133" s="213"/>
    </row>
    <row r="134" ht="15">
      <c r="A134" s="215"/>
    </row>
    <row r="175" spans="1:6" s="218" customFormat="1" ht="15">
      <c r="A175" s="208"/>
      <c r="B175" s="209"/>
      <c r="C175" s="216"/>
      <c r="D175" s="302"/>
      <c r="E175" s="213"/>
      <c r="F175" s="213"/>
    </row>
    <row r="176" ht="15">
      <c r="A176" s="215"/>
    </row>
  </sheetData>
  <sheetProtection password="DF72" sheet="1"/>
  <mergeCells count="28">
    <mergeCell ref="A56:F56"/>
    <mergeCell ref="A58:F58"/>
    <mergeCell ref="A43:E43"/>
    <mergeCell ref="A55:E55"/>
    <mergeCell ref="A57:E57"/>
    <mergeCell ref="B42:E42"/>
    <mergeCell ref="A44:F44"/>
    <mergeCell ref="A45:F46"/>
    <mergeCell ref="B53:E53"/>
    <mergeCell ref="B54:E54"/>
    <mergeCell ref="B25:E25"/>
    <mergeCell ref="B31:E31"/>
    <mergeCell ref="B34:E34"/>
    <mergeCell ref="B39:E39"/>
    <mergeCell ref="B40:E40"/>
    <mergeCell ref="B41:E41"/>
    <mergeCell ref="K2:K3"/>
    <mergeCell ref="L2:L3"/>
    <mergeCell ref="A3:F3"/>
    <mergeCell ref="B5:F5"/>
    <mergeCell ref="B7:E7"/>
    <mergeCell ref="B12:E12"/>
    <mergeCell ref="A1:F1"/>
    <mergeCell ref="A2:F2"/>
    <mergeCell ref="G2:G3"/>
    <mergeCell ref="H2:H3"/>
    <mergeCell ref="I2:I3"/>
    <mergeCell ref="J2:J3"/>
  </mergeCells>
  <printOptions horizontalCentered="1"/>
  <pageMargins left="0.7086614173228347" right="0.7086614173228347" top="0.7480314960629921" bottom="0.7480314960629921" header="0.31496062992125984" footer="0.31496062992125984"/>
  <pageSetup horizontalDpi="600" verticalDpi="600" orientation="portrait" scale="85" r:id="rId2"/>
  <rowBreaks count="1" manualBreakCount="1">
    <brk id="43" max="255" man="1"/>
  </rowBreaks>
  <drawing r:id="rId1"/>
</worksheet>
</file>

<file path=xl/worksheets/sheet9.xml><?xml version="1.0" encoding="utf-8"?>
<worksheet xmlns="http://schemas.openxmlformats.org/spreadsheetml/2006/main" xmlns:r="http://schemas.openxmlformats.org/officeDocument/2006/relationships">
  <dimension ref="A1:F64"/>
  <sheetViews>
    <sheetView zoomScalePageLayoutView="0" workbookViewId="0" topLeftCell="A1">
      <selection activeCell="A1" sqref="A1:F1"/>
    </sheetView>
  </sheetViews>
  <sheetFormatPr defaultColWidth="13.00390625" defaultRowHeight="12.75"/>
  <cols>
    <col min="1" max="1" width="7.00390625" style="114" customWidth="1"/>
    <col min="2" max="2" width="62.28125" style="115" customWidth="1"/>
    <col min="3" max="3" width="11.140625" style="116" customWidth="1"/>
    <col min="4" max="4" width="12.8515625" style="250" customWidth="1"/>
    <col min="5" max="5" width="16.140625" style="118" customWidth="1"/>
    <col min="6" max="6" width="19.421875" style="251" customWidth="1"/>
    <col min="7" max="16384" width="13.00390625" style="101" customWidth="1"/>
  </cols>
  <sheetData>
    <row r="1" spans="1:6" s="25" customFormat="1" ht="45.75" customHeight="1">
      <c r="A1" s="22" t="s">
        <v>223</v>
      </c>
      <c r="B1" s="23"/>
      <c r="C1" s="23"/>
      <c r="D1" s="23"/>
      <c r="E1" s="23"/>
      <c r="F1" s="24"/>
    </row>
    <row r="2" spans="1:6" s="25" customFormat="1" ht="20.25" customHeight="1">
      <c r="A2" s="27" t="s">
        <v>204</v>
      </c>
      <c r="B2" s="28"/>
      <c r="C2" s="28"/>
      <c r="D2" s="28"/>
      <c r="E2" s="28"/>
      <c r="F2" s="29"/>
    </row>
    <row r="3" spans="1:6" s="33" customFormat="1" ht="15.75">
      <c r="A3" s="30" t="s">
        <v>52</v>
      </c>
      <c r="B3" s="31"/>
      <c r="C3" s="31"/>
      <c r="D3" s="31"/>
      <c r="E3" s="31"/>
      <c r="F3" s="32"/>
    </row>
    <row r="4" spans="1:6" s="40" customFormat="1" ht="12.75" customHeight="1">
      <c r="A4" s="35" t="s">
        <v>12</v>
      </c>
      <c r="B4" s="36" t="s">
        <v>11</v>
      </c>
      <c r="C4" s="36" t="s">
        <v>10</v>
      </c>
      <c r="D4" s="232" t="s">
        <v>9</v>
      </c>
      <c r="E4" s="38" t="s">
        <v>8</v>
      </c>
      <c r="F4" s="233" t="s">
        <v>7</v>
      </c>
    </row>
    <row r="5" spans="1:6" s="40" customFormat="1" ht="12.75">
      <c r="A5" s="41">
        <v>1</v>
      </c>
      <c r="B5" s="42" t="s">
        <v>51</v>
      </c>
      <c r="C5" s="43"/>
      <c r="D5" s="232"/>
      <c r="E5" s="44"/>
      <c r="F5" s="234"/>
    </row>
    <row r="6" spans="1:6" s="40" customFormat="1" ht="89.25">
      <c r="A6" s="46" t="s">
        <v>165</v>
      </c>
      <c r="B6" s="47" t="s">
        <v>205</v>
      </c>
      <c r="C6" s="48" t="s">
        <v>3</v>
      </c>
      <c r="D6" s="235">
        <v>25</v>
      </c>
      <c r="E6" s="122"/>
      <c r="F6" s="155">
        <f>+ROUND(D6*E6,0)</f>
        <v>0</v>
      </c>
    </row>
    <row r="7" spans="1:6" s="40" customFormat="1" ht="15" customHeight="1">
      <c r="A7" s="51"/>
      <c r="B7" s="52" t="s">
        <v>49</v>
      </c>
      <c r="C7" s="52"/>
      <c r="D7" s="52"/>
      <c r="E7" s="52"/>
      <c r="F7" s="202">
        <f>+SUM(F6:F6)</f>
        <v>0</v>
      </c>
    </row>
    <row r="8" spans="1:6" s="40" customFormat="1" ht="15" customHeight="1">
      <c r="A8" s="41">
        <v>2</v>
      </c>
      <c r="B8" s="42" t="s">
        <v>48</v>
      </c>
      <c r="C8" s="54"/>
      <c r="D8" s="236"/>
      <c r="E8" s="56"/>
      <c r="F8" s="202"/>
    </row>
    <row r="9" spans="1:6" s="40" customFormat="1" ht="15" customHeight="1">
      <c r="A9" s="46" t="s">
        <v>166</v>
      </c>
      <c r="B9" s="47" t="s">
        <v>106</v>
      </c>
      <c r="C9" s="57" t="s">
        <v>1</v>
      </c>
      <c r="D9" s="235">
        <v>1</v>
      </c>
      <c r="E9" s="121"/>
      <c r="F9" s="155">
        <f>+ROUND(D9*E9,0)</f>
        <v>0</v>
      </c>
    </row>
    <row r="10" spans="1:6" s="40" customFormat="1" ht="15" customHeight="1">
      <c r="A10" s="46" t="s">
        <v>167</v>
      </c>
      <c r="B10" s="47" t="s">
        <v>108</v>
      </c>
      <c r="C10" s="57" t="s">
        <v>1</v>
      </c>
      <c r="D10" s="235">
        <v>1</v>
      </c>
      <c r="E10" s="121"/>
      <c r="F10" s="155">
        <f>+ROUND(D10*E10,0)</f>
        <v>0</v>
      </c>
    </row>
    <row r="11" spans="1:6" s="40" customFormat="1" ht="15" customHeight="1">
      <c r="A11" s="46" t="s">
        <v>168</v>
      </c>
      <c r="B11" s="47" t="s">
        <v>109</v>
      </c>
      <c r="C11" s="57" t="s">
        <v>1</v>
      </c>
      <c r="D11" s="235">
        <v>1</v>
      </c>
      <c r="E11" s="121"/>
      <c r="F11" s="155">
        <f>+ROUND(D11*E11,0)</f>
        <v>0</v>
      </c>
    </row>
    <row r="12" spans="1:6" s="40" customFormat="1" ht="15" customHeight="1">
      <c r="A12" s="46" t="s">
        <v>169</v>
      </c>
      <c r="B12" s="47" t="s">
        <v>110</v>
      </c>
      <c r="C12" s="57" t="s">
        <v>3</v>
      </c>
      <c r="D12" s="235">
        <v>1.7</v>
      </c>
      <c r="E12" s="121"/>
      <c r="F12" s="155">
        <f>+ROUND(D12*E12,0)</f>
        <v>0</v>
      </c>
    </row>
    <row r="13" spans="1:6" s="40" customFormat="1" ht="20.25" customHeight="1">
      <c r="A13" s="51"/>
      <c r="B13" s="52" t="s">
        <v>47</v>
      </c>
      <c r="C13" s="52"/>
      <c r="D13" s="52"/>
      <c r="E13" s="52"/>
      <c r="F13" s="202">
        <f>+SUM(F9:F12)</f>
        <v>0</v>
      </c>
    </row>
    <row r="14" spans="1:6" s="40" customFormat="1" ht="30" customHeight="1">
      <c r="A14" s="41">
        <v>3</v>
      </c>
      <c r="B14" s="42" t="s">
        <v>46</v>
      </c>
      <c r="C14" s="43"/>
      <c r="D14" s="232"/>
      <c r="E14" s="44"/>
      <c r="F14" s="237"/>
    </row>
    <row r="15" spans="1:6" s="40" customFormat="1" ht="12.75">
      <c r="A15" s="46" t="s">
        <v>141</v>
      </c>
      <c r="B15" s="59" t="s">
        <v>206</v>
      </c>
      <c r="C15" s="60" t="s">
        <v>20</v>
      </c>
      <c r="D15" s="346">
        <v>1</v>
      </c>
      <c r="E15" s="121"/>
      <c r="F15" s="155">
        <f aca="true" t="shared" si="0" ref="F15:F25">+ROUND(D15*E15,0)</f>
        <v>0</v>
      </c>
    </row>
    <row r="16" spans="1:6" s="40" customFormat="1" ht="12.75">
      <c r="A16" s="46" t="s">
        <v>142</v>
      </c>
      <c r="B16" s="59" t="s">
        <v>207</v>
      </c>
      <c r="C16" s="60" t="s">
        <v>20</v>
      </c>
      <c r="D16" s="346">
        <v>1</v>
      </c>
      <c r="E16" s="121"/>
      <c r="F16" s="155">
        <f t="shared" si="0"/>
        <v>0</v>
      </c>
    </row>
    <row r="17" spans="1:6" s="40" customFormat="1" ht="12.75">
      <c r="A17" s="46" t="s">
        <v>143</v>
      </c>
      <c r="B17" s="59" t="s">
        <v>38</v>
      </c>
      <c r="C17" s="60" t="s">
        <v>20</v>
      </c>
      <c r="D17" s="346">
        <v>3</v>
      </c>
      <c r="E17" s="121"/>
      <c r="F17" s="155">
        <f t="shared" si="0"/>
        <v>0</v>
      </c>
    </row>
    <row r="18" spans="1:6" s="40" customFormat="1" ht="12.75">
      <c r="A18" s="46" t="s">
        <v>144</v>
      </c>
      <c r="B18" s="59" t="s">
        <v>37</v>
      </c>
      <c r="C18" s="60" t="s">
        <v>20</v>
      </c>
      <c r="D18" s="346">
        <v>3</v>
      </c>
      <c r="E18" s="121"/>
      <c r="F18" s="155">
        <f t="shared" si="0"/>
        <v>0</v>
      </c>
    </row>
    <row r="19" spans="1:6" s="40" customFormat="1" ht="12.75">
      <c r="A19" s="46" t="s">
        <v>145</v>
      </c>
      <c r="B19" s="59" t="s">
        <v>32</v>
      </c>
      <c r="C19" s="60" t="s">
        <v>20</v>
      </c>
      <c r="D19" s="346">
        <v>9</v>
      </c>
      <c r="E19" s="121"/>
      <c r="F19" s="155">
        <f t="shared" si="0"/>
        <v>0</v>
      </c>
    </row>
    <row r="20" spans="1:6" s="40" customFormat="1" ht="12.75">
      <c r="A20" s="46" t="s">
        <v>146</v>
      </c>
      <c r="B20" s="59" t="s">
        <v>28</v>
      </c>
      <c r="C20" s="60" t="s">
        <v>20</v>
      </c>
      <c r="D20" s="346">
        <v>2</v>
      </c>
      <c r="E20" s="121"/>
      <c r="F20" s="155">
        <f t="shared" si="0"/>
        <v>0</v>
      </c>
    </row>
    <row r="21" spans="1:6" s="40" customFormat="1" ht="12.75">
      <c r="A21" s="46" t="s">
        <v>147</v>
      </c>
      <c r="B21" s="59" t="s">
        <v>27</v>
      </c>
      <c r="C21" s="60" t="s">
        <v>3</v>
      </c>
      <c r="D21" s="346">
        <v>2</v>
      </c>
      <c r="E21" s="121"/>
      <c r="F21" s="155">
        <f t="shared" si="0"/>
        <v>0</v>
      </c>
    </row>
    <row r="22" spans="1:6" s="40" customFormat="1" ht="12.75">
      <c r="A22" s="46" t="s">
        <v>148</v>
      </c>
      <c r="B22" s="59" t="s">
        <v>26</v>
      </c>
      <c r="C22" s="60" t="s">
        <v>20</v>
      </c>
      <c r="D22" s="346">
        <v>30</v>
      </c>
      <c r="E22" s="121"/>
      <c r="F22" s="155">
        <f t="shared" si="0"/>
        <v>0</v>
      </c>
    </row>
    <row r="23" spans="1:6" s="40" customFormat="1" ht="25.5">
      <c r="A23" s="46" t="s">
        <v>149</v>
      </c>
      <c r="B23" s="47" t="s">
        <v>24</v>
      </c>
      <c r="C23" s="60" t="s">
        <v>3</v>
      </c>
      <c r="D23" s="346">
        <v>1</v>
      </c>
      <c r="E23" s="121"/>
      <c r="F23" s="155">
        <f t="shared" si="0"/>
        <v>0</v>
      </c>
    </row>
    <row r="24" spans="1:6" s="40" customFormat="1" ht="12.75">
      <c r="A24" s="46" t="s">
        <v>150</v>
      </c>
      <c r="B24" s="59" t="s">
        <v>22</v>
      </c>
      <c r="C24" s="60" t="s">
        <v>20</v>
      </c>
      <c r="D24" s="346">
        <v>2</v>
      </c>
      <c r="E24" s="121"/>
      <c r="F24" s="155">
        <f t="shared" si="0"/>
        <v>0</v>
      </c>
    </row>
    <row r="25" spans="1:6" s="40" customFormat="1" ht="12.75">
      <c r="A25" s="46" t="s">
        <v>151</v>
      </c>
      <c r="B25" s="59" t="s">
        <v>21</v>
      </c>
      <c r="C25" s="60" t="s">
        <v>20</v>
      </c>
      <c r="D25" s="346">
        <v>1</v>
      </c>
      <c r="E25" s="121"/>
      <c r="F25" s="155">
        <f t="shared" si="0"/>
        <v>0</v>
      </c>
    </row>
    <row r="26" spans="1:6" s="40" customFormat="1" ht="21" customHeight="1">
      <c r="A26" s="51"/>
      <c r="B26" s="52" t="s">
        <v>19</v>
      </c>
      <c r="C26" s="52"/>
      <c r="D26" s="52"/>
      <c r="E26" s="52"/>
      <c r="F26" s="202">
        <f>+SUM(F15:F25)</f>
        <v>0</v>
      </c>
    </row>
    <row r="27" spans="1:6" s="66" customFormat="1" ht="12.75">
      <c r="A27" s="41">
        <v>4</v>
      </c>
      <c r="B27" s="62" t="s">
        <v>98</v>
      </c>
      <c r="C27" s="63"/>
      <c r="D27" s="239"/>
      <c r="E27" s="65"/>
      <c r="F27" s="202"/>
    </row>
    <row r="28" spans="1:6" s="66" customFormat="1" ht="76.5">
      <c r="A28" s="68" t="s">
        <v>170</v>
      </c>
      <c r="B28" s="69" t="s">
        <v>197</v>
      </c>
      <c r="C28" s="70" t="s">
        <v>1</v>
      </c>
      <c r="D28" s="240">
        <v>1</v>
      </c>
      <c r="E28" s="125"/>
      <c r="F28" s="155">
        <f>+ROUND(D28*E28,0)</f>
        <v>0</v>
      </c>
    </row>
    <row r="29" spans="1:6" s="66" customFormat="1" ht="12.75">
      <c r="A29" s="51"/>
      <c r="B29" s="72" t="s">
        <v>99</v>
      </c>
      <c r="C29" s="72"/>
      <c r="D29" s="72"/>
      <c r="E29" s="72"/>
      <c r="F29" s="202">
        <f>SUM(F28)</f>
        <v>0</v>
      </c>
    </row>
    <row r="30" spans="1:6" s="40" customFormat="1" ht="12.75">
      <c r="A30" s="41">
        <v>5</v>
      </c>
      <c r="B30" s="73" t="s">
        <v>18</v>
      </c>
      <c r="C30" s="74"/>
      <c r="D30" s="241"/>
      <c r="E30" s="76"/>
      <c r="F30" s="242"/>
    </row>
    <row r="31" spans="1:6" s="40" customFormat="1" ht="12.75">
      <c r="A31" s="68" t="s">
        <v>171</v>
      </c>
      <c r="B31" s="47" t="s">
        <v>17</v>
      </c>
      <c r="C31" s="48" t="s">
        <v>16</v>
      </c>
      <c r="D31" s="235">
        <v>1</v>
      </c>
      <c r="E31" s="125"/>
      <c r="F31" s="155">
        <f>+ROUND(D31*E31,0)</f>
        <v>0</v>
      </c>
    </row>
    <row r="32" spans="1:6" s="40" customFormat="1" ht="20.25" customHeight="1">
      <c r="A32" s="77"/>
      <c r="B32" s="78" t="s">
        <v>15</v>
      </c>
      <c r="C32" s="78"/>
      <c r="D32" s="78"/>
      <c r="E32" s="78"/>
      <c r="F32" s="242">
        <f>+SUM(F31:F31)</f>
        <v>0</v>
      </c>
    </row>
    <row r="33" spans="1:6" s="40" customFormat="1" ht="15" customHeight="1">
      <c r="A33" s="51"/>
      <c r="B33" s="79" t="s">
        <v>14</v>
      </c>
      <c r="C33" s="79"/>
      <c r="D33" s="79"/>
      <c r="E33" s="79"/>
      <c r="F33" s="202">
        <f>+F32+F26+F13+F7+F29</f>
        <v>0</v>
      </c>
    </row>
    <row r="34" spans="1:6" s="40" customFormat="1" ht="15" customHeight="1">
      <c r="A34" s="51"/>
      <c r="B34" s="128" t="s">
        <v>226</v>
      </c>
      <c r="C34" s="128"/>
      <c r="D34" s="128"/>
      <c r="E34" s="128"/>
      <c r="F34" s="227"/>
    </row>
    <row r="35" spans="1:6" s="40" customFormat="1" ht="15" customHeight="1">
      <c r="A35" s="51"/>
      <c r="B35" s="128" t="s">
        <v>177</v>
      </c>
      <c r="C35" s="128"/>
      <c r="D35" s="128"/>
      <c r="E35" s="128"/>
      <c r="F35" s="227"/>
    </row>
    <row r="36" spans="1:6" s="40" customFormat="1" ht="23.25" customHeight="1">
      <c r="A36" s="80" t="s">
        <v>178</v>
      </c>
      <c r="B36" s="81"/>
      <c r="C36" s="81"/>
      <c r="D36" s="81"/>
      <c r="E36" s="82"/>
      <c r="F36" s="184">
        <f>SUM(F33:F35)</f>
        <v>0</v>
      </c>
    </row>
    <row r="37" spans="1:6" s="40" customFormat="1" ht="15" customHeight="1">
      <c r="A37" s="84"/>
      <c r="B37" s="85"/>
      <c r="C37" s="85"/>
      <c r="D37" s="85"/>
      <c r="E37" s="85"/>
      <c r="F37" s="86"/>
    </row>
    <row r="38" spans="1:6" s="40" customFormat="1" ht="21" customHeight="1">
      <c r="A38" s="30" t="s">
        <v>13</v>
      </c>
      <c r="B38" s="31"/>
      <c r="C38" s="31"/>
      <c r="D38" s="31"/>
      <c r="E38" s="31"/>
      <c r="F38" s="32"/>
    </row>
    <row r="39" spans="1:6" s="40" customFormat="1" ht="12.75" customHeight="1">
      <c r="A39" s="35" t="s">
        <v>12</v>
      </c>
      <c r="B39" s="36" t="s">
        <v>11</v>
      </c>
      <c r="C39" s="36" t="s">
        <v>10</v>
      </c>
      <c r="D39" s="232" t="s">
        <v>9</v>
      </c>
      <c r="E39" s="38" t="s">
        <v>8</v>
      </c>
      <c r="F39" s="233" t="s">
        <v>7</v>
      </c>
    </row>
    <row r="40" spans="1:6" s="40" customFormat="1" ht="63.75">
      <c r="A40" s="87">
        <v>1</v>
      </c>
      <c r="B40" s="47" t="s">
        <v>185</v>
      </c>
      <c r="C40" s="48" t="s">
        <v>1</v>
      </c>
      <c r="D40" s="235">
        <v>1</v>
      </c>
      <c r="E40" s="121"/>
      <c r="F40" s="155">
        <f aca="true" t="shared" si="1" ref="F40:F58">+ROUND(D40*E40,0)</f>
        <v>0</v>
      </c>
    </row>
    <row r="41" spans="1:6" s="40" customFormat="1" ht="12.75">
      <c r="A41" s="87">
        <v>2</v>
      </c>
      <c r="B41" s="59" t="s">
        <v>189</v>
      </c>
      <c r="C41" s="60" t="s">
        <v>3</v>
      </c>
      <c r="D41" s="346">
        <v>85</v>
      </c>
      <c r="E41" s="121"/>
      <c r="F41" s="155">
        <f t="shared" si="1"/>
        <v>0</v>
      </c>
    </row>
    <row r="42" spans="1:6" s="40" customFormat="1" ht="12.75">
      <c r="A42" s="88">
        <v>3</v>
      </c>
      <c r="B42" s="69" t="s">
        <v>111</v>
      </c>
      <c r="C42" s="89" t="s">
        <v>1</v>
      </c>
      <c r="D42" s="240">
        <v>1</v>
      </c>
      <c r="E42" s="121"/>
      <c r="F42" s="155">
        <f t="shared" si="1"/>
        <v>0</v>
      </c>
    </row>
    <row r="43" spans="1:6" s="40" customFormat="1" ht="38.25">
      <c r="A43" s="88">
        <f aca="true" t="shared" si="2" ref="A43:A58">+A42+1</f>
        <v>4</v>
      </c>
      <c r="B43" s="90" t="s">
        <v>184</v>
      </c>
      <c r="C43" s="89" t="s">
        <v>3</v>
      </c>
      <c r="D43" s="240">
        <v>20</v>
      </c>
      <c r="E43" s="125"/>
      <c r="F43" s="155">
        <f t="shared" si="1"/>
        <v>0</v>
      </c>
    </row>
    <row r="44" spans="1:6" s="40" customFormat="1" ht="25.5">
      <c r="A44" s="88">
        <f t="shared" si="2"/>
        <v>5</v>
      </c>
      <c r="B44" s="69" t="s">
        <v>112</v>
      </c>
      <c r="C44" s="89" t="s">
        <v>1</v>
      </c>
      <c r="D44" s="240">
        <v>1</v>
      </c>
      <c r="E44" s="125"/>
      <c r="F44" s="155">
        <f t="shared" si="1"/>
        <v>0</v>
      </c>
    </row>
    <row r="45" spans="1:6" s="40" customFormat="1" ht="12.75">
      <c r="A45" s="88">
        <f t="shared" si="2"/>
        <v>6</v>
      </c>
      <c r="B45" s="69" t="s">
        <v>113</v>
      </c>
      <c r="C45" s="89" t="s">
        <v>1</v>
      </c>
      <c r="D45" s="240">
        <v>1</v>
      </c>
      <c r="E45" s="125"/>
      <c r="F45" s="155">
        <f t="shared" si="1"/>
        <v>0</v>
      </c>
    </row>
    <row r="46" spans="1:6" s="40" customFormat="1" ht="165.75">
      <c r="A46" s="88">
        <f t="shared" si="2"/>
        <v>7</v>
      </c>
      <c r="B46" s="69" t="s">
        <v>186</v>
      </c>
      <c r="C46" s="89" t="s">
        <v>1</v>
      </c>
      <c r="D46" s="240">
        <v>1</v>
      </c>
      <c r="E46" s="125"/>
      <c r="F46" s="155">
        <f t="shared" si="1"/>
        <v>0</v>
      </c>
    </row>
    <row r="47" spans="1:6" s="40" customFormat="1" ht="76.5">
      <c r="A47" s="88">
        <f t="shared" si="2"/>
        <v>8</v>
      </c>
      <c r="B47" s="69" t="s">
        <v>6</v>
      </c>
      <c r="C47" s="89" t="s">
        <v>1</v>
      </c>
      <c r="D47" s="240">
        <v>1</v>
      </c>
      <c r="E47" s="125"/>
      <c r="F47" s="155">
        <f t="shared" si="1"/>
        <v>0</v>
      </c>
    </row>
    <row r="48" spans="1:6" s="40" customFormat="1" ht="30" customHeight="1">
      <c r="A48" s="88">
        <f t="shared" si="2"/>
        <v>9</v>
      </c>
      <c r="B48" s="69" t="s">
        <v>5</v>
      </c>
      <c r="C48" s="89" t="s">
        <v>1</v>
      </c>
      <c r="D48" s="240">
        <v>1</v>
      </c>
      <c r="E48" s="125"/>
      <c r="F48" s="155">
        <f t="shared" si="1"/>
        <v>0</v>
      </c>
    </row>
    <row r="49" spans="1:6" s="40" customFormat="1" ht="61.5" customHeight="1">
      <c r="A49" s="88">
        <f t="shared" si="2"/>
        <v>10</v>
      </c>
      <c r="B49" s="69" t="s">
        <v>4</v>
      </c>
      <c r="C49" s="89" t="s">
        <v>1</v>
      </c>
      <c r="D49" s="240">
        <v>1</v>
      </c>
      <c r="E49" s="125"/>
      <c r="F49" s="155">
        <f t="shared" si="1"/>
        <v>0</v>
      </c>
    </row>
    <row r="50" spans="1:6" s="40" customFormat="1" ht="241.5" customHeight="1">
      <c r="A50" s="88">
        <f t="shared" si="2"/>
        <v>11</v>
      </c>
      <c r="B50" s="91" t="s">
        <v>187</v>
      </c>
      <c r="C50" s="89" t="s">
        <v>1</v>
      </c>
      <c r="D50" s="240">
        <v>1</v>
      </c>
      <c r="E50" s="125"/>
      <c r="F50" s="155">
        <f t="shared" si="1"/>
        <v>0</v>
      </c>
    </row>
    <row r="51" spans="1:6" s="40" customFormat="1" ht="12.75">
      <c r="A51" s="88">
        <f t="shared" si="2"/>
        <v>12</v>
      </c>
      <c r="B51" s="69" t="s">
        <v>114</v>
      </c>
      <c r="C51" s="70" t="s">
        <v>1</v>
      </c>
      <c r="D51" s="240">
        <v>2</v>
      </c>
      <c r="E51" s="125"/>
      <c r="F51" s="155">
        <f t="shared" si="1"/>
        <v>0</v>
      </c>
    </row>
    <row r="52" spans="1:6" s="40" customFormat="1" ht="12.75">
      <c r="A52" s="88">
        <f>A51+1</f>
        <v>13</v>
      </c>
      <c r="B52" s="69" t="s">
        <v>115</v>
      </c>
      <c r="C52" s="70" t="s">
        <v>1</v>
      </c>
      <c r="D52" s="240">
        <v>1</v>
      </c>
      <c r="E52" s="125"/>
      <c r="F52" s="155">
        <f t="shared" si="1"/>
        <v>0</v>
      </c>
    </row>
    <row r="53" spans="1:6" s="40" customFormat="1" ht="12" customHeight="1">
      <c r="A53" s="88">
        <f t="shared" si="2"/>
        <v>14</v>
      </c>
      <c r="B53" s="69" t="s">
        <v>116</v>
      </c>
      <c r="C53" s="70" t="s">
        <v>1</v>
      </c>
      <c r="D53" s="240">
        <v>1</v>
      </c>
      <c r="E53" s="125"/>
      <c r="F53" s="155">
        <f t="shared" si="1"/>
        <v>0</v>
      </c>
    </row>
    <row r="54" spans="1:6" s="40" customFormat="1" ht="12.75">
      <c r="A54" s="88">
        <f t="shared" si="2"/>
        <v>15</v>
      </c>
      <c r="B54" s="69" t="s">
        <v>120</v>
      </c>
      <c r="C54" s="70" t="s">
        <v>1</v>
      </c>
      <c r="D54" s="240">
        <v>1</v>
      </c>
      <c r="E54" s="125"/>
      <c r="F54" s="155">
        <f t="shared" si="1"/>
        <v>0</v>
      </c>
    </row>
    <row r="55" spans="1:6" s="40" customFormat="1" ht="12.75">
      <c r="A55" s="88">
        <f>+A54+1</f>
        <v>16</v>
      </c>
      <c r="B55" s="69" t="s">
        <v>2</v>
      </c>
      <c r="C55" s="70" t="s">
        <v>1</v>
      </c>
      <c r="D55" s="240">
        <v>1</v>
      </c>
      <c r="E55" s="125"/>
      <c r="F55" s="155">
        <f t="shared" si="1"/>
        <v>0</v>
      </c>
    </row>
    <row r="56" spans="1:6" s="40" customFormat="1" ht="12.75">
      <c r="A56" s="88">
        <f t="shared" si="2"/>
        <v>17</v>
      </c>
      <c r="B56" s="69" t="s">
        <v>119</v>
      </c>
      <c r="C56" s="70" t="s">
        <v>1</v>
      </c>
      <c r="D56" s="240">
        <v>1</v>
      </c>
      <c r="E56" s="125"/>
      <c r="F56" s="155">
        <f t="shared" si="1"/>
        <v>0</v>
      </c>
    </row>
    <row r="57" spans="1:6" s="96" customFormat="1" ht="15">
      <c r="A57" s="88">
        <f t="shared" si="2"/>
        <v>18</v>
      </c>
      <c r="B57" s="92" t="s">
        <v>117</v>
      </c>
      <c r="C57" s="93" t="s">
        <v>1</v>
      </c>
      <c r="D57" s="89">
        <v>1</v>
      </c>
      <c r="E57" s="10"/>
      <c r="F57" s="155">
        <f t="shared" si="1"/>
        <v>0</v>
      </c>
    </row>
    <row r="58" spans="1:6" s="96" customFormat="1" ht="15">
      <c r="A58" s="88">
        <f t="shared" si="2"/>
        <v>19</v>
      </c>
      <c r="B58" s="69" t="s">
        <v>118</v>
      </c>
      <c r="C58" s="93" t="s">
        <v>1</v>
      </c>
      <c r="D58" s="89">
        <v>1</v>
      </c>
      <c r="E58" s="10"/>
      <c r="F58" s="155">
        <f t="shared" si="1"/>
        <v>0</v>
      </c>
    </row>
    <row r="59" spans="1:6" ht="20.25" customHeight="1">
      <c r="A59" s="46"/>
      <c r="B59" s="98" t="s">
        <v>0</v>
      </c>
      <c r="C59" s="99"/>
      <c r="D59" s="99"/>
      <c r="E59" s="100"/>
      <c r="F59" s="242">
        <f>SUM(F40:F58)</f>
        <v>0</v>
      </c>
    </row>
    <row r="60" spans="1:6" ht="19.5" customHeight="1">
      <c r="A60" s="46"/>
      <c r="B60" s="129" t="s">
        <v>227</v>
      </c>
      <c r="C60" s="129"/>
      <c r="D60" s="129"/>
      <c r="E60" s="129"/>
      <c r="F60" s="228"/>
    </row>
    <row r="61" spans="1:6" ht="18.75" customHeight="1">
      <c r="A61" s="102" t="s">
        <v>179</v>
      </c>
      <c r="B61" s="109"/>
      <c r="C61" s="109"/>
      <c r="D61" s="109"/>
      <c r="E61" s="110"/>
      <c r="F61" s="206">
        <f>SUM(F59:F60)</f>
        <v>0</v>
      </c>
    </row>
    <row r="62" spans="1:6" ht="8.25" customHeight="1">
      <c r="A62" s="106"/>
      <c r="B62" s="107"/>
      <c r="C62" s="107"/>
      <c r="D62" s="107"/>
      <c r="E62" s="107"/>
      <c r="F62" s="108"/>
    </row>
    <row r="63" spans="1:6" ht="23.25" customHeight="1" thickBot="1">
      <c r="A63" s="330" t="s">
        <v>95</v>
      </c>
      <c r="B63" s="331"/>
      <c r="C63" s="331"/>
      <c r="D63" s="331"/>
      <c r="E63" s="332"/>
      <c r="F63" s="206">
        <f>+F36+F61</f>
        <v>0</v>
      </c>
    </row>
    <row r="64" spans="1:6" ht="17.25" customHeight="1">
      <c r="A64" s="347" t="s">
        <v>53</v>
      </c>
      <c r="B64" s="348"/>
      <c r="C64" s="348"/>
      <c r="D64" s="348"/>
      <c r="E64" s="348"/>
      <c r="F64" s="348"/>
    </row>
  </sheetData>
  <sheetProtection password="DF72" sheet="1"/>
  <mergeCells count="20">
    <mergeCell ref="A38:F38"/>
    <mergeCell ref="B59:E59"/>
    <mergeCell ref="B60:E60"/>
    <mergeCell ref="A62:F62"/>
    <mergeCell ref="A1:F1"/>
    <mergeCell ref="A2:F2"/>
    <mergeCell ref="A3:F3"/>
    <mergeCell ref="B7:E7"/>
    <mergeCell ref="B13:E13"/>
    <mergeCell ref="B35:E35"/>
    <mergeCell ref="A64:F64"/>
    <mergeCell ref="A36:E36"/>
    <mergeCell ref="A61:E61"/>
    <mergeCell ref="A63:E63"/>
    <mergeCell ref="A37:F37"/>
    <mergeCell ref="B26:E26"/>
    <mergeCell ref="B29:E29"/>
    <mergeCell ref="B32:E32"/>
    <mergeCell ref="B33:E33"/>
    <mergeCell ref="B34:E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METROAGUA S.A. 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teccgg</dc:creator>
  <cp:keywords/>
  <dc:description/>
  <cp:lastModifiedBy>DIANA PATRICIA LOPEZ ESTUPIÑAN</cp:lastModifiedBy>
  <cp:lastPrinted>2015-02-11T21:01:39Z</cp:lastPrinted>
  <dcterms:created xsi:type="dcterms:W3CDTF">2014-06-19T14:51:49Z</dcterms:created>
  <dcterms:modified xsi:type="dcterms:W3CDTF">2015-03-04T23:36:16Z</dcterms:modified>
  <cp:category/>
  <cp:version/>
  <cp:contentType/>
  <cp:contentStatus/>
</cp:coreProperties>
</file>