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E:\Documents\01. ESTUDIOS PREVIOS - AGUA\13. TAMINANGO\5. Contratación\OBRA\CD - CONTRATACIÓN - TAMINANGO - OBRA\3. Estudio Previo Definitivo y Presupuesto\"/>
    </mc:Choice>
  </mc:AlternateContent>
  <bookViews>
    <workbookView xWindow="0" yWindow="0" windowWidth="20730" windowHeight="8145"/>
  </bookViews>
  <sheets>
    <sheet name="Hoja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2" i="1" l="1"/>
  <c r="A223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23" i="1"/>
  <c r="A110" i="1"/>
  <c r="A111" i="1" s="1"/>
  <c r="A112" i="1" s="1"/>
  <c r="A113" i="1" s="1"/>
  <c r="A114" i="1" s="1"/>
  <c r="A115" i="1" s="1"/>
  <c r="A116" i="1" s="1"/>
  <c r="A117" i="1" s="1"/>
  <c r="A118" i="1" s="1"/>
  <c r="A97" i="1"/>
  <c r="A98" i="1" s="1"/>
  <c r="A99" i="1" s="1"/>
  <c r="A102" i="1" s="1"/>
  <c r="A103" i="1" s="1"/>
  <c r="A104" i="1" s="1"/>
  <c r="A105" i="1" s="1"/>
  <c r="A106" i="1" s="1"/>
  <c r="A107" i="1" s="1"/>
  <c r="B217" i="1" l="1"/>
  <c r="C217" i="1"/>
  <c r="A276" i="1" l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66" i="1"/>
  <c r="A267" i="1" s="1"/>
  <c r="A268" i="1" s="1"/>
  <c r="A269" i="1" s="1"/>
  <c r="A270" i="1" s="1"/>
  <c r="A271" i="1" s="1"/>
  <c r="A272" i="1" s="1"/>
  <c r="A273" i="1" s="1"/>
  <c r="A274" i="1" s="1"/>
  <c r="C262" i="1"/>
  <c r="B262" i="1"/>
  <c r="B261" i="1"/>
  <c r="B260" i="1"/>
  <c r="B259" i="1"/>
  <c r="B258" i="1"/>
  <c r="B257" i="1"/>
  <c r="B256" i="1"/>
  <c r="A176" i="1"/>
  <c r="A177" i="1" s="1"/>
  <c r="A179" i="1" s="1"/>
  <c r="A180" i="1" s="1"/>
  <c r="A181" i="1" s="1"/>
  <c r="A182" i="1" s="1"/>
  <c r="A183" i="1" s="1"/>
  <c r="A184" i="1" s="1"/>
  <c r="A186" i="1" s="1"/>
  <c r="A187" i="1" s="1"/>
  <c r="A255" i="1" s="1"/>
  <c r="A256" i="1" s="1"/>
  <c r="A257" i="1" s="1"/>
  <c r="A258" i="1" s="1"/>
  <c r="A259" i="1" s="1"/>
  <c r="A260" i="1" s="1"/>
  <c r="A261" i="1" s="1"/>
  <c r="A262" i="1" s="1"/>
  <c r="B171" i="1"/>
  <c r="A166" i="1"/>
  <c r="A167" i="1" s="1"/>
  <c r="A168" i="1" s="1"/>
  <c r="A169" i="1" s="1"/>
  <c r="A170" i="1" s="1"/>
  <c r="A171" i="1" s="1"/>
  <c r="A172" i="1" s="1"/>
  <c r="A173" i="1" s="1"/>
  <c r="A174" i="1" s="1"/>
  <c r="A135" i="1"/>
  <c r="A136" i="1" s="1"/>
  <c r="A123" i="1"/>
  <c r="A125" i="1" s="1"/>
  <c r="A126" i="1" s="1"/>
  <c r="A127" i="1" s="1"/>
  <c r="A129" i="1" s="1"/>
  <c r="A130" i="1" s="1"/>
  <c r="A131" i="1" s="1"/>
  <c r="A132" i="1" s="1"/>
  <c r="A133" i="1" s="1"/>
  <c r="C227" i="1"/>
  <c r="B227" i="1"/>
  <c r="B223" i="1"/>
  <c r="A224" i="1"/>
  <c r="A225" i="1" s="1"/>
  <c r="A226" i="1" s="1"/>
  <c r="A227" i="1" s="1"/>
  <c r="A85" i="1"/>
  <c r="A86" i="1" s="1"/>
  <c r="A87" i="1" s="1"/>
  <c r="C89" i="1"/>
  <c r="B215" i="1"/>
  <c r="C60" i="1"/>
  <c r="C77" i="1" s="1"/>
  <c r="A71" i="1"/>
  <c r="A72" i="1" s="1"/>
  <c r="A73" i="1" s="1"/>
  <c r="A74" i="1" s="1"/>
  <c r="A76" i="1" s="1"/>
  <c r="A77" i="1" s="1"/>
  <c r="A78" i="1" s="1"/>
  <c r="A213" i="1" s="1"/>
  <c r="A214" i="1" s="1"/>
  <c r="A215" i="1" s="1"/>
  <c r="A216" i="1" s="1"/>
  <c r="A217" i="1" s="1"/>
  <c r="A218" i="1" s="1"/>
  <c r="C45" i="1"/>
  <c r="B45" i="1"/>
  <c r="A45" i="1"/>
  <c r="A48" i="1" s="1"/>
  <c r="A49" i="1" s="1"/>
  <c r="A50" i="1" s="1"/>
  <c r="A51" i="1" s="1"/>
  <c r="A33" i="1"/>
  <c r="A34" i="1" s="1"/>
  <c r="A35" i="1" s="1"/>
  <c r="A38" i="1" s="1"/>
  <c r="A40" i="1" s="1"/>
  <c r="A208" i="1" s="1"/>
  <c r="A209" i="1" s="1"/>
  <c r="B32" i="1"/>
  <c r="A24" i="1"/>
  <c r="A26" i="1" s="1"/>
  <c r="A27" i="1" s="1"/>
  <c r="A28" i="1" s="1"/>
  <c r="A10" i="1"/>
  <c r="A12" i="1" s="1"/>
  <c r="A13" i="1" s="1"/>
  <c r="A14" i="1" s="1"/>
  <c r="A16" i="1" s="1"/>
  <c r="A17" i="1" s="1"/>
  <c r="A18" i="1" s="1"/>
  <c r="A19" i="1" s="1"/>
  <c r="A20" i="1" s="1"/>
  <c r="A88" i="1" l="1"/>
  <c r="A89" i="1" s="1"/>
  <c r="A92" i="1" s="1"/>
  <c r="A93" i="1" s="1"/>
  <c r="A94" i="1" s="1"/>
  <c r="A95" i="1" s="1"/>
  <c r="A230" i="1"/>
  <c r="A231" i="1" s="1"/>
  <c r="A232" i="1" s="1"/>
  <c r="A52" i="1"/>
  <c r="A53" i="1" s="1"/>
  <c r="A56" i="1" s="1"/>
  <c r="A57" i="1" s="1"/>
  <c r="A137" i="1"/>
  <c r="A139" i="1" s="1"/>
  <c r="A140" i="1" s="1"/>
  <c r="A141" i="1" s="1"/>
  <c r="A142" i="1" s="1"/>
  <c r="A143" i="1" s="1"/>
  <c r="A144" i="1" s="1"/>
  <c r="A145" i="1" s="1"/>
  <c r="A147" i="1" s="1"/>
  <c r="A148" i="1" s="1"/>
  <c r="A149" i="1" s="1"/>
  <c r="A150" i="1" s="1"/>
  <c r="A151" i="1" s="1"/>
  <c r="A154" i="1" s="1"/>
  <c r="A155" i="1" s="1"/>
  <c r="A156" i="1" s="1"/>
  <c r="A157" i="1" s="1"/>
  <c r="A158" i="1" s="1"/>
  <c r="A159" i="1" s="1"/>
  <c r="A160" i="1" s="1"/>
  <c r="A161" i="1" s="1"/>
  <c r="A236" i="1" s="1"/>
  <c r="A237" i="1" s="1"/>
  <c r="A238" i="1" s="1"/>
  <c r="A239" i="1" s="1"/>
  <c r="A240" i="1" s="1"/>
  <c r="A241" i="1" s="1"/>
  <c r="A242" i="1" s="1"/>
  <c r="A243" i="1" s="1"/>
  <c r="A244" i="1" s="1"/>
  <c r="A246" i="1" s="1"/>
  <c r="A247" i="1" s="1"/>
  <c r="A249" i="1" s="1"/>
  <c r="A251" i="1" s="1"/>
  <c r="A252" i="1" s="1"/>
</calcChain>
</file>

<file path=xl/sharedStrings.xml><?xml version="1.0" encoding="utf-8"?>
<sst xmlns="http://schemas.openxmlformats.org/spreadsheetml/2006/main" count="490" uniqueCount="245">
  <si>
    <t>ITEM</t>
  </si>
  <si>
    <t>UNIDAD</t>
  </si>
  <si>
    <t xml:space="preserve"> 1. BOCATOMA </t>
  </si>
  <si>
    <t xml:space="preserve">  </t>
  </si>
  <si>
    <t xml:space="preserve"> PRELIMINARES </t>
  </si>
  <si>
    <t xml:space="preserve"> Localización y replanteo </t>
  </si>
  <si>
    <t xml:space="preserve"> M2 </t>
  </si>
  <si>
    <t xml:space="preserve"> Encauzamiento provisional </t>
  </si>
  <si>
    <t>M2</t>
  </si>
  <si>
    <t xml:space="preserve"> ESTRUCTURA </t>
  </si>
  <si>
    <t xml:space="preserve"> Concreto 2000 Psi; e=5cms </t>
  </si>
  <si>
    <t xml:space="preserve"> M3 </t>
  </si>
  <si>
    <t xml:space="preserve"> Concreto 4000Psi (28Mpa),Impermeabilizado bocatoma</t>
  </si>
  <si>
    <t xml:space="preserve"> Refuerzo </t>
  </si>
  <si>
    <t xml:space="preserve"> Kg </t>
  </si>
  <si>
    <t xml:space="preserve"> ACCESORIOS HF Y LÁMINA</t>
  </si>
  <si>
    <t xml:space="preserve">Suministro e instlación Tapa en lamina alfajor Perfil de 1" x 1" x 3/16" y marco en el mismo perfil con dos bisagras y argollas para candado y candado.(0,80mx0,80m) </t>
  </si>
  <si>
    <t>und</t>
  </si>
  <si>
    <t xml:space="preserve">Instalación de Tapa Alfajor de 1/8 (0,60mx0,60m) </t>
  </si>
  <si>
    <t xml:space="preserve"> Und </t>
  </si>
  <si>
    <t xml:space="preserve"> Escalón d=3/4", L=0,90m </t>
  </si>
  <si>
    <t>Sum instalación Válvula de doble compuerta vástago no ascendente sello bronce HD 8"</t>
  </si>
  <si>
    <t>Sum instalación Válvula rectangular sello bronce HD 12"</t>
  </si>
  <si>
    <t>Und</t>
  </si>
  <si>
    <t>Suministro e instalación de Rejilla metálica de  0.50mts  x 1,00 mts   m con barras de ø 1/2” , espaciadas 0.01  m, soldadas a perfil de ángulo de 1x1/8”; incluye marco metálico en ángulo de  1”x1/8”     m.</t>
  </si>
  <si>
    <t xml:space="preserve"> TUBERIA DE LAVADO </t>
  </si>
  <si>
    <t>Instalacion Tuberia PVC UM  d=12"</t>
  </si>
  <si>
    <t xml:space="preserve"> ML </t>
  </si>
  <si>
    <t xml:space="preserve"> Cabezal de descarga</t>
  </si>
  <si>
    <t xml:space="preserve"> MOVIMIENTO DE TIERRAS </t>
  </si>
  <si>
    <t xml:space="preserve"> Excavación en material comun área humeda  h&lt;=1m </t>
  </si>
  <si>
    <t>TON</t>
  </si>
  <si>
    <t>M3</t>
  </si>
  <si>
    <t>Tuberías</t>
  </si>
  <si>
    <t>Suministro tubería PVC d=12" UM RDE 21</t>
  </si>
  <si>
    <t>ML</t>
  </si>
  <si>
    <t xml:space="preserve"> 2. ADUCCION</t>
  </si>
  <si>
    <t xml:space="preserve"> TUBERIA Y ACCESORIOS PVC-UM </t>
  </si>
  <si>
    <t xml:space="preserve"> Instalacion Tuberia PVC pres d=8"ACERO carbón</t>
  </si>
  <si>
    <t xml:space="preserve"> Instalacion  Codo Acero de 45° d=8"</t>
  </si>
  <si>
    <t>Concreto de 3000 psi para anclajes</t>
  </si>
  <si>
    <t>m3</t>
  </si>
  <si>
    <t xml:space="preserve"> Relleno con mat.selec de la excavación</t>
  </si>
  <si>
    <t xml:space="preserve"> TUBERIA Y ACCESORIOS PVC</t>
  </si>
  <si>
    <t>Tuberia acero carbon  d=8" SCH 40</t>
  </si>
  <si>
    <t>UND</t>
  </si>
  <si>
    <t xml:space="preserve"> 3. DESARENADOR </t>
  </si>
  <si>
    <t xml:space="preserve"> Concreto 4000Psi,Impermeabilizado para  muros </t>
  </si>
  <si>
    <t xml:space="preserve"> Concreto 3000Psi, Tapa</t>
  </si>
  <si>
    <t xml:space="preserve"> Mortero impermeabilizado 1:4 Pedientado  sobre piso </t>
  </si>
  <si>
    <t>Cinta PVC V-15 para juntas de construcción y/o dilatación.</t>
  </si>
  <si>
    <t>Suministro y colocación de escalones en varilla 5/8", L = 1.10 m, pintado con 2 capas de anticorrosivo y 1 capa de esmalte blanco</t>
  </si>
  <si>
    <t xml:space="preserve"> VALVULAS Y ACCESORIOS </t>
  </si>
  <si>
    <t xml:space="preserve"> Instalacion Válvula Compuerta HF,d=8"; Lev=2m (Con Vastago) </t>
  </si>
  <si>
    <t xml:space="preserve"> Instalacion Válvula Compuerta HF,d=6"; Lev=2m (Con Vastago) </t>
  </si>
  <si>
    <t>Suministro e instalación Pasamuro d=8" PVC , L=0.70m ELXEB</t>
  </si>
  <si>
    <t>Instalacion Tuberia  d=8"ACERO carbón</t>
  </si>
  <si>
    <t>ml</t>
  </si>
  <si>
    <t>Suministro e instalación codo  90° de 8" acero carbón</t>
  </si>
  <si>
    <t>Instalación de Tubería PVC RDE 21 de 6" UM</t>
  </si>
  <si>
    <t>Suministro e instalación codo corto PVC 90° de 6"</t>
  </si>
  <si>
    <t>Suministro e instalación Tee 8x6" HD EB</t>
  </si>
  <si>
    <t>Suministro e instalación Tee Acero Carbón de 8"</t>
  </si>
  <si>
    <t>Suministro e instlación Tee 6x6" HD JH</t>
  </si>
  <si>
    <t>Suministro e instalación pasamuro de 6" ELxEL</t>
  </si>
  <si>
    <t>Instalación tubería PVC tipo novafort o similar de 6"</t>
  </si>
  <si>
    <t>Suministro e instalación tapa HF D=0.60m (incluye aro)</t>
  </si>
  <si>
    <t>Suministro e instalación Unión reparación de 6" PVC</t>
  </si>
  <si>
    <t>CERRAMIENTO</t>
  </si>
  <si>
    <t>Malla eslabonada de 2" de hueco cal 10, acero galvanizado, incluye angulo de 1 1/2"x3/16" (abajo y arriba), tubo galvanizado de 2", alambre de puas tres hilos. Según diseño.</t>
  </si>
  <si>
    <t>Puerta de Cerramiento</t>
  </si>
  <si>
    <t>m2</t>
  </si>
  <si>
    <t>Concreto de 3000 psi viga cimiento y zapatas</t>
  </si>
  <si>
    <t>Ciclopeo 60% de 3000 PSI 40% de rajòn, soporte estructural.</t>
  </si>
  <si>
    <t>ACCESORIOS</t>
  </si>
  <si>
    <t>Suministro e instalacion de macromedidor tipo agua cruda de 6"</t>
  </si>
  <si>
    <t>un</t>
  </si>
  <si>
    <t>Suministro  e instalación Codo GR PVC U.M d=6"</t>
  </si>
  <si>
    <t>Caja en Mamposteria ladrillo, tolete común de 0,70x0,70m, con mortero impermeabilizado, incluye tapa lámina alfajor 1/8.</t>
  </si>
  <si>
    <t xml:space="preserve"> VALVULAS Y TUBERÍAS</t>
  </si>
  <si>
    <t xml:space="preserve">Suministro válvula Compuerta HF,d=8"; Lev=2m (Con Vastago) </t>
  </si>
  <si>
    <t>Suministro de válvula compuerta HF, d=6", lev 1,5m (con vástago)</t>
  </si>
  <si>
    <t>Tubería PVC RDE 21 de 6" UM</t>
  </si>
  <si>
    <t xml:space="preserve">Suministro  Tuberia PVC tipo Novafort d=6" </t>
  </si>
  <si>
    <t>4. CONDUCCION</t>
  </si>
  <si>
    <t>PRELIMINARES</t>
  </si>
  <si>
    <t>Localización y Replanteo</t>
  </si>
  <si>
    <t xml:space="preserve"> Excavación en conglomerado Area seca  h&lt;=1.5m </t>
  </si>
  <si>
    <t xml:space="preserve"> Relleno con mat.selec de la excav  compactado sobre tuberias </t>
  </si>
  <si>
    <t>Relleno en arena de río y/o de peña</t>
  </si>
  <si>
    <t xml:space="preserve"> TUBERIA Y ACCESORIOS PVC UM </t>
  </si>
  <si>
    <t>Instalacion  Tuberia PVC pres d=6" RDE 21</t>
  </si>
  <si>
    <t>Instalacion  Codo GR PVC U.M d=6" 90</t>
  </si>
  <si>
    <t>Instalacion  Codo GR PVC U.M d=6" 45</t>
  </si>
  <si>
    <t>Instalacion  Codo GR PVC U.M d=6" 22</t>
  </si>
  <si>
    <t xml:space="preserve">Concreto para anclajes de 2500 psi </t>
  </si>
  <si>
    <t>Refuerzo de 60,000 psi</t>
  </si>
  <si>
    <t>KG</t>
  </si>
  <si>
    <t xml:space="preserve"> VÁLVULAS Y ACCESORIOS HF </t>
  </si>
  <si>
    <t xml:space="preserve"> Instalacion Ventosa doble acción HF d=2,  incluye tee, reducciones, adaptadores.</t>
  </si>
  <si>
    <t xml:space="preserve"> Instalacion de purga HD 3",  incluye tee, reducciones, adaptadores.</t>
  </si>
  <si>
    <t xml:space="preserve"> Instalacion  Válvula HF,d=6" </t>
  </si>
  <si>
    <t>Valvula Reguladora de presión. D=6", P=30 m.c.a.</t>
  </si>
  <si>
    <t>Caja en Mamposteria ladrillo, tolete común de 0,60x0,60m, con mortero impermeabilizado, incluye tapa en lamina alfajor Perfil de 1" x 1" x 3/16" y marco en el mismo perfil con dos bisagras y argollas para candado y candado.</t>
  </si>
  <si>
    <t>Caja en Mamposteria ladrillo, tolete común de 0,80x0,80m, con mortero impermeabilizado,incluye tapa en lamina alfajor Perfil de 1" x 1" x 3/16" y marco en el mismo perfil con dos bisagras y argollas para candado y candado.</t>
  </si>
  <si>
    <t>PASOS ELEVADOS</t>
  </si>
  <si>
    <t xml:space="preserve">VIADUCTO L= 10m  Dt=6", CORDÓN SUP. E INF. ANG 2" X 2" X 1/8", DIAGONALES ANG 1" X  1" X 1/8", VERTICALES ANG 1" X 1" X 1/8" localizados sobre terreno en pasos y quebradas </t>
  </si>
  <si>
    <t xml:space="preserve">Concreto estructural resistencia 3000 psi. 21,0 MPA </t>
  </si>
  <si>
    <t>Acero de refuerzo de 60000 PSI 420Mpa</t>
  </si>
  <si>
    <t>Kg</t>
  </si>
  <si>
    <t>Concreto simple de  10,5 MPA (105 KG/CM2) 1500 PSI</t>
  </si>
  <si>
    <t>Instalación tubería PEAD PN 10 PE 100 de 160mm incluye termofusión</t>
  </si>
  <si>
    <t>Cable acero galvanizado extra resistente (11680kg carga de rotura), alambre retenida 1/2"</t>
  </si>
  <si>
    <t>poste en tubo de acero A-532 de d=4" para retenida.</t>
  </si>
  <si>
    <t>Suministro e instalación brida loca HD de d=6"</t>
  </si>
  <si>
    <t xml:space="preserve">Suministro Tuberia PVC pres d=6"RDE 21 U.M </t>
  </si>
  <si>
    <t xml:space="preserve">Suministro de  tubería PEAD PN 10 PE 100 de 160mm </t>
  </si>
  <si>
    <t>Suministro  Codo GR PVC U.M d=6" 45</t>
  </si>
  <si>
    <t>Suministro  Codo GR PVC U.M d=6" 22</t>
  </si>
  <si>
    <t>Suministro Unión reparación PVC de 6" de diámetro</t>
  </si>
  <si>
    <t>Suministro Ventosa doble acción HF d=3"</t>
  </si>
  <si>
    <t>Suministro de purga HD 3"</t>
  </si>
  <si>
    <t xml:space="preserve">Suministro  Válvula HF,d=6" </t>
  </si>
  <si>
    <t xml:space="preserve"> Suministro  Válvula Reguladora de Presión d=6" inclue caja y M.O</t>
  </si>
  <si>
    <t xml:space="preserve"> 5. PLANTA DE POTABILIZACION </t>
  </si>
  <si>
    <t>Señalización con cinta reflectiva y colombinas en concreto</t>
  </si>
  <si>
    <t xml:space="preserve"> Excavación en conglomerado 2&lt;=h&lt;=5m </t>
  </si>
  <si>
    <t xml:space="preserve"> Extendido de sobrantes </t>
  </si>
  <si>
    <t xml:space="preserve">CANAL DE ENTRADA, FLOCULADORES, </t>
  </si>
  <si>
    <t xml:space="preserve"> Concreto 4000Psi,Impermeabilizado placa  de fondo</t>
  </si>
  <si>
    <t xml:space="preserve"> Concreto 4000Psi,Impermeabilizado para muros</t>
  </si>
  <si>
    <t xml:space="preserve"> Concreto 3000Psi, Pasarelas</t>
  </si>
  <si>
    <t xml:space="preserve"> Prefabricados l=2m (Falso fondo) viguetas  en "V" </t>
  </si>
  <si>
    <t xml:space="preserve"> Ml </t>
  </si>
  <si>
    <t xml:space="preserve"> Arena fondo planta de potabiliza </t>
  </si>
  <si>
    <t xml:space="preserve"> Antracita planta de potabilización </t>
  </si>
  <si>
    <t xml:space="preserve"> Mortero impermeabilizado 1:4 Pedientado sobre piso (C.Parshall) </t>
  </si>
  <si>
    <t xml:space="preserve"> VÁLVULAS Y TUBERIAS </t>
  </si>
  <si>
    <t xml:space="preserve"> Instalacion  Compuerta (1,0x0,90/c.resalte) </t>
  </si>
  <si>
    <t xml:space="preserve"> Instalacion  Compuerta desagues d=4"; Lv=2.5m </t>
  </si>
  <si>
    <t xml:space="preserve"> Instalacion  Válvula de mariposa d= 6" </t>
  </si>
  <si>
    <t xml:space="preserve"> Vertederos para filtros </t>
  </si>
  <si>
    <t xml:space="preserve"> Instalacion  Tuberia PVC pres d=8" RDE 41</t>
  </si>
  <si>
    <t xml:space="preserve"> Baranda d = 1 1/4" HG; h=1.0m </t>
  </si>
  <si>
    <t>SEDIMENTADORES FILTROS Y TANQUE</t>
  </si>
  <si>
    <t xml:space="preserve"> Instalacion  lámina 2.4x1.2m</t>
  </si>
  <si>
    <t xml:space="preserve"> Instalacion Separador en "U AC,  L=1X0,10m </t>
  </si>
  <si>
    <t xml:space="preserve"> VÁLVULAS Y TUBRIAS FLOC, SEDIMEN Y TANQUE </t>
  </si>
  <si>
    <t xml:space="preserve"> Instalacion  Compuerta lateral HF  (0,5X0,5); Lv=1,0m </t>
  </si>
  <si>
    <t xml:space="preserve"> Instalacion  Válvula de mariposa d= 8" </t>
  </si>
  <si>
    <t xml:space="preserve"> Instalacion  Tuberia entrada floculadores PVC d=8"  RDE 41 </t>
  </si>
  <si>
    <t xml:space="preserve"> Instalacion  Tuberia PVC d=4" (d=2" C/1.95m) </t>
  </si>
  <si>
    <t xml:space="preserve"> DESAGUES EXTERIORES </t>
  </si>
  <si>
    <t xml:space="preserve"> Instalacion  Tuberia PVC sanitaria d=6" </t>
  </si>
  <si>
    <t xml:space="preserve"> Pozo de inspección H=4.4m,d=1,20m </t>
  </si>
  <si>
    <t xml:space="preserve"> VÁLVULAS Y TUBERIAS FILTROS </t>
  </si>
  <si>
    <t xml:space="preserve"> Suministro Compuerta (1,0x0,90/c.resalte) </t>
  </si>
  <si>
    <t xml:space="preserve"> Suministro Compuerta desagues d=6"; Lv=2.5m </t>
  </si>
  <si>
    <t xml:space="preserve"> Suministro  Válvula de mariposa d= 6" </t>
  </si>
  <si>
    <t xml:space="preserve"> Suministro Vertederos para filtros </t>
  </si>
  <si>
    <t xml:space="preserve"> Suministro codo PVC presion d=8"</t>
  </si>
  <si>
    <t xml:space="preserve"> Suministro Tuberia PVC presion d=4"</t>
  </si>
  <si>
    <t>Tapon Soldado PVC Presi'on d=4"</t>
  </si>
  <si>
    <t xml:space="preserve"> Suministro Vertedero L=1,20m (Cobre/Bronce) </t>
  </si>
  <si>
    <t xml:space="preserve"> FLOCULADORES Y SEDIMENTADORES </t>
  </si>
  <si>
    <t xml:space="preserve"> Suministro  lámina A.C. 2.40x1.20m</t>
  </si>
  <si>
    <t xml:space="preserve"> Suministro  Separador en "U AC,  L=1X0,10m </t>
  </si>
  <si>
    <t xml:space="preserve"> VÁLVULAS Y TUBRIAS FLOC, Y SEDIMEN </t>
  </si>
  <si>
    <t xml:space="preserve"> Suministro Tuberia PVC sanitaria d= 6" </t>
  </si>
  <si>
    <t xml:space="preserve"> Suministro Tuberia PVC sanitaria d=4" </t>
  </si>
  <si>
    <t>6. TANQUE DE ALMACENAMIENTO</t>
  </si>
  <si>
    <t xml:space="preserve"> Excavación en Material cómún  h&lt;=1m </t>
  </si>
  <si>
    <t xml:space="preserve"> Excavación en Material Conglomerado  h&lt;=2.5m </t>
  </si>
  <si>
    <t xml:space="preserve"> Excavación en Material Conglomerado  h&lt;=5m </t>
  </si>
  <si>
    <t>CONCRETOS</t>
  </si>
  <si>
    <t xml:space="preserve"> Concreto 4000Psi, Impermeabilizado Placa de fondo </t>
  </si>
  <si>
    <t xml:space="preserve"> Concreto 4000Psi, Impermeabilizado Paredes</t>
  </si>
  <si>
    <t xml:space="preserve"> Concreto 3000Psi,  Vigas y Tapa</t>
  </si>
  <si>
    <t>Cinta PVC</t>
  </si>
  <si>
    <t>Acero de Refuerzo</t>
  </si>
  <si>
    <t xml:space="preserve"> VÁLVULAS Y TUBERIAS TANQUE</t>
  </si>
  <si>
    <t xml:space="preserve">Válvula de mariposa d= 6" </t>
  </si>
  <si>
    <t xml:space="preserve">Instalacion Codo PVC presión  d=6 x 90° </t>
  </si>
  <si>
    <t>Tuberia PVC pres d=6"RDE 21</t>
  </si>
  <si>
    <t>Codo de Ventilación</t>
  </si>
  <si>
    <t>Und.</t>
  </si>
  <si>
    <t>Tapa en lamina 60x60 cm. Cal. 18 Angulo 1 1/2" x 1/8"</t>
  </si>
  <si>
    <t>Escalon en Hierro 3/4"</t>
  </si>
  <si>
    <t xml:space="preserve"> Suministro Tuberia PVC sanitaria d= 6" - Rebose</t>
  </si>
  <si>
    <t xml:space="preserve"> Suministro Tuberia PVC sanitaria d= 6" - Lavado</t>
  </si>
  <si>
    <t xml:space="preserve">7.  EQUIPAMENTO DE LABORATORIO </t>
  </si>
  <si>
    <t xml:space="preserve"> Aditamentos para análisis Físico quimico,   Bactereológico y Microbiológio </t>
  </si>
  <si>
    <t xml:space="preserve"> Fotómetro Hach </t>
  </si>
  <si>
    <t xml:space="preserve"> Quit Celdas </t>
  </si>
  <si>
    <t xml:space="preserve"> Turbidímetro Hach </t>
  </si>
  <si>
    <t xml:space="preserve"> Floculador de 6 puestos E&amp;Q </t>
  </si>
  <si>
    <t xml:space="preserve"> Balanza digital </t>
  </si>
  <si>
    <t xml:space="preserve"> Cronómetro </t>
  </si>
  <si>
    <t xml:space="preserve"> Centrifuga 6 tubos </t>
  </si>
  <si>
    <t xml:space="preserve"> Jarra Cuadrada acrílica </t>
  </si>
  <si>
    <t xml:space="preserve"> Balón 1000ml </t>
  </si>
  <si>
    <t xml:space="preserve"> Balón 1000Ml </t>
  </si>
  <si>
    <t xml:space="preserve"> Bureta clase A </t>
  </si>
  <si>
    <t xml:space="preserve"> Erlemeyer 250Ml </t>
  </si>
  <si>
    <t xml:space="preserve"> Pipeta 1 Ml </t>
  </si>
  <si>
    <t xml:space="preserve"> Vaso precipitado 1000Ml plástico </t>
  </si>
  <si>
    <t xml:space="preserve"> Vaso precipitado 1000Ml Vidrio </t>
  </si>
  <si>
    <t xml:space="preserve"> Reactivos para nitritos X 100Und </t>
  </si>
  <si>
    <t xml:space="preserve"> Reactivo Para sulfatos x 100Und </t>
  </si>
  <si>
    <t xml:space="preserve"> Reactivo pra Hierro x 100Unds </t>
  </si>
  <si>
    <t xml:space="preserve"> Reactivo para Cloro x 100 Unds </t>
  </si>
  <si>
    <t xml:space="preserve"> Reactivo para alcalinidad x 100Und </t>
  </si>
  <si>
    <t xml:space="preserve"> Kit para dureza </t>
  </si>
  <si>
    <t xml:space="preserve"> Tiosulfato de Sodio x 1000Ml </t>
  </si>
  <si>
    <t xml:space="preserve"> y/o ausencia de coliformes x 20Unds </t>
  </si>
  <si>
    <t xml:space="preserve">TOTAL COSTO DIRECTO OBRA CIVIL : </t>
  </si>
  <si>
    <t>ADMINISTRACIÓN</t>
  </si>
  <si>
    <t>IMPREVISTOS</t>
  </si>
  <si>
    <t>UTILIDAD</t>
  </si>
  <si>
    <t xml:space="preserve">IVA SOBRE LA UTILIDAD (19%): </t>
  </si>
  <si>
    <t>DESCRIPCIÓN</t>
  </si>
  <si>
    <t>CANT.</t>
  </si>
  <si>
    <t>VALOR UNITARIO</t>
  </si>
  <si>
    <t>VALOR TOTAL</t>
  </si>
  <si>
    <t xml:space="preserve"> PRESUPUESTO ESTIMADO OBRA CIVIL : </t>
  </si>
  <si>
    <t>6. SUMINISTROS TANQUE DE ALMACENAMIENTO</t>
  </si>
  <si>
    <t xml:space="preserve">TOTAL COSTO DIRECTO SUMINISTROS : </t>
  </si>
  <si>
    <t xml:space="preserve">ADMINISTRACIÓN : </t>
  </si>
  <si>
    <t xml:space="preserve"> PRESUPUESTO ESTIMADO SUMINISTRO : </t>
  </si>
  <si>
    <t>TOTAL PRESUPUESTO ESTIMADO:  (OBRA CIVIL + SUMINISTROS)</t>
  </si>
  <si>
    <t>PRESUPUESTO ESTIMADO</t>
  </si>
  <si>
    <t>PRESUPUESTO OBRA CIVIL</t>
  </si>
  <si>
    <t>PRESUPUESTO DE  SUMINISTROS</t>
  </si>
  <si>
    <t xml:space="preserve">5. SUMINISTROS - PLANTA DE POTABILIZACION </t>
  </si>
  <si>
    <t>4. SUMINISTROS - CONDUCCION</t>
  </si>
  <si>
    <t xml:space="preserve">3. SUMINISTROS DESARENADOR </t>
  </si>
  <si>
    <t>2. SUMINISTROS - ADUCCION</t>
  </si>
  <si>
    <t xml:space="preserve">1. SUMINISTROS - BOCATOMA </t>
  </si>
  <si>
    <t>Instalacion Unión reparación PVC de 6" de diámetro</t>
  </si>
  <si>
    <t>Instalacion Unión mecánica PVC de 6" de diámetro</t>
  </si>
  <si>
    <t>Transporte o trasiego de materiales de obra y tuberia - Hasta 87 Km</t>
  </si>
  <si>
    <t>Suministro e Instalación Cable flexible de acero inoxidable de d=3/4"</t>
  </si>
  <si>
    <t xml:space="preserve"> Excavación en roca area Seca h&lt;=1.5m, incluye compresor con dos martillos</t>
  </si>
  <si>
    <t xml:space="preserve"> Excavación en Roca Seca  h&lt;=5m, incluye compresor con dos martillos</t>
  </si>
  <si>
    <t>VALOR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</si>
</sst>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(&quot;$&quot;* #,##0_);_(&quot;$&quot;* \(#,##0\);_(&quot;$&quot;* &quot;-&quot;??_);_(@_)"/>
    <numFmt numFmtId="165" formatCode="[$$-240A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4" fontId="2" fillId="4" borderId="9" xfId="0" applyNumberFormat="1" applyFont="1" applyFill="1" applyBorder="1" applyAlignment="1" applyProtection="1">
      <alignment horizontal="center" vertical="center" wrapText="1"/>
    </xf>
    <xf numFmtId="165" fontId="2" fillId="4" borderId="9" xfId="0" applyNumberFormat="1" applyFont="1" applyFill="1" applyBorder="1" applyAlignment="1" applyProtection="1">
      <alignment horizontal="center" vertical="center" wrapText="1"/>
    </xf>
    <xf numFmtId="165" fontId="2" fillId="4" borderId="10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2" fontId="4" fillId="0" borderId="7" xfId="0" applyNumberFormat="1" applyFont="1" applyFill="1" applyBorder="1" applyAlignment="1" applyProtection="1">
      <alignment horizontal="center" vertical="center"/>
    </xf>
    <xf numFmtId="44" fontId="4" fillId="0" borderId="7" xfId="1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justify" vertical="center" wrapText="1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justify" vertical="center" wrapText="1"/>
    </xf>
    <xf numFmtId="0" fontId="4" fillId="0" borderId="7" xfId="2" applyFont="1" applyFill="1" applyBorder="1" applyAlignment="1" applyProtection="1">
      <alignment horizontal="left" vertical="center" wrapText="1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0" fillId="2" borderId="11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165" fontId="2" fillId="4" borderId="9" xfId="0" applyNumberFormat="1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" fontId="2" fillId="0" borderId="22" xfId="0" applyNumberFormat="1" applyFont="1" applyFill="1" applyBorder="1" applyAlignment="1" applyProtection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 vertical="center"/>
    </xf>
    <xf numFmtId="165" fontId="2" fillId="0" borderId="29" xfId="0" applyNumberFormat="1" applyFont="1" applyFill="1" applyBorder="1" applyAlignment="1" applyProtection="1">
      <alignment horizontal="center" vertical="center" wrapText="1"/>
    </xf>
    <xf numFmtId="2" fontId="4" fillId="2" borderId="11" xfId="0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right" vertical="center"/>
    </xf>
    <xf numFmtId="2" fontId="4" fillId="0" borderId="30" xfId="0" applyNumberFormat="1" applyFont="1" applyFill="1" applyBorder="1" applyAlignment="1" applyProtection="1">
      <alignment horizontal="left" vertical="center"/>
    </xf>
    <xf numFmtId="2" fontId="4" fillId="2" borderId="16" xfId="0" applyNumberFormat="1" applyFont="1" applyFill="1" applyBorder="1" applyAlignment="1" applyProtection="1">
      <alignment horizontal="left" vertical="center"/>
    </xf>
    <xf numFmtId="2" fontId="4" fillId="2" borderId="13" xfId="0" applyNumberFormat="1" applyFont="1" applyFill="1" applyBorder="1" applyAlignment="1" applyProtection="1">
      <alignment horizontal="left" vertical="center"/>
    </xf>
    <xf numFmtId="2" fontId="4" fillId="0" borderId="28" xfId="0" applyNumberFormat="1" applyFont="1" applyFill="1" applyBorder="1" applyAlignment="1" applyProtection="1">
      <alignment horizontal="left" vertical="center"/>
    </xf>
    <xf numFmtId="2" fontId="4" fillId="2" borderId="8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44" fontId="0" fillId="0" borderId="0" xfId="0" applyNumberFormat="1"/>
    <xf numFmtId="0" fontId="4" fillId="0" borderId="0" xfId="2" applyFont="1" applyFill="1" applyBorder="1" applyAlignment="1" applyProtection="1">
      <alignment horizontal="left" vertical="justify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2" fontId="4" fillId="0" borderId="19" xfId="0" applyNumberFormat="1" applyFont="1" applyFill="1" applyBorder="1" applyAlignment="1" applyProtection="1">
      <alignment horizontal="right" vertical="center"/>
    </xf>
    <xf numFmtId="164" fontId="4" fillId="0" borderId="19" xfId="1" applyNumberFormat="1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</xf>
    <xf numFmtId="2" fontId="4" fillId="2" borderId="7" xfId="0" applyNumberFormat="1" applyFont="1" applyFill="1" applyBorder="1" applyAlignment="1" applyProtection="1">
      <alignment horizontal="right" vertical="center"/>
    </xf>
    <xf numFmtId="164" fontId="4" fillId="2" borderId="7" xfId="1" applyNumberFormat="1" applyFont="1" applyFill="1" applyBorder="1" applyAlignment="1" applyProtection="1">
      <alignment horizontal="right" vertical="center"/>
    </xf>
    <xf numFmtId="164" fontId="4" fillId="0" borderId="7" xfId="1" applyNumberFormat="1" applyFont="1" applyFill="1" applyBorder="1" applyAlignment="1" applyProtection="1">
      <alignment horizontal="right" vertical="center"/>
    </xf>
    <xf numFmtId="2" fontId="4" fillId="2" borderId="7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/>
    </xf>
    <xf numFmtId="2" fontId="4" fillId="0" borderId="7" xfId="0" applyNumberFormat="1" applyFont="1" applyFill="1" applyBorder="1" applyAlignment="1" applyProtection="1">
      <alignment horizontal="right" vertical="center"/>
    </xf>
    <xf numFmtId="2" fontId="0" fillId="0" borderId="7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2" fontId="0" fillId="2" borderId="7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horizontal="left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2" fontId="4" fillId="0" borderId="31" xfId="0" applyNumberFormat="1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44" fontId="4" fillId="0" borderId="7" xfId="1" applyNumberFormat="1" applyFont="1" applyFill="1" applyBorder="1" applyAlignment="1" applyProtection="1">
      <alignment horizontal="right" vertical="center"/>
      <protection locked="0"/>
    </xf>
    <xf numFmtId="44" fontId="4" fillId="2" borderId="7" xfId="1" applyNumberFormat="1" applyFont="1" applyFill="1" applyBorder="1" applyAlignment="1" applyProtection="1">
      <alignment horizontal="right" vertical="center"/>
      <protection locked="0"/>
    </xf>
    <xf numFmtId="44" fontId="4" fillId="0" borderId="7" xfId="1" applyNumberFormat="1" applyFont="1" applyFill="1" applyBorder="1" applyAlignment="1" applyProtection="1">
      <alignment horizontal="center" vertical="center"/>
      <protection locked="0"/>
    </xf>
    <xf numFmtId="164" fontId="4" fillId="0" borderId="18" xfId="1" applyNumberFormat="1" applyFont="1" applyFill="1" applyBorder="1" applyAlignment="1" applyProtection="1">
      <alignment horizontal="right" vertical="center"/>
      <protection locked="0"/>
    </xf>
    <xf numFmtId="44" fontId="2" fillId="2" borderId="12" xfId="0" applyNumberFormat="1" applyFont="1" applyFill="1" applyBorder="1" applyAlignment="1" applyProtection="1">
      <alignment vertical="center"/>
      <protection locked="0"/>
    </xf>
    <xf numFmtId="44" fontId="0" fillId="0" borderId="12" xfId="0" applyNumberFormat="1" applyFont="1" applyFill="1" applyBorder="1" applyAlignment="1" applyProtection="1">
      <alignment vertical="center"/>
      <protection locked="0"/>
    </xf>
    <xf numFmtId="44" fontId="2" fillId="2" borderId="1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44" fontId="4" fillId="0" borderId="31" xfId="1" applyNumberFormat="1" applyFont="1" applyFill="1" applyBorder="1" applyAlignment="1" applyProtection="1">
      <alignment horizontal="right" vertical="center"/>
      <protection locked="0"/>
    </xf>
    <xf numFmtId="164" fontId="4" fillId="0" borderId="35" xfId="1" applyNumberFormat="1" applyFont="1" applyFill="1" applyBorder="1" applyAlignment="1" applyProtection="1">
      <alignment horizontal="right" vertical="center"/>
      <protection locked="0"/>
    </xf>
    <xf numFmtId="44" fontId="5" fillId="2" borderId="20" xfId="1" applyNumberFormat="1" applyFont="1" applyFill="1" applyBorder="1" applyAlignment="1" applyProtection="1">
      <alignment horizontal="right" vertical="center"/>
      <protection locked="0"/>
    </xf>
    <xf numFmtId="44" fontId="5" fillId="2" borderId="15" xfId="1" applyNumberFormat="1" applyFont="1" applyFill="1" applyBorder="1" applyAlignment="1" applyProtection="1">
      <alignment horizontal="right" vertical="center"/>
      <protection locked="0"/>
    </xf>
    <xf numFmtId="44" fontId="5" fillId="0" borderId="29" xfId="1" applyNumberFormat="1" applyFont="1" applyFill="1" applyBorder="1" applyAlignment="1" applyProtection="1">
      <alignment horizontal="right" vertical="center"/>
      <protection locked="0"/>
    </xf>
    <xf numFmtId="44" fontId="5" fillId="2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2" borderId="12" xfId="1" applyNumberFormat="1" applyFont="1" applyFill="1" applyBorder="1" applyAlignment="1" applyProtection="1">
      <alignment horizontal="right" vertical="center"/>
    </xf>
    <xf numFmtId="164" fontId="4" fillId="0" borderId="12" xfId="1" applyNumberFormat="1" applyFont="1" applyFill="1" applyBorder="1" applyAlignment="1" applyProtection="1">
      <alignment horizontal="right" vertical="center"/>
    </xf>
    <xf numFmtId="44" fontId="4" fillId="0" borderId="12" xfId="1" applyNumberFormat="1" applyFont="1" applyFill="1" applyBorder="1" applyAlignment="1" applyProtection="1">
      <alignment horizontal="right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44" fontId="4" fillId="0" borderId="12" xfId="1" applyNumberFormat="1" applyFont="1" applyFill="1" applyBorder="1" applyAlignment="1" applyProtection="1">
      <alignment horizontal="right" vertical="center"/>
      <protection locked="0"/>
    </xf>
    <xf numFmtId="8" fontId="0" fillId="0" borderId="0" xfId="0" applyNumberFormat="1" applyFill="1" applyProtection="1">
      <protection locked="0"/>
    </xf>
    <xf numFmtId="44" fontId="0" fillId="0" borderId="0" xfId="0" applyNumberFormat="1" applyFill="1" applyProtection="1">
      <protection locked="0"/>
    </xf>
    <xf numFmtId="44" fontId="4" fillId="2" borderId="12" xfId="1" applyNumberFormat="1" applyFont="1" applyFill="1" applyBorder="1" applyAlignment="1" applyProtection="1">
      <alignment horizontal="right" vertical="center"/>
      <protection locked="0"/>
    </xf>
    <xf numFmtId="44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44" fontId="2" fillId="0" borderId="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0" xfId="0" applyNumberFormat="1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4" fontId="4" fillId="0" borderId="35" xfId="1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right" vertical="center"/>
      <protection locked="0"/>
    </xf>
  </cellXfs>
  <cellStyles count="3">
    <cellStyle name="Moneda" xfId="1" builtinId="4"/>
    <cellStyle name="Normal" xfId="0" builtinId="0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1.%20ESTUDIOS%20PREVIOS%20-%20AGUA/13.%20TAMINANGO/5.%20Contrataci&#243;n/OBRA/Copia%20de%20presupuesto%20remolino%20junio%208%202017%20-%20JIMENA%2026-07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"/>
      <sheetName val="apu.s"/>
      <sheetName val="M,O,"/>
    </sheetNames>
    <sheetDataSet>
      <sheetData sheetId="0">
        <row r="73">
          <cell r="B73" t="str">
            <v>Suministro e instalación pasamuro de 6" ELxEL</v>
          </cell>
        </row>
        <row r="75">
          <cell r="B75" t="str">
            <v>Suministro e instalación tapa HF D=0.60m (incluye aro)</v>
          </cell>
          <cell r="E75">
            <v>126498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zoomScaleNormal="100" workbookViewId="0">
      <selection activeCell="G182" sqref="G182"/>
    </sheetView>
  </sheetViews>
  <sheetFormatPr baseColWidth="10" defaultRowHeight="15" x14ac:dyDescent="0.25"/>
  <cols>
    <col min="1" max="1" width="5.5703125" style="6" customWidth="1"/>
    <col min="2" max="2" width="39.28515625" style="100" customWidth="1"/>
    <col min="3" max="3" width="8.28515625" style="6" bestFit="1" customWidth="1"/>
    <col min="4" max="4" width="8.42578125" style="6" customWidth="1"/>
    <col min="5" max="5" width="15.28515625" style="6" customWidth="1"/>
    <col min="6" max="6" width="18.28515625" style="6" customWidth="1"/>
    <col min="7" max="7" width="17.85546875" customWidth="1"/>
    <col min="8" max="8" width="16.28515625" customWidth="1"/>
    <col min="9" max="9" width="18.85546875" customWidth="1"/>
  </cols>
  <sheetData>
    <row r="1" spans="1:9" ht="15.75" thickTop="1" x14ac:dyDescent="0.25">
      <c r="A1" s="74" t="s">
        <v>230</v>
      </c>
      <c r="B1" s="75"/>
      <c r="C1" s="75"/>
      <c r="D1" s="75"/>
      <c r="E1" s="75"/>
      <c r="F1" s="75"/>
      <c r="G1" s="124"/>
    </row>
    <row r="2" spans="1:9" ht="11.25" customHeight="1" x14ac:dyDescent="0.25">
      <c r="A2" s="76"/>
      <c r="B2" s="77"/>
      <c r="C2" s="77"/>
      <c r="D2" s="77"/>
      <c r="E2" s="77"/>
      <c r="F2" s="77"/>
      <c r="G2" s="124"/>
    </row>
    <row r="3" spans="1:9" ht="15.75" thickBot="1" x14ac:dyDescent="0.3">
      <c r="A3" s="78" t="s">
        <v>231</v>
      </c>
      <c r="B3" s="79"/>
      <c r="C3" s="79"/>
      <c r="D3" s="79"/>
      <c r="E3" s="79"/>
      <c r="F3" s="79"/>
      <c r="G3" s="124"/>
    </row>
    <row r="4" spans="1:9" ht="9.75" customHeight="1" thickTop="1" thickBot="1" x14ac:dyDescent="0.3">
      <c r="A4" s="7"/>
      <c r="B4" s="80"/>
      <c r="C4" s="7"/>
      <c r="D4" s="7"/>
      <c r="E4" s="7"/>
      <c r="F4" s="7"/>
      <c r="G4" s="124"/>
    </row>
    <row r="5" spans="1:9" ht="56.25" customHeight="1" thickTop="1" thickBot="1" x14ac:dyDescent="0.3">
      <c r="A5" s="8" t="s">
        <v>0</v>
      </c>
      <c r="B5" s="9" t="s">
        <v>220</v>
      </c>
      <c r="C5" s="9" t="s">
        <v>1</v>
      </c>
      <c r="D5" s="10" t="s">
        <v>221</v>
      </c>
      <c r="E5" s="11" t="s">
        <v>222</v>
      </c>
      <c r="F5" s="12" t="s">
        <v>244</v>
      </c>
      <c r="G5" s="124"/>
    </row>
    <row r="6" spans="1:9" ht="9.75" customHeight="1" thickTop="1" x14ac:dyDescent="0.25">
      <c r="A6" s="13"/>
      <c r="B6" s="51"/>
      <c r="C6" s="52"/>
      <c r="D6" s="53"/>
      <c r="E6" s="54"/>
      <c r="F6" s="119"/>
      <c r="G6" s="124"/>
    </row>
    <row r="7" spans="1:9" x14ac:dyDescent="0.25">
      <c r="A7" s="14"/>
      <c r="B7" s="55" t="s">
        <v>2</v>
      </c>
      <c r="C7" s="56" t="s">
        <v>3</v>
      </c>
      <c r="D7" s="57"/>
      <c r="E7" s="58"/>
      <c r="F7" s="120"/>
      <c r="G7" s="124"/>
    </row>
    <row r="8" spans="1:9" x14ac:dyDescent="0.25">
      <c r="A8" s="15"/>
      <c r="B8" s="48" t="s">
        <v>4</v>
      </c>
      <c r="C8" s="16" t="s">
        <v>3</v>
      </c>
      <c r="D8" s="17"/>
      <c r="E8" s="59"/>
      <c r="F8" s="121"/>
      <c r="G8" s="124"/>
    </row>
    <row r="9" spans="1:9" x14ac:dyDescent="0.25">
      <c r="A9" s="15">
        <v>1</v>
      </c>
      <c r="B9" s="41" t="s">
        <v>5</v>
      </c>
      <c r="C9" s="16" t="s">
        <v>6</v>
      </c>
      <c r="D9" s="17">
        <v>117.2</v>
      </c>
      <c r="E9" s="103"/>
      <c r="F9" s="125"/>
      <c r="G9" s="126"/>
      <c r="H9" s="3"/>
      <c r="I9" s="3"/>
    </row>
    <row r="10" spans="1:9" x14ac:dyDescent="0.25">
      <c r="A10" s="15">
        <f>+A9+0.1</f>
        <v>1.1000000000000001</v>
      </c>
      <c r="B10" s="41" t="s">
        <v>7</v>
      </c>
      <c r="C10" s="16" t="s">
        <v>8</v>
      </c>
      <c r="D10" s="17">
        <v>150</v>
      </c>
      <c r="E10" s="103"/>
      <c r="F10" s="125"/>
      <c r="G10" s="124"/>
    </row>
    <row r="11" spans="1:9" x14ac:dyDescent="0.25">
      <c r="A11" s="15"/>
      <c r="B11" s="41" t="s">
        <v>9</v>
      </c>
      <c r="C11" s="16" t="s">
        <v>3</v>
      </c>
      <c r="D11" s="17"/>
      <c r="E11" s="103"/>
      <c r="F11" s="125"/>
      <c r="G11" s="126"/>
      <c r="H11" s="3"/>
      <c r="I11" s="3"/>
    </row>
    <row r="12" spans="1:9" x14ac:dyDescent="0.25">
      <c r="A12" s="15">
        <f>+A10+0.1</f>
        <v>1.2000000000000002</v>
      </c>
      <c r="B12" s="41" t="s">
        <v>10</v>
      </c>
      <c r="C12" s="16" t="s">
        <v>11</v>
      </c>
      <c r="D12" s="17">
        <v>4.5</v>
      </c>
      <c r="E12" s="103"/>
      <c r="F12" s="125"/>
      <c r="G12" s="124"/>
    </row>
    <row r="13" spans="1:9" ht="30" x14ac:dyDescent="0.25">
      <c r="A13" s="15">
        <f>A12+0.1</f>
        <v>1.3000000000000003</v>
      </c>
      <c r="B13" s="41" t="s">
        <v>12</v>
      </c>
      <c r="C13" s="16" t="s">
        <v>11</v>
      </c>
      <c r="D13" s="17">
        <v>85.96</v>
      </c>
      <c r="E13" s="103"/>
      <c r="F13" s="125"/>
      <c r="G13" s="124"/>
    </row>
    <row r="14" spans="1:9" x14ac:dyDescent="0.25">
      <c r="A14" s="15">
        <f t="shared" ref="A14" si="0">+A13+0.1</f>
        <v>1.4000000000000004</v>
      </c>
      <c r="B14" s="41" t="s">
        <v>13</v>
      </c>
      <c r="C14" s="16" t="s">
        <v>14</v>
      </c>
      <c r="D14" s="17">
        <v>4505</v>
      </c>
      <c r="E14" s="103"/>
      <c r="F14" s="125"/>
      <c r="G14" s="124"/>
    </row>
    <row r="15" spans="1:9" x14ac:dyDescent="0.25">
      <c r="A15" s="15"/>
      <c r="B15" s="41" t="s">
        <v>15</v>
      </c>
      <c r="C15" s="16" t="s">
        <v>3</v>
      </c>
      <c r="D15" s="17"/>
      <c r="E15" s="103"/>
      <c r="F15" s="125"/>
      <c r="G15" s="124"/>
    </row>
    <row r="16" spans="1:9" ht="60" x14ac:dyDescent="0.25">
      <c r="A16" s="15">
        <f>A14+0.1</f>
        <v>1.5000000000000004</v>
      </c>
      <c r="B16" s="41" t="s">
        <v>16</v>
      </c>
      <c r="C16" s="16" t="s">
        <v>17</v>
      </c>
      <c r="D16" s="17">
        <v>3</v>
      </c>
      <c r="E16" s="103"/>
      <c r="F16" s="125"/>
      <c r="G16" s="124"/>
    </row>
    <row r="17" spans="1:9" ht="30" x14ac:dyDescent="0.25">
      <c r="A17" s="15">
        <f>A16+0.1</f>
        <v>1.6000000000000005</v>
      </c>
      <c r="B17" s="41" t="s">
        <v>18</v>
      </c>
      <c r="C17" s="16" t="s">
        <v>19</v>
      </c>
      <c r="D17" s="17">
        <v>1</v>
      </c>
      <c r="E17" s="103"/>
      <c r="F17" s="125"/>
      <c r="G17" s="124"/>
    </row>
    <row r="18" spans="1:9" x14ac:dyDescent="0.25">
      <c r="A18" s="15">
        <f>A17+0.1</f>
        <v>1.7000000000000006</v>
      </c>
      <c r="B18" s="41" t="s">
        <v>20</v>
      </c>
      <c r="C18" s="16" t="s">
        <v>19</v>
      </c>
      <c r="D18" s="17">
        <v>23</v>
      </c>
      <c r="E18" s="103"/>
      <c r="F18" s="125"/>
      <c r="G18" s="124"/>
    </row>
    <row r="19" spans="1:9" ht="45" x14ac:dyDescent="0.25">
      <c r="A19" s="15">
        <f>A18+0.1</f>
        <v>1.8000000000000007</v>
      </c>
      <c r="B19" s="41" t="s">
        <v>21</v>
      </c>
      <c r="C19" s="16" t="s">
        <v>19</v>
      </c>
      <c r="D19" s="17">
        <v>1</v>
      </c>
      <c r="E19" s="103"/>
      <c r="F19" s="125"/>
      <c r="G19" s="124"/>
    </row>
    <row r="20" spans="1:9" ht="30" x14ac:dyDescent="0.25">
      <c r="A20" s="15">
        <f>A19+0.1</f>
        <v>1.9000000000000008</v>
      </c>
      <c r="B20" s="41" t="s">
        <v>22</v>
      </c>
      <c r="C20" s="16" t="s">
        <v>23</v>
      </c>
      <c r="D20" s="17">
        <v>1</v>
      </c>
      <c r="E20" s="103"/>
      <c r="F20" s="125"/>
      <c r="G20" s="124"/>
    </row>
    <row r="21" spans="1:9" ht="90" x14ac:dyDescent="0.25">
      <c r="A21" s="19">
        <v>1.1000000000000001</v>
      </c>
      <c r="B21" s="41" t="s">
        <v>24</v>
      </c>
      <c r="C21" s="16" t="s">
        <v>17</v>
      </c>
      <c r="D21" s="17">
        <v>2</v>
      </c>
      <c r="E21" s="103"/>
      <c r="F21" s="125"/>
      <c r="G21" s="124"/>
    </row>
    <row r="22" spans="1:9" x14ac:dyDescent="0.25">
      <c r="A22" s="19"/>
      <c r="B22" s="48" t="s">
        <v>25</v>
      </c>
      <c r="C22" s="16" t="s">
        <v>3</v>
      </c>
      <c r="D22" s="17"/>
      <c r="E22" s="103"/>
      <c r="F22" s="125"/>
      <c r="G22" s="124"/>
    </row>
    <row r="23" spans="1:9" x14ac:dyDescent="0.25">
      <c r="A23" s="19">
        <f>+A21+0.01</f>
        <v>1.1100000000000001</v>
      </c>
      <c r="B23" s="41" t="s">
        <v>26</v>
      </c>
      <c r="C23" s="16" t="s">
        <v>27</v>
      </c>
      <c r="D23" s="17">
        <v>8</v>
      </c>
      <c r="E23" s="103"/>
      <c r="F23" s="125"/>
      <c r="G23" s="124"/>
    </row>
    <row r="24" spans="1:9" x14ac:dyDescent="0.25">
      <c r="A24" s="19">
        <f t="shared" ref="A24:A28" si="1">+A23+0.01</f>
        <v>1.1200000000000001</v>
      </c>
      <c r="B24" s="41" t="s">
        <v>28</v>
      </c>
      <c r="C24" s="16" t="s">
        <v>19</v>
      </c>
      <c r="D24" s="17">
        <v>1</v>
      </c>
      <c r="E24" s="103"/>
      <c r="F24" s="125"/>
      <c r="G24" s="124"/>
    </row>
    <row r="25" spans="1:9" x14ac:dyDescent="0.25">
      <c r="A25" s="19"/>
      <c r="B25" s="48" t="s">
        <v>29</v>
      </c>
      <c r="C25" s="16" t="s">
        <v>3</v>
      </c>
      <c r="D25" s="17"/>
      <c r="E25" s="103"/>
      <c r="F25" s="125"/>
      <c r="G25" s="124"/>
    </row>
    <row r="26" spans="1:9" ht="30" x14ac:dyDescent="0.25">
      <c r="A26" s="19">
        <f>+A24+0.01</f>
        <v>1.1300000000000001</v>
      </c>
      <c r="B26" s="41" t="s">
        <v>30</v>
      </c>
      <c r="C26" s="16" t="s">
        <v>11</v>
      </c>
      <c r="D26" s="17">
        <v>34.33</v>
      </c>
      <c r="E26" s="103"/>
      <c r="F26" s="125"/>
      <c r="G26" s="124"/>
    </row>
    <row r="27" spans="1:9" ht="30" x14ac:dyDescent="0.25">
      <c r="A27" s="19">
        <f t="shared" si="1"/>
        <v>1.1400000000000001</v>
      </c>
      <c r="B27" s="41" t="s">
        <v>240</v>
      </c>
      <c r="C27" s="16" t="s">
        <v>31</v>
      </c>
      <c r="D27" s="17">
        <v>202.21</v>
      </c>
      <c r="E27" s="103"/>
      <c r="F27" s="125"/>
      <c r="G27" s="124"/>
    </row>
    <row r="28" spans="1:9" ht="30" x14ac:dyDescent="0.25">
      <c r="A28" s="19">
        <f t="shared" si="1"/>
        <v>1.1500000000000001</v>
      </c>
      <c r="B28" s="41" t="s">
        <v>242</v>
      </c>
      <c r="C28" s="16" t="s">
        <v>32</v>
      </c>
      <c r="D28" s="17">
        <v>186.8</v>
      </c>
      <c r="E28" s="103"/>
      <c r="F28" s="125"/>
      <c r="G28" s="127"/>
      <c r="H28" s="49"/>
      <c r="I28" s="49"/>
    </row>
    <row r="29" spans="1:9" x14ac:dyDescent="0.25">
      <c r="A29" s="15"/>
      <c r="B29" s="41"/>
      <c r="C29" s="16"/>
      <c r="D29" s="17"/>
      <c r="E29" s="103"/>
      <c r="F29" s="125"/>
      <c r="G29" s="124"/>
    </row>
    <row r="30" spans="1:9" x14ac:dyDescent="0.25">
      <c r="A30" s="14"/>
      <c r="B30" s="55" t="s">
        <v>36</v>
      </c>
      <c r="C30" s="56" t="s">
        <v>3</v>
      </c>
      <c r="D30" s="60"/>
      <c r="E30" s="104"/>
      <c r="F30" s="128"/>
      <c r="G30" s="124"/>
    </row>
    <row r="31" spans="1:9" x14ac:dyDescent="0.25">
      <c r="A31" s="15"/>
      <c r="B31" s="48" t="s">
        <v>37</v>
      </c>
      <c r="C31" s="16" t="s">
        <v>3</v>
      </c>
      <c r="D31" s="17"/>
      <c r="E31" s="103"/>
      <c r="F31" s="125"/>
      <c r="G31" s="124"/>
    </row>
    <row r="32" spans="1:9" x14ac:dyDescent="0.25">
      <c r="A32" s="15">
        <v>2</v>
      </c>
      <c r="B32" s="41" t="str">
        <f>+B9</f>
        <v xml:space="preserve"> Localización y replanteo </v>
      </c>
      <c r="C32" s="16" t="s">
        <v>35</v>
      </c>
      <c r="D32" s="17">
        <v>30</v>
      </c>
      <c r="E32" s="103"/>
      <c r="F32" s="125"/>
      <c r="G32" s="124"/>
    </row>
    <row r="33" spans="1:9" ht="30" x14ac:dyDescent="0.25">
      <c r="A33" s="15">
        <f>+A32+0.1</f>
        <v>2.1</v>
      </c>
      <c r="B33" s="41" t="s">
        <v>38</v>
      </c>
      <c r="C33" s="16" t="s">
        <v>27</v>
      </c>
      <c r="D33" s="17">
        <v>30</v>
      </c>
      <c r="E33" s="103"/>
      <c r="F33" s="125"/>
      <c r="G33" s="124"/>
    </row>
    <row r="34" spans="1:9" x14ac:dyDescent="0.25">
      <c r="A34" s="15">
        <f t="shared" ref="A34:A35" si="2">+A33+0.1</f>
        <v>2.2000000000000002</v>
      </c>
      <c r="B34" s="41" t="s">
        <v>39</v>
      </c>
      <c r="C34" s="16" t="s">
        <v>19</v>
      </c>
      <c r="D34" s="17">
        <v>2</v>
      </c>
      <c r="E34" s="103"/>
      <c r="F34" s="125"/>
      <c r="G34" s="124"/>
    </row>
    <row r="35" spans="1:9" x14ac:dyDescent="0.25">
      <c r="A35" s="15">
        <f t="shared" si="2"/>
        <v>2.3000000000000003</v>
      </c>
      <c r="B35" s="41" t="s">
        <v>40</v>
      </c>
      <c r="C35" s="16" t="s">
        <v>41</v>
      </c>
      <c r="D35" s="17">
        <v>7.5</v>
      </c>
      <c r="E35" s="103"/>
      <c r="F35" s="125"/>
      <c r="G35" s="124"/>
    </row>
    <row r="36" spans="1:9" x14ac:dyDescent="0.25">
      <c r="A36" s="15"/>
      <c r="B36" s="41"/>
      <c r="C36" s="16"/>
      <c r="D36" s="17"/>
      <c r="E36" s="103"/>
      <c r="F36" s="125"/>
      <c r="G36" s="124"/>
    </row>
    <row r="37" spans="1:9" x14ac:dyDescent="0.25">
      <c r="A37" s="15"/>
      <c r="B37" s="48" t="s">
        <v>29</v>
      </c>
      <c r="C37" s="16" t="s">
        <v>3</v>
      </c>
      <c r="D37" s="17"/>
      <c r="E37" s="103"/>
      <c r="F37" s="125"/>
      <c r="G37" s="124"/>
    </row>
    <row r="38" spans="1:9" ht="30" x14ac:dyDescent="0.25">
      <c r="A38" s="15">
        <f>+A35+0.1</f>
        <v>2.4000000000000004</v>
      </c>
      <c r="B38" s="41" t="s">
        <v>242</v>
      </c>
      <c r="C38" s="16" t="s">
        <v>11</v>
      </c>
      <c r="D38" s="17">
        <v>8</v>
      </c>
      <c r="E38" s="103"/>
      <c r="F38" s="125"/>
      <c r="G38" s="127"/>
      <c r="H38" s="49"/>
      <c r="I38" s="49"/>
    </row>
    <row r="39" spans="1:9" x14ac:dyDescent="0.25">
      <c r="A39" s="15"/>
      <c r="B39" s="41"/>
      <c r="C39" s="16"/>
      <c r="D39" s="17"/>
      <c r="E39" s="103"/>
      <c r="F39" s="125"/>
      <c r="G39" s="124"/>
    </row>
    <row r="40" spans="1:9" x14ac:dyDescent="0.25">
      <c r="A40" s="15">
        <f>+A38+0.1</f>
        <v>2.5000000000000004</v>
      </c>
      <c r="B40" s="41" t="s">
        <v>42</v>
      </c>
      <c r="C40" s="16" t="s">
        <v>11</v>
      </c>
      <c r="D40" s="17">
        <v>6.5</v>
      </c>
      <c r="E40" s="103"/>
      <c r="F40" s="125"/>
      <c r="G40" s="124"/>
    </row>
    <row r="41" spans="1:9" x14ac:dyDescent="0.25">
      <c r="A41" s="15"/>
      <c r="B41" s="41"/>
      <c r="C41" s="16"/>
      <c r="D41" s="17"/>
      <c r="E41" s="103"/>
      <c r="F41" s="125"/>
      <c r="G41" s="124"/>
    </row>
    <row r="42" spans="1:9" x14ac:dyDescent="0.25">
      <c r="A42" s="14"/>
      <c r="B42" s="55" t="s">
        <v>46</v>
      </c>
      <c r="C42" s="56" t="s">
        <v>3</v>
      </c>
      <c r="D42" s="60"/>
      <c r="E42" s="104"/>
      <c r="F42" s="128"/>
      <c r="G42" s="124"/>
    </row>
    <row r="43" spans="1:9" x14ac:dyDescent="0.25">
      <c r="A43" s="15"/>
      <c r="B43" s="48" t="s">
        <v>4</v>
      </c>
      <c r="C43" s="16" t="s">
        <v>3</v>
      </c>
      <c r="D43" s="17"/>
      <c r="E43" s="103"/>
      <c r="F43" s="125"/>
      <c r="G43" s="124"/>
    </row>
    <row r="44" spans="1:9" x14ac:dyDescent="0.25">
      <c r="A44" s="15">
        <v>3</v>
      </c>
      <c r="B44" s="41" t="s">
        <v>5</v>
      </c>
      <c r="C44" s="16" t="s">
        <v>6</v>
      </c>
      <c r="D44" s="17">
        <v>106</v>
      </c>
      <c r="E44" s="103"/>
      <c r="F44" s="125"/>
      <c r="G44" s="124"/>
    </row>
    <row r="45" spans="1:9" ht="30" x14ac:dyDescent="0.25">
      <c r="A45" s="15">
        <f>+A44+0.1</f>
        <v>3.1</v>
      </c>
      <c r="B45" s="41" t="str">
        <f>+B38</f>
        <v xml:space="preserve"> Excavación en roca area Seca h&lt;=1.5m, incluye compresor con dos martillos</v>
      </c>
      <c r="C45" s="16" t="str">
        <f>+C38</f>
        <v xml:space="preserve"> M3 </v>
      </c>
      <c r="D45" s="17">
        <v>212</v>
      </c>
      <c r="E45" s="103"/>
      <c r="F45" s="125"/>
      <c r="G45" s="124"/>
    </row>
    <row r="46" spans="1:9" x14ac:dyDescent="0.25">
      <c r="A46" s="15"/>
      <c r="B46" s="41"/>
      <c r="C46" s="16"/>
      <c r="D46" s="17"/>
      <c r="E46" s="103"/>
      <c r="F46" s="125"/>
      <c r="G46" s="124"/>
    </row>
    <row r="47" spans="1:9" x14ac:dyDescent="0.25">
      <c r="A47" s="15"/>
      <c r="B47" s="48" t="s">
        <v>9</v>
      </c>
      <c r="C47" s="16" t="s">
        <v>3</v>
      </c>
      <c r="D47" s="17"/>
      <c r="E47" s="103"/>
      <c r="F47" s="125"/>
      <c r="G47" s="124"/>
    </row>
    <row r="48" spans="1:9" ht="30" x14ac:dyDescent="0.25">
      <c r="A48" s="15">
        <f>+A45+0.1</f>
        <v>3.2</v>
      </c>
      <c r="B48" s="41" t="s">
        <v>47</v>
      </c>
      <c r="C48" s="16" t="s">
        <v>11</v>
      </c>
      <c r="D48" s="17">
        <v>74.19</v>
      </c>
      <c r="E48" s="103"/>
      <c r="F48" s="125"/>
      <c r="G48" s="124"/>
    </row>
    <row r="49" spans="1:7" x14ac:dyDescent="0.25">
      <c r="A49" s="15">
        <f t="shared" ref="A49:A57" si="3">+A48+0.1</f>
        <v>3.3000000000000003</v>
      </c>
      <c r="B49" s="41" t="s">
        <v>48</v>
      </c>
      <c r="C49" s="16" t="s">
        <v>11</v>
      </c>
      <c r="D49" s="17">
        <v>8.1999999999999993</v>
      </c>
      <c r="E49" s="103"/>
      <c r="F49" s="125"/>
      <c r="G49" s="124"/>
    </row>
    <row r="50" spans="1:7" x14ac:dyDescent="0.25">
      <c r="A50" s="15">
        <f t="shared" si="3"/>
        <v>3.4000000000000004</v>
      </c>
      <c r="B50" s="41" t="s">
        <v>13</v>
      </c>
      <c r="C50" s="16" t="s">
        <v>14</v>
      </c>
      <c r="D50" s="17">
        <v>5355.35</v>
      </c>
      <c r="E50" s="103"/>
      <c r="F50" s="125"/>
      <c r="G50" s="124"/>
    </row>
    <row r="51" spans="1:7" ht="30" x14ac:dyDescent="0.25">
      <c r="A51" s="15">
        <f t="shared" si="3"/>
        <v>3.5000000000000004</v>
      </c>
      <c r="B51" s="41" t="s">
        <v>49</v>
      </c>
      <c r="C51" s="16" t="s">
        <v>11</v>
      </c>
      <c r="D51" s="17">
        <v>0.32</v>
      </c>
      <c r="E51" s="103"/>
      <c r="F51" s="125"/>
      <c r="G51" s="124"/>
    </row>
    <row r="52" spans="1:7" ht="30" x14ac:dyDescent="0.25">
      <c r="A52" s="15">
        <f t="shared" si="3"/>
        <v>3.6000000000000005</v>
      </c>
      <c r="B52" s="20" t="s">
        <v>50</v>
      </c>
      <c r="C52" s="16" t="s">
        <v>35</v>
      </c>
      <c r="D52" s="17">
        <v>55</v>
      </c>
      <c r="E52" s="103"/>
      <c r="F52" s="125"/>
      <c r="G52" s="124"/>
    </row>
    <row r="53" spans="1:7" ht="60" x14ac:dyDescent="0.25">
      <c r="A53" s="15">
        <f t="shared" si="3"/>
        <v>3.7000000000000006</v>
      </c>
      <c r="B53" s="20" t="s">
        <v>51</v>
      </c>
      <c r="C53" s="16" t="s">
        <v>45</v>
      </c>
      <c r="D53" s="17">
        <v>12</v>
      </c>
      <c r="E53" s="103"/>
      <c r="F53" s="125"/>
      <c r="G53" s="124"/>
    </row>
    <row r="54" spans="1:7" x14ac:dyDescent="0.25">
      <c r="A54" s="15"/>
      <c r="B54" s="41"/>
      <c r="C54" s="16"/>
      <c r="D54" s="17"/>
      <c r="E54" s="103"/>
      <c r="F54" s="125"/>
      <c r="G54" s="124"/>
    </row>
    <row r="55" spans="1:7" x14ac:dyDescent="0.25">
      <c r="A55" s="15"/>
      <c r="B55" s="48" t="s">
        <v>52</v>
      </c>
      <c r="C55" s="16" t="s">
        <v>3</v>
      </c>
      <c r="D55" s="17"/>
      <c r="E55" s="103"/>
      <c r="F55" s="125"/>
      <c r="G55" s="124"/>
    </row>
    <row r="56" spans="1:7" ht="30" x14ac:dyDescent="0.25">
      <c r="A56" s="15">
        <f>+A53+0.1</f>
        <v>3.8000000000000007</v>
      </c>
      <c r="B56" s="41" t="s">
        <v>53</v>
      </c>
      <c r="C56" s="16" t="s">
        <v>19</v>
      </c>
      <c r="D56" s="17">
        <v>2</v>
      </c>
      <c r="E56" s="103"/>
      <c r="F56" s="125"/>
      <c r="G56" s="124"/>
    </row>
    <row r="57" spans="1:7" ht="30" x14ac:dyDescent="0.25">
      <c r="A57" s="15">
        <f t="shared" si="3"/>
        <v>3.9000000000000008</v>
      </c>
      <c r="B57" s="41" t="s">
        <v>54</v>
      </c>
      <c r="C57" s="16" t="s">
        <v>19</v>
      </c>
      <c r="D57" s="17">
        <v>5</v>
      </c>
      <c r="E57" s="103"/>
      <c r="F57" s="125"/>
      <c r="G57" s="124"/>
    </row>
    <row r="58" spans="1:7" ht="30" x14ac:dyDescent="0.25">
      <c r="A58" s="19">
        <v>3.1</v>
      </c>
      <c r="B58" s="41" t="s">
        <v>55</v>
      </c>
      <c r="C58" s="16" t="s">
        <v>19</v>
      </c>
      <c r="D58" s="17">
        <v>2</v>
      </c>
      <c r="E58" s="103"/>
      <c r="F58" s="125"/>
      <c r="G58" s="124"/>
    </row>
    <row r="59" spans="1:7" x14ac:dyDescent="0.25">
      <c r="A59" s="19">
        <f t="shared" ref="A59:A78" si="4">+A58+0.01</f>
        <v>3.11</v>
      </c>
      <c r="B59" s="41" t="s">
        <v>56</v>
      </c>
      <c r="C59" s="16" t="s">
        <v>57</v>
      </c>
      <c r="D59" s="17">
        <v>60</v>
      </c>
      <c r="E59" s="103"/>
      <c r="F59" s="125"/>
      <c r="G59" s="124"/>
    </row>
    <row r="60" spans="1:7" ht="30" x14ac:dyDescent="0.25">
      <c r="A60" s="19">
        <f t="shared" si="4"/>
        <v>3.1199999999999997</v>
      </c>
      <c r="B60" s="41" t="s">
        <v>58</v>
      </c>
      <c r="C60" s="16" t="str">
        <f>+C58</f>
        <v xml:space="preserve"> Und </v>
      </c>
      <c r="D60" s="17">
        <v>4</v>
      </c>
      <c r="E60" s="103"/>
      <c r="F60" s="125"/>
      <c r="G60" s="124"/>
    </row>
    <row r="61" spans="1:7" ht="30" x14ac:dyDescent="0.25">
      <c r="A61" s="19">
        <f t="shared" si="4"/>
        <v>3.1299999999999994</v>
      </c>
      <c r="B61" s="41" t="s">
        <v>59</v>
      </c>
      <c r="C61" s="16" t="s">
        <v>57</v>
      </c>
      <c r="D61" s="17">
        <v>25</v>
      </c>
      <c r="E61" s="103"/>
      <c r="F61" s="125"/>
      <c r="G61" s="124"/>
    </row>
    <row r="62" spans="1:7" ht="30" x14ac:dyDescent="0.25">
      <c r="A62" s="19">
        <f t="shared" si="4"/>
        <v>3.1399999999999992</v>
      </c>
      <c r="B62" s="41" t="s">
        <v>60</v>
      </c>
      <c r="C62" s="16" t="s">
        <v>17</v>
      </c>
      <c r="D62" s="17">
        <v>6</v>
      </c>
      <c r="E62" s="103"/>
      <c r="F62" s="125"/>
      <c r="G62" s="124"/>
    </row>
    <row r="63" spans="1:7" x14ac:dyDescent="0.25">
      <c r="A63" s="19">
        <f t="shared" si="4"/>
        <v>3.149999999999999</v>
      </c>
      <c r="B63" s="41" t="s">
        <v>61</v>
      </c>
      <c r="C63" s="16" t="s">
        <v>17</v>
      </c>
      <c r="D63" s="17">
        <v>1</v>
      </c>
      <c r="E63" s="103"/>
      <c r="F63" s="125"/>
      <c r="G63" s="124"/>
    </row>
    <row r="64" spans="1:7" ht="30" x14ac:dyDescent="0.25">
      <c r="A64" s="19">
        <f t="shared" si="4"/>
        <v>3.1599999999999988</v>
      </c>
      <c r="B64" s="41" t="s">
        <v>62</v>
      </c>
      <c r="C64" s="16" t="s">
        <v>17</v>
      </c>
      <c r="D64" s="17">
        <v>1</v>
      </c>
      <c r="E64" s="103"/>
      <c r="F64" s="125"/>
      <c r="G64" s="124"/>
    </row>
    <row r="65" spans="1:7" x14ac:dyDescent="0.25">
      <c r="A65" s="19">
        <f t="shared" si="4"/>
        <v>3.1699999999999986</v>
      </c>
      <c r="B65" s="41" t="s">
        <v>63</v>
      </c>
      <c r="C65" s="16" t="s">
        <v>17</v>
      </c>
      <c r="D65" s="17">
        <v>2</v>
      </c>
      <c r="E65" s="103"/>
      <c r="F65" s="125"/>
      <c r="G65" s="124"/>
    </row>
    <row r="66" spans="1:7" ht="30" x14ac:dyDescent="0.25">
      <c r="A66" s="19">
        <f t="shared" si="4"/>
        <v>3.1799999999999984</v>
      </c>
      <c r="B66" s="41" t="s">
        <v>64</v>
      </c>
      <c r="C66" s="16" t="s">
        <v>17</v>
      </c>
      <c r="D66" s="17">
        <v>4</v>
      </c>
      <c r="E66" s="103"/>
      <c r="F66" s="125"/>
      <c r="G66" s="124"/>
    </row>
    <row r="67" spans="1:7" ht="30" x14ac:dyDescent="0.25">
      <c r="A67" s="19">
        <f t="shared" si="4"/>
        <v>3.1899999999999982</v>
      </c>
      <c r="B67" s="41" t="s">
        <v>65</v>
      </c>
      <c r="C67" s="16" t="s">
        <v>57</v>
      </c>
      <c r="D67" s="17">
        <v>18</v>
      </c>
      <c r="E67" s="103"/>
      <c r="F67" s="125"/>
      <c r="G67" s="124"/>
    </row>
    <row r="68" spans="1:7" ht="30" x14ac:dyDescent="0.25">
      <c r="A68" s="19">
        <f t="shared" si="4"/>
        <v>3.199999999999998</v>
      </c>
      <c r="B68" s="41" t="s">
        <v>66</v>
      </c>
      <c r="C68" s="16" t="s">
        <v>17</v>
      </c>
      <c r="D68" s="17">
        <v>2</v>
      </c>
      <c r="E68" s="103"/>
      <c r="F68" s="125"/>
      <c r="G68" s="124"/>
    </row>
    <row r="69" spans="1:7" ht="30" x14ac:dyDescent="0.25">
      <c r="A69" s="19">
        <f t="shared" si="4"/>
        <v>3.2099999999999977</v>
      </c>
      <c r="B69" s="41" t="s">
        <v>67</v>
      </c>
      <c r="C69" s="16" t="s">
        <v>17</v>
      </c>
      <c r="D69" s="17">
        <v>2</v>
      </c>
      <c r="E69" s="103"/>
      <c r="F69" s="125"/>
      <c r="G69" s="124"/>
    </row>
    <row r="70" spans="1:7" x14ac:dyDescent="0.25">
      <c r="A70" s="19"/>
      <c r="B70" s="48" t="s">
        <v>68</v>
      </c>
      <c r="C70" s="16"/>
      <c r="D70" s="17"/>
      <c r="E70" s="103"/>
      <c r="F70" s="125"/>
      <c r="G70" s="124"/>
    </row>
    <row r="71" spans="1:7" s="2" customFormat="1" ht="75" x14ac:dyDescent="0.25">
      <c r="A71" s="21">
        <f>+A69+0.01</f>
        <v>3.2199999999999975</v>
      </c>
      <c r="B71" s="22" t="s">
        <v>69</v>
      </c>
      <c r="C71" s="16" t="s">
        <v>57</v>
      </c>
      <c r="D71" s="17">
        <v>60</v>
      </c>
      <c r="E71" s="105"/>
      <c r="F71" s="129"/>
      <c r="G71" s="130"/>
    </row>
    <row r="72" spans="1:7" x14ac:dyDescent="0.25">
      <c r="A72" s="19">
        <f t="shared" si="4"/>
        <v>3.2299999999999973</v>
      </c>
      <c r="B72" s="41" t="s">
        <v>70</v>
      </c>
      <c r="C72" s="16" t="s">
        <v>71</v>
      </c>
      <c r="D72" s="17">
        <v>2</v>
      </c>
      <c r="E72" s="103"/>
      <c r="F72" s="125"/>
      <c r="G72" s="124"/>
    </row>
    <row r="73" spans="1:7" ht="30" x14ac:dyDescent="0.25">
      <c r="A73" s="19">
        <f t="shared" si="4"/>
        <v>3.2399999999999971</v>
      </c>
      <c r="B73" s="20" t="s">
        <v>72</v>
      </c>
      <c r="C73" s="16" t="s">
        <v>32</v>
      </c>
      <c r="D73" s="17">
        <v>4.8</v>
      </c>
      <c r="E73" s="103"/>
      <c r="F73" s="125"/>
      <c r="G73" s="124"/>
    </row>
    <row r="74" spans="1:7" ht="30" x14ac:dyDescent="0.25">
      <c r="A74" s="19">
        <f t="shared" si="4"/>
        <v>3.2499999999999969</v>
      </c>
      <c r="B74" s="20" t="s">
        <v>73</v>
      </c>
      <c r="C74" s="16" t="s">
        <v>32</v>
      </c>
      <c r="D74" s="17">
        <v>10.5</v>
      </c>
      <c r="E74" s="103"/>
      <c r="F74" s="125"/>
      <c r="G74" s="124"/>
    </row>
    <row r="75" spans="1:7" x14ac:dyDescent="0.25">
      <c r="A75" s="19"/>
      <c r="B75" s="23" t="s">
        <v>74</v>
      </c>
      <c r="C75" s="16"/>
      <c r="D75" s="17"/>
      <c r="E75" s="103"/>
      <c r="F75" s="125"/>
      <c r="G75" s="124"/>
    </row>
    <row r="76" spans="1:7" ht="30" x14ac:dyDescent="0.25">
      <c r="A76" s="19">
        <f>+A74+0.01</f>
        <v>3.2599999999999967</v>
      </c>
      <c r="B76" s="41" t="s">
        <v>75</v>
      </c>
      <c r="C76" s="16" t="s">
        <v>76</v>
      </c>
      <c r="D76" s="17">
        <v>1</v>
      </c>
      <c r="E76" s="103"/>
      <c r="F76" s="125"/>
      <c r="G76" s="124"/>
    </row>
    <row r="77" spans="1:7" ht="30" x14ac:dyDescent="0.25">
      <c r="A77" s="19">
        <f t="shared" si="4"/>
        <v>3.2699999999999965</v>
      </c>
      <c r="B77" s="41" t="s">
        <v>77</v>
      </c>
      <c r="C77" s="16" t="str">
        <f>+C60</f>
        <v xml:space="preserve"> Und </v>
      </c>
      <c r="D77" s="17">
        <v>4</v>
      </c>
      <c r="E77" s="103"/>
      <c r="F77" s="125"/>
      <c r="G77" s="124"/>
    </row>
    <row r="78" spans="1:7" ht="60" x14ac:dyDescent="0.25">
      <c r="A78" s="19">
        <f t="shared" si="4"/>
        <v>3.2799999999999963</v>
      </c>
      <c r="B78" s="20" t="s">
        <v>78</v>
      </c>
      <c r="C78" s="16" t="s">
        <v>71</v>
      </c>
      <c r="D78" s="17">
        <v>1</v>
      </c>
      <c r="E78" s="103"/>
      <c r="F78" s="125"/>
      <c r="G78" s="124"/>
    </row>
    <row r="79" spans="1:7" x14ac:dyDescent="0.25">
      <c r="A79" s="15"/>
      <c r="B79" s="41"/>
      <c r="C79" s="16"/>
      <c r="D79" s="17"/>
      <c r="E79" s="103"/>
      <c r="F79" s="125"/>
      <c r="G79" s="124"/>
    </row>
    <row r="80" spans="1:7" x14ac:dyDescent="0.25">
      <c r="A80" s="14"/>
      <c r="B80" s="61" t="s">
        <v>84</v>
      </c>
      <c r="C80" s="56" t="s">
        <v>3</v>
      </c>
      <c r="D80" s="60"/>
      <c r="E80" s="104"/>
      <c r="F80" s="128"/>
      <c r="G80" s="124"/>
    </row>
    <row r="81" spans="1:9" x14ac:dyDescent="0.25">
      <c r="A81" s="15"/>
      <c r="B81" s="48" t="s">
        <v>85</v>
      </c>
      <c r="C81" s="16" t="s">
        <v>3</v>
      </c>
      <c r="D81" s="17"/>
      <c r="E81" s="103"/>
      <c r="F81" s="125"/>
      <c r="G81" s="124"/>
    </row>
    <row r="82" spans="1:9" x14ac:dyDescent="0.25">
      <c r="A82" s="15">
        <v>4</v>
      </c>
      <c r="B82" s="24" t="s">
        <v>86</v>
      </c>
      <c r="C82" s="25" t="s">
        <v>35</v>
      </c>
      <c r="D82" s="17">
        <v>19758</v>
      </c>
      <c r="E82" s="103"/>
      <c r="F82" s="125"/>
      <c r="G82" s="124"/>
    </row>
    <row r="83" spans="1:9" x14ac:dyDescent="0.25">
      <c r="A83" s="15"/>
      <c r="B83" s="41"/>
      <c r="C83" s="16"/>
      <c r="D83" s="17"/>
      <c r="E83" s="103"/>
      <c r="F83" s="125"/>
      <c r="G83" s="124"/>
    </row>
    <row r="84" spans="1:9" x14ac:dyDescent="0.25">
      <c r="A84" s="15"/>
      <c r="B84" s="48" t="s">
        <v>29</v>
      </c>
      <c r="C84" s="16" t="s">
        <v>3</v>
      </c>
      <c r="D84" s="17"/>
      <c r="E84" s="103"/>
      <c r="F84" s="125"/>
      <c r="G84" s="124"/>
    </row>
    <row r="85" spans="1:9" ht="30" x14ac:dyDescent="0.25">
      <c r="A85" s="15">
        <f>A82+0.1</f>
        <v>4.0999999999999996</v>
      </c>
      <c r="B85" s="24" t="s">
        <v>242</v>
      </c>
      <c r="C85" s="25" t="s">
        <v>32</v>
      </c>
      <c r="D85" s="17">
        <v>9236</v>
      </c>
      <c r="E85" s="103"/>
      <c r="F85" s="125"/>
      <c r="G85" s="127"/>
      <c r="H85" s="49"/>
      <c r="I85" s="49"/>
    </row>
    <row r="86" spans="1:9" ht="30" x14ac:dyDescent="0.25">
      <c r="A86" s="15">
        <f t="shared" ref="A86:A95" si="5">+A85+0.1</f>
        <v>4.1999999999999993</v>
      </c>
      <c r="B86" s="24" t="s">
        <v>87</v>
      </c>
      <c r="C86" s="25" t="s">
        <v>32</v>
      </c>
      <c r="D86" s="17">
        <v>1649</v>
      </c>
      <c r="E86" s="103"/>
      <c r="F86" s="125"/>
      <c r="G86" s="124"/>
    </row>
    <row r="87" spans="1:9" ht="30" x14ac:dyDescent="0.25">
      <c r="A87" s="15">
        <f t="shared" si="5"/>
        <v>4.2999999999999989</v>
      </c>
      <c r="B87" s="24" t="s">
        <v>88</v>
      </c>
      <c r="C87" s="25" t="s">
        <v>32</v>
      </c>
      <c r="D87" s="17">
        <v>7646</v>
      </c>
      <c r="E87" s="103"/>
      <c r="F87" s="125"/>
      <c r="G87" s="124"/>
    </row>
    <row r="88" spans="1:9" x14ac:dyDescent="0.25">
      <c r="A88" s="15">
        <f t="shared" si="5"/>
        <v>4.3999999999999986</v>
      </c>
      <c r="B88" s="24" t="s">
        <v>89</v>
      </c>
      <c r="C88" s="25" t="s">
        <v>32</v>
      </c>
      <c r="D88" s="17">
        <v>2223</v>
      </c>
      <c r="E88" s="103"/>
      <c r="F88" s="125"/>
      <c r="G88" s="124"/>
    </row>
    <row r="89" spans="1:9" ht="30" x14ac:dyDescent="0.25">
      <c r="A89" s="15">
        <f t="shared" si="5"/>
        <v>4.4999999999999982</v>
      </c>
      <c r="B89" s="41" t="s">
        <v>240</v>
      </c>
      <c r="C89" s="16" t="str">
        <f>+C217</f>
        <v>TON</v>
      </c>
      <c r="D89" s="17">
        <v>134.74</v>
      </c>
      <c r="E89" s="103"/>
      <c r="F89" s="125"/>
      <c r="G89" s="124"/>
    </row>
    <row r="90" spans="1:9" x14ac:dyDescent="0.25">
      <c r="A90" s="15"/>
      <c r="B90" s="48"/>
      <c r="C90" s="16"/>
      <c r="D90" s="17"/>
      <c r="E90" s="103"/>
      <c r="F90" s="125"/>
      <c r="G90" s="124"/>
    </row>
    <row r="91" spans="1:9" x14ac:dyDescent="0.25">
      <c r="A91" s="15"/>
      <c r="B91" s="48" t="s">
        <v>90</v>
      </c>
      <c r="C91" s="16" t="s">
        <v>3</v>
      </c>
      <c r="D91" s="17"/>
      <c r="E91" s="103"/>
      <c r="F91" s="125"/>
      <c r="G91" s="124"/>
    </row>
    <row r="92" spans="1:9" x14ac:dyDescent="0.25">
      <c r="A92" s="15">
        <f>+A89+0.1</f>
        <v>4.5999999999999979</v>
      </c>
      <c r="B92" s="24" t="s">
        <v>91</v>
      </c>
      <c r="C92" s="25" t="s">
        <v>35</v>
      </c>
      <c r="D92" s="17">
        <v>19758</v>
      </c>
      <c r="E92" s="103"/>
      <c r="F92" s="125"/>
      <c r="G92" s="124"/>
    </row>
    <row r="93" spans="1:9" x14ac:dyDescent="0.25">
      <c r="A93" s="15">
        <f t="shared" si="5"/>
        <v>4.6999999999999975</v>
      </c>
      <c r="B93" s="24" t="s">
        <v>92</v>
      </c>
      <c r="C93" s="25" t="s">
        <v>17</v>
      </c>
      <c r="D93" s="17">
        <v>8</v>
      </c>
      <c r="E93" s="103"/>
      <c r="F93" s="125"/>
      <c r="G93" s="124"/>
    </row>
    <row r="94" spans="1:9" x14ac:dyDescent="0.25">
      <c r="A94" s="15">
        <f t="shared" si="5"/>
        <v>4.7999999999999972</v>
      </c>
      <c r="B94" s="24" t="s">
        <v>93</v>
      </c>
      <c r="C94" s="25" t="s">
        <v>17</v>
      </c>
      <c r="D94" s="17">
        <v>15</v>
      </c>
      <c r="E94" s="103"/>
      <c r="F94" s="125"/>
      <c r="G94" s="124"/>
    </row>
    <row r="95" spans="1:9" x14ac:dyDescent="0.25">
      <c r="A95" s="15">
        <f t="shared" si="5"/>
        <v>4.8999999999999968</v>
      </c>
      <c r="B95" s="24" t="s">
        <v>94</v>
      </c>
      <c r="C95" s="25" t="s">
        <v>17</v>
      </c>
      <c r="D95" s="17">
        <v>26</v>
      </c>
      <c r="E95" s="103"/>
      <c r="F95" s="125"/>
      <c r="G95" s="124"/>
    </row>
    <row r="96" spans="1:9" x14ac:dyDescent="0.25">
      <c r="A96" s="19">
        <v>4.0999999999999996</v>
      </c>
      <c r="B96" s="24" t="s">
        <v>95</v>
      </c>
      <c r="C96" s="25" t="s">
        <v>32</v>
      </c>
      <c r="D96" s="17">
        <v>14</v>
      </c>
      <c r="E96" s="103"/>
      <c r="F96" s="125"/>
      <c r="G96" s="124"/>
    </row>
    <row r="97" spans="1:7" x14ac:dyDescent="0.25">
      <c r="A97" s="19">
        <f t="shared" ref="A97:A99" si="6">+A96+0.01</f>
        <v>4.1099999999999994</v>
      </c>
      <c r="B97" s="24" t="s">
        <v>96</v>
      </c>
      <c r="C97" s="25" t="s">
        <v>97</v>
      </c>
      <c r="D97" s="17">
        <v>670</v>
      </c>
      <c r="E97" s="103"/>
      <c r="F97" s="125"/>
      <c r="G97" s="124"/>
    </row>
    <row r="98" spans="1:7" ht="30" x14ac:dyDescent="0.25">
      <c r="A98" s="19">
        <f t="shared" si="6"/>
        <v>4.1199999999999992</v>
      </c>
      <c r="B98" s="24" t="s">
        <v>238</v>
      </c>
      <c r="C98" s="25" t="s">
        <v>17</v>
      </c>
      <c r="D98" s="17">
        <v>20</v>
      </c>
      <c r="E98" s="103"/>
      <c r="F98" s="125"/>
      <c r="G98" s="124"/>
    </row>
    <row r="99" spans="1:7" s="4" customFormat="1" ht="30" x14ac:dyDescent="0.25">
      <c r="A99" s="19">
        <f t="shared" si="6"/>
        <v>4.129999999999999</v>
      </c>
      <c r="B99" s="24" t="s">
        <v>239</v>
      </c>
      <c r="C99" s="25" t="s">
        <v>17</v>
      </c>
      <c r="D99" s="17">
        <v>40</v>
      </c>
      <c r="E99" s="103"/>
      <c r="F99" s="125"/>
      <c r="G99" s="131"/>
    </row>
    <row r="100" spans="1:7" x14ac:dyDescent="0.25">
      <c r="A100" s="15"/>
      <c r="B100" s="48"/>
      <c r="C100" s="16"/>
      <c r="D100" s="17"/>
      <c r="E100" s="103"/>
      <c r="F100" s="125"/>
      <c r="G100" s="124"/>
    </row>
    <row r="101" spans="1:7" x14ac:dyDescent="0.25">
      <c r="A101" s="15"/>
      <c r="B101" s="48" t="s">
        <v>98</v>
      </c>
      <c r="C101" s="16" t="s">
        <v>3</v>
      </c>
      <c r="D101" s="17"/>
      <c r="E101" s="103"/>
      <c r="F101" s="125"/>
      <c r="G101" s="124"/>
    </row>
    <row r="102" spans="1:7" ht="30" x14ac:dyDescent="0.25">
      <c r="A102" s="19">
        <f>+A99+0.01</f>
        <v>4.1399999999999988</v>
      </c>
      <c r="B102" s="24" t="s">
        <v>99</v>
      </c>
      <c r="C102" s="25" t="s">
        <v>19</v>
      </c>
      <c r="D102" s="17">
        <v>16</v>
      </c>
      <c r="E102" s="103"/>
      <c r="F102" s="125"/>
      <c r="G102" s="124"/>
    </row>
    <row r="103" spans="1:7" ht="30" x14ac:dyDescent="0.25">
      <c r="A103" s="19">
        <f>+A102+0.01</f>
        <v>4.1499999999999986</v>
      </c>
      <c r="B103" s="24" t="s">
        <v>100</v>
      </c>
      <c r="C103" s="25" t="s">
        <v>19</v>
      </c>
      <c r="D103" s="17">
        <v>17</v>
      </c>
      <c r="E103" s="103"/>
      <c r="F103" s="125"/>
      <c r="G103" s="124"/>
    </row>
    <row r="104" spans="1:7" x14ac:dyDescent="0.25">
      <c r="A104" s="19">
        <f t="shared" ref="A104:A107" si="7">+A103+0.01</f>
        <v>4.1599999999999984</v>
      </c>
      <c r="B104" s="24" t="s">
        <v>101</v>
      </c>
      <c r="C104" s="25" t="s">
        <v>19</v>
      </c>
      <c r="D104" s="17">
        <v>8</v>
      </c>
      <c r="E104" s="103"/>
      <c r="F104" s="125"/>
      <c r="G104" s="124"/>
    </row>
    <row r="105" spans="1:7" ht="30" x14ac:dyDescent="0.25">
      <c r="A105" s="19">
        <f t="shared" si="7"/>
        <v>4.1699999999999982</v>
      </c>
      <c r="B105" s="24" t="s">
        <v>102</v>
      </c>
      <c r="C105" s="25" t="s">
        <v>23</v>
      </c>
      <c r="D105" s="17">
        <v>3</v>
      </c>
      <c r="E105" s="103"/>
      <c r="F105" s="125"/>
      <c r="G105" s="124"/>
    </row>
    <row r="106" spans="1:7" s="4" customFormat="1" ht="90" x14ac:dyDescent="0.25">
      <c r="A106" s="19">
        <f t="shared" si="7"/>
        <v>4.1799999999999979</v>
      </c>
      <c r="B106" s="24" t="s">
        <v>103</v>
      </c>
      <c r="C106" s="25" t="s">
        <v>45</v>
      </c>
      <c r="D106" s="17">
        <v>33</v>
      </c>
      <c r="E106" s="103"/>
      <c r="F106" s="125"/>
      <c r="G106" s="131"/>
    </row>
    <row r="107" spans="1:7" s="4" customFormat="1" ht="90" x14ac:dyDescent="0.25">
      <c r="A107" s="19">
        <f t="shared" si="7"/>
        <v>4.1899999999999977</v>
      </c>
      <c r="B107" s="24" t="s">
        <v>104</v>
      </c>
      <c r="C107" s="25" t="s">
        <v>45</v>
      </c>
      <c r="D107" s="17">
        <v>11</v>
      </c>
      <c r="E107" s="103"/>
      <c r="F107" s="125"/>
      <c r="G107" s="131"/>
    </row>
    <row r="108" spans="1:7" s="4" customFormat="1" x14ac:dyDescent="0.25">
      <c r="A108" s="15"/>
      <c r="B108" s="48" t="s">
        <v>105</v>
      </c>
      <c r="C108" s="16"/>
      <c r="D108" s="17"/>
      <c r="E108" s="103"/>
      <c r="F108" s="125"/>
      <c r="G108" s="131"/>
    </row>
    <row r="109" spans="1:7" s="4" customFormat="1" ht="75" x14ac:dyDescent="0.25">
      <c r="A109" s="19">
        <v>4.2</v>
      </c>
      <c r="B109" s="24" t="s">
        <v>106</v>
      </c>
      <c r="C109" s="25" t="s">
        <v>23</v>
      </c>
      <c r="D109" s="17">
        <v>17</v>
      </c>
      <c r="E109" s="103"/>
      <c r="F109" s="129"/>
      <c r="G109" s="131"/>
    </row>
    <row r="110" spans="1:7" ht="30" x14ac:dyDescent="0.25">
      <c r="A110" s="19">
        <f t="shared" ref="A110:A118" si="8">+A109+0.01</f>
        <v>4.21</v>
      </c>
      <c r="B110" s="24" t="s">
        <v>107</v>
      </c>
      <c r="C110" s="25" t="s">
        <v>32</v>
      </c>
      <c r="D110" s="17">
        <v>16.8</v>
      </c>
      <c r="E110" s="103"/>
      <c r="F110" s="125"/>
      <c r="G110" s="124"/>
    </row>
    <row r="111" spans="1:7" x14ac:dyDescent="0.25">
      <c r="A111" s="19">
        <f t="shared" si="8"/>
        <v>4.22</v>
      </c>
      <c r="B111" s="24" t="s">
        <v>108</v>
      </c>
      <c r="C111" s="25" t="s">
        <v>109</v>
      </c>
      <c r="D111" s="17">
        <v>1512</v>
      </c>
      <c r="E111" s="103"/>
      <c r="F111" s="125"/>
      <c r="G111" s="124"/>
    </row>
    <row r="112" spans="1:7" ht="30" x14ac:dyDescent="0.25">
      <c r="A112" s="19">
        <f t="shared" si="8"/>
        <v>4.2299999999999995</v>
      </c>
      <c r="B112" s="24" t="s">
        <v>110</v>
      </c>
      <c r="C112" s="25" t="s">
        <v>32</v>
      </c>
      <c r="D112" s="17">
        <v>1.8</v>
      </c>
      <c r="E112" s="103"/>
      <c r="F112" s="125"/>
      <c r="G112" s="124"/>
    </row>
    <row r="113" spans="1:9" ht="30" x14ac:dyDescent="0.25">
      <c r="A113" s="19">
        <f t="shared" si="8"/>
        <v>4.2399999999999993</v>
      </c>
      <c r="B113" s="24" t="s">
        <v>111</v>
      </c>
      <c r="C113" s="25" t="s">
        <v>57</v>
      </c>
      <c r="D113" s="17">
        <v>95</v>
      </c>
      <c r="E113" s="103"/>
      <c r="F113" s="125"/>
      <c r="G113" s="124"/>
    </row>
    <row r="114" spans="1:9" ht="30" x14ac:dyDescent="0.25">
      <c r="A114" s="19">
        <f t="shared" si="8"/>
        <v>4.2499999999999991</v>
      </c>
      <c r="B114" s="24" t="s">
        <v>73</v>
      </c>
      <c r="C114" s="25" t="s">
        <v>32</v>
      </c>
      <c r="D114" s="17">
        <v>10.5</v>
      </c>
      <c r="E114" s="103"/>
      <c r="F114" s="125"/>
      <c r="G114" s="124"/>
    </row>
    <row r="115" spans="1:9" ht="45" x14ac:dyDescent="0.25">
      <c r="A115" s="19">
        <f t="shared" si="8"/>
        <v>4.2599999999999989</v>
      </c>
      <c r="B115" s="24" t="s">
        <v>112</v>
      </c>
      <c r="C115" s="25" t="s">
        <v>57</v>
      </c>
      <c r="D115" s="17">
        <v>95</v>
      </c>
      <c r="E115" s="103"/>
      <c r="F115" s="125"/>
      <c r="G115" s="124"/>
    </row>
    <row r="116" spans="1:9" ht="30" x14ac:dyDescent="0.25">
      <c r="A116" s="19">
        <f t="shared" si="8"/>
        <v>4.2699999999999987</v>
      </c>
      <c r="B116" s="24" t="s">
        <v>113</v>
      </c>
      <c r="C116" s="25" t="s">
        <v>57</v>
      </c>
      <c r="D116" s="17">
        <v>30</v>
      </c>
      <c r="E116" s="103"/>
      <c r="F116" s="125"/>
      <c r="G116" s="124"/>
    </row>
    <row r="117" spans="1:9" ht="30" x14ac:dyDescent="0.25">
      <c r="A117" s="19">
        <f t="shared" si="8"/>
        <v>4.2799999999999985</v>
      </c>
      <c r="B117" s="24" t="s">
        <v>241</v>
      </c>
      <c r="C117" s="25" t="s">
        <v>57</v>
      </c>
      <c r="D117" s="17">
        <v>95</v>
      </c>
      <c r="E117" s="103"/>
      <c r="F117" s="125"/>
      <c r="G117" s="124"/>
    </row>
    <row r="118" spans="1:9" ht="30" x14ac:dyDescent="0.25">
      <c r="A118" s="19">
        <f t="shared" si="8"/>
        <v>4.2899999999999983</v>
      </c>
      <c r="B118" s="24" t="s">
        <v>114</v>
      </c>
      <c r="C118" s="25" t="s">
        <v>23</v>
      </c>
      <c r="D118" s="17">
        <v>6</v>
      </c>
      <c r="E118" s="103"/>
      <c r="F118" s="125"/>
      <c r="G118" s="124"/>
    </row>
    <row r="119" spans="1:9" x14ac:dyDescent="0.25">
      <c r="A119" s="15"/>
      <c r="B119" s="41"/>
      <c r="C119" s="16"/>
      <c r="D119" s="17"/>
      <c r="E119" s="103"/>
      <c r="F119" s="125"/>
      <c r="G119" s="124"/>
      <c r="I119" s="49"/>
    </row>
    <row r="120" spans="1:9" x14ac:dyDescent="0.25">
      <c r="A120" s="14"/>
      <c r="B120" s="55" t="s">
        <v>124</v>
      </c>
      <c r="C120" s="56" t="s">
        <v>3</v>
      </c>
      <c r="D120" s="60"/>
      <c r="E120" s="104"/>
      <c r="F120" s="128"/>
      <c r="G120" s="124"/>
    </row>
    <row r="121" spans="1:9" x14ac:dyDescent="0.25">
      <c r="A121" s="15"/>
      <c r="B121" s="48" t="s">
        <v>4</v>
      </c>
      <c r="C121" s="16" t="s">
        <v>3</v>
      </c>
      <c r="D121" s="17"/>
      <c r="E121" s="103"/>
      <c r="F121" s="125"/>
      <c r="G121" s="124"/>
      <c r="I121" s="49"/>
    </row>
    <row r="122" spans="1:9" x14ac:dyDescent="0.25">
      <c r="A122" s="15">
        <v>5</v>
      </c>
      <c r="B122" s="41" t="s">
        <v>5</v>
      </c>
      <c r="C122" s="16" t="s">
        <v>6</v>
      </c>
      <c r="D122" s="17">
        <v>110</v>
      </c>
      <c r="E122" s="103"/>
      <c r="F122" s="125"/>
      <c r="G122" s="124"/>
    </row>
    <row r="123" spans="1:9" ht="30" x14ac:dyDescent="0.25">
      <c r="A123" s="15">
        <f>+A122+0.1</f>
        <v>5.0999999999999996</v>
      </c>
      <c r="B123" s="41" t="s">
        <v>125</v>
      </c>
      <c r="C123" s="16" t="s">
        <v>57</v>
      </c>
      <c r="D123" s="17">
        <v>140</v>
      </c>
      <c r="E123" s="103"/>
      <c r="F123" s="125"/>
      <c r="G123" s="124"/>
    </row>
    <row r="124" spans="1:9" x14ac:dyDescent="0.25">
      <c r="A124" s="15"/>
      <c r="B124" s="48" t="s">
        <v>29</v>
      </c>
      <c r="C124" s="16" t="s">
        <v>3</v>
      </c>
      <c r="D124" s="17"/>
      <c r="E124" s="103"/>
      <c r="F124" s="125"/>
      <c r="G124" s="124"/>
    </row>
    <row r="125" spans="1:9" x14ac:dyDescent="0.25">
      <c r="A125" s="15">
        <f>+A123+0.1</f>
        <v>5.1999999999999993</v>
      </c>
      <c r="B125" s="41" t="s">
        <v>126</v>
      </c>
      <c r="C125" s="16" t="s">
        <v>11</v>
      </c>
      <c r="D125" s="17">
        <v>220</v>
      </c>
      <c r="E125" s="103"/>
      <c r="F125" s="125"/>
      <c r="G125" s="124"/>
    </row>
    <row r="126" spans="1:9" x14ac:dyDescent="0.25">
      <c r="A126" s="15">
        <f t="shared" ref="A126:A133" si="9">+A125+0.1</f>
        <v>5.2999999999999989</v>
      </c>
      <c r="B126" s="41" t="s">
        <v>127</v>
      </c>
      <c r="C126" s="16" t="s">
        <v>11</v>
      </c>
      <c r="D126" s="17">
        <v>220</v>
      </c>
      <c r="E126" s="103"/>
      <c r="F126" s="125"/>
      <c r="G126" s="124"/>
      <c r="H126" s="49"/>
    </row>
    <row r="127" spans="1:9" ht="30" x14ac:dyDescent="0.25">
      <c r="A127" s="15">
        <f t="shared" si="9"/>
        <v>5.3999999999999986</v>
      </c>
      <c r="B127" s="41" t="s">
        <v>240</v>
      </c>
      <c r="C127" s="16" t="s">
        <v>31</v>
      </c>
      <c r="D127" s="17">
        <v>185.28</v>
      </c>
      <c r="E127" s="103"/>
      <c r="F127" s="125"/>
      <c r="G127" s="124"/>
    </row>
    <row r="128" spans="1:9" x14ac:dyDescent="0.25">
      <c r="A128" s="15"/>
      <c r="B128" s="48" t="s">
        <v>128</v>
      </c>
      <c r="C128" s="16" t="s">
        <v>3</v>
      </c>
      <c r="D128" s="17"/>
      <c r="E128" s="103"/>
      <c r="F128" s="125"/>
      <c r="G128" s="124"/>
    </row>
    <row r="129" spans="1:7" x14ac:dyDescent="0.25">
      <c r="A129" s="15">
        <f>+A127+0.1</f>
        <v>5.4999999999999982</v>
      </c>
      <c r="B129" s="41" t="s">
        <v>10</v>
      </c>
      <c r="C129" s="16" t="s">
        <v>11</v>
      </c>
      <c r="D129" s="17">
        <v>0.17</v>
      </c>
      <c r="E129" s="103"/>
      <c r="F129" s="125"/>
      <c r="G129" s="124"/>
    </row>
    <row r="130" spans="1:7" ht="30" x14ac:dyDescent="0.25">
      <c r="A130" s="15">
        <f t="shared" si="9"/>
        <v>5.5999999999999979</v>
      </c>
      <c r="B130" s="41" t="s">
        <v>129</v>
      </c>
      <c r="C130" s="16" t="s">
        <v>11</v>
      </c>
      <c r="D130" s="17">
        <v>89</v>
      </c>
      <c r="E130" s="103"/>
      <c r="F130" s="125"/>
      <c r="G130" s="124"/>
    </row>
    <row r="131" spans="1:7" ht="30" x14ac:dyDescent="0.25">
      <c r="A131" s="15">
        <f t="shared" si="9"/>
        <v>5.6999999999999975</v>
      </c>
      <c r="B131" s="41" t="s">
        <v>130</v>
      </c>
      <c r="C131" s="16" t="s">
        <v>11</v>
      </c>
      <c r="D131" s="17">
        <v>189</v>
      </c>
      <c r="E131" s="103"/>
      <c r="F131" s="125"/>
      <c r="G131" s="124"/>
    </row>
    <row r="132" spans="1:7" x14ac:dyDescent="0.25">
      <c r="A132" s="15">
        <f t="shared" si="9"/>
        <v>5.7999999999999972</v>
      </c>
      <c r="B132" s="41" t="s">
        <v>131</v>
      </c>
      <c r="C132" s="16" t="s">
        <v>11</v>
      </c>
      <c r="D132" s="17">
        <v>6.9</v>
      </c>
      <c r="E132" s="103"/>
      <c r="F132" s="125"/>
      <c r="G132" s="124"/>
    </row>
    <row r="133" spans="1:7" x14ac:dyDescent="0.25">
      <c r="A133" s="15">
        <f t="shared" si="9"/>
        <v>5.8999999999999968</v>
      </c>
      <c r="B133" s="41" t="s">
        <v>13</v>
      </c>
      <c r="C133" s="16" t="s">
        <v>14</v>
      </c>
      <c r="D133" s="17">
        <v>14244.999999999998</v>
      </c>
      <c r="E133" s="103"/>
      <c r="F133" s="125"/>
      <c r="G133" s="124"/>
    </row>
    <row r="134" spans="1:7" ht="30" x14ac:dyDescent="0.25">
      <c r="A134" s="19">
        <v>5.0999999999999996</v>
      </c>
      <c r="B134" s="41" t="s">
        <v>132</v>
      </c>
      <c r="C134" s="16" t="s">
        <v>133</v>
      </c>
      <c r="D134" s="17">
        <v>20.8</v>
      </c>
      <c r="E134" s="103"/>
      <c r="F134" s="125"/>
      <c r="G134" s="124"/>
    </row>
    <row r="135" spans="1:7" x14ac:dyDescent="0.25">
      <c r="A135" s="19">
        <f>+A134+0.011</f>
        <v>5.1109999999999998</v>
      </c>
      <c r="B135" s="41" t="s">
        <v>134</v>
      </c>
      <c r="C135" s="16" t="s">
        <v>11</v>
      </c>
      <c r="D135" s="17">
        <v>4</v>
      </c>
      <c r="E135" s="103"/>
      <c r="F135" s="125"/>
      <c r="G135" s="124"/>
    </row>
    <row r="136" spans="1:7" x14ac:dyDescent="0.25">
      <c r="A136" s="19">
        <f t="shared" ref="A136:A161" si="10">+A135+0.011</f>
        <v>5.1219999999999999</v>
      </c>
      <c r="B136" s="41" t="s">
        <v>135</v>
      </c>
      <c r="C136" s="16" t="s">
        <v>11</v>
      </c>
      <c r="D136" s="17">
        <v>7</v>
      </c>
      <c r="E136" s="103"/>
      <c r="F136" s="125"/>
      <c r="G136" s="124"/>
    </row>
    <row r="137" spans="1:7" ht="30" x14ac:dyDescent="0.25">
      <c r="A137" s="19">
        <f t="shared" si="10"/>
        <v>5.133</v>
      </c>
      <c r="B137" s="41" t="s">
        <v>136</v>
      </c>
      <c r="C137" s="16" t="s">
        <v>11</v>
      </c>
      <c r="D137" s="17">
        <v>2</v>
      </c>
      <c r="E137" s="103"/>
      <c r="F137" s="125"/>
      <c r="G137" s="124"/>
    </row>
    <row r="138" spans="1:7" x14ac:dyDescent="0.25">
      <c r="A138" s="19"/>
      <c r="B138" s="48" t="s">
        <v>137</v>
      </c>
      <c r="C138" s="16" t="s">
        <v>3</v>
      </c>
      <c r="D138" s="62"/>
      <c r="E138" s="103"/>
      <c r="F138" s="125"/>
      <c r="G138" s="124"/>
    </row>
    <row r="139" spans="1:7" ht="30" x14ac:dyDescent="0.25">
      <c r="A139" s="19">
        <f>+A137+0.011</f>
        <v>5.1440000000000001</v>
      </c>
      <c r="B139" s="41" t="s">
        <v>138</v>
      </c>
      <c r="C139" s="16" t="s">
        <v>19</v>
      </c>
      <c r="D139" s="17">
        <v>3</v>
      </c>
      <c r="E139" s="103"/>
      <c r="F139" s="125"/>
      <c r="G139" s="124"/>
    </row>
    <row r="140" spans="1:7" ht="30" x14ac:dyDescent="0.25">
      <c r="A140" s="19">
        <f t="shared" si="10"/>
        <v>5.1550000000000002</v>
      </c>
      <c r="B140" s="41" t="s">
        <v>139</v>
      </c>
      <c r="C140" s="16" t="s">
        <v>19</v>
      </c>
      <c r="D140" s="17">
        <v>8</v>
      </c>
      <c r="E140" s="103"/>
      <c r="F140" s="125"/>
      <c r="G140" s="124"/>
    </row>
    <row r="141" spans="1:7" x14ac:dyDescent="0.25">
      <c r="A141" s="19">
        <f t="shared" si="10"/>
        <v>5.1660000000000004</v>
      </c>
      <c r="B141" s="41" t="s">
        <v>140</v>
      </c>
      <c r="C141" s="16" t="s">
        <v>19</v>
      </c>
      <c r="D141" s="17">
        <v>4</v>
      </c>
      <c r="E141" s="103"/>
      <c r="F141" s="125"/>
      <c r="G141" s="124"/>
    </row>
    <row r="142" spans="1:7" x14ac:dyDescent="0.25">
      <c r="A142" s="19">
        <f t="shared" si="10"/>
        <v>5.1770000000000005</v>
      </c>
      <c r="B142" s="41" t="s">
        <v>141</v>
      </c>
      <c r="C142" s="16" t="s">
        <v>19</v>
      </c>
      <c r="D142" s="17">
        <v>4</v>
      </c>
      <c r="E142" s="103"/>
      <c r="F142" s="125"/>
      <c r="G142" s="124"/>
    </row>
    <row r="143" spans="1:7" x14ac:dyDescent="0.25">
      <c r="A143" s="19">
        <f t="shared" si="10"/>
        <v>5.1880000000000006</v>
      </c>
      <c r="B143" s="41" t="s">
        <v>142</v>
      </c>
      <c r="C143" s="16" t="s">
        <v>27</v>
      </c>
      <c r="D143" s="17">
        <v>22</v>
      </c>
      <c r="E143" s="103"/>
      <c r="F143" s="125"/>
      <c r="G143" s="124"/>
    </row>
    <row r="144" spans="1:7" x14ac:dyDescent="0.25">
      <c r="A144" s="19">
        <f t="shared" si="10"/>
        <v>5.1990000000000007</v>
      </c>
      <c r="B144" s="41" t="s">
        <v>20</v>
      </c>
      <c r="C144" s="16" t="s">
        <v>19</v>
      </c>
      <c r="D144" s="17">
        <v>24</v>
      </c>
      <c r="E144" s="103"/>
      <c r="F144" s="125"/>
      <c r="G144" s="124"/>
    </row>
    <row r="145" spans="1:7" x14ac:dyDescent="0.25">
      <c r="A145" s="19">
        <f t="shared" si="10"/>
        <v>5.2100000000000009</v>
      </c>
      <c r="B145" s="41" t="s">
        <v>143</v>
      </c>
      <c r="C145" s="16" t="s">
        <v>133</v>
      </c>
      <c r="D145" s="17">
        <v>32</v>
      </c>
      <c r="E145" s="103"/>
      <c r="F145" s="125"/>
      <c r="G145" s="124"/>
    </row>
    <row r="146" spans="1:7" x14ac:dyDescent="0.25">
      <c r="A146" s="19"/>
      <c r="B146" s="48" t="s">
        <v>144</v>
      </c>
      <c r="C146" s="16" t="s">
        <v>3</v>
      </c>
      <c r="D146" s="17"/>
      <c r="E146" s="103"/>
      <c r="F146" s="125"/>
      <c r="G146" s="124"/>
    </row>
    <row r="147" spans="1:7" ht="30" x14ac:dyDescent="0.25">
      <c r="A147" s="19">
        <f>+A145+0.011</f>
        <v>5.221000000000001</v>
      </c>
      <c r="B147" s="41" t="s">
        <v>129</v>
      </c>
      <c r="C147" s="16" t="s">
        <v>41</v>
      </c>
      <c r="D147" s="17">
        <v>34</v>
      </c>
      <c r="E147" s="103"/>
      <c r="F147" s="125"/>
      <c r="G147" s="124"/>
    </row>
    <row r="148" spans="1:7" ht="30" x14ac:dyDescent="0.25">
      <c r="A148" s="19">
        <f t="shared" si="10"/>
        <v>5.2320000000000011</v>
      </c>
      <c r="B148" s="41" t="s">
        <v>130</v>
      </c>
      <c r="C148" s="16" t="s">
        <v>41</v>
      </c>
      <c r="D148" s="17">
        <v>23</v>
      </c>
      <c r="E148" s="103"/>
      <c r="F148" s="125"/>
      <c r="G148" s="124"/>
    </row>
    <row r="149" spans="1:7" x14ac:dyDescent="0.25">
      <c r="A149" s="19">
        <f t="shared" si="10"/>
        <v>5.2430000000000012</v>
      </c>
      <c r="B149" s="41" t="s">
        <v>13</v>
      </c>
      <c r="C149" s="16" t="s">
        <v>14</v>
      </c>
      <c r="D149" s="17">
        <v>2850</v>
      </c>
      <c r="E149" s="103"/>
      <c r="F149" s="125"/>
      <c r="G149" s="124"/>
    </row>
    <row r="150" spans="1:7" x14ac:dyDescent="0.25">
      <c r="A150" s="19">
        <f t="shared" si="10"/>
        <v>5.2540000000000013</v>
      </c>
      <c r="B150" s="41" t="s">
        <v>145</v>
      </c>
      <c r="C150" s="16" t="s">
        <v>19</v>
      </c>
      <c r="D150" s="17">
        <v>48</v>
      </c>
      <c r="E150" s="103"/>
      <c r="F150" s="125"/>
      <c r="G150" s="124"/>
    </row>
    <row r="151" spans="1:7" ht="30" x14ac:dyDescent="0.25">
      <c r="A151" s="19">
        <f t="shared" si="10"/>
        <v>5.2650000000000015</v>
      </c>
      <c r="B151" s="41" t="s">
        <v>146</v>
      </c>
      <c r="C151" s="16" t="s">
        <v>19</v>
      </c>
      <c r="D151" s="17">
        <v>96</v>
      </c>
      <c r="E151" s="103"/>
      <c r="F151" s="125"/>
      <c r="G151" s="124"/>
    </row>
    <row r="152" spans="1:7" x14ac:dyDescent="0.25">
      <c r="A152" s="19"/>
      <c r="B152" s="41"/>
      <c r="C152" s="16"/>
      <c r="D152" s="17"/>
      <c r="E152" s="103"/>
      <c r="F152" s="125"/>
      <c r="G152" s="124"/>
    </row>
    <row r="153" spans="1:7" ht="30" x14ac:dyDescent="0.25">
      <c r="A153" s="19"/>
      <c r="B153" s="48" t="s">
        <v>147</v>
      </c>
      <c r="C153" s="16" t="s">
        <v>3</v>
      </c>
      <c r="D153" s="17"/>
      <c r="E153" s="103"/>
      <c r="F153" s="125"/>
      <c r="G153" s="124"/>
    </row>
    <row r="154" spans="1:7" ht="30" x14ac:dyDescent="0.25">
      <c r="A154" s="19">
        <f>+A151+0.011</f>
        <v>5.2760000000000016</v>
      </c>
      <c r="B154" s="41" t="s">
        <v>148</v>
      </c>
      <c r="C154" s="16" t="s">
        <v>19</v>
      </c>
      <c r="D154" s="17">
        <v>2</v>
      </c>
      <c r="E154" s="103"/>
      <c r="F154" s="125"/>
      <c r="G154" s="124"/>
    </row>
    <row r="155" spans="1:7" x14ac:dyDescent="0.25">
      <c r="A155" s="19">
        <f t="shared" si="10"/>
        <v>5.2870000000000017</v>
      </c>
      <c r="B155" s="41" t="s">
        <v>140</v>
      </c>
      <c r="C155" s="16" t="s">
        <v>19</v>
      </c>
      <c r="D155" s="17">
        <v>3</v>
      </c>
      <c r="E155" s="103"/>
      <c r="F155" s="125"/>
      <c r="G155" s="124"/>
    </row>
    <row r="156" spans="1:7" x14ac:dyDescent="0.25">
      <c r="A156" s="19">
        <f t="shared" si="10"/>
        <v>5.2980000000000018</v>
      </c>
      <c r="B156" s="41" t="s">
        <v>149</v>
      </c>
      <c r="C156" s="16" t="s">
        <v>19</v>
      </c>
      <c r="D156" s="17">
        <v>4</v>
      </c>
      <c r="E156" s="103"/>
      <c r="F156" s="125"/>
      <c r="G156" s="124"/>
    </row>
    <row r="157" spans="1:7" ht="30" x14ac:dyDescent="0.25">
      <c r="A157" s="19">
        <f t="shared" si="10"/>
        <v>5.3090000000000019</v>
      </c>
      <c r="B157" s="41" t="s">
        <v>150</v>
      </c>
      <c r="C157" s="16" t="s">
        <v>27</v>
      </c>
      <c r="D157" s="17">
        <v>20</v>
      </c>
      <c r="E157" s="103"/>
      <c r="F157" s="125"/>
      <c r="G157" s="124"/>
    </row>
    <row r="158" spans="1:7" ht="30" x14ac:dyDescent="0.25">
      <c r="A158" s="19">
        <f t="shared" si="10"/>
        <v>5.3200000000000021</v>
      </c>
      <c r="B158" s="41" t="s">
        <v>151</v>
      </c>
      <c r="C158" s="16" t="s">
        <v>27</v>
      </c>
      <c r="D158" s="17">
        <v>48</v>
      </c>
      <c r="E158" s="103"/>
      <c r="F158" s="125"/>
      <c r="G158" s="124"/>
    </row>
    <row r="159" spans="1:7" x14ac:dyDescent="0.25">
      <c r="A159" s="19">
        <f t="shared" si="10"/>
        <v>5.3310000000000022</v>
      </c>
      <c r="B159" s="48" t="s">
        <v>152</v>
      </c>
      <c r="C159" s="16" t="s">
        <v>3</v>
      </c>
      <c r="D159" s="17"/>
      <c r="E159" s="103"/>
      <c r="F159" s="125"/>
      <c r="G159" s="124"/>
    </row>
    <row r="160" spans="1:7" x14ac:dyDescent="0.25">
      <c r="A160" s="19">
        <f t="shared" si="10"/>
        <v>5.3420000000000023</v>
      </c>
      <c r="B160" s="41" t="s">
        <v>153</v>
      </c>
      <c r="C160" s="16" t="s">
        <v>27</v>
      </c>
      <c r="D160" s="17">
        <v>25</v>
      </c>
      <c r="E160" s="103"/>
      <c r="F160" s="125"/>
      <c r="G160" s="124"/>
    </row>
    <row r="161" spans="1:9" x14ac:dyDescent="0.25">
      <c r="A161" s="19">
        <f t="shared" si="10"/>
        <v>5.3530000000000024</v>
      </c>
      <c r="B161" s="41" t="s">
        <v>154</v>
      </c>
      <c r="C161" s="16" t="s">
        <v>19</v>
      </c>
      <c r="D161" s="17">
        <v>2</v>
      </c>
      <c r="E161" s="103"/>
      <c r="F161" s="125"/>
      <c r="G161" s="124"/>
    </row>
    <row r="162" spans="1:9" x14ac:dyDescent="0.25">
      <c r="A162" s="15"/>
      <c r="B162" s="41"/>
      <c r="C162" s="16"/>
      <c r="D162" s="17"/>
      <c r="E162" s="103"/>
      <c r="F162" s="125"/>
      <c r="G162" s="124"/>
    </row>
    <row r="163" spans="1:9" x14ac:dyDescent="0.25">
      <c r="A163" s="14"/>
      <c r="B163" s="55" t="s">
        <v>170</v>
      </c>
      <c r="C163" s="56" t="s">
        <v>3</v>
      </c>
      <c r="D163" s="60"/>
      <c r="E163" s="104"/>
      <c r="F163" s="128"/>
      <c r="G163" s="124"/>
    </row>
    <row r="164" spans="1:9" x14ac:dyDescent="0.25">
      <c r="A164" s="15"/>
      <c r="B164" s="48" t="s">
        <v>85</v>
      </c>
      <c r="C164" s="16"/>
      <c r="D164" s="17"/>
      <c r="E164" s="103"/>
      <c r="F164" s="125"/>
      <c r="G164" s="124"/>
    </row>
    <row r="165" spans="1:9" x14ac:dyDescent="0.25">
      <c r="A165" s="15">
        <v>6</v>
      </c>
      <c r="B165" s="41" t="s">
        <v>5</v>
      </c>
      <c r="C165" s="16" t="s">
        <v>6</v>
      </c>
      <c r="D165" s="63">
        <v>317.46000000000004</v>
      </c>
      <c r="E165" s="103"/>
      <c r="F165" s="125"/>
      <c r="G165" s="124"/>
    </row>
    <row r="166" spans="1:9" ht="30" x14ac:dyDescent="0.25">
      <c r="A166" s="15">
        <f>+A165+0.1</f>
        <v>6.1</v>
      </c>
      <c r="B166" s="41" t="s">
        <v>125</v>
      </c>
      <c r="C166" s="16" t="s">
        <v>57</v>
      </c>
      <c r="D166" s="63">
        <v>96</v>
      </c>
      <c r="E166" s="103"/>
      <c r="F166" s="125"/>
      <c r="G166" s="124"/>
    </row>
    <row r="167" spans="1:9" x14ac:dyDescent="0.25">
      <c r="A167" s="15">
        <f t="shared" ref="A167:A174" si="11">+A166+0.1</f>
        <v>6.1999999999999993</v>
      </c>
      <c r="B167" s="41" t="s">
        <v>171</v>
      </c>
      <c r="C167" s="16" t="s">
        <v>32</v>
      </c>
      <c r="D167" s="63">
        <v>158.73000000000002</v>
      </c>
      <c r="E167" s="103"/>
      <c r="F167" s="125"/>
      <c r="G167" s="124"/>
    </row>
    <row r="168" spans="1:9" ht="30" x14ac:dyDescent="0.25">
      <c r="A168" s="15">
        <f t="shared" si="11"/>
        <v>6.2999999999999989</v>
      </c>
      <c r="B168" s="41" t="s">
        <v>172</v>
      </c>
      <c r="C168" s="16" t="s">
        <v>32</v>
      </c>
      <c r="D168" s="63">
        <v>634.92000000000007</v>
      </c>
      <c r="E168" s="103"/>
      <c r="F168" s="125"/>
      <c r="G168" s="124"/>
    </row>
    <row r="169" spans="1:9" ht="30" x14ac:dyDescent="0.25">
      <c r="A169" s="15">
        <f t="shared" si="11"/>
        <v>6.3999999999999986</v>
      </c>
      <c r="B169" s="41" t="s">
        <v>173</v>
      </c>
      <c r="C169" s="16" t="s">
        <v>32</v>
      </c>
      <c r="D169" s="63">
        <v>285.70999999999998</v>
      </c>
      <c r="E169" s="103"/>
      <c r="F169" s="125"/>
      <c r="G169" s="124"/>
    </row>
    <row r="170" spans="1:9" ht="30" x14ac:dyDescent="0.25">
      <c r="A170" s="15">
        <f t="shared" si="11"/>
        <v>6.4999999999999982</v>
      </c>
      <c r="B170" s="41" t="s">
        <v>243</v>
      </c>
      <c r="C170" s="16" t="s">
        <v>32</v>
      </c>
      <c r="D170" s="63">
        <v>158.73000000000002</v>
      </c>
      <c r="E170" s="103"/>
      <c r="F170" s="125"/>
      <c r="G170" s="127"/>
      <c r="H170" s="49"/>
      <c r="I170" s="49"/>
    </row>
    <row r="171" spans="1:9" ht="30" x14ac:dyDescent="0.25">
      <c r="A171" s="15">
        <f t="shared" si="11"/>
        <v>6.5999999999999979</v>
      </c>
      <c r="B171" s="41" t="str">
        <f>+B127</f>
        <v>Transporte o trasiego de materiales de obra y tuberia - Hasta 87 Km</v>
      </c>
      <c r="C171" s="16" t="s">
        <v>31</v>
      </c>
      <c r="D171" s="17">
        <v>150.6</v>
      </c>
      <c r="E171" s="103"/>
      <c r="F171" s="125"/>
      <c r="G171" s="124"/>
    </row>
    <row r="172" spans="1:9" x14ac:dyDescent="0.25">
      <c r="A172" s="15">
        <f t="shared" si="11"/>
        <v>6.6999999999999975</v>
      </c>
      <c r="B172" s="48" t="s">
        <v>174</v>
      </c>
      <c r="C172" s="16"/>
      <c r="D172" s="63"/>
      <c r="E172" s="103"/>
      <c r="F172" s="125"/>
      <c r="G172" s="124"/>
      <c r="I172" s="49"/>
    </row>
    <row r="173" spans="1:9" ht="30" x14ac:dyDescent="0.25">
      <c r="A173" s="15">
        <f t="shared" si="11"/>
        <v>6.7999999999999972</v>
      </c>
      <c r="B173" s="41" t="s">
        <v>175</v>
      </c>
      <c r="C173" s="16" t="s">
        <v>11</v>
      </c>
      <c r="D173" s="63">
        <v>95.23</v>
      </c>
      <c r="E173" s="103"/>
      <c r="F173" s="125"/>
      <c r="G173" s="124"/>
    </row>
    <row r="174" spans="1:9" ht="30" x14ac:dyDescent="0.25">
      <c r="A174" s="15">
        <f t="shared" si="11"/>
        <v>6.8999999999999968</v>
      </c>
      <c r="B174" s="41" t="s">
        <v>176</v>
      </c>
      <c r="C174" s="16" t="s">
        <v>11</v>
      </c>
      <c r="D174" s="63">
        <v>92.24</v>
      </c>
      <c r="E174" s="103"/>
      <c r="F174" s="125"/>
      <c r="G174" s="124"/>
    </row>
    <row r="175" spans="1:9" x14ac:dyDescent="0.25">
      <c r="A175" s="19">
        <v>6.1</v>
      </c>
      <c r="B175" s="41" t="s">
        <v>177</v>
      </c>
      <c r="C175" s="16" t="s">
        <v>11</v>
      </c>
      <c r="D175" s="63">
        <v>44.22</v>
      </c>
      <c r="E175" s="103"/>
      <c r="F175" s="125"/>
      <c r="G175" s="124"/>
    </row>
    <row r="176" spans="1:9" x14ac:dyDescent="0.25">
      <c r="A176" s="19">
        <f>+A175+0.01</f>
        <v>6.1099999999999994</v>
      </c>
      <c r="B176" s="41" t="s">
        <v>178</v>
      </c>
      <c r="C176" s="16" t="s">
        <v>35</v>
      </c>
      <c r="D176" s="63">
        <v>78.599999999999994</v>
      </c>
      <c r="E176" s="103"/>
      <c r="F176" s="125"/>
      <c r="G176" s="124"/>
    </row>
    <row r="177" spans="1:8" x14ac:dyDescent="0.25">
      <c r="A177" s="19">
        <f>+A176+0.01</f>
        <v>6.1199999999999992</v>
      </c>
      <c r="B177" s="41" t="s">
        <v>179</v>
      </c>
      <c r="C177" s="16" t="s">
        <v>14</v>
      </c>
      <c r="D177" s="63">
        <v>11584.9</v>
      </c>
      <c r="E177" s="103"/>
      <c r="F177" s="125"/>
      <c r="G177" s="124"/>
    </row>
    <row r="178" spans="1:8" x14ac:dyDescent="0.25">
      <c r="A178" s="19"/>
      <c r="B178" s="48" t="s">
        <v>180</v>
      </c>
      <c r="C178" s="16" t="s">
        <v>3</v>
      </c>
      <c r="D178" s="63"/>
      <c r="E178" s="103"/>
      <c r="F178" s="125"/>
      <c r="G178" s="124"/>
    </row>
    <row r="179" spans="1:8" x14ac:dyDescent="0.25">
      <c r="A179" s="19">
        <f>+A177+0.01</f>
        <v>6.129999999999999</v>
      </c>
      <c r="B179" s="41" t="s">
        <v>181</v>
      </c>
      <c r="C179" s="16" t="s">
        <v>19</v>
      </c>
      <c r="D179" s="63">
        <v>7</v>
      </c>
      <c r="E179" s="103"/>
      <c r="F179" s="125"/>
      <c r="G179" s="124"/>
    </row>
    <row r="180" spans="1:8" x14ac:dyDescent="0.25">
      <c r="A180" s="19">
        <f t="shared" ref="A180:A187" si="12">+A179+0.01</f>
        <v>6.1399999999999988</v>
      </c>
      <c r="B180" s="41" t="s">
        <v>182</v>
      </c>
      <c r="C180" s="16" t="s">
        <v>19</v>
      </c>
      <c r="D180" s="63">
        <v>8</v>
      </c>
      <c r="E180" s="103"/>
      <c r="F180" s="125"/>
      <c r="G180" s="124"/>
    </row>
    <row r="181" spans="1:8" x14ac:dyDescent="0.25">
      <c r="A181" s="19">
        <f t="shared" si="12"/>
        <v>6.1499999999999986</v>
      </c>
      <c r="B181" s="41" t="s">
        <v>183</v>
      </c>
      <c r="C181" s="16" t="s">
        <v>27</v>
      </c>
      <c r="D181" s="63">
        <v>43.2</v>
      </c>
      <c r="E181" s="103"/>
      <c r="F181" s="125"/>
      <c r="G181" s="124"/>
    </row>
    <row r="182" spans="1:8" x14ac:dyDescent="0.25">
      <c r="A182" s="19">
        <f t="shared" si="12"/>
        <v>6.1599999999999984</v>
      </c>
      <c r="B182" s="41" t="s">
        <v>184</v>
      </c>
      <c r="C182" s="16" t="s">
        <v>185</v>
      </c>
      <c r="D182" s="63">
        <v>32</v>
      </c>
      <c r="E182" s="103"/>
      <c r="F182" s="125"/>
      <c r="G182" s="124"/>
    </row>
    <row r="183" spans="1:8" ht="30" x14ac:dyDescent="0.25">
      <c r="A183" s="19">
        <f t="shared" si="12"/>
        <v>6.1699999999999982</v>
      </c>
      <c r="B183" s="41" t="s">
        <v>186</v>
      </c>
      <c r="C183" s="16" t="s">
        <v>185</v>
      </c>
      <c r="D183" s="63">
        <v>5</v>
      </c>
      <c r="E183" s="103"/>
      <c r="F183" s="125"/>
      <c r="G183" s="124"/>
    </row>
    <row r="184" spans="1:8" x14ac:dyDescent="0.25">
      <c r="A184" s="19">
        <f t="shared" si="12"/>
        <v>6.1799999999999979</v>
      </c>
      <c r="B184" s="41" t="s">
        <v>187</v>
      </c>
      <c r="C184" s="16" t="s">
        <v>185</v>
      </c>
      <c r="D184" s="63">
        <v>60</v>
      </c>
      <c r="E184" s="103"/>
      <c r="F184" s="125"/>
      <c r="G184" s="124"/>
    </row>
    <row r="185" spans="1:8" x14ac:dyDescent="0.25">
      <c r="A185" s="19"/>
      <c r="B185" s="48" t="s">
        <v>152</v>
      </c>
      <c r="C185" s="16"/>
      <c r="D185" s="63"/>
      <c r="E185" s="103"/>
      <c r="F185" s="125"/>
      <c r="G185" s="132"/>
    </row>
    <row r="186" spans="1:8" ht="30" x14ac:dyDescent="0.25">
      <c r="A186" s="19">
        <f>+A184+0.01</f>
        <v>6.1899999999999977</v>
      </c>
      <c r="B186" s="41" t="s">
        <v>188</v>
      </c>
      <c r="C186" s="16" t="s">
        <v>27</v>
      </c>
      <c r="D186" s="63">
        <v>5</v>
      </c>
      <c r="E186" s="103"/>
      <c r="F186" s="125"/>
      <c r="G186" s="132"/>
    </row>
    <row r="187" spans="1:8" ht="30" x14ac:dyDescent="0.25">
      <c r="A187" s="19">
        <f t="shared" si="12"/>
        <v>6.1999999999999975</v>
      </c>
      <c r="B187" s="41" t="s">
        <v>189</v>
      </c>
      <c r="C187" s="16" t="s">
        <v>27</v>
      </c>
      <c r="D187" s="63">
        <v>20</v>
      </c>
      <c r="E187" s="103"/>
      <c r="F187" s="125"/>
      <c r="G187" s="132"/>
    </row>
    <row r="188" spans="1:8" x14ac:dyDescent="0.25">
      <c r="A188" s="26"/>
      <c r="B188" s="64"/>
      <c r="C188" s="65"/>
      <c r="D188" s="65"/>
      <c r="E188" s="66"/>
      <c r="F188" s="106"/>
      <c r="G188" s="132"/>
    </row>
    <row r="189" spans="1:8" x14ac:dyDescent="0.25">
      <c r="A189" s="27"/>
      <c r="B189" s="67" t="s">
        <v>215</v>
      </c>
      <c r="C189" s="67"/>
      <c r="D189" s="67"/>
      <c r="E189" s="67"/>
      <c r="F189" s="107"/>
      <c r="G189" s="133"/>
      <c r="H189" s="49"/>
    </row>
    <row r="190" spans="1:8" x14ac:dyDescent="0.25">
      <c r="A190" s="28"/>
      <c r="B190" s="68" t="s">
        <v>216</v>
      </c>
      <c r="C190" s="68"/>
      <c r="D190" s="68"/>
      <c r="E190" s="68"/>
      <c r="F190" s="108"/>
      <c r="G190" s="134"/>
    </row>
    <row r="191" spans="1:8" x14ac:dyDescent="0.25">
      <c r="A191" s="29"/>
      <c r="B191" s="69" t="s">
        <v>217</v>
      </c>
      <c r="C191" s="69"/>
      <c r="D191" s="69"/>
      <c r="E191" s="69"/>
      <c r="F191" s="108"/>
      <c r="G191" s="135"/>
    </row>
    <row r="192" spans="1:8" x14ac:dyDescent="0.25">
      <c r="A192" s="28"/>
      <c r="B192" s="68" t="s">
        <v>218</v>
      </c>
      <c r="C192" s="68"/>
      <c r="D192" s="68"/>
      <c r="E192" s="68"/>
      <c r="F192" s="108"/>
      <c r="G192" s="136"/>
    </row>
    <row r="193" spans="1:8" x14ac:dyDescent="0.25">
      <c r="A193" s="27"/>
      <c r="B193" s="67" t="s">
        <v>219</v>
      </c>
      <c r="C193" s="67"/>
      <c r="D193" s="67"/>
      <c r="E193" s="67"/>
      <c r="F193" s="107"/>
      <c r="G193" s="134"/>
    </row>
    <row r="194" spans="1:8" x14ac:dyDescent="0.25">
      <c r="A194" s="29"/>
      <c r="B194" s="70"/>
      <c r="C194" s="71"/>
      <c r="D194" s="71"/>
      <c r="E194" s="72"/>
      <c r="F194" s="108"/>
      <c r="G194" s="134"/>
    </row>
    <row r="195" spans="1:8" ht="15.75" thickBot="1" x14ac:dyDescent="0.3">
      <c r="A195" s="30"/>
      <c r="B195" s="73" t="s">
        <v>224</v>
      </c>
      <c r="C195" s="73"/>
      <c r="D195" s="73"/>
      <c r="E195" s="73"/>
      <c r="F195" s="109"/>
      <c r="G195" s="136"/>
      <c r="H195" s="49"/>
    </row>
    <row r="196" spans="1:8" ht="15.75" thickTop="1" x14ac:dyDescent="0.25">
      <c r="A196" s="110"/>
      <c r="B196" s="111"/>
      <c r="C196" s="112"/>
      <c r="D196" s="112"/>
      <c r="E196" s="112"/>
      <c r="F196" s="110"/>
      <c r="G196" s="134"/>
    </row>
    <row r="197" spans="1:8" ht="15.75" thickBot="1" x14ac:dyDescent="0.3">
      <c r="A197" s="101"/>
      <c r="B197" s="102"/>
      <c r="C197" s="101"/>
      <c r="D197" s="101"/>
      <c r="E197" s="101"/>
      <c r="F197" s="101"/>
      <c r="G197" s="132"/>
    </row>
    <row r="198" spans="1:8" ht="16.5" thickTop="1" thickBot="1" x14ac:dyDescent="0.3">
      <c r="A198" s="81" t="s">
        <v>232</v>
      </c>
      <c r="B198" s="82"/>
      <c r="C198" s="82"/>
      <c r="D198" s="82"/>
      <c r="E198" s="82"/>
      <c r="F198" s="83"/>
      <c r="G198" s="132"/>
    </row>
    <row r="199" spans="1:8" s="1" customFormat="1" ht="7.5" customHeight="1" thickTop="1" thickBot="1" x14ac:dyDescent="0.3">
      <c r="A199" s="123"/>
      <c r="B199" s="123"/>
      <c r="C199" s="123"/>
      <c r="D199" s="123"/>
      <c r="E199" s="123"/>
      <c r="F199" s="123"/>
      <c r="G199" s="124"/>
    </row>
    <row r="200" spans="1:8" ht="56.25" customHeight="1" thickTop="1" thickBot="1" x14ac:dyDescent="0.3">
      <c r="A200" s="8" t="s">
        <v>0</v>
      </c>
      <c r="B200" s="9" t="s">
        <v>220</v>
      </c>
      <c r="C200" s="31" t="s">
        <v>1</v>
      </c>
      <c r="D200" s="32" t="s">
        <v>221</v>
      </c>
      <c r="E200" s="33" t="s">
        <v>222</v>
      </c>
      <c r="F200" s="12" t="s">
        <v>223</v>
      </c>
      <c r="G200" s="132"/>
    </row>
    <row r="201" spans="1:8" ht="11.25" customHeight="1" thickTop="1" x14ac:dyDescent="0.25">
      <c r="A201" s="34"/>
      <c r="B201" s="35"/>
      <c r="C201" s="36"/>
      <c r="D201" s="37"/>
      <c r="E201" s="38"/>
      <c r="F201" s="39"/>
      <c r="G201" s="132"/>
    </row>
    <row r="202" spans="1:8" x14ac:dyDescent="0.25">
      <c r="A202" s="40"/>
      <c r="B202" s="55" t="s">
        <v>237</v>
      </c>
      <c r="C202" s="56"/>
      <c r="D202" s="60"/>
      <c r="E202" s="58"/>
      <c r="F202" s="120"/>
      <c r="G202" s="132"/>
    </row>
    <row r="203" spans="1:8" x14ac:dyDescent="0.25">
      <c r="A203" s="19">
        <v>1.1599999999999999</v>
      </c>
      <c r="B203" s="41" t="s">
        <v>33</v>
      </c>
      <c r="C203" s="16" t="s">
        <v>3</v>
      </c>
      <c r="D203" s="17"/>
      <c r="E203" s="18"/>
      <c r="F203" s="122"/>
      <c r="G203" s="132"/>
    </row>
    <row r="204" spans="1:8" x14ac:dyDescent="0.25">
      <c r="A204" s="15">
        <v>1.17</v>
      </c>
      <c r="B204" s="41" t="s">
        <v>34</v>
      </c>
      <c r="C204" s="16" t="s">
        <v>35</v>
      </c>
      <c r="D204" s="17">
        <v>8</v>
      </c>
      <c r="E204" s="103"/>
      <c r="F204" s="125"/>
      <c r="G204" s="132"/>
    </row>
    <row r="205" spans="1:8" x14ac:dyDescent="0.25">
      <c r="A205" s="15"/>
      <c r="B205" s="41"/>
      <c r="C205" s="16"/>
      <c r="D205" s="17"/>
      <c r="E205" s="103"/>
      <c r="F205" s="125"/>
      <c r="G205" s="132"/>
    </row>
    <row r="206" spans="1:8" x14ac:dyDescent="0.25">
      <c r="A206" s="14"/>
      <c r="B206" s="55" t="s">
        <v>236</v>
      </c>
      <c r="C206" s="56" t="s">
        <v>3</v>
      </c>
      <c r="D206" s="60"/>
      <c r="E206" s="104"/>
      <c r="F206" s="128"/>
      <c r="G206" s="132"/>
    </row>
    <row r="207" spans="1:8" x14ac:dyDescent="0.25">
      <c r="A207" s="15"/>
      <c r="B207" s="41" t="s">
        <v>43</v>
      </c>
      <c r="C207" s="16" t="s">
        <v>3</v>
      </c>
      <c r="D207" s="17"/>
      <c r="E207" s="103"/>
      <c r="F207" s="125"/>
      <c r="G207" s="132"/>
    </row>
    <row r="208" spans="1:8" x14ac:dyDescent="0.25">
      <c r="A208" s="15">
        <f>+A40+0.1</f>
        <v>2.6000000000000005</v>
      </c>
      <c r="B208" s="41" t="s">
        <v>44</v>
      </c>
      <c r="C208" s="16" t="s">
        <v>35</v>
      </c>
      <c r="D208" s="17">
        <v>30</v>
      </c>
      <c r="E208" s="103"/>
      <c r="F208" s="125"/>
      <c r="G208" s="132"/>
    </row>
    <row r="209" spans="1:7" x14ac:dyDescent="0.25">
      <c r="A209" s="15">
        <f>+A208+0.1</f>
        <v>2.7000000000000006</v>
      </c>
      <c r="B209" s="41" t="s">
        <v>39</v>
      </c>
      <c r="C209" s="16" t="s">
        <v>45</v>
      </c>
      <c r="D209" s="17">
        <v>2</v>
      </c>
      <c r="E209" s="103"/>
      <c r="F209" s="125"/>
      <c r="G209" s="132"/>
    </row>
    <row r="210" spans="1:7" x14ac:dyDescent="0.25">
      <c r="A210" s="15"/>
      <c r="B210" s="41" t="s">
        <v>3</v>
      </c>
      <c r="C210" s="16" t="s">
        <v>3</v>
      </c>
      <c r="D210" s="17"/>
      <c r="E210" s="103"/>
      <c r="F210" s="125"/>
      <c r="G210" s="132"/>
    </row>
    <row r="211" spans="1:7" x14ac:dyDescent="0.25">
      <c r="A211" s="40"/>
      <c r="B211" s="55" t="s">
        <v>235</v>
      </c>
      <c r="C211" s="56" t="s">
        <v>3</v>
      </c>
      <c r="D211" s="60"/>
      <c r="E211" s="104"/>
      <c r="F211" s="128"/>
      <c r="G211" s="132"/>
    </row>
    <row r="212" spans="1:7" x14ac:dyDescent="0.25">
      <c r="A212" s="19"/>
      <c r="B212" s="48" t="s">
        <v>79</v>
      </c>
      <c r="C212" s="16" t="s">
        <v>3</v>
      </c>
      <c r="D212" s="17"/>
      <c r="E212" s="103"/>
      <c r="F212" s="125"/>
      <c r="G212" s="132"/>
    </row>
    <row r="213" spans="1:7" ht="30" x14ac:dyDescent="0.25">
      <c r="A213" s="19">
        <f>+A78+0.01</f>
        <v>3.289999999999996</v>
      </c>
      <c r="B213" s="41" t="s">
        <v>80</v>
      </c>
      <c r="C213" s="16" t="s">
        <v>19</v>
      </c>
      <c r="D213" s="17">
        <v>2</v>
      </c>
      <c r="E213" s="103"/>
      <c r="F213" s="125"/>
      <c r="G213" s="132"/>
    </row>
    <row r="214" spans="1:7" ht="30" x14ac:dyDescent="0.25">
      <c r="A214" s="19">
        <f t="shared" ref="A214:A218" si="13">+A213+0.01</f>
        <v>3.2999999999999958</v>
      </c>
      <c r="B214" s="41" t="s">
        <v>81</v>
      </c>
      <c r="C214" s="16" t="s">
        <v>23</v>
      </c>
      <c r="D214" s="17">
        <v>5</v>
      </c>
      <c r="E214" s="103"/>
      <c r="F214" s="125"/>
      <c r="G214" s="132"/>
    </row>
    <row r="215" spans="1:7" x14ac:dyDescent="0.25">
      <c r="A215" s="19">
        <f t="shared" si="13"/>
        <v>3.3099999999999956</v>
      </c>
      <c r="B215" s="41" t="str">
        <f>+B208</f>
        <v>Tuberia acero carbon  d=8" SCH 40</v>
      </c>
      <c r="C215" s="16" t="s">
        <v>57</v>
      </c>
      <c r="D215" s="17">
        <v>60</v>
      </c>
      <c r="E215" s="103"/>
      <c r="F215" s="125"/>
      <c r="G215" s="132"/>
    </row>
    <row r="216" spans="1:7" x14ac:dyDescent="0.25">
      <c r="A216" s="19">
        <f t="shared" si="13"/>
        <v>3.3199999999999954</v>
      </c>
      <c r="B216" s="41" t="s">
        <v>82</v>
      </c>
      <c r="C216" s="16" t="s">
        <v>57</v>
      </c>
      <c r="D216" s="17">
        <v>25</v>
      </c>
      <c r="E216" s="103"/>
      <c r="F216" s="125"/>
      <c r="G216" s="132"/>
    </row>
    <row r="217" spans="1:7" ht="30" x14ac:dyDescent="0.25">
      <c r="A217" s="19">
        <f t="shared" si="13"/>
        <v>3.3299999999999952</v>
      </c>
      <c r="B217" s="41" t="str">
        <f>+B27</f>
        <v>Transporte o trasiego de materiales de obra y tuberia - Hasta 87 Km</v>
      </c>
      <c r="C217" s="16" t="str">
        <f>+C27</f>
        <v>TON</v>
      </c>
      <c r="D217" s="17">
        <v>195.58</v>
      </c>
      <c r="E217" s="103"/>
      <c r="F217" s="125"/>
      <c r="G217" s="132"/>
    </row>
    <row r="218" spans="1:7" ht="30" x14ac:dyDescent="0.25">
      <c r="A218" s="19">
        <f t="shared" si="13"/>
        <v>3.339999999999995</v>
      </c>
      <c r="B218" s="41" t="s">
        <v>83</v>
      </c>
      <c r="C218" s="16" t="s">
        <v>35</v>
      </c>
      <c r="D218" s="17">
        <v>18</v>
      </c>
      <c r="E218" s="103"/>
      <c r="F218" s="125"/>
      <c r="G218" s="132"/>
    </row>
    <row r="219" spans="1:7" x14ac:dyDescent="0.25">
      <c r="A219" s="15"/>
      <c r="B219" s="41"/>
      <c r="C219" s="16"/>
      <c r="D219" s="17"/>
      <c r="E219" s="103"/>
      <c r="F219" s="125"/>
      <c r="G219" s="132"/>
    </row>
    <row r="220" spans="1:7" x14ac:dyDescent="0.25">
      <c r="A220" s="14"/>
      <c r="B220" s="55" t="s">
        <v>234</v>
      </c>
      <c r="C220" s="56" t="s">
        <v>3</v>
      </c>
      <c r="D220" s="60"/>
      <c r="E220" s="104"/>
      <c r="F220" s="128"/>
      <c r="G220" s="132"/>
    </row>
    <row r="221" spans="1:7" ht="30" x14ac:dyDescent="0.25">
      <c r="A221" s="19">
        <v>4.3</v>
      </c>
      <c r="B221" s="24" t="s">
        <v>115</v>
      </c>
      <c r="C221" s="25" t="s">
        <v>35</v>
      </c>
      <c r="D221" s="17">
        <v>19758</v>
      </c>
      <c r="E221" s="103"/>
      <c r="F221" s="125"/>
      <c r="G221" s="132"/>
    </row>
    <row r="222" spans="1:7" ht="30" x14ac:dyDescent="0.25">
      <c r="A222" s="15">
        <f t="shared" ref="A222:A232" si="14">+A221+0.01</f>
        <v>4.3099999999999996</v>
      </c>
      <c r="B222" s="24" t="s">
        <v>116</v>
      </c>
      <c r="C222" s="25" t="s">
        <v>35</v>
      </c>
      <c r="D222" s="17">
        <v>85</v>
      </c>
      <c r="E222" s="103"/>
      <c r="F222" s="125"/>
      <c r="G222" s="132"/>
    </row>
    <row r="223" spans="1:7" ht="30" x14ac:dyDescent="0.25">
      <c r="A223" s="15">
        <f t="shared" si="14"/>
        <v>4.3199999999999994</v>
      </c>
      <c r="B223" s="24" t="str">
        <f>[1]PRESUPUESTO!B73</f>
        <v>Suministro e instalación pasamuro de 6" ELxEL</v>
      </c>
      <c r="C223" s="16" t="s">
        <v>45</v>
      </c>
      <c r="D223" s="17">
        <v>8</v>
      </c>
      <c r="E223" s="103"/>
      <c r="F223" s="125"/>
      <c r="G223" s="132"/>
    </row>
    <row r="224" spans="1:7" x14ac:dyDescent="0.25">
      <c r="A224" s="15">
        <f t="shared" si="14"/>
        <v>4.3299999999999992</v>
      </c>
      <c r="B224" s="24" t="s">
        <v>117</v>
      </c>
      <c r="C224" s="16" t="s">
        <v>45</v>
      </c>
      <c r="D224" s="17">
        <v>15</v>
      </c>
      <c r="E224" s="103"/>
      <c r="F224" s="125"/>
      <c r="G224" s="132"/>
    </row>
    <row r="225" spans="1:8" x14ac:dyDescent="0.25">
      <c r="A225" s="15">
        <f t="shared" si="14"/>
        <v>4.339999999999999</v>
      </c>
      <c r="B225" s="24" t="s">
        <v>118</v>
      </c>
      <c r="C225" s="16" t="s">
        <v>45</v>
      </c>
      <c r="D225" s="17">
        <v>26</v>
      </c>
      <c r="E225" s="103"/>
      <c r="F225" s="125"/>
      <c r="G225" s="132"/>
    </row>
    <row r="226" spans="1:8" ht="30" x14ac:dyDescent="0.25">
      <c r="A226" s="15">
        <f t="shared" si="14"/>
        <v>4.3499999999999988</v>
      </c>
      <c r="B226" s="24" t="s">
        <v>119</v>
      </c>
      <c r="C226" s="25" t="s">
        <v>45</v>
      </c>
      <c r="D226" s="17">
        <v>20</v>
      </c>
      <c r="E226" s="103"/>
      <c r="F226" s="125"/>
      <c r="G226" s="132"/>
    </row>
    <row r="227" spans="1:8" ht="30" x14ac:dyDescent="0.25">
      <c r="A227" s="15">
        <f t="shared" si="14"/>
        <v>4.3599999999999985</v>
      </c>
      <c r="B227" s="24" t="str">
        <f>[1]PRESUPUESTO!B75</f>
        <v>Suministro e instalación tapa HF D=0.60m (incluye aro)</v>
      </c>
      <c r="C227" s="25">
        <f>[1]PRESUPUESTO!E75/1000</f>
        <v>126.498</v>
      </c>
      <c r="D227" s="17">
        <v>40</v>
      </c>
      <c r="E227" s="103"/>
      <c r="F227" s="125"/>
      <c r="G227" s="132"/>
      <c r="H227" s="50"/>
    </row>
    <row r="228" spans="1:8" x14ac:dyDescent="0.25">
      <c r="A228" s="15"/>
      <c r="B228" s="41"/>
      <c r="C228" s="16"/>
      <c r="D228" s="17"/>
      <c r="E228" s="103"/>
      <c r="F228" s="125"/>
      <c r="G228" s="132"/>
    </row>
    <row r="229" spans="1:8" x14ac:dyDescent="0.25">
      <c r="A229" s="15"/>
      <c r="B229" s="48" t="s">
        <v>98</v>
      </c>
      <c r="C229" s="16" t="s">
        <v>3</v>
      </c>
      <c r="D229" s="17"/>
      <c r="E229" s="103"/>
      <c r="F229" s="125"/>
      <c r="G229" s="132"/>
    </row>
    <row r="230" spans="1:8" x14ac:dyDescent="0.25">
      <c r="A230" s="15">
        <f>+A227+0.01</f>
        <v>4.3699999999999983</v>
      </c>
      <c r="B230" s="24" t="s">
        <v>120</v>
      </c>
      <c r="C230" s="25" t="s">
        <v>35</v>
      </c>
      <c r="D230" s="17">
        <v>16</v>
      </c>
      <c r="E230" s="103"/>
      <c r="F230" s="125"/>
      <c r="G230" s="132"/>
    </row>
    <row r="231" spans="1:8" x14ac:dyDescent="0.25">
      <c r="A231" s="15">
        <f t="shared" si="14"/>
        <v>4.3799999999999981</v>
      </c>
      <c r="B231" s="24" t="s">
        <v>121</v>
      </c>
      <c r="C231" s="25" t="s">
        <v>45</v>
      </c>
      <c r="D231" s="17">
        <v>17</v>
      </c>
      <c r="E231" s="103"/>
      <c r="F231" s="125"/>
      <c r="G231" s="132"/>
    </row>
    <row r="232" spans="1:8" x14ac:dyDescent="0.25">
      <c r="A232" s="15">
        <f t="shared" si="14"/>
        <v>4.3899999999999979</v>
      </c>
      <c r="B232" s="24" t="s">
        <v>122</v>
      </c>
      <c r="C232" s="25" t="s">
        <v>45</v>
      </c>
      <c r="D232" s="17">
        <v>8</v>
      </c>
      <c r="E232" s="103"/>
      <c r="F232" s="125"/>
      <c r="G232" s="132"/>
    </row>
    <row r="233" spans="1:8" ht="30" x14ac:dyDescent="0.25">
      <c r="A233" s="19">
        <v>4.4000000000000004</v>
      </c>
      <c r="B233" s="24" t="s">
        <v>123</v>
      </c>
      <c r="C233" s="25" t="s">
        <v>45</v>
      </c>
      <c r="D233" s="17">
        <v>3</v>
      </c>
      <c r="E233" s="103"/>
      <c r="F233" s="125"/>
      <c r="G233" s="132"/>
    </row>
    <row r="234" spans="1:8" x14ac:dyDescent="0.25">
      <c r="A234" s="15"/>
      <c r="B234" s="41"/>
      <c r="C234" s="16"/>
      <c r="D234" s="17"/>
      <c r="E234" s="103"/>
      <c r="F234" s="125"/>
      <c r="G234" s="132"/>
    </row>
    <row r="235" spans="1:8" ht="30" x14ac:dyDescent="0.25">
      <c r="A235" s="40"/>
      <c r="B235" s="55" t="s">
        <v>233</v>
      </c>
      <c r="C235" s="56" t="s">
        <v>3</v>
      </c>
      <c r="D235" s="60"/>
      <c r="E235" s="104"/>
      <c r="F235" s="128"/>
      <c r="G235" s="132"/>
    </row>
    <row r="236" spans="1:8" x14ac:dyDescent="0.25">
      <c r="A236" s="19">
        <f>+A161+0.011</f>
        <v>5.3640000000000025</v>
      </c>
      <c r="B236" s="41" t="s">
        <v>155</v>
      </c>
      <c r="C236" s="16" t="s">
        <v>3</v>
      </c>
      <c r="D236" s="17"/>
      <c r="E236" s="103"/>
      <c r="F236" s="125"/>
      <c r="G236" s="132"/>
    </row>
    <row r="237" spans="1:8" ht="30" x14ac:dyDescent="0.25">
      <c r="A237" s="19">
        <f t="shared" ref="A237:A244" si="15">+A236+0.011</f>
        <v>5.3750000000000027</v>
      </c>
      <c r="B237" s="41" t="s">
        <v>156</v>
      </c>
      <c r="C237" s="16" t="s">
        <v>19</v>
      </c>
      <c r="D237" s="17">
        <v>1</v>
      </c>
      <c r="E237" s="103"/>
      <c r="F237" s="125"/>
      <c r="G237" s="132"/>
    </row>
    <row r="238" spans="1:8" ht="30" x14ac:dyDescent="0.25">
      <c r="A238" s="19">
        <f t="shared" si="15"/>
        <v>5.3860000000000028</v>
      </c>
      <c r="B238" s="41" t="s">
        <v>157</v>
      </c>
      <c r="C238" s="16" t="s">
        <v>19</v>
      </c>
      <c r="D238" s="17">
        <v>4</v>
      </c>
      <c r="E238" s="103"/>
      <c r="F238" s="125"/>
      <c r="G238" s="132"/>
    </row>
    <row r="239" spans="1:8" x14ac:dyDescent="0.25">
      <c r="A239" s="19">
        <f t="shared" si="15"/>
        <v>5.3970000000000029</v>
      </c>
      <c r="B239" s="41" t="s">
        <v>158</v>
      </c>
      <c r="C239" s="16" t="s">
        <v>19</v>
      </c>
      <c r="D239" s="17">
        <v>4</v>
      </c>
      <c r="E239" s="103"/>
      <c r="F239" s="125"/>
      <c r="G239" s="132"/>
    </row>
    <row r="240" spans="1:8" x14ac:dyDescent="0.25">
      <c r="A240" s="19">
        <f t="shared" si="15"/>
        <v>5.408000000000003</v>
      </c>
      <c r="B240" s="41" t="s">
        <v>159</v>
      </c>
      <c r="C240" s="16" t="s">
        <v>19</v>
      </c>
      <c r="D240" s="17">
        <v>4</v>
      </c>
      <c r="E240" s="103"/>
      <c r="F240" s="125"/>
      <c r="G240" s="132"/>
    </row>
    <row r="241" spans="1:7" x14ac:dyDescent="0.25">
      <c r="A241" s="19">
        <f t="shared" si="15"/>
        <v>5.4190000000000031</v>
      </c>
      <c r="B241" s="41" t="s">
        <v>160</v>
      </c>
      <c r="C241" s="16" t="s">
        <v>27</v>
      </c>
      <c r="D241" s="17">
        <v>8</v>
      </c>
      <c r="E241" s="103"/>
      <c r="F241" s="125"/>
      <c r="G241" s="132"/>
    </row>
    <row r="242" spans="1:7" x14ac:dyDescent="0.25">
      <c r="A242" s="19">
        <f t="shared" si="15"/>
        <v>5.4300000000000033</v>
      </c>
      <c r="B242" s="41" t="s">
        <v>161</v>
      </c>
      <c r="C242" s="16" t="s">
        <v>27</v>
      </c>
      <c r="D242" s="17">
        <v>69</v>
      </c>
      <c r="E242" s="103"/>
      <c r="F242" s="125"/>
      <c r="G242" s="132"/>
    </row>
    <row r="243" spans="1:7" x14ac:dyDescent="0.25">
      <c r="A243" s="19">
        <f t="shared" si="15"/>
        <v>5.4410000000000034</v>
      </c>
      <c r="B243" s="41" t="s">
        <v>162</v>
      </c>
      <c r="C243" s="16" t="s">
        <v>19</v>
      </c>
      <c r="D243" s="17">
        <v>4</v>
      </c>
      <c r="E243" s="103"/>
      <c r="F243" s="125"/>
      <c r="G243" s="132"/>
    </row>
    <row r="244" spans="1:7" ht="30" x14ac:dyDescent="0.25">
      <c r="A244" s="19">
        <f t="shared" si="15"/>
        <v>5.4520000000000035</v>
      </c>
      <c r="B244" s="41" t="s">
        <v>163</v>
      </c>
      <c r="C244" s="16" t="s">
        <v>19</v>
      </c>
      <c r="D244" s="17">
        <v>4</v>
      </c>
      <c r="E244" s="103"/>
      <c r="F244" s="125"/>
      <c r="G244" s="132"/>
    </row>
    <row r="245" spans="1:7" x14ac:dyDescent="0.25">
      <c r="A245" s="19"/>
      <c r="B245" s="41" t="s">
        <v>164</v>
      </c>
      <c r="C245" s="16"/>
      <c r="D245" s="17"/>
      <c r="E245" s="103"/>
      <c r="F245" s="125"/>
      <c r="G245" s="132"/>
    </row>
    <row r="246" spans="1:7" x14ac:dyDescent="0.25">
      <c r="A246" s="19">
        <f>+A244+0.011</f>
        <v>5.4630000000000036</v>
      </c>
      <c r="B246" s="41" t="s">
        <v>165</v>
      </c>
      <c r="C246" s="16" t="s">
        <v>19</v>
      </c>
      <c r="D246" s="17">
        <v>48</v>
      </c>
      <c r="E246" s="103"/>
      <c r="F246" s="125"/>
      <c r="G246" s="132"/>
    </row>
    <row r="247" spans="1:7" ht="30" x14ac:dyDescent="0.25">
      <c r="A247" s="19">
        <f>+A246+0.011</f>
        <v>5.4740000000000038</v>
      </c>
      <c r="B247" s="41" t="s">
        <v>166</v>
      </c>
      <c r="C247" s="16" t="s">
        <v>19</v>
      </c>
      <c r="D247" s="17">
        <v>144</v>
      </c>
      <c r="E247" s="103"/>
      <c r="F247" s="125"/>
      <c r="G247" s="132"/>
    </row>
    <row r="248" spans="1:7" x14ac:dyDescent="0.25">
      <c r="A248" s="19"/>
      <c r="B248" s="41" t="s">
        <v>167</v>
      </c>
      <c r="C248" s="16"/>
      <c r="D248" s="17"/>
      <c r="E248" s="103"/>
      <c r="F248" s="125"/>
      <c r="G248" s="132"/>
    </row>
    <row r="249" spans="1:7" x14ac:dyDescent="0.25">
      <c r="A249" s="19">
        <f>+A247+0.011</f>
        <v>5.4850000000000039</v>
      </c>
      <c r="B249" s="41" t="s">
        <v>158</v>
      </c>
      <c r="C249" s="16" t="s">
        <v>19</v>
      </c>
      <c r="D249" s="17">
        <v>4</v>
      </c>
      <c r="E249" s="103"/>
      <c r="F249" s="125"/>
      <c r="G249" s="132"/>
    </row>
    <row r="250" spans="1:7" x14ac:dyDescent="0.25">
      <c r="A250" s="19"/>
      <c r="B250" s="41" t="s">
        <v>152</v>
      </c>
      <c r="C250" s="16"/>
      <c r="D250" s="17"/>
      <c r="E250" s="103"/>
      <c r="F250" s="125"/>
      <c r="G250" s="132"/>
    </row>
    <row r="251" spans="1:7" x14ac:dyDescent="0.25">
      <c r="A251" s="19">
        <f>+A249+0.011</f>
        <v>5.496000000000004</v>
      </c>
      <c r="B251" s="41" t="s">
        <v>168</v>
      </c>
      <c r="C251" s="16" t="s">
        <v>27</v>
      </c>
      <c r="D251" s="17">
        <v>2</v>
      </c>
      <c r="E251" s="103"/>
      <c r="F251" s="125"/>
      <c r="G251" s="132"/>
    </row>
    <row r="252" spans="1:7" x14ac:dyDescent="0.25">
      <c r="A252" s="19">
        <f>+A251+0.011</f>
        <v>5.5070000000000041</v>
      </c>
      <c r="B252" s="41" t="s">
        <v>169</v>
      </c>
      <c r="C252" s="16" t="s">
        <v>27</v>
      </c>
      <c r="D252" s="17">
        <v>37</v>
      </c>
      <c r="E252" s="103"/>
      <c r="F252" s="125"/>
      <c r="G252" s="132"/>
    </row>
    <row r="253" spans="1:7" x14ac:dyDescent="0.25">
      <c r="A253" s="15"/>
      <c r="B253" s="41"/>
      <c r="C253" s="16"/>
      <c r="D253" s="17"/>
      <c r="E253" s="103"/>
      <c r="F253" s="125"/>
      <c r="G253" s="132"/>
    </row>
    <row r="254" spans="1:7" ht="30" x14ac:dyDescent="0.25">
      <c r="A254" s="40"/>
      <c r="B254" s="55" t="s">
        <v>225</v>
      </c>
      <c r="C254" s="56"/>
      <c r="D254" s="84"/>
      <c r="E254" s="104"/>
      <c r="F254" s="128"/>
      <c r="G254" s="132"/>
    </row>
    <row r="255" spans="1:7" x14ac:dyDescent="0.25">
      <c r="A255" s="19">
        <f>+A187+0.01</f>
        <v>6.2099999999999973</v>
      </c>
      <c r="B255" s="41" t="s">
        <v>178</v>
      </c>
      <c r="C255" s="16" t="s">
        <v>35</v>
      </c>
      <c r="D255" s="63">
        <v>78.599999999999994</v>
      </c>
      <c r="E255" s="103"/>
      <c r="F255" s="125"/>
      <c r="G255" s="132"/>
    </row>
    <row r="256" spans="1:7" x14ac:dyDescent="0.25">
      <c r="A256" s="19">
        <f t="shared" ref="A256:A262" si="16">+A255+0.01</f>
        <v>6.2199999999999971</v>
      </c>
      <c r="B256" s="41" t="str">
        <f>B179</f>
        <v xml:space="preserve">Válvula de mariposa d= 6" </v>
      </c>
      <c r="C256" s="16" t="s">
        <v>19</v>
      </c>
      <c r="D256" s="63">
        <v>7</v>
      </c>
      <c r="E256" s="103"/>
      <c r="F256" s="125"/>
      <c r="G256" s="132"/>
    </row>
    <row r="257" spans="1:7" x14ac:dyDescent="0.25">
      <c r="A257" s="19">
        <f t="shared" si="16"/>
        <v>6.2299999999999969</v>
      </c>
      <c r="B257" s="41" t="str">
        <f>B180</f>
        <v xml:space="preserve">Instalacion Codo PVC presión  d=6 x 90° </v>
      </c>
      <c r="C257" s="16" t="s">
        <v>19</v>
      </c>
      <c r="D257" s="63">
        <v>8</v>
      </c>
      <c r="E257" s="103"/>
      <c r="F257" s="125"/>
      <c r="G257" s="132"/>
    </row>
    <row r="258" spans="1:7" x14ac:dyDescent="0.25">
      <c r="A258" s="19">
        <f t="shared" si="16"/>
        <v>6.2399999999999967</v>
      </c>
      <c r="B258" s="41" t="str">
        <f>B181</f>
        <v>Tuberia PVC pres d=6"RDE 21</v>
      </c>
      <c r="C258" s="16" t="s">
        <v>35</v>
      </c>
      <c r="D258" s="63">
        <v>43.2</v>
      </c>
      <c r="E258" s="103"/>
      <c r="F258" s="125"/>
      <c r="G258" s="132"/>
    </row>
    <row r="259" spans="1:7" s="4" customFormat="1" ht="30" x14ac:dyDescent="0.25">
      <c r="A259" s="19">
        <f t="shared" si="16"/>
        <v>6.2499999999999964</v>
      </c>
      <c r="B259" s="41" t="str">
        <f>+B76</f>
        <v>Suministro e instalacion de macromedidor tipo agua cruda de 6"</v>
      </c>
      <c r="C259" s="16" t="s">
        <v>19</v>
      </c>
      <c r="D259" s="17">
        <v>1</v>
      </c>
      <c r="E259" s="103"/>
      <c r="F259" s="125"/>
      <c r="G259" s="137"/>
    </row>
    <row r="260" spans="1:7" ht="30" x14ac:dyDescent="0.25">
      <c r="A260" s="19">
        <f t="shared" si="16"/>
        <v>6.2599999999999962</v>
      </c>
      <c r="B260" s="41" t="str">
        <f>B186</f>
        <v xml:space="preserve"> Suministro Tuberia PVC sanitaria d= 6" - Rebose</v>
      </c>
      <c r="C260" s="16" t="s">
        <v>35</v>
      </c>
      <c r="D260" s="63">
        <v>5</v>
      </c>
      <c r="E260" s="103"/>
      <c r="F260" s="125"/>
      <c r="G260" s="132"/>
    </row>
    <row r="261" spans="1:7" ht="30" x14ac:dyDescent="0.25">
      <c r="A261" s="19">
        <f t="shared" si="16"/>
        <v>6.269999999999996</v>
      </c>
      <c r="B261" s="41" t="str">
        <f>B187</f>
        <v xml:space="preserve"> Suministro Tuberia PVC sanitaria d= 6" - Lavado</v>
      </c>
      <c r="C261" s="16" t="s">
        <v>35</v>
      </c>
      <c r="D261" s="63">
        <v>20</v>
      </c>
      <c r="E261" s="103"/>
      <c r="F261" s="125"/>
      <c r="G261" s="132"/>
    </row>
    <row r="262" spans="1:7" x14ac:dyDescent="0.25">
      <c r="A262" s="19">
        <f t="shared" si="16"/>
        <v>6.2799999999999958</v>
      </c>
      <c r="B262" s="41" t="str">
        <f>B182</f>
        <v>Codo de Ventilación</v>
      </c>
      <c r="C262" s="16" t="str">
        <f>C182</f>
        <v>Und.</v>
      </c>
      <c r="D262" s="63">
        <v>32</v>
      </c>
      <c r="E262" s="103"/>
      <c r="F262" s="125"/>
      <c r="G262" s="132"/>
    </row>
    <row r="263" spans="1:7" x14ac:dyDescent="0.25">
      <c r="A263" s="15"/>
      <c r="B263" s="41"/>
      <c r="C263" s="16"/>
      <c r="D263" s="17"/>
      <c r="E263" s="103"/>
      <c r="F263" s="125"/>
      <c r="G263" s="132"/>
    </row>
    <row r="264" spans="1:7" x14ac:dyDescent="0.25">
      <c r="A264" s="42"/>
      <c r="B264" s="85" t="s">
        <v>190</v>
      </c>
      <c r="C264" s="56"/>
      <c r="D264" s="60"/>
      <c r="E264" s="104"/>
      <c r="F264" s="128"/>
      <c r="G264" s="132"/>
    </row>
    <row r="265" spans="1:7" ht="30" x14ac:dyDescent="0.25">
      <c r="A265" s="15">
        <v>7</v>
      </c>
      <c r="B265" s="48" t="s">
        <v>191</v>
      </c>
      <c r="C265" s="16" t="s">
        <v>3</v>
      </c>
      <c r="D265" s="17"/>
      <c r="E265" s="103"/>
      <c r="F265" s="125"/>
      <c r="G265" s="132"/>
    </row>
    <row r="266" spans="1:7" x14ac:dyDescent="0.25">
      <c r="A266" s="15">
        <f>+A265+0.1</f>
        <v>7.1</v>
      </c>
      <c r="B266" s="41" t="s">
        <v>192</v>
      </c>
      <c r="C266" s="16" t="s">
        <v>19</v>
      </c>
      <c r="D266" s="17">
        <v>1</v>
      </c>
      <c r="E266" s="103"/>
      <c r="F266" s="125"/>
      <c r="G266" s="132"/>
    </row>
    <row r="267" spans="1:7" x14ac:dyDescent="0.25">
      <c r="A267" s="15">
        <f t="shared" ref="A267:A274" si="17">+A266+0.1</f>
        <v>7.1999999999999993</v>
      </c>
      <c r="B267" s="41" t="s">
        <v>193</v>
      </c>
      <c r="C267" s="16" t="s">
        <v>19</v>
      </c>
      <c r="D267" s="17">
        <v>1</v>
      </c>
      <c r="E267" s="103"/>
      <c r="F267" s="125"/>
      <c r="G267" s="132"/>
    </row>
    <row r="268" spans="1:7" x14ac:dyDescent="0.25">
      <c r="A268" s="15">
        <f t="shared" si="17"/>
        <v>7.2999999999999989</v>
      </c>
      <c r="B268" s="41" t="s">
        <v>194</v>
      </c>
      <c r="C268" s="16" t="s">
        <v>19</v>
      </c>
      <c r="D268" s="17">
        <v>1</v>
      </c>
      <c r="E268" s="103"/>
      <c r="F268" s="125"/>
      <c r="G268" s="132"/>
    </row>
    <row r="269" spans="1:7" x14ac:dyDescent="0.25">
      <c r="A269" s="15">
        <f t="shared" si="17"/>
        <v>7.3999999999999986</v>
      </c>
      <c r="B269" s="41" t="s">
        <v>195</v>
      </c>
      <c r="C269" s="16" t="s">
        <v>19</v>
      </c>
      <c r="D269" s="17">
        <v>1</v>
      </c>
      <c r="E269" s="103"/>
      <c r="F269" s="125"/>
      <c r="G269" s="132"/>
    </row>
    <row r="270" spans="1:7" x14ac:dyDescent="0.25">
      <c r="A270" s="15">
        <f t="shared" si="17"/>
        <v>7.4999999999999982</v>
      </c>
      <c r="B270" s="41" t="s">
        <v>196</v>
      </c>
      <c r="C270" s="16" t="s">
        <v>19</v>
      </c>
      <c r="D270" s="17">
        <v>1</v>
      </c>
      <c r="E270" s="103"/>
      <c r="F270" s="125"/>
      <c r="G270" s="132"/>
    </row>
    <row r="271" spans="1:7" x14ac:dyDescent="0.25">
      <c r="A271" s="15">
        <f t="shared" si="17"/>
        <v>7.5999999999999979</v>
      </c>
      <c r="B271" s="41" t="s">
        <v>197</v>
      </c>
      <c r="C271" s="16" t="s">
        <v>19</v>
      </c>
      <c r="D271" s="17">
        <v>1</v>
      </c>
      <c r="E271" s="103"/>
      <c r="F271" s="125"/>
      <c r="G271" s="132"/>
    </row>
    <row r="272" spans="1:7" x14ac:dyDescent="0.25">
      <c r="A272" s="15">
        <f t="shared" si="17"/>
        <v>7.6999999999999975</v>
      </c>
      <c r="B272" s="41" t="s">
        <v>198</v>
      </c>
      <c r="C272" s="16" t="s">
        <v>19</v>
      </c>
      <c r="D272" s="17">
        <v>1</v>
      </c>
      <c r="E272" s="103"/>
      <c r="F272" s="125"/>
      <c r="G272" s="132"/>
    </row>
    <row r="273" spans="1:7" x14ac:dyDescent="0.25">
      <c r="A273" s="15">
        <f t="shared" si="17"/>
        <v>7.7999999999999972</v>
      </c>
      <c r="B273" s="41" t="s">
        <v>199</v>
      </c>
      <c r="C273" s="16" t="s">
        <v>19</v>
      </c>
      <c r="D273" s="17">
        <v>6</v>
      </c>
      <c r="E273" s="103"/>
      <c r="F273" s="125"/>
      <c r="G273" s="132"/>
    </row>
    <row r="274" spans="1:7" x14ac:dyDescent="0.25">
      <c r="A274" s="15">
        <f t="shared" si="17"/>
        <v>7.8999999999999968</v>
      </c>
      <c r="B274" s="41" t="s">
        <v>200</v>
      </c>
      <c r="C274" s="16" t="s">
        <v>19</v>
      </c>
      <c r="D274" s="17">
        <v>1</v>
      </c>
      <c r="E274" s="103"/>
      <c r="F274" s="125"/>
      <c r="G274" s="132"/>
    </row>
    <row r="275" spans="1:7" x14ac:dyDescent="0.25">
      <c r="A275" s="19">
        <v>7.1</v>
      </c>
      <c r="B275" s="41" t="s">
        <v>201</v>
      </c>
      <c r="C275" s="16" t="s">
        <v>19</v>
      </c>
      <c r="D275" s="17">
        <v>1</v>
      </c>
      <c r="E275" s="103"/>
      <c r="F275" s="125"/>
      <c r="G275" s="132"/>
    </row>
    <row r="276" spans="1:7" x14ac:dyDescent="0.25">
      <c r="A276" s="19">
        <f>+A275+0.01</f>
        <v>7.1099999999999994</v>
      </c>
      <c r="B276" s="41" t="s">
        <v>202</v>
      </c>
      <c r="C276" s="16" t="s">
        <v>19</v>
      </c>
      <c r="D276" s="17">
        <v>2</v>
      </c>
      <c r="E276" s="103"/>
      <c r="F276" s="125"/>
      <c r="G276" s="132"/>
    </row>
    <row r="277" spans="1:7" x14ac:dyDescent="0.25">
      <c r="A277" s="19">
        <f t="shared" ref="A277:A288" si="18">+A276+0.01</f>
        <v>7.1199999999999992</v>
      </c>
      <c r="B277" s="41" t="s">
        <v>203</v>
      </c>
      <c r="C277" s="16" t="s">
        <v>19</v>
      </c>
      <c r="D277" s="17">
        <v>6</v>
      </c>
      <c r="E277" s="103"/>
      <c r="F277" s="125"/>
      <c r="G277" s="132"/>
    </row>
    <row r="278" spans="1:7" x14ac:dyDescent="0.25">
      <c r="A278" s="19">
        <f t="shared" si="18"/>
        <v>7.129999999999999</v>
      </c>
      <c r="B278" s="41" t="s">
        <v>204</v>
      </c>
      <c r="C278" s="16" t="s">
        <v>19</v>
      </c>
      <c r="D278" s="17">
        <v>4</v>
      </c>
      <c r="E278" s="103"/>
      <c r="F278" s="125"/>
      <c r="G278" s="132"/>
    </row>
    <row r="279" spans="1:7" x14ac:dyDescent="0.25">
      <c r="A279" s="19">
        <f t="shared" si="18"/>
        <v>7.1399999999999988</v>
      </c>
      <c r="B279" s="41" t="s">
        <v>205</v>
      </c>
      <c r="C279" s="16" t="s">
        <v>19</v>
      </c>
      <c r="D279" s="17">
        <v>6</v>
      </c>
      <c r="E279" s="103"/>
      <c r="F279" s="125"/>
      <c r="G279" s="132"/>
    </row>
    <row r="280" spans="1:7" x14ac:dyDescent="0.25">
      <c r="A280" s="19">
        <f t="shared" si="18"/>
        <v>7.1499999999999986</v>
      </c>
      <c r="B280" s="41" t="s">
        <v>206</v>
      </c>
      <c r="C280" s="16" t="s">
        <v>19</v>
      </c>
      <c r="D280" s="17">
        <v>2</v>
      </c>
      <c r="E280" s="103"/>
      <c r="F280" s="125"/>
      <c r="G280" s="132"/>
    </row>
    <row r="281" spans="1:7" x14ac:dyDescent="0.25">
      <c r="A281" s="19">
        <f t="shared" si="18"/>
        <v>7.1599999999999984</v>
      </c>
      <c r="B281" s="41" t="s">
        <v>207</v>
      </c>
      <c r="C281" s="16" t="s">
        <v>19</v>
      </c>
      <c r="D281" s="17">
        <v>1</v>
      </c>
      <c r="E281" s="103"/>
      <c r="F281" s="125"/>
      <c r="G281" s="132"/>
    </row>
    <row r="282" spans="1:7" x14ac:dyDescent="0.25">
      <c r="A282" s="19">
        <f t="shared" si="18"/>
        <v>7.1699999999999982</v>
      </c>
      <c r="B282" s="41" t="s">
        <v>208</v>
      </c>
      <c r="C282" s="16" t="s">
        <v>19</v>
      </c>
      <c r="D282" s="17">
        <v>1</v>
      </c>
      <c r="E282" s="103"/>
      <c r="F282" s="125"/>
      <c r="G282" s="132"/>
    </row>
    <row r="283" spans="1:7" x14ac:dyDescent="0.25">
      <c r="A283" s="19">
        <f t="shared" si="18"/>
        <v>7.1799999999999979</v>
      </c>
      <c r="B283" s="41" t="s">
        <v>209</v>
      </c>
      <c r="C283" s="16" t="s">
        <v>19</v>
      </c>
      <c r="D283" s="17">
        <v>1</v>
      </c>
      <c r="E283" s="103"/>
      <c r="F283" s="125"/>
      <c r="G283" s="132"/>
    </row>
    <row r="284" spans="1:7" x14ac:dyDescent="0.25">
      <c r="A284" s="19">
        <f t="shared" si="18"/>
        <v>7.1899999999999977</v>
      </c>
      <c r="B284" s="41" t="s">
        <v>210</v>
      </c>
      <c r="C284" s="16" t="s">
        <v>19</v>
      </c>
      <c r="D284" s="17">
        <v>1</v>
      </c>
      <c r="E284" s="103"/>
      <c r="F284" s="125"/>
      <c r="G284" s="132"/>
    </row>
    <row r="285" spans="1:7" x14ac:dyDescent="0.25">
      <c r="A285" s="19">
        <f t="shared" si="18"/>
        <v>7.1999999999999975</v>
      </c>
      <c r="B285" s="41" t="s">
        <v>211</v>
      </c>
      <c r="C285" s="16" t="s">
        <v>19</v>
      </c>
      <c r="D285" s="17">
        <v>1</v>
      </c>
      <c r="E285" s="103"/>
      <c r="F285" s="125"/>
      <c r="G285" s="132"/>
    </row>
    <row r="286" spans="1:7" x14ac:dyDescent="0.25">
      <c r="A286" s="19">
        <f t="shared" si="18"/>
        <v>7.2099999999999973</v>
      </c>
      <c r="B286" s="41" t="s">
        <v>212</v>
      </c>
      <c r="C286" s="16" t="s">
        <v>19</v>
      </c>
      <c r="D286" s="17">
        <v>1</v>
      </c>
      <c r="E286" s="103"/>
      <c r="F286" s="125"/>
      <c r="G286" s="132"/>
    </row>
    <row r="287" spans="1:7" x14ac:dyDescent="0.25">
      <c r="A287" s="19">
        <f t="shared" si="18"/>
        <v>7.2199999999999971</v>
      </c>
      <c r="B287" s="41" t="s">
        <v>213</v>
      </c>
      <c r="C287" s="16" t="s">
        <v>19</v>
      </c>
      <c r="D287" s="17">
        <v>1</v>
      </c>
      <c r="E287" s="103"/>
      <c r="F287" s="125"/>
      <c r="G287" s="132"/>
    </row>
    <row r="288" spans="1:7" x14ac:dyDescent="0.25">
      <c r="A288" s="43">
        <f t="shared" si="18"/>
        <v>7.2299999999999969</v>
      </c>
      <c r="B288" s="86" t="s">
        <v>214</v>
      </c>
      <c r="C288" s="87" t="s">
        <v>19</v>
      </c>
      <c r="D288" s="88">
        <v>1</v>
      </c>
      <c r="E288" s="113"/>
      <c r="F288" s="138"/>
      <c r="G288" s="132"/>
    </row>
    <row r="289" spans="1:7" ht="15.75" thickBot="1" x14ac:dyDescent="0.3">
      <c r="A289" s="43"/>
      <c r="B289" s="89"/>
      <c r="C289" s="90"/>
      <c r="D289" s="90"/>
      <c r="E289" s="91"/>
      <c r="F289" s="114"/>
      <c r="G289" s="132"/>
    </row>
    <row r="290" spans="1:7" ht="15.75" thickTop="1" x14ac:dyDescent="0.25">
      <c r="A290" s="44"/>
      <c r="B290" s="92" t="s">
        <v>226</v>
      </c>
      <c r="C290" s="92"/>
      <c r="D290" s="92"/>
      <c r="E290" s="92"/>
      <c r="F290" s="115"/>
      <c r="G290" s="132"/>
    </row>
    <row r="291" spans="1:7" x14ac:dyDescent="0.25">
      <c r="A291" s="19"/>
      <c r="B291" s="93" t="s">
        <v>227</v>
      </c>
      <c r="C291" s="93"/>
      <c r="D291" s="93"/>
      <c r="E291" s="93"/>
      <c r="F291" s="108"/>
      <c r="G291" s="132"/>
    </row>
    <row r="292" spans="1:7" ht="15.75" thickBot="1" x14ac:dyDescent="0.3">
      <c r="A292" s="45"/>
      <c r="B292" s="94" t="s">
        <v>228</v>
      </c>
      <c r="C292" s="94"/>
      <c r="D292" s="94"/>
      <c r="E292" s="94"/>
      <c r="F292" s="116"/>
      <c r="G292" s="132"/>
    </row>
    <row r="293" spans="1:7" ht="16.5" thickTop="1" thickBot="1" x14ac:dyDescent="0.3">
      <c r="A293" s="46"/>
      <c r="B293" s="95"/>
      <c r="C293" s="96"/>
      <c r="D293" s="96"/>
      <c r="E293" s="97"/>
      <c r="F293" s="117"/>
      <c r="G293" s="132"/>
    </row>
    <row r="294" spans="1:7" ht="16.5" thickTop="1" thickBot="1" x14ac:dyDescent="0.3">
      <c r="A294" s="47"/>
      <c r="B294" s="98" t="s">
        <v>229</v>
      </c>
      <c r="C294" s="98"/>
      <c r="D294" s="98"/>
      <c r="E294" s="98"/>
      <c r="F294" s="118"/>
      <c r="G294" s="132"/>
    </row>
    <row r="295" spans="1:7" ht="15.75" thickTop="1" x14ac:dyDescent="0.25">
      <c r="A295" s="139"/>
      <c r="B295" s="140"/>
      <c r="C295" s="141"/>
      <c r="D295" s="142"/>
      <c r="E295" s="143"/>
      <c r="F295" s="143"/>
      <c r="G295" s="132"/>
    </row>
    <row r="296" spans="1:7" x14ac:dyDescent="0.25">
      <c r="A296" s="5"/>
      <c r="B296" s="99"/>
      <c r="C296" s="5"/>
      <c r="D296" s="5"/>
      <c r="E296" s="5"/>
      <c r="F296" s="5"/>
    </row>
  </sheetData>
  <sheetProtection algorithmName="SHA-512" hashValue="NdOOtwNVz/BDg29q4/+y5tFtDgvTsDOBt8QGgi/PIR8PA2Rx3uAQMzgR6adwOwjnLgeCPvffc0ucLkGczTYYHg==" saltValue="Lt03jKJGch69LxJXSzXlzQ==" spinCount="100000" sheet="1" objects="1" scenarios="1"/>
  <mergeCells count="19">
    <mergeCell ref="B291:E291"/>
    <mergeCell ref="B292:E292"/>
    <mergeCell ref="B294:E294"/>
    <mergeCell ref="B289:E289"/>
    <mergeCell ref="B293:E293"/>
    <mergeCell ref="B290:E290"/>
    <mergeCell ref="A3:F3"/>
    <mergeCell ref="A1:F1"/>
    <mergeCell ref="A2:F2"/>
    <mergeCell ref="A199:F199"/>
    <mergeCell ref="A198:F198"/>
    <mergeCell ref="B188:E188"/>
    <mergeCell ref="B194:E194"/>
    <mergeCell ref="B195:E195"/>
    <mergeCell ref="B189:E189"/>
    <mergeCell ref="B190:E190"/>
    <mergeCell ref="B191:E191"/>
    <mergeCell ref="B192:E192"/>
    <mergeCell ref="B193:E1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ANDREA PEREZ AMAYA</dc:creator>
  <cp:lastModifiedBy>JIMENA ANDREA PEREZ AMAYA</cp:lastModifiedBy>
  <dcterms:created xsi:type="dcterms:W3CDTF">2017-08-17T20:47:36Z</dcterms:created>
  <dcterms:modified xsi:type="dcterms:W3CDTF">2017-08-29T21:02:30Z</dcterms:modified>
</cp:coreProperties>
</file>