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carlosk/Desktop/"/>
    </mc:Choice>
  </mc:AlternateContent>
  <xr:revisionPtr revIDLastSave="0" documentId="13_ncr:1_{4A9A48DE-0221-B146-A249-95C25C651E2C}" xr6:coauthVersionLast="47" xr6:coauthVersionMax="47" xr10:uidLastSave="{00000000-0000-0000-0000-000000000000}"/>
  <bookViews>
    <workbookView xWindow="0" yWindow="500" windowWidth="28800" windowHeight="16180" activeTab="2" xr2:uid="{00000000-000D-0000-FFFF-FFFF00000000}"/>
  </bookViews>
  <sheets>
    <sheet name="FORMATO 5A-1" sheetId="1" r:id="rId1"/>
    <sheet name="FORMATO 5B" sheetId="3" r:id="rId2"/>
    <sheet name="FORMATO 5C" sheetId="4" r:id="rId3"/>
  </sheets>
  <definedNames>
    <definedName name="AnticipoM1">#REF!</definedName>
    <definedName name="AnticipoM2">#REF!</definedName>
    <definedName name="AnticipoM3">#REF!</definedName>
    <definedName name="AnticipoM4">#REF!</definedName>
    <definedName name="_xlnm.Print_Area" localSheetId="0">'FORMATO 5A-1'!$A$1:$F$88</definedName>
    <definedName name="_xlnm.Print_Area" localSheetId="1">'FORMATO 5B'!$A$1:$F$23</definedName>
    <definedName name="_xlnm.Print_Area" localSheetId="2">'FORMATO 5C'!$A$1:$O$42</definedName>
    <definedName name="CapFinanciera1">#REF!</definedName>
    <definedName name="CapFinanciera2">#REF!</definedName>
    <definedName name="CapFinanciera3">#REF!</definedName>
    <definedName name="CapFinanciera4">#REF!</definedName>
    <definedName name="CapTecnica1">#REF!</definedName>
    <definedName name="CapTecnica2">#REF!</definedName>
    <definedName name="Experiencia1">#REF!</definedName>
    <definedName name="Experiencia2">#REF!</definedName>
    <definedName name="Experiencia3">#REF!</definedName>
    <definedName name="PlazoM1">#REF!</definedName>
    <definedName name="PlazoM2">#REF!</definedName>
    <definedName name="PlazoM3">#REF!</definedName>
    <definedName name="PlazoM4">#REF!</definedName>
    <definedName name="prueba">#REF!</definedName>
    <definedName name="SALACTU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8" i="4" l="1"/>
  <c r="L18" i="4"/>
  <c r="M18" i="4" s="1"/>
  <c r="O18" i="4" s="1"/>
  <c r="L17" i="4"/>
  <c r="M17" i="4" s="1"/>
  <c r="O17" i="4" s="1"/>
  <c r="N17" i="4"/>
  <c r="O19" i="4" l="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12" i="1"/>
  <c r="F11" i="1"/>
  <c r="N16" i="4"/>
  <c r="L16" i="4"/>
  <c r="M16" i="4" s="1"/>
  <c r="N15" i="4"/>
  <c r="L15" i="4"/>
  <c r="M15" i="4" s="1"/>
  <c r="O15" i="4" s="1"/>
  <c r="N13" i="4"/>
  <c r="L13" i="4"/>
  <c r="M13" i="4" s="1"/>
  <c r="O16" i="4" l="1"/>
  <c r="F79" i="1"/>
  <c r="O13" i="4"/>
  <c r="N14" i="4"/>
  <c r="L14" i="4"/>
  <c r="M14" i="4" s="1"/>
  <c r="O14" i="4" l="1"/>
</calcChain>
</file>

<file path=xl/sharedStrings.xml><?xml version="1.0" encoding="utf-8"?>
<sst xmlns="http://schemas.openxmlformats.org/spreadsheetml/2006/main" count="119" uniqueCount="102">
  <si>
    <t>(A)</t>
  </si>
  <si>
    <t>(B)</t>
  </si>
  <si>
    <t>(A*B*C)</t>
  </si>
  <si>
    <t>(C)</t>
  </si>
  <si>
    <t>(Proponente o Integrante Nacional o Extranjero con Sucursal en Colombia)</t>
  </si>
  <si>
    <t>Valor de los Contratos Ejecutados (Valor del Contrato Ponderado por la Participación)</t>
  </si>
  <si>
    <t>Participación Porcentual del Proponente o Integrante del Oferente Plural</t>
  </si>
  <si>
    <t>Contratos Relacionados con la Actividad de la Construcción – Seg. 72 Clasif. UNSPSC del RUP         (EN SMMLV)</t>
  </si>
  <si>
    <t>Contrato No.</t>
  </si>
  <si>
    <t>Nombre del Socio y/o Profesional de la Arquitectura, Ingenieria o Geologìa</t>
  </si>
  <si>
    <t>Profesion</t>
  </si>
  <si>
    <t xml:space="preserve">No. de Matrìcula Profesional </t>
  </si>
  <si>
    <t>Nùmero y Año del Contrato Laboral o de Prestaciòn de Servicios</t>
  </si>
  <si>
    <t xml:space="preserve">(UNICAMENTE PROFESIONALES EN INGENIERIA, ARQUITECTURA, GEOLOGIA Y NUMERO DE SOCIOS) </t>
  </si>
  <si>
    <t>SALDO CONTRATOS EN EJECUCION (SCE)</t>
  </si>
  <si>
    <t>Ciudad:</t>
  </si>
  <si>
    <t>Fecha (DD/MM/AAAA):</t>
  </si>
  <si>
    <t>Con el fin de acreditar la Capacidad Residual para la Contratación de Obras (CR) (Decreto 791 de Abril 14 de 2014, Artìculo 72 de la Ley 1682 de 2013),  a continuación nos permitimos relacionar los contratos en ejecución que afectan</t>
  </si>
  <si>
    <t xml:space="preserve"> mi capacidad, en los siguientes términos:</t>
  </si>
  <si>
    <t>Fecha de Inicio o Reinicio del Contrato (dd/mm/aa)     (4)</t>
  </si>
  <si>
    <t>Porcentaje de participación 
(5)</t>
  </si>
  <si>
    <t>Fecha de Cierre de Presentacion de la Oferta Objeto del Presente Proceso de Contrataciòn (dd/mm/aa)    (6)</t>
  </si>
  <si>
    <t xml:space="preserve">Dìas Ejecutados del Contrato (7)                (7)=(6)-(4)       </t>
  </si>
  <si>
    <t>Dias por Ejecutar del Contrato a Partir de la Fecha de Presentaciòn de la Oferta Objeto del Proceso de Contrataciòn                (8)</t>
  </si>
  <si>
    <t>Saldo Diario del Contrato en Ejecuciòn                     (9)                    (9)=(2)/((1)*30)</t>
  </si>
  <si>
    <t>Saldo del Contrato en Ejecuciòn                     (10)</t>
  </si>
  <si>
    <t>(Pesos $)</t>
  </si>
  <si>
    <t>(%)</t>
  </si>
  <si>
    <t>SUMATORIA COLUMNA (F)</t>
  </si>
  <si>
    <t>Se debe diligenciar únicamente las columnas sombreadas (De la 1 a la 6, excepto cuando el (los) contrato (s) se encuentre(n) suspendido(s), en este caso remitase a la NOTA 4).</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</si>
  <si>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</si>
  <si>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Nota 2: El formulario debe ser diligenciado por el proponente o por cada uno de los integrantes del consorcio o unión temporal cuando el proponente sea plural.</t>
  </si>
  <si>
    <t>Nota 3: En la columna (8) si los dìas por ejecutar son mayor a un año, se refleja automaticamente 360 dìas.</t>
  </si>
  <si>
    <t>Nota 5: Si un contrato a la Fecha de Cierre del Proceso estuvo suspendido y se encuentra reeiniciado, se debe digitar en la columna (3) el saldo pendiente por ejecutar del contrato, en la columna (4) digitar la Fecha de reeinicio del contrato</t>
  </si>
  <si>
    <t>Formato 5A-1</t>
  </si>
  <si>
    <t xml:space="preserve">                                     Formato 5B</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</si>
  <si>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</si>
  <si>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t>Nota 8: En todo caso la entidad solicitará subsanar el formato formato 5C, cuando este en alguno de sus contratos presente saldo negativo o cuando no esté firmado por el representante legal y Contador Público y/o Revisor Fiscal.</t>
  </si>
  <si>
    <t xml:space="preserve"> Contratos para Acreditación de Experiencia</t>
  </si>
  <si>
    <t xml:space="preserve">                                       Capacidad Tècnica</t>
  </si>
  <si>
    <t>FORMATO 5C</t>
  </si>
  <si>
    <t>NOTA 9: Para proponentes extranjeros las tasas de conversión de monedas a utilizar es a partir de la Fecha de Apertura del Proceso.</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</si>
  <si>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b/>
        <sz val="10"/>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</si>
  <si>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7: Una vez la entidad verifique la información de las columnas de la 6 a la 10 del formato 5C y se encuentren errores aritméticos y/o de forma, se procederá a realizar las correcciones pertinentes de las columnas mencionadas anteriormente.</t>
  </si>
  <si>
    <t>ITEMS</t>
  </si>
  <si>
    <t>Contrato  No.</t>
  </si>
  <si>
    <t>Objeto del contrato</t>
  </si>
  <si>
    <t>Entidad con quien suscribió el contrato</t>
  </si>
  <si>
    <t>items</t>
  </si>
  <si>
    <t>Plazo total del Contrato en Meses               (1)</t>
  </si>
  <si>
    <t>Valor total del  Contrato (incluido IVA y adiciones)                     (2)</t>
  </si>
  <si>
    <t xml:space="preserve">Si el Contrato està o estuvo Suspendido registrar Saldo Pendiente por Ejecutar             (3)      </t>
  </si>
  <si>
    <t>Vigencia del Contrato (incluir fecha de terminacion del contrato)</t>
  </si>
  <si>
    <t>REPRESENTANTE LEGAL</t>
  </si>
  <si>
    <t>TERRABLANCA S.A.S</t>
  </si>
  <si>
    <t>MAYRA ALEJANDRA BRAVO URUETA</t>
  </si>
  <si>
    <t>INGENIERA AMBIENTAL</t>
  </si>
  <si>
    <t>08238-337321ATL</t>
  </si>
  <si>
    <t>SOCIO ACCIONISTA</t>
  </si>
  <si>
    <t>N/A</t>
  </si>
  <si>
    <t>BERNARDO ENRIQUE BRAVO PEREZ</t>
  </si>
  <si>
    <t>INGENIERO CIVIL</t>
  </si>
  <si>
    <t>0820234968ATL</t>
  </si>
  <si>
    <t>REYNALDO JORGE BRAVO URUETA</t>
  </si>
  <si>
    <t>08202-223578ATL</t>
  </si>
  <si>
    <t>LEONARDO DAVID BRAVO URUETA</t>
  </si>
  <si>
    <t xml:space="preserve">INGENIERO CIVIL </t>
  </si>
  <si>
    <t>08202-253486ATL</t>
  </si>
  <si>
    <t>OPS2021-001</t>
  </si>
  <si>
    <t>MARIA CRISTINA BRAVO PEREZ</t>
  </si>
  <si>
    <t>ARQUITECTA</t>
  </si>
  <si>
    <t>A08091999-49743460</t>
  </si>
  <si>
    <t>OPS2021-003</t>
  </si>
  <si>
    <t>Nombre Proponente o Integrante: TERRABLANCA S.A.S</t>
  </si>
  <si>
    <t>Proponente o Integrante: TERRABLANCA S.A.S</t>
  </si>
  <si>
    <t>ALCALDIA DE ARBOLETES</t>
  </si>
  <si>
    <t>LP 003 DE 2021</t>
  </si>
  <si>
    <t>LP-007-2021</t>
  </si>
  <si>
    <t xml:space="preserve">CONSTRUCCIÓN DE CERRAMEINTO PERIMETRAL ETAPA 1 EN LA INSTITUCIÓN EDUCATIVA TÉCNICO AGROPECUARIA GEOVANNY CRISTINI CRISTINI (SEDE PRINCIPAL) EN EL MUNICIPIO DEL CARMEN DE BOLIVAR. </t>
  </si>
  <si>
    <t>MUNICIPIO DE CARMEN DE BOLIVAR</t>
  </si>
  <si>
    <t>“CONTRATO PARA LA EJECUCIÓN DE OBRAS HIDRÁULICAS Y MUROS GAVIONES PARA EL PROYECTO "MEJORAMIENTO DE VIAS TERCIARIAS EN BOGOTÁ", DEL SISTEMA GENERAL DE REGALÍAS - SGR IDENTIFICADO CON CÓDIGO BPIN 2018000050020”,</t>
  </si>
  <si>
    <t>UNIDAD DE MANTENIMIENTO VIAL
ALCALDÍA DE BOGOTÁ</t>
  </si>
  <si>
    <t>lp-cs-009-2021</t>
  </si>
  <si>
    <t>PAVIMENTACIÓN DE VIAS URBANAS EN DIFERENTES SECTORES EN EL MUNICIPIO DE COROZAL, SUCRE</t>
  </si>
  <si>
    <t>ALCALDÍA MUNICIPIO DE COROZAL</t>
  </si>
  <si>
    <t>Valor del SMMLV Vigente 2021 ($1000.000)</t>
  </si>
  <si>
    <t xml:space="preserve">CARLOS KARLO COTES MADERA </t>
  </si>
  <si>
    <t xml:space="preserve">MANTENIMIENTO Y MEJORAMIENTO DE LA VÍA GUADUAL – BOCA AL REVÉS- TAMBO, DEL PROGRAMA COLOMBIA RURAL DEL INSTITUTO NACIONAL DE VÍAS EN EL MUNICIPIO DE ARBOLETES ANTIOQUIA. </t>
  </si>
  <si>
    <t>SN</t>
  </si>
  <si>
    <t>LP-DTE-SEP-004-2022</t>
  </si>
  <si>
    <t>MEJORAMIENTO Y MANTENIMIENTO DE VIAS TERCIARIAS EN JURISDICCION DE LAS COMUNIDADES DE LOS PUEBLOS INDIGENAS PASTOS Y QUILLANCINAS</t>
  </si>
  <si>
    <t>INVIAS</t>
  </si>
  <si>
    <t>Señores: PATRIMONIO AUTÓNOMO FINDETER AGUA SAN ANDRES</t>
  </si>
  <si>
    <t xml:space="preserve">KELLY MERIE POLO RIPOLL </t>
  </si>
  <si>
    <t xml:space="preserve">CONTADOR TP. No. 200243 – T </t>
  </si>
  <si>
    <t>LP-003-2022</t>
  </si>
  <si>
    <t>MEJORAMIENTO DE VIAS URBANAS DE LA CABECERA DEL MUNICIPIO DE SAN LUIS, TOLIMA, CON OCASIÓN AL CONVENIO INTERADMINISTRATIVO No. 692 FIP 2021 “CONVENIO INTERADMINISTRATIVO PARA AUNAR ESFUERZOS TÉCNICOS, ADMINISTRATIVOS Y FINANCIEROS ENTRE EL DEPARTAMENTO ADMINISTRATIVO PARA LA PROSPERIDAD SOCIAL – FONDO DE INVERSION PARA LA PAZ – PROSPERIDAD SOCIAL – FIP Y EL MUNICIPIO DE SAN LUIS, TOLIMA</t>
  </si>
  <si>
    <t>MUNICIPIO DE SAN LUIS</t>
  </si>
  <si>
    <t xml:space="preserve">OPS2021-002 </t>
  </si>
  <si>
    <t>INDEFINIDO</t>
  </si>
  <si>
    <t>NOTA ACLARATORIA.
EN VISTA DE QUE LA COMPAÑÍA TERRABLANCA S.A.S, TIENE FECHA DE CONSTITUCIÓN DE 2021, TODA LA EXPERIENCIA REGISTRADA EN SU RUP
ES TRASLADADA POR SUS ACCIONISTAS, POR TAL RAZÓN EL RUP DE LA COMPAÑÍA REGISTRA EL 100% DE LA EXPERIENCIA YA AFECTADA POR EL PORCENTAJE DE PARTICIPACIÓN
QUE EL ACCIONISTA TUVO EN EL CONSORCIO CONTRATISTA O DE SU PARTICIPACIÓN INDIVIDUAL.</t>
  </si>
  <si>
    <t>Proc. De Selecciòn No.: CONVOCATORIA No. PAF-AASB-O-049-2022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</si>
</sst>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quot;$&quot;* #,##0_-;\-&quot;$&quot;* #,##0_-;_-&quot;$&quot;* &quot;-&quot;_-;_-@_-"/>
    <numFmt numFmtId="41" formatCode="_-* #,##0_-;\-* #,##0_-;_-* &quot;-&quot;_-;_-@_-"/>
    <numFmt numFmtId="44" formatCode="_-&quot;$&quot;* #,##0.00_-;\-&quot;$&quot;* #,##0.00_-;_-&quot;$&quot;* &quot;-&quot;??_-;_-@_-"/>
    <numFmt numFmtId="164" formatCode="_-* #,##0.00\ _€_-;\-* #,##0.00\ _€_-;_-* &quot;-&quot;??\ _€_-;_-@_-"/>
    <numFmt numFmtId="165" formatCode="_-* #,##0\ _€_-;\-* #,##0\ _€_-;_-* &quot;-&quot;??\ _€_-;_-@_-"/>
    <numFmt numFmtId="166" formatCode="_ * #,##0.00_ ;_ * \-#,##0.00_ ;_ * &quot;-&quot;??_ ;_ @_ "/>
    <numFmt numFmtId="167" formatCode="0.0"/>
    <numFmt numFmtId="168" formatCode="&quot;$&quot;#,##0"/>
  </numFmts>
  <fonts count="28" x14ac:knownFonts="1">
    <font>
      <sz val="11"/>
      <color theme="1"/>
      <name val="Calibri"/>
      <family val="2"/>
      <scheme val="minor"/>
    </font>
    <font>
      <b/>
      <sz val="12"/>
      <color rgb="FF000000"/>
      <name val="Arial Narrow"/>
      <family val="2"/>
    </font>
    <font>
      <sz val="11"/>
      <color theme="1"/>
      <name val="Arial Narrow"/>
      <family val="2"/>
    </font>
    <font>
      <b/>
      <sz val="16"/>
      <color rgb="FF000000"/>
      <name val="Arial Narrow"/>
      <family val="2"/>
    </font>
    <font>
      <b/>
      <sz val="8"/>
      <color rgb="FF000000"/>
      <name val="Arial"/>
      <family val="2"/>
    </font>
    <font>
      <b/>
      <sz val="14"/>
      <color rgb="FF000000"/>
      <name val="Arial Narrow"/>
      <family val="2"/>
    </font>
    <font>
      <sz val="12"/>
      <color theme="1"/>
      <name val="Arial Narrow"/>
      <family val="2"/>
    </font>
    <font>
      <b/>
      <sz val="12"/>
      <name val="Arial Narrow"/>
      <family val="2"/>
    </font>
    <font>
      <sz val="11"/>
      <color theme="1"/>
      <name val="Calibri"/>
      <family val="2"/>
      <scheme val="minor"/>
    </font>
    <font>
      <b/>
      <i/>
      <sz val="14"/>
      <color rgb="FF000000"/>
      <name val="Arial Narrow"/>
      <family val="2"/>
    </font>
    <font>
      <b/>
      <sz val="8"/>
      <name val="Arial Narrow"/>
      <family val="2"/>
    </font>
    <font>
      <b/>
      <sz val="8"/>
      <color theme="1"/>
      <name val="Arial Narrow"/>
      <family val="2"/>
    </font>
    <font>
      <sz val="10"/>
      <name val="Arial"/>
      <family val="2"/>
    </font>
    <font>
      <sz val="9"/>
      <name val="Arial Narrow"/>
      <family val="2"/>
    </font>
    <font>
      <sz val="10"/>
      <name val="Arial Narrow"/>
      <family val="2"/>
    </font>
    <font>
      <sz val="8"/>
      <name val="Arial Narrow"/>
      <family val="2"/>
    </font>
    <font>
      <b/>
      <sz val="10"/>
      <name val="Arial Narrow"/>
      <family val="2"/>
    </font>
    <font>
      <b/>
      <i/>
      <sz val="10"/>
      <name val="Arial"/>
      <family val="2"/>
    </font>
    <font>
      <b/>
      <sz val="14"/>
      <name val="Arial Narrow"/>
      <family val="2"/>
    </font>
    <font>
      <b/>
      <i/>
      <sz val="12"/>
      <color rgb="FF000000"/>
      <name val="Arial Narrow"/>
      <family val="2"/>
    </font>
    <font>
      <b/>
      <i/>
      <sz val="12"/>
      <color theme="1"/>
      <name val="Calibri"/>
      <family val="2"/>
      <scheme val="minor"/>
    </font>
    <font>
      <sz val="12"/>
      <color theme="1"/>
      <name val="Calibri"/>
      <family val="2"/>
      <scheme val="minor"/>
    </font>
    <font>
      <b/>
      <sz val="10"/>
      <color theme="1"/>
      <name val="Arial Narrow"/>
      <family val="2"/>
    </font>
    <font>
      <sz val="10"/>
      <color theme="1"/>
      <name val="Calibri"/>
      <family val="2"/>
      <scheme val="minor"/>
    </font>
    <font>
      <sz val="10"/>
      <color theme="1"/>
      <name val="Century Gothic"/>
      <family val="2"/>
    </font>
    <font>
      <b/>
      <i/>
      <sz val="11"/>
      <color theme="1"/>
      <name val="Calibri"/>
      <family val="2"/>
      <scheme val="minor"/>
    </font>
    <font>
      <b/>
      <i/>
      <sz val="11"/>
      <color theme="1"/>
      <name val="Arial Narrow"/>
      <family val="2"/>
    </font>
    <font>
      <b/>
      <sz val="10"/>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s>
  <borders count="40">
    <border>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s>
  <cellStyleXfs count="9">
    <xf numFmtId="0" fontId="0" fillId="0" borderId="0"/>
    <xf numFmtId="164" fontId="8" fillId="0" borderId="0" applyFont="0" applyFill="0" applyBorder="0" applyAlignment="0" applyProtection="0"/>
    <xf numFmtId="41" fontId="8" fillId="0" borderId="0" applyFont="0" applyFill="0" applyBorder="0" applyAlignment="0" applyProtection="0"/>
    <xf numFmtId="0" fontId="12" fillId="0" borderId="0"/>
    <xf numFmtId="166" fontId="12" fillId="0" borderId="0" applyFont="0" applyFill="0" applyBorder="0" applyAlignment="0" applyProtection="0"/>
    <xf numFmtId="9" fontId="12" fillId="0" borderId="0" applyFont="0" applyFill="0" applyBorder="0" applyAlignment="0" applyProtection="0"/>
    <xf numFmtId="0" fontId="12" fillId="0" borderId="0"/>
    <xf numFmtId="44" fontId="8" fillId="0" borderId="0" applyFont="0" applyFill="0" applyBorder="0" applyAlignment="0" applyProtection="0"/>
    <xf numFmtId="42" fontId="8" fillId="0" borderId="0" applyFont="0" applyFill="0" applyBorder="0" applyAlignment="0" applyProtection="0"/>
  </cellStyleXfs>
  <cellXfs count="112">
    <xf numFmtId="0" fontId="0" fillId="0" borderId="0" xfId="0"/>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9" fillId="0" borderId="0" xfId="0" applyFont="1" applyAlignment="1">
      <alignment vertical="center"/>
    </xf>
    <xf numFmtId="41" fontId="0" fillId="0" borderId="0" xfId="2" applyFont="1"/>
    <xf numFmtId="0" fontId="2" fillId="0" borderId="2" xfId="1" applyNumberFormat="1" applyFont="1" applyBorder="1" applyAlignment="1">
      <alignment horizontal="center" vertical="center" wrapText="1"/>
    </xf>
    <xf numFmtId="0" fontId="11" fillId="0" borderId="0" xfId="1" applyNumberFormat="1" applyFont="1" applyBorder="1" applyAlignment="1">
      <alignment vertical="center"/>
    </xf>
    <xf numFmtId="0" fontId="13" fillId="0" borderId="0" xfId="3" applyFont="1"/>
    <xf numFmtId="0" fontId="14" fillId="0" borderId="0" xfId="3" applyFont="1"/>
    <xf numFmtId="166" fontId="14" fillId="0" borderId="0" xfId="4" applyFont="1"/>
    <xf numFmtId="0" fontId="12" fillId="0" borderId="0" xfId="3"/>
    <xf numFmtId="0" fontId="12" fillId="0" borderId="0" xfId="3" applyFont="1"/>
    <xf numFmtId="0" fontId="13" fillId="0" borderId="0" xfId="3" applyFont="1" applyAlignment="1">
      <alignment horizontal="left"/>
    </xf>
    <xf numFmtId="14" fontId="13" fillId="0" borderId="0" xfId="3" applyNumberFormat="1" applyFont="1" applyAlignment="1">
      <alignment horizontal="left"/>
    </xf>
    <xf numFmtId="14" fontId="14" fillId="0" borderId="0" xfId="3" applyNumberFormat="1" applyFont="1" applyAlignment="1">
      <alignment horizontal="left"/>
    </xf>
    <xf numFmtId="0" fontId="16" fillId="0" borderId="0" xfId="3" applyFont="1" applyBorder="1" applyAlignment="1">
      <alignment horizontal="right" vertical="center"/>
    </xf>
    <xf numFmtId="166" fontId="16" fillId="0" borderId="0" xfId="4" applyFont="1" applyBorder="1"/>
    <xf numFmtId="0" fontId="17" fillId="0" borderId="0" xfId="3" applyFont="1" applyAlignment="1"/>
    <xf numFmtId="0" fontId="16" fillId="0" borderId="0" xfId="3" applyFont="1"/>
    <xf numFmtId="0" fontId="7" fillId="0" borderId="0" xfId="3" applyFont="1" applyAlignment="1">
      <alignment horizontal="center"/>
    </xf>
    <xf numFmtId="0" fontId="18" fillId="0" borderId="0" xfId="3" applyFont="1"/>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164" fontId="6" fillId="2" borderId="21" xfId="1" applyFont="1" applyFill="1" applyBorder="1" applyAlignment="1">
      <alignment horizontal="center" vertical="center" wrapText="1"/>
    </xf>
    <xf numFmtId="164" fontId="6" fillId="2" borderId="22" xfId="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1" fillId="0" borderId="0" xfId="0" applyFont="1"/>
    <xf numFmtId="0" fontId="19" fillId="0" borderId="0" xfId="0" applyFont="1" applyAlignment="1">
      <alignment vertical="center"/>
    </xf>
    <xf numFmtId="0" fontId="1" fillId="0" borderId="0" xfId="0" applyFont="1" applyAlignment="1">
      <alignment vertical="center"/>
    </xf>
    <xf numFmtId="0" fontId="16" fillId="0" borderId="0" xfId="3" applyFont="1" applyBorder="1" applyAlignment="1">
      <alignment vertical="center" wrapText="1"/>
    </xf>
    <xf numFmtId="0" fontId="13" fillId="0" borderId="0" xfId="3" applyFont="1" applyAlignment="1">
      <alignment horizontal="left"/>
    </xf>
    <xf numFmtId="165" fontId="2" fillId="0" borderId="2" xfId="1" applyNumberFormat="1" applyFont="1" applyBorder="1" applyAlignment="1">
      <alignment horizontal="center" vertical="center" wrapText="1"/>
    </xf>
    <xf numFmtId="0" fontId="19" fillId="3" borderId="4"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0" fillId="0" borderId="6" xfId="0" applyBorder="1" applyAlignment="1">
      <alignment horizontal="center" vertical="center"/>
    </xf>
    <xf numFmtId="0" fontId="12" fillId="0" borderId="8" xfId="3" applyBorder="1"/>
    <xf numFmtId="166" fontId="10" fillId="0" borderId="10" xfId="4" applyNumberFormat="1" applyFont="1" applyBorder="1"/>
    <xf numFmtId="164" fontId="23" fillId="2" borderId="2" xfId="1" applyFont="1" applyFill="1" applyBorder="1" applyAlignment="1">
      <alignment vertical="center"/>
    </xf>
    <xf numFmtId="9" fontId="24" fillId="2" borderId="33" xfId="5" applyFont="1" applyFill="1" applyBorder="1" applyAlignment="1">
      <alignment horizontal="center" vertical="center" wrapText="1"/>
    </xf>
    <xf numFmtId="168" fontId="24" fillId="2" borderId="34" xfId="5" applyNumberFormat="1" applyFont="1" applyFill="1" applyBorder="1" applyAlignment="1">
      <alignment horizontal="center" vertical="center" wrapText="1"/>
    </xf>
    <xf numFmtId="44" fontId="14" fillId="0" borderId="5" xfId="7" applyFont="1" applyFill="1" applyBorder="1" applyAlignment="1">
      <alignment horizontal="center" vertical="center" wrapText="1"/>
    </xf>
    <xf numFmtId="44" fontId="14" fillId="0" borderId="7" xfId="7" applyFont="1" applyFill="1" applyBorder="1" applyAlignment="1">
      <alignment horizontal="center" vertical="center" wrapText="1"/>
    </xf>
    <xf numFmtId="0" fontId="25" fillId="0" borderId="33" xfId="0" applyFont="1" applyBorder="1" applyAlignment="1">
      <alignment horizontal="center" vertical="center"/>
    </xf>
    <xf numFmtId="0" fontId="25" fillId="0" borderId="2" xfId="0" applyFont="1" applyBorder="1" applyAlignment="1">
      <alignment horizontal="center" vertical="center"/>
    </xf>
    <xf numFmtId="44" fontId="25" fillId="0" borderId="35" xfId="7" applyFont="1" applyBorder="1" applyAlignment="1">
      <alignment vertical="center"/>
    </xf>
    <xf numFmtId="0" fontId="25" fillId="4" borderId="0" xfId="0" applyFont="1" applyFill="1"/>
    <xf numFmtId="0" fontId="2" fillId="0" borderId="7" xfId="1" applyNumberFormat="1" applyFont="1" applyBorder="1" applyAlignment="1">
      <alignment horizontal="center" vertical="center" wrapText="1"/>
    </xf>
    <xf numFmtId="0" fontId="15" fillId="2" borderId="4"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5" fillId="2" borderId="37" xfId="3" applyFont="1" applyFill="1" applyBorder="1" applyAlignment="1">
      <alignment horizontal="center" vertical="center" wrapText="1"/>
    </xf>
    <xf numFmtId="0" fontId="15" fillId="2" borderId="3" xfId="3" applyFont="1" applyFill="1" applyBorder="1" applyAlignment="1">
      <alignment horizontal="center" vertical="center" wrapText="1"/>
    </xf>
    <xf numFmtId="44" fontId="15" fillId="2" borderId="4" xfId="7" applyFont="1" applyFill="1" applyBorder="1" applyAlignment="1">
      <alignment horizontal="center" vertical="center" wrapText="1"/>
    </xf>
    <xf numFmtId="164" fontId="15" fillId="2" borderId="4" xfId="4" applyNumberFormat="1" applyFont="1" applyFill="1" applyBorder="1" applyAlignment="1">
      <alignment horizontal="center" vertical="center" wrapText="1"/>
    </xf>
    <xf numFmtId="14" fontId="15" fillId="2" borderId="4" xfId="3" applyNumberFormat="1" applyFont="1" applyFill="1" applyBorder="1" applyAlignment="1">
      <alignment horizontal="center" vertical="center" wrapText="1"/>
    </xf>
    <xf numFmtId="9" fontId="15" fillId="2" borderId="4" xfId="5" applyFont="1" applyFill="1" applyBorder="1" applyAlignment="1">
      <alignment horizontal="center" vertical="center" wrapText="1"/>
    </xf>
    <xf numFmtId="167" fontId="15" fillId="4" borderId="4" xfId="3" applyNumberFormat="1" applyFont="1" applyFill="1" applyBorder="1" applyAlignment="1">
      <alignment horizontal="center" vertical="center" wrapText="1"/>
    </xf>
    <xf numFmtId="44" fontId="15" fillId="4" borderId="4" xfId="4" applyNumberFormat="1" applyFont="1" applyFill="1" applyBorder="1" applyAlignment="1">
      <alignment horizontal="center" vertical="center" wrapText="1"/>
    </xf>
    <xf numFmtId="41" fontId="15" fillId="4" borderId="5" xfId="2" applyFont="1" applyFill="1" applyBorder="1" applyAlignment="1">
      <alignment horizontal="center" vertical="center" wrapText="1"/>
    </xf>
    <xf numFmtId="0" fontId="15" fillId="2" borderId="6" xfId="3" applyFont="1" applyFill="1" applyBorder="1" applyAlignment="1">
      <alignment horizontal="center" vertical="center" wrapText="1"/>
    </xf>
    <xf numFmtId="42" fontId="15" fillId="2" borderId="2" xfId="8" applyFont="1" applyFill="1" applyBorder="1" applyAlignment="1">
      <alignment horizontal="center" vertical="center" wrapText="1"/>
    </xf>
    <xf numFmtId="164" fontId="15" fillId="2" borderId="2" xfId="4" applyNumberFormat="1" applyFont="1" applyFill="1" applyBorder="1" applyAlignment="1">
      <alignment horizontal="center" vertical="center" wrapText="1"/>
    </xf>
    <xf numFmtId="14" fontId="15" fillId="2" borderId="2" xfId="3" applyNumberFormat="1" applyFont="1" applyFill="1" applyBorder="1" applyAlignment="1">
      <alignment horizontal="center" vertical="center" wrapText="1"/>
    </xf>
    <xf numFmtId="9" fontId="15" fillId="2" borderId="2" xfId="5" applyFont="1" applyFill="1" applyBorder="1" applyAlignment="1">
      <alignment horizontal="center" vertical="center" wrapText="1"/>
    </xf>
    <xf numFmtId="167" fontId="15" fillId="4" borderId="2" xfId="3" applyNumberFormat="1" applyFont="1" applyFill="1" applyBorder="1" applyAlignment="1">
      <alignment horizontal="center" vertical="center" wrapText="1"/>
    </xf>
    <xf numFmtId="166" fontId="15" fillId="4" borderId="2" xfId="4" applyNumberFormat="1" applyFont="1" applyFill="1" applyBorder="1" applyAlignment="1">
      <alignment horizontal="center" vertical="center" wrapText="1"/>
    </xf>
    <xf numFmtId="166" fontId="15" fillId="4" borderId="7" xfId="4" applyNumberFormat="1" applyFont="1" applyFill="1" applyBorder="1" applyAlignment="1">
      <alignment horizontal="center" vertical="center" wrapText="1"/>
    </xf>
    <xf numFmtId="0" fontId="15" fillId="2" borderId="36" xfId="3" applyFont="1" applyFill="1" applyBorder="1" applyAlignment="1">
      <alignment horizontal="center" vertical="center" wrapText="1"/>
    </xf>
    <xf numFmtId="42" fontId="15" fillId="2" borderId="37" xfId="8" applyFont="1" applyFill="1" applyBorder="1" applyAlignment="1">
      <alignment horizontal="center" vertical="center" wrapText="1"/>
    </xf>
    <xf numFmtId="164" fontId="15" fillId="2" borderId="37" xfId="4" applyNumberFormat="1" applyFont="1" applyFill="1" applyBorder="1" applyAlignment="1">
      <alignment horizontal="center" vertical="center" wrapText="1"/>
    </xf>
    <xf numFmtId="9" fontId="15" fillId="2" borderId="37" xfId="5" applyFont="1" applyFill="1" applyBorder="1" applyAlignment="1">
      <alignment horizontal="center" vertical="center" wrapText="1"/>
    </xf>
    <xf numFmtId="167" fontId="15" fillId="4" borderId="37" xfId="3" applyNumberFormat="1" applyFont="1" applyFill="1" applyBorder="1" applyAlignment="1">
      <alignment horizontal="center" vertical="center" wrapText="1"/>
    </xf>
    <xf numFmtId="166" fontId="15" fillId="4" borderId="37" xfId="4" applyNumberFormat="1" applyFont="1" applyFill="1" applyBorder="1" applyAlignment="1">
      <alignment horizontal="center" vertical="center" wrapText="1"/>
    </xf>
    <xf numFmtId="166" fontId="15" fillId="4" borderId="38" xfId="4" applyNumberFormat="1" applyFont="1" applyFill="1" applyBorder="1" applyAlignment="1">
      <alignment horizontal="center" vertical="center" wrapText="1"/>
    </xf>
    <xf numFmtId="14" fontId="15" fillId="2" borderId="39" xfId="3" applyNumberFormat="1" applyFont="1" applyFill="1" applyBorder="1" applyAlignment="1">
      <alignment horizontal="center" vertical="center" wrapText="1"/>
    </xf>
    <xf numFmtId="14" fontId="15" fillId="2" borderId="37" xfId="3" applyNumberFormat="1" applyFont="1" applyFill="1" applyBorder="1" applyAlignment="1">
      <alignment horizontal="center" vertical="center" wrapText="1"/>
    </xf>
    <xf numFmtId="166" fontId="0" fillId="0" borderId="0" xfId="4" applyFont="1"/>
    <xf numFmtId="0" fontId="27" fillId="0" borderId="0" xfId="3" applyFont="1" applyAlignment="1">
      <alignment horizontal="left" vertical="center" wrapText="1"/>
    </xf>
    <xf numFmtId="0" fontId="26" fillId="4" borderId="0" xfId="0" applyFont="1" applyFill="1" applyAlignment="1">
      <alignment horizontal="left" vertical="center"/>
    </xf>
    <xf numFmtId="0" fontId="19" fillId="0" borderId="1"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3" fillId="0" borderId="0" xfId="0" applyFont="1" applyAlignment="1">
      <alignment horizontal="center" vertical="center"/>
    </xf>
    <xf numFmtId="0" fontId="0" fillId="0" borderId="0" xfId="0" applyAlignment="1"/>
    <xf numFmtId="0" fontId="1" fillId="0" borderId="0" xfId="0" applyFont="1" applyAlignment="1">
      <alignment horizontal="center" vertical="center"/>
    </xf>
    <xf numFmtId="0" fontId="7" fillId="0" borderId="0" xfId="0" applyFont="1" applyBorder="1" applyAlignment="1">
      <alignment horizontal="center" vertical="center" wrapText="1"/>
    </xf>
    <xf numFmtId="0" fontId="21" fillId="0" borderId="0" xfId="0" applyFont="1" applyAlignment="1"/>
    <xf numFmtId="0" fontId="7" fillId="0" borderId="23" xfId="1" applyNumberFormat="1" applyFont="1" applyBorder="1" applyAlignment="1">
      <alignment horizontal="left" vertical="top" wrapText="1"/>
    </xf>
    <xf numFmtId="0" fontId="7" fillId="0" borderId="24" xfId="1" applyNumberFormat="1" applyFont="1" applyBorder="1" applyAlignment="1">
      <alignment horizontal="left" vertical="top" wrapText="1"/>
    </xf>
    <xf numFmtId="0" fontId="7" fillId="0" borderId="14" xfId="1" applyNumberFormat="1" applyFont="1" applyBorder="1" applyAlignment="1">
      <alignment horizontal="left" vertical="top" wrapText="1"/>
    </xf>
    <xf numFmtId="0" fontId="16" fillId="3" borderId="16" xfId="3" applyFont="1" applyFill="1" applyBorder="1" applyAlignment="1">
      <alignment horizontal="center" vertical="center" wrapText="1"/>
    </xf>
    <xf numFmtId="0" fontId="16" fillId="3" borderId="19" xfId="3" applyFont="1" applyFill="1" applyBorder="1" applyAlignment="1">
      <alignment horizontal="center" vertical="center" wrapText="1"/>
    </xf>
    <xf numFmtId="0" fontId="13" fillId="0" borderId="0" xfId="3" applyFont="1" applyAlignment="1">
      <alignment horizontal="left"/>
    </xf>
    <xf numFmtId="0" fontId="13" fillId="0" borderId="0" xfId="3" applyFont="1" applyAlignment="1">
      <alignment horizontal="left" wrapText="1"/>
    </xf>
    <xf numFmtId="0" fontId="13" fillId="0" borderId="0" xfId="3" applyFont="1" applyAlignment="1">
      <alignment horizontal="left" vertical="center" wrapText="1"/>
    </xf>
    <xf numFmtId="0" fontId="16" fillId="3" borderId="15" xfId="3" applyFont="1" applyFill="1" applyBorder="1" applyAlignment="1">
      <alignment horizontal="center" vertical="center" wrapText="1"/>
    </xf>
    <xf numFmtId="0" fontId="16" fillId="3" borderId="18" xfId="3" applyFont="1" applyFill="1" applyBorder="1" applyAlignment="1">
      <alignment horizontal="center" vertical="center" wrapText="1"/>
    </xf>
    <xf numFmtId="0" fontId="16" fillId="0" borderId="27" xfId="3" applyFont="1" applyBorder="1" applyAlignment="1">
      <alignment horizontal="left" vertical="top" wrapText="1"/>
    </xf>
    <xf numFmtId="0" fontId="16" fillId="0" borderId="28" xfId="3" applyFont="1" applyBorder="1" applyAlignment="1">
      <alignment horizontal="left" vertical="top" wrapText="1"/>
    </xf>
    <xf numFmtId="0" fontId="16" fillId="0" borderId="29" xfId="3" applyFont="1" applyBorder="1" applyAlignment="1">
      <alignment horizontal="left" vertical="top" wrapText="1"/>
    </xf>
    <xf numFmtId="0" fontId="16" fillId="0" borderId="32" xfId="3" applyFont="1" applyBorder="1" applyAlignment="1">
      <alignment horizontal="left" vertical="top" wrapText="1"/>
    </xf>
    <xf numFmtId="0" fontId="16" fillId="0" borderId="30" xfId="3" applyFont="1" applyBorder="1" applyAlignment="1">
      <alignment horizontal="left" vertical="top" wrapText="1"/>
    </xf>
    <xf numFmtId="0" fontId="16" fillId="0" borderId="31" xfId="3" applyFont="1" applyBorder="1" applyAlignment="1">
      <alignment horizontal="left" vertical="top" wrapText="1"/>
    </xf>
    <xf numFmtId="166" fontId="16" fillId="3" borderId="16" xfId="4" applyFont="1" applyFill="1" applyBorder="1" applyAlignment="1">
      <alignment horizontal="center" vertical="center" wrapText="1"/>
    </xf>
    <xf numFmtId="166" fontId="16" fillId="3" borderId="19" xfId="4" applyFont="1" applyFill="1" applyBorder="1" applyAlignment="1">
      <alignment horizontal="center" vertical="center" wrapText="1"/>
    </xf>
    <xf numFmtId="166" fontId="16" fillId="3" borderId="17" xfId="4" applyFont="1" applyFill="1" applyBorder="1" applyAlignment="1">
      <alignment horizontal="center" vertical="center" wrapText="1"/>
    </xf>
    <xf numFmtId="166" fontId="16" fillId="3" borderId="20" xfId="4" applyFont="1" applyFill="1" applyBorder="1" applyAlignment="1">
      <alignment horizontal="center" vertical="center" wrapText="1"/>
    </xf>
    <xf numFmtId="0" fontId="16" fillId="3" borderId="25"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0" fillId="0" borderId="9" xfId="3" applyFont="1" applyBorder="1" applyAlignment="1">
      <alignment horizontal="right" vertical="center"/>
    </xf>
    <xf numFmtId="0" fontId="16" fillId="0" borderId="23" xfId="3" applyFont="1" applyBorder="1" applyAlignment="1">
      <alignment horizontal="left" vertical="top" wrapText="1"/>
    </xf>
    <xf numFmtId="0" fontId="16" fillId="0" borderId="24" xfId="3" applyFont="1" applyBorder="1" applyAlignment="1">
      <alignment horizontal="left" vertical="top" wrapText="1"/>
    </xf>
    <xf numFmtId="0" fontId="16" fillId="0" borderId="14" xfId="3" applyFont="1" applyBorder="1" applyAlignment="1">
      <alignment horizontal="left" vertical="top" wrapText="1"/>
    </xf>
  </cellXfs>
  <cellStyles count="9">
    <cellStyle name="Millares" xfId="1" builtinId="3"/>
    <cellStyle name="Millares [0]" xfId="2" builtinId="6"/>
    <cellStyle name="Millares 2" xfId="4" xr:uid="{00000000-0005-0000-0000-000002000000}"/>
    <cellStyle name="Moneda" xfId="7" builtinId="4"/>
    <cellStyle name="Moneda [0]" xfId="8" builtinId="7"/>
    <cellStyle name="Normal" xfId="0" builtinId="0"/>
    <cellStyle name="Normal 2" xfId="3" xr:uid="{00000000-0005-0000-0000-000004000000}"/>
    <cellStyle name="Normal 5" xfId="6" xr:uid="{00000000-0005-0000-0000-000005000000}"/>
    <cellStyle name="Porcentaje 2" xfId="5" xr:uid="{00000000-0005-0000-0000-000006000000}"/>
  </cellStyles>
  <dxfs count="0"/>
  <tableStyles count="1" defaultTableStyle="TableStyleMedium2" defaultPivotStyle="PivotStyleLight16">
    <tableStyle name="Estilo de tabla 1" pivot="0" count="0" xr9:uid="{00FD1792-B2B6-F045-9F4D-43DD451D8FF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50800</xdr:colOff>
      <xdr:row>79</xdr:row>
      <xdr:rowOff>38646</xdr:rowOff>
    </xdr:from>
    <xdr:to>
      <xdr:col>5</xdr:col>
      <xdr:colOff>238125</xdr:colOff>
      <xdr:row>83</xdr:row>
      <xdr:rowOff>116841</xdr:rowOff>
    </xdr:to>
    <xdr:pic>
      <xdr:nvPicPr>
        <xdr:cNvPr id="4" name="Imagen 3">
          <a:extLst>
            <a:ext uri="{FF2B5EF4-FFF2-40B4-BE49-F238E27FC236}">
              <a16:creationId xmlns:a16="http://schemas.microsoft.com/office/drawing/2014/main" id="{732E2B77-5496-C476-1EA3-B291B4498311}"/>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4279900" y="16002546"/>
          <a:ext cx="1584325" cy="865594"/>
        </a:xfrm>
        <a:prstGeom prst="rect">
          <a:avLst/>
        </a:prstGeom>
        <a:noFill/>
        <a:ln>
          <a:noFill/>
        </a:ln>
      </xdr:spPr>
    </xdr:pic>
    <xdr:clientData/>
  </xdr:twoCellAnchor>
  <xdr:twoCellAnchor editAs="oneCell">
    <xdr:from>
      <xdr:col>2</xdr:col>
      <xdr:colOff>0</xdr:colOff>
      <xdr:row>81</xdr:row>
      <xdr:rowOff>0</xdr:rowOff>
    </xdr:from>
    <xdr:to>
      <xdr:col>3</xdr:col>
      <xdr:colOff>316230</xdr:colOff>
      <xdr:row>85</xdr:row>
      <xdr:rowOff>127000</xdr:rowOff>
    </xdr:to>
    <xdr:pic>
      <xdr:nvPicPr>
        <xdr:cNvPr id="5" name="Imagen 4" descr="Forma, Flecha&#10;&#10;Descripción generada automáticamente">
          <a:extLst>
            <a:ext uri="{FF2B5EF4-FFF2-40B4-BE49-F238E27FC236}">
              <a16:creationId xmlns:a16="http://schemas.microsoft.com/office/drawing/2014/main" id="{9FA973BA-092E-4626-9CA7-B3A7F16AE05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00" y="16344900"/>
          <a:ext cx="2170430"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50800</xdr:colOff>
      <xdr:row>14</xdr:row>
      <xdr:rowOff>38646</xdr:rowOff>
    </xdr:from>
    <xdr:to>
      <xdr:col>4</xdr:col>
      <xdr:colOff>247650</xdr:colOff>
      <xdr:row>18</xdr:row>
      <xdr:rowOff>135890</xdr:rowOff>
    </xdr:to>
    <xdr:pic>
      <xdr:nvPicPr>
        <xdr:cNvPr id="4" name="Imagen 3">
          <a:extLst>
            <a:ext uri="{FF2B5EF4-FFF2-40B4-BE49-F238E27FC236}">
              <a16:creationId xmlns:a16="http://schemas.microsoft.com/office/drawing/2014/main" id="{9850E006-5424-486C-9637-479124AF1DBC}"/>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4260850" y="15954921"/>
          <a:ext cx="1577975" cy="859244"/>
        </a:xfrm>
        <a:prstGeom prst="rect">
          <a:avLst/>
        </a:prstGeom>
        <a:noFill/>
        <a:ln>
          <a:noFill/>
        </a:ln>
      </xdr:spPr>
    </xdr:pic>
    <xdr:clientData/>
  </xdr:twoCellAnchor>
  <xdr:twoCellAnchor editAs="oneCell">
    <xdr:from>
      <xdr:col>1</xdr:col>
      <xdr:colOff>0</xdr:colOff>
      <xdr:row>16</xdr:row>
      <xdr:rowOff>0</xdr:rowOff>
    </xdr:from>
    <xdr:to>
      <xdr:col>1</xdr:col>
      <xdr:colOff>2164080</xdr:colOff>
      <xdr:row>20</xdr:row>
      <xdr:rowOff>146050</xdr:rowOff>
    </xdr:to>
    <xdr:pic>
      <xdr:nvPicPr>
        <xdr:cNvPr id="6" name="Imagen 5" descr="Forma, Flecha&#10;&#10;Descripción generada automáticamente">
          <a:extLst>
            <a:ext uri="{FF2B5EF4-FFF2-40B4-BE49-F238E27FC236}">
              <a16:creationId xmlns:a16="http://schemas.microsoft.com/office/drawing/2014/main" id="{AE98678C-F3A3-490F-BF6C-DFE34B6E970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1050" y="16297275"/>
          <a:ext cx="2164080" cy="908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29867</xdr:colOff>
      <xdr:row>30</xdr:row>
      <xdr:rowOff>115138</xdr:rowOff>
    </xdr:from>
    <xdr:to>
      <xdr:col>7</xdr:col>
      <xdr:colOff>7642</xdr:colOff>
      <xdr:row>36</xdr:row>
      <xdr:rowOff>70554</xdr:rowOff>
    </xdr:to>
    <xdr:pic>
      <xdr:nvPicPr>
        <xdr:cNvPr id="7" name="Imagen 6">
          <a:extLst>
            <a:ext uri="{FF2B5EF4-FFF2-40B4-BE49-F238E27FC236}">
              <a16:creationId xmlns:a16="http://schemas.microsoft.com/office/drawing/2014/main" id="{E757E57C-05CC-4AB3-80A6-ECDB2834B09B}"/>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6875307" y="9525001"/>
          <a:ext cx="1568764" cy="1012586"/>
        </a:xfrm>
        <a:prstGeom prst="rect">
          <a:avLst/>
        </a:prstGeom>
        <a:noFill/>
        <a:ln>
          <a:noFill/>
        </a:ln>
      </xdr:spPr>
    </xdr:pic>
    <xdr:clientData/>
  </xdr:twoCellAnchor>
  <xdr:twoCellAnchor editAs="oneCell">
    <xdr:from>
      <xdr:col>3</xdr:col>
      <xdr:colOff>0</xdr:colOff>
      <xdr:row>34</xdr:row>
      <xdr:rowOff>0</xdr:rowOff>
    </xdr:from>
    <xdr:to>
      <xdr:col>3</xdr:col>
      <xdr:colOff>2164080</xdr:colOff>
      <xdr:row>39</xdr:row>
      <xdr:rowOff>98426</xdr:rowOff>
    </xdr:to>
    <xdr:pic>
      <xdr:nvPicPr>
        <xdr:cNvPr id="8" name="Imagen 7" descr="Forma, Flecha&#10;&#10;Descripción generada automáticamente">
          <a:extLst>
            <a:ext uri="{FF2B5EF4-FFF2-40B4-BE49-F238E27FC236}">
              <a16:creationId xmlns:a16="http://schemas.microsoft.com/office/drawing/2014/main" id="{3CB554D0-8BC5-443B-ADA2-165BFA1E34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1050" y="16297275"/>
          <a:ext cx="2164080" cy="9080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88"/>
  <sheetViews>
    <sheetView view="pageBreakPreview" zoomScale="75" zoomScaleNormal="100" zoomScaleSheetLayoutView="75" workbookViewId="0">
      <selection activeCell="H20" sqref="H20"/>
    </sheetView>
  </sheetViews>
  <sheetFormatPr baseColWidth="10" defaultRowHeight="15" x14ac:dyDescent="0.2"/>
  <cols>
    <col min="1" max="1" width="4" customWidth="1"/>
    <col min="2" max="2" width="7.6640625" customWidth="1"/>
    <col min="3" max="3" width="27.6640625" customWidth="1"/>
    <col min="4" max="4" width="23.6640625" customWidth="1"/>
    <col min="5" max="5" width="20.83203125" customWidth="1"/>
    <col min="6" max="6" width="28.1640625" customWidth="1"/>
    <col min="7" max="7" width="8.33203125" customWidth="1"/>
    <col min="8" max="8" width="101.6640625" customWidth="1"/>
  </cols>
  <sheetData>
    <row r="2" spans="2:11" ht="16.5" customHeight="1" x14ac:dyDescent="0.2">
      <c r="B2" s="81" t="s">
        <v>34</v>
      </c>
      <c r="C2" s="82"/>
      <c r="D2" s="82"/>
      <c r="E2" s="82"/>
      <c r="F2" s="82"/>
    </row>
    <row r="3" spans="2:11" ht="12.75" customHeight="1" x14ac:dyDescent="0.2">
      <c r="C3" s="1"/>
    </row>
    <row r="4" spans="2:11" ht="16.5" customHeight="1" x14ac:dyDescent="0.2">
      <c r="B4" s="81" t="s">
        <v>38</v>
      </c>
      <c r="C4" s="82"/>
      <c r="D4" s="82"/>
      <c r="E4" s="82"/>
      <c r="F4" s="82"/>
      <c r="G4" s="84"/>
    </row>
    <row r="5" spans="2:11" ht="14.25" customHeight="1" x14ac:dyDescent="0.2">
      <c r="B5" s="83" t="s">
        <v>4</v>
      </c>
      <c r="C5" s="82"/>
      <c r="D5" s="82"/>
      <c r="E5" s="82"/>
      <c r="F5" s="82"/>
      <c r="G5" s="84"/>
    </row>
    <row r="6" spans="2:11" ht="10.5" customHeight="1" x14ac:dyDescent="0.2">
      <c r="C6" s="2"/>
    </row>
    <row r="7" spans="2:11" ht="18" x14ac:dyDescent="0.2">
      <c r="B7" s="4" t="s">
        <v>73</v>
      </c>
    </row>
    <row r="8" spans="2:11" ht="10.5" customHeight="1" thickBot="1" x14ac:dyDescent="0.25">
      <c r="C8" s="3"/>
    </row>
    <row r="9" spans="2:11" ht="220" customHeight="1" thickBot="1" x14ac:dyDescent="0.25">
      <c r="B9" s="79" t="s">
        <v>8</v>
      </c>
      <c r="C9" s="22" t="s">
        <v>7</v>
      </c>
      <c r="D9" s="23" t="s">
        <v>6</v>
      </c>
      <c r="E9" s="23" t="s">
        <v>85</v>
      </c>
      <c r="F9" s="23" t="s">
        <v>5</v>
      </c>
      <c r="H9" s="77" t="s">
        <v>100</v>
      </c>
    </row>
    <row r="10" spans="2:11" ht="22.5" customHeight="1" thickBot="1" x14ac:dyDescent="0.25">
      <c r="B10" s="80"/>
      <c r="C10" s="24" t="s">
        <v>0</v>
      </c>
      <c r="D10" s="25" t="s">
        <v>1</v>
      </c>
      <c r="E10" s="25" t="s">
        <v>3</v>
      </c>
      <c r="F10" s="26" t="s">
        <v>2</v>
      </c>
    </row>
    <row r="11" spans="2:11" x14ac:dyDescent="0.2">
      <c r="B11" s="43">
        <v>1</v>
      </c>
      <c r="C11" s="38">
        <v>28.39</v>
      </c>
      <c r="D11" s="39">
        <v>1</v>
      </c>
      <c r="E11" s="40">
        <v>1000000</v>
      </c>
      <c r="F11" s="41">
        <f>+C11*D11*E11</f>
        <v>28390000</v>
      </c>
      <c r="H11" s="76"/>
    </row>
    <row r="12" spans="2:11" x14ac:dyDescent="0.2">
      <c r="B12" s="44">
        <v>2</v>
      </c>
      <c r="C12" s="38">
        <v>405.51</v>
      </c>
      <c r="D12" s="39">
        <v>1</v>
      </c>
      <c r="E12" s="40">
        <v>1000000</v>
      </c>
      <c r="F12" s="42">
        <f>+C12*D12*E12</f>
        <v>405510000</v>
      </c>
    </row>
    <row r="13" spans="2:11" x14ac:dyDescent="0.2">
      <c r="B13" s="44">
        <v>3</v>
      </c>
      <c r="C13" s="38">
        <v>3151.87</v>
      </c>
      <c r="D13" s="39">
        <v>1</v>
      </c>
      <c r="E13" s="40">
        <v>1000000</v>
      </c>
      <c r="F13" s="42">
        <f t="shared" ref="F13:F76" si="0">+C13*D13*E13</f>
        <v>3151870000</v>
      </c>
      <c r="K13" s="5"/>
    </row>
    <row r="14" spans="2:11" x14ac:dyDescent="0.2">
      <c r="B14" s="43">
        <v>4</v>
      </c>
      <c r="C14" s="38">
        <v>667.49</v>
      </c>
      <c r="D14" s="39">
        <v>1</v>
      </c>
      <c r="E14" s="40">
        <v>1000000</v>
      </c>
      <c r="F14" s="42">
        <f t="shared" si="0"/>
        <v>667490000</v>
      </c>
      <c r="K14" s="5"/>
    </row>
    <row r="15" spans="2:11" x14ac:dyDescent="0.2">
      <c r="B15" s="44">
        <v>5</v>
      </c>
      <c r="C15" s="38">
        <v>477.09</v>
      </c>
      <c r="D15" s="39">
        <v>1</v>
      </c>
      <c r="E15" s="40">
        <v>1000000</v>
      </c>
      <c r="F15" s="42">
        <f t="shared" si="0"/>
        <v>477090000</v>
      </c>
      <c r="K15" s="5"/>
    </row>
    <row r="16" spans="2:11" x14ac:dyDescent="0.2">
      <c r="B16" s="44">
        <v>6</v>
      </c>
      <c r="C16" s="38">
        <v>1956.86</v>
      </c>
      <c r="D16" s="39">
        <v>1</v>
      </c>
      <c r="E16" s="40">
        <v>1000000</v>
      </c>
      <c r="F16" s="42">
        <f t="shared" si="0"/>
        <v>1956860000</v>
      </c>
      <c r="K16" s="5"/>
    </row>
    <row r="17" spans="2:11" x14ac:dyDescent="0.2">
      <c r="B17" s="43">
        <v>7</v>
      </c>
      <c r="C17" s="38">
        <v>575.79</v>
      </c>
      <c r="D17" s="39">
        <v>1</v>
      </c>
      <c r="E17" s="40">
        <v>1000000</v>
      </c>
      <c r="F17" s="42">
        <f t="shared" si="0"/>
        <v>575790000</v>
      </c>
      <c r="K17" s="5"/>
    </row>
    <row r="18" spans="2:11" x14ac:dyDescent="0.2">
      <c r="B18" s="44">
        <v>8</v>
      </c>
      <c r="C18" s="38">
        <v>1252.1500000000001</v>
      </c>
      <c r="D18" s="39">
        <v>1</v>
      </c>
      <c r="E18" s="40">
        <v>1000000</v>
      </c>
      <c r="F18" s="42">
        <f t="shared" si="0"/>
        <v>1252150000</v>
      </c>
      <c r="K18" s="5"/>
    </row>
    <row r="19" spans="2:11" x14ac:dyDescent="0.2">
      <c r="B19" s="44">
        <v>9</v>
      </c>
      <c r="C19" s="38">
        <v>11637.13</v>
      </c>
      <c r="D19" s="39">
        <v>1</v>
      </c>
      <c r="E19" s="40">
        <v>1000000</v>
      </c>
      <c r="F19" s="42">
        <f t="shared" si="0"/>
        <v>11637130000</v>
      </c>
      <c r="K19" s="5"/>
    </row>
    <row r="20" spans="2:11" x14ac:dyDescent="0.2">
      <c r="B20" s="43">
        <v>10</v>
      </c>
      <c r="C20" s="38">
        <v>3983.63</v>
      </c>
      <c r="D20" s="39">
        <v>1</v>
      </c>
      <c r="E20" s="40">
        <v>1000000</v>
      </c>
      <c r="F20" s="42">
        <f t="shared" si="0"/>
        <v>3983630000</v>
      </c>
      <c r="K20" s="5"/>
    </row>
    <row r="21" spans="2:11" x14ac:dyDescent="0.2">
      <c r="B21" s="44">
        <v>11</v>
      </c>
      <c r="C21" s="38">
        <v>3291.9304145292208</v>
      </c>
      <c r="D21" s="39">
        <v>1</v>
      </c>
      <c r="E21" s="40">
        <v>1000000</v>
      </c>
      <c r="F21" s="42">
        <f t="shared" si="0"/>
        <v>3291930414.5292206</v>
      </c>
      <c r="K21" s="5"/>
    </row>
    <row r="22" spans="2:11" ht="15.75" customHeight="1" x14ac:dyDescent="0.2">
      <c r="B22" s="44">
        <v>12</v>
      </c>
      <c r="C22" s="38">
        <v>2752.44</v>
      </c>
      <c r="D22" s="39">
        <v>1</v>
      </c>
      <c r="E22" s="40">
        <v>1000000</v>
      </c>
      <c r="F22" s="42">
        <f t="shared" si="0"/>
        <v>2752440000</v>
      </c>
      <c r="K22" s="5"/>
    </row>
    <row r="23" spans="2:11" x14ac:dyDescent="0.2">
      <c r="B23" s="43">
        <v>13</v>
      </c>
      <c r="C23" s="38">
        <v>3840.47</v>
      </c>
      <c r="D23" s="39">
        <v>1</v>
      </c>
      <c r="E23" s="40">
        <v>1000000</v>
      </c>
      <c r="F23" s="42">
        <f t="shared" si="0"/>
        <v>3840470000</v>
      </c>
    </row>
    <row r="24" spans="2:11" x14ac:dyDescent="0.2">
      <c r="B24" s="44">
        <v>14</v>
      </c>
      <c r="C24" s="38">
        <v>6230.06</v>
      </c>
      <c r="D24" s="39">
        <v>1</v>
      </c>
      <c r="E24" s="40">
        <v>1000000</v>
      </c>
      <c r="F24" s="42">
        <f t="shared" si="0"/>
        <v>6230060000</v>
      </c>
    </row>
    <row r="25" spans="2:11" x14ac:dyDescent="0.2">
      <c r="B25" s="44">
        <v>15</v>
      </c>
      <c r="C25" s="38">
        <v>930.85</v>
      </c>
      <c r="D25" s="39">
        <v>1</v>
      </c>
      <c r="E25" s="40">
        <v>1000000</v>
      </c>
      <c r="F25" s="42">
        <f t="shared" si="0"/>
        <v>930850000</v>
      </c>
    </row>
    <row r="26" spans="2:11" x14ac:dyDescent="0.2">
      <c r="B26" s="43">
        <v>16</v>
      </c>
      <c r="C26" s="38">
        <v>1572.77</v>
      </c>
      <c r="D26" s="39">
        <v>1</v>
      </c>
      <c r="E26" s="40">
        <v>1000000</v>
      </c>
      <c r="F26" s="42">
        <f t="shared" si="0"/>
        <v>1572770000</v>
      </c>
    </row>
    <row r="27" spans="2:11" x14ac:dyDescent="0.2">
      <c r="B27" s="44">
        <v>17</v>
      </c>
      <c r="C27" s="38">
        <v>2517.37</v>
      </c>
      <c r="D27" s="39">
        <v>1</v>
      </c>
      <c r="E27" s="40">
        <v>1000000</v>
      </c>
      <c r="F27" s="42">
        <f t="shared" si="0"/>
        <v>2517370000</v>
      </c>
    </row>
    <row r="28" spans="2:11" x14ac:dyDescent="0.2">
      <c r="B28" s="44">
        <v>18</v>
      </c>
      <c r="C28" s="38">
        <v>405.26</v>
      </c>
      <c r="D28" s="39">
        <v>1</v>
      </c>
      <c r="E28" s="40">
        <v>1000000</v>
      </c>
      <c r="F28" s="42">
        <f t="shared" si="0"/>
        <v>405260000</v>
      </c>
    </row>
    <row r="29" spans="2:11" x14ac:dyDescent="0.2">
      <c r="B29" s="43">
        <v>19</v>
      </c>
      <c r="C29" s="38">
        <v>5698.84</v>
      </c>
      <c r="D29" s="39">
        <v>1</v>
      </c>
      <c r="E29" s="40">
        <v>1000000</v>
      </c>
      <c r="F29" s="42">
        <f t="shared" si="0"/>
        <v>5698840000</v>
      </c>
    </row>
    <row r="30" spans="2:11" x14ac:dyDescent="0.2">
      <c r="B30" s="44">
        <v>20</v>
      </c>
      <c r="C30" s="38">
        <v>921.6</v>
      </c>
      <c r="D30" s="39">
        <v>1</v>
      </c>
      <c r="E30" s="40">
        <v>1000000</v>
      </c>
      <c r="F30" s="42">
        <f t="shared" si="0"/>
        <v>921600000</v>
      </c>
    </row>
    <row r="31" spans="2:11" x14ac:dyDescent="0.2">
      <c r="B31" s="44">
        <v>21</v>
      </c>
      <c r="C31" s="38">
        <v>1884.54</v>
      </c>
      <c r="D31" s="39">
        <v>1</v>
      </c>
      <c r="E31" s="40">
        <v>1000000</v>
      </c>
      <c r="F31" s="42">
        <f t="shared" si="0"/>
        <v>1884540000</v>
      </c>
    </row>
    <row r="32" spans="2:11" x14ac:dyDescent="0.2">
      <c r="B32" s="43">
        <v>22</v>
      </c>
      <c r="C32" s="38">
        <v>3715</v>
      </c>
      <c r="D32" s="39">
        <v>1</v>
      </c>
      <c r="E32" s="40">
        <v>1000000</v>
      </c>
      <c r="F32" s="42">
        <f t="shared" si="0"/>
        <v>3715000000</v>
      </c>
    </row>
    <row r="33" spans="2:6" x14ac:dyDescent="0.2">
      <c r="B33" s="44">
        <v>23</v>
      </c>
      <c r="C33" s="38">
        <v>375.67</v>
      </c>
      <c r="D33" s="39">
        <v>1</v>
      </c>
      <c r="E33" s="40">
        <v>1000000</v>
      </c>
      <c r="F33" s="42">
        <f t="shared" si="0"/>
        <v>375670000</v>
      </c>
    </row>
    <row r="34" spans="2:6" x14ac:dyDescent="0.2">
      <c r="B34" s="44">
        <v>24</v>
      </c>
      <c r="C34" s="38">
        <v>681.68</v>
      </c>
      <c r="D34" s="39">
        <v>1</v>
      </c>
      <c r="E34" s="40">
        <v>1000000</v>
      </c>
      <c r="F34" s="42">
        <f t="shared" si="0"/>
        <v>681680000</v>
      </c>
    </row>
    <row r="35" spans="2:6" x14ac:dyDescent="0.2">
      <c r="B35" s="43">
        <v>25</v>
      </c>
      <c r="C35" s="38">
        <v>1970.03</v>
      </c>
      <c r="D35" s="39">
        <v>1</v>
      </c>
      <c r="E35" s="40">
        <v>1000000</v>
      </c>
      <c r="F35" s="42">
        <f t="shared" si="0"/>
        <v>1970030000</v>
      </c>
    </row>
    <row r="36" spans="2:6" x14ac:dyDescent="0.2">
      <c r="B36" s="44">
        <v>26</v>
      </c>
      <c r="C36" s="38">
        <v>7804.95</v>
      </c>
      <c r="D36" s="39">
        <v>1</v>
      </c>
      <c r="E36" s="40">
        <v>1000000</v>
      </c>
      <c r="F36" s="42">
        <f t="shared" si="0"/>
        <v>7804950000</v>
      </c>
    </row>
    <row r="37" spans="2:6" x14ac:dyDescent="0.2">
      <c r="B37" s="44">
        <v>27</v>
      </c>
      <c r="C37" s="38">
        <v>1575.37</v>
      </c>
      <c r="D37" s="39">
        <v>1</v>
      </c>
      <c r="E37" s="40">
        <v>1000000</v>
      </c>
      <c r="F37" s="42">
        <f t="shared" si="0"/>
        <v>1575370000</v>
      </c>
    </row>
    <row r="38" spans="2:6" x14ac:dyDescent="0.2">
      <c r="B38" s="43">
        <v>28</v>
      </c>
      <c r="C38" s="38">
        <v>817.68</v>
      </c>
      <c r="D38" s="39">
        <v>1</v>
      </c>
      <c r="E38" s="40">
        <v>1000000</v>
      </c>
      <c r="F38" s="42">
        <f t="shared" si="0"/>
        <v>817680000</v>
      </c>
    </row>
    <row r="39" spans="2:6" x14ac:dyDescent="0.2">
      <c r="B39" s="44">
        <v>29</v>
      </c>
      <c r="C39" s="38">
        <v>2067.52</v>
      </c>
      <c r="D39" s="39">
        <v>1</v>
      </c>
      <c r="E39" s="40">
        <v>1000000</v>
      </c>
      <c r="F39" s="42">
        <f t="shared" si="0"/>
        <v>2067520000</v>
      </c>
    </row>
    <row r="40" spans="2:6" x14ac:dyDescent="0.2">
      <c r="B40" s="44">
        <v>30</v>
      </c>
      <c r="C40" s="38">
        <v>712.55</v>
      </c>
      <c r="D40" s="39">
        <v>1</v>
      </c>
      <c r="E40" s="40">
        <v>1000000</v>
      </c>
      <c r="F40" s="42">
        <f t="shared" si="0"/>
        <v>712550000</v>
      </c>
    </row>
    <row r="41" spans="2:6" x14ac:dyDescent="0.2">
      <c r="B41" s="43">
        <v>31</v>
      </c>
      <c r="C41" s="38">
        <v>3331.99</v>
      </c>
      <c r="D41" s="39">
        <v>1</v>
      </c>
      <c r="E41" s="40">
        <v>1000000</v>
      </c>
      <c r="F41" s="42">
        <f t="shared" si="0"/>
        <v>3331990000</v>
      </c>
    </row>
    <row r="42" spans="2:6" x14ac:dyDescent="0.2">
      <c r="B42" s="44">
        <v>32</v>
      </c>
      <c r="C42" s="38">
        <v>180.55</v>
      </c>
      <c r="D42" s="39">
        <v>1</v>
      </c>
      <c r="E42" s="40">
        <v>1000000</v>
      </c>
      <c r="F42" s="42">
        <f t="shared" si="0"/>
        <v>180550000</v>
      </c>
    </row>
    <row r="43" spans="2:6" x14ac:dyDescent="0.2">
      <c r="B43" s="44">
        <v>33</v>
      </c>
      <c r="C43" s="38">
        <v>216.61</v>
      </c>
      <c r="D43" s="39">
        <v>1</v>
      </c>
      <c r="E43" s="40">
        <v>1000000</v>
      </c>
      <c r="F43" s="42">
        <f t="shared" si="0"/>
        <v>216610000</v>
      </c>
    </row>
    <row r="44" spans="2:6" x14ac:dyDescent="0.2">
      <c r="B44" s="43">
        <v>34</v>
      </c>
      <c r="C44" s="38">
        <v>5805.67</v>
      </c>
      <c r="D44" s="39">
        <v>1</v>
      </c>
      <c r="E44" s="40">
        <v>1000000</v>
      </c>
      <c r="F44" s="42">
        <f t="shared" si="0"/>
        <v>5805670000</v>
      </c>
    </row>
    <row r="45" spans="2:6" x14ac:dyDescent="0.2">
      <c r="B45" s="44">
        <v>35</v>
      </c>
      <c r="C45" s="38">
        <v>393.69</v>
      </c>
      <c r="D45" s="39">
        <v>1</v>
      </c>
      <c r="E45" s="40">
        <v>1000000</v>
      </c>
      <c r="F45" s="42">
        <f t="shared" si="0"/>
        <v>393690000</v>
      </c>
    </row>
    <row r="46" spans="2:6" x14ac:dyDescent="0.2">
      <c r="B46" s="44">
        <v>36</v>
      </c>
      <c r="C46" s="38">
        <v>263.2</v>
      </c>
      <c r="D46" s="39">
        <v>1</v>
      </c>
      <c r="E46" s="40">
        <v>1000000</v>
      </c>
      <c r="F46" s="42">
        <f t="shared" si="0"/>
        <v>263200000</v>
      </c>
    </row>
    <row r="47" spans="2:6" x14ac:dyDescent="0.2">
      <c r="B47" s="43">
        <v>37</v>
      </c>
      <c r="C47" s="38">
        <v>2473.98</v>
      </c>
      <c r="D47" s="39">
        <v>1</v>
      </c>
      <c r="E47" s="40">
        <v>1000000</v>
      </c>
      <c r="F47" s="42">
        <f t="shared" si="0"/>
        <v>2473980000</v>
      </c>
    </row>
    <row r="48" spans="2:6" x14ac:dyDescent="0.2">
      <c r="B48" s="44">
        <v>38</v>
      </c>
      <c r="C48" s="38">
        <v>167.28</v>
      </c>
      <c r="D48" s="39">
        <v>1</v>
      </c>
      <c r="E48" s="40">
        <v>1000000</v>
      </c>
      <c r="F48" s="42">
        <f t="shared" si="0"/>
        <v>167280000</v>
      </c>
    </row>
    <row r="49" spans="2:6" x14ac:dyDescent="0.2">
      <c r="B49" s="44">
        <v>39</v>
      </c>
      <c r="C49" s="38">
        <v>2227.8200000000002</v>
      </c>
      <c r="D49" s="39">
        <v>1</v>
      </c>
      <c r="E49" s="40">
        <v>1000000</v>
      </c>
      <c r="F49" s="42">
        <f t="shared" si="0"/>
        <v>2227820000</v>
      </c>
    </row>
    <row r="50" spans="2:6" x14ac:dyDescent="0.2">
      <c r="B50" s="43">
        <v>40</v>
      </c>
      <c r="C50" s="38">
        <v>5971.55</v>
      </c>
      <c r="D50" s="39">
        <v>1</v>
      </c>
      <c r="E50" s="40">
        <v>1000000</v>
      </c>
      <c r="F50" s="42">
        <f t="shared" si="0"/>
        <v>5971550000</v>
      </c>
    </row>
    <row r="51" spans="2:6" x14ac:dyDescent="0.2">
      <c r="B51" s="44">
        <v>41</v>
      </c>
      <c r="C51" s="38">
        <v>2991.59</v>
      </c>
      <c r="D51" s="39">
        <v>1</v>
      </c>
      <c r="E51" s="40">
        <v>1000000</v>
      </c>
      <c r="F51" s="42">
        <f t="shared" si="0"/>
        <v>2991590000</v>
      </c>
    </row>
    <row r="52" spans="2:6" x14ac:dyDescent="0.2">
      <c r="B52" s="44">
        <v>42</v>
      </c>
      <c r="C52" s="38">
        <v>1456.98</v>
      </c>
      <c r="D52" s="39">
        <v>1</v>
      </c>
      <c r="E52" s="40">
        <v>1000000</v>
      </c>
      <c r="F52" s="42">
        <f t="shared" si="0"/>
        <v>1456980000</v>
      </c>
    </row>
    <row r="53" spans="2:6" x14ac:dyDescent="0.2">
      <c r="B53" s="43">
        <v>43</v>
      </c>
      <c r="C53" s="38">
        <v>3216.44</v>
      </c>
      <c r="D53" s="39">
        <v>1</v>
      </c>
      <c r="E53" s="40">
        <v>1000000</v>
      </c>
      <c r="F53" s="42">
        <f t="shared" si="0"/>
        <v>3216440000</v>
      </c>
    </row>
    <row r="54" spans="2:6" x14ac:dyDescent="0.2">
      <c r="B54" s="44">
        <v>44</v>
      </c>
      <c r="C54" s="38">
        <v>211.45</v>
      </c>
      <c r="D54" s="39">
        <v>1</v>
      </c>
      <c r="E54" s="40">
        <v>1000000</v>
      </c>
      <c r="F54" s="42">
        <f t="shared" si="0"/>
        <v>211450000</v>
      </c>
    </row>
    <row r="55" spans="2:6" x14ac:dyDescent="0.2">
      <c r="B55" s="44">
        <v>45</v>
      </c>
      <c r="C55" s="38">
        <v>103.8</v>
      </c>
      <c r="D55" s="39">
        <v>1</v>
      </c>
      <c r="E55" s="40">
        <v>1000000</v>
      </c>
      <c r="F55" s="42">
        <f t="shared" si="0"/>
        <v>103800000</v>
      </c>
    </row>
    <row r="56" spans="2:6" x14ac:dyDescent="0.2">
      <c r="B56" s="43">
        <v>46</v>
      </c>
      <c r="C56" s="38">
        <v>194.17</v>
      </c>
      <c r="D56" s="39">
        <v>1</v>
      </c>
      <c r="E56" s="40">
        <v>1000000</v>
      </c>
      <c r="F56" s="42">
        <f t="shared" si="0"/>
        <v>194170000</v>
      </c>
    </row>
    <row r="57" spans="2:6" x14ac:dyDescent="0.2">
      <c r="B57" s="44">
        <v>47</v>
      </c>
      <c r="C57" s="38">
        <v>211.45</v>
      </c>
      <c r="D57" s="39">
        <v>1</v>
      </c>
      <c r="E57" s="40">
        <v>1000000</v>
      </c>
      <c r="F57" s="42">
        <f t="shared" si="0"/>
        <v>211450000</v>
      </c>
    </row>
    <row r="58" spans="2:6" x14ac:dyDescent="0.2">
      <c r="B58" s="44">
        <v>48</v>
      </c>
      <c r="C58" s="38">
        <v>153.78</v>
      </c>
      <c r="D58" s="39">
        <v>1</v>
      </c>
      <c r="E58" s="40">
        <v>1000000</v>
      </c>
      <c r="F58" s="42">
        <f t="shared" si="0"/>
        <v>153780000</v>
      </c>
    </row>
    <row r="59" spans="2:6" x14ac:dyDescent="0.2">
      <c r="B59" s="43">
        <v>49</v>
      </c>
      <c r="C59" s="38">
        <v>393.2</v>
      </c>
      <c r="D59" s="39">
        <v>1</v>
      </c>
      <c r="E59" s="40">
        <v>1000000</v>
      </c>
      <c r="F59" s="42">
        <f t="shared" si="0"/>
        <v>393200000</v>
      </c>
    </row>
    <row r="60" spans="2:6" x14ac:dyDescent="0.2">
      <c r="B60" s="44">
        <v>50</v>
      </c>
      <c r="C60" s="38">
        <v>10337.950000000001</v>
      </c>
      <c r="D60" s="39">
        <v>1</v>
      </c>
      <c r="E60" s="40">
        <v>1000000</v>
      </c>
      <c r="F60" s="42">
        <f t="shared" si="0"/>
        <v>10337950000</v>
      </c>
    </row>
    <row r="61" spans="2:6" x14ac:dyDescent="0.2">
      <c r="B61" s="44">
        <v>51</v>
      </c>
      <c r="C61" s="38">
        <v>354.74</v>
      </c>
      <c r="D61" s="39">
        <v>1</v>
      </c>
      <c r="E61" s="40">
        <v>1000000</v>
      </c>
      <c r="F61" s="42">
        <f t="shared" si="0"/>
        <v>354740000</v>
      </c>
    </row>
    <row r="62" spans="2:6" x14ac:dyDescent="0.2">
      <c r="B62" s="43">
        <v>52</v>
      </c>
      <c r="C62" s="38">
        <v>63.43</v>
      </c>
      <c r="D62" s="39">
        <v>1</v>
      </c>
      <c r="E62" s="40">
        <v>1000000</v>
      </c>
      <c r="F62" s="42">
        <f t="shared" si="0"/>
        <v>63430000</v>
      </c>
    </row>
    <row r="63" spans="2:6" x14ac:dyDescent="0.2">
      <c r="B63" s="44">
        <v>53</v>
      </c>
      <c r="C63" s="38">
        <v>2786.03</v>
      </c>
      <c r="D63" s="39">
        <v>1</v>
      </c>
      <c r="E63" s="40">
        <v>1000000</v>
      </c>
      <c r="F63" s="42">
        <f t="shared" si="0"/>
        <v>2786030000</v>
      </c>
    </row>
    <row r="64" spans="2:6" x14ac:dyDescent="0.2">
      <c r="B64" s="44">
        <v>54</v>
      </c>
      <c r="C64" s="38">
        <v>1955.46</v>
      </c>
      <c r="D64" s="39">
        <v>1</v>
      </c>
      <c r="E64" s="40">
        <v>1000000</v>
      </c>
      <c r="F64" s="42">
        <f t="shared" si="0"/>
        <v>1955460000</v>
      </c>
    </row>
    <row r="65" spans="2:6" x14ac:dyDescent="0.2">
      <c r="B65" s="43">
        <v>55</v>
      </c>
      <c r="C65" s="38">
        <v>10288.57</v>
      </c>
      <c r="D65" s="39">
        <v>1</v>
      </c>
      <c r="E65" s="40">
        <v>1000000</v>
      </c>
      <c r="F65" s="42">
        <f t="shared" si="0"/>
        <v>10288570000</v>
      </c>
    </row>
    <row r="66" spans="2:6" x14ac:dyDescent="0.2">
      <c r="B66" s="44">
        <v>56</v>
      </c>
      <c r="C66" s="38">
        <v>2383.67</v>
      </c>
      <c r="D66" s="39">
        <v>1</v>
      </c>
      <c r="E66" s="40">
        <v>1000000</v>
      </c>
      <c r="F66" s="42">
        <f t="shared" si="0"/>
        <v>2383670000</v>
      </c>
    </row>
    <row r="67" spans="2:6" x14ac:dyDescent="0.2">
      <c r="B67" s="44">
        <v>57</v>
      </c>
      <c r="C67" s="38">
        <v>1023.73</v>
      </c>
      <c r="D67" s="39">
        <v>1</v>
      </c>
      <c r="E67" s="40">
        <v>1000000</v>
      </c>
      <c r="F67" s="42">
        <f t="shared" si="0"/>
        <v>1023730000</v>
      </c>
    </row>
    <row r="68" spans="2:6" x14ac:dyDescent="0.2">
      <c r="B68" s="43">
        <v>58</v>
      </c>
      <c r="C68" s="38">
        <v>252.71</v>
      </c>
      <c r="D68" s="39">
        <v>1</v>
      </c>
      <c r="E68" s="40">
        <v>1000000</v>
      </c>
      <c r="F68" s="42">
        <f t="shared" si="0"/>
        <v>252710000</v>
      </c>
    </row>
    <row r="69" spans="2:6" x14ac:dyDescent="0.2">
      <c r="B69" s="44">
        <v>59</v>
      </c>
      <c r="C69" s="38">
        <v>946.01</v>
      </c>
      <c r="D69" s="39">
        <v>1</v>
      </c>
      <c r="E69" s="40">
        <v>1000000</v>
      </c>
      <c r="F69" s="42">
        <f t="shared" si="0"/>
        <v>946010000</v>
      </c>
    </row>
    <row r="70" spans="2:6" x14ac:dyDescent="0.2">
      <c r="B70" s="44">
        <v>60</v>
      </c>
      <c r="C70" s="38">
        <v>7879.33</v>
      </c>
      <c r="D70" s="39">
        <v>1</v>
      </c>
      <c r="E70" s="40">
        <v>1000000</v>
      </c>
      <c r="F70" s="42">
        <f t="shared" si="0"/>
        <v>7879330000</v>
      </c>
    </row>
    <row r="71" spans="2:6" x14ac:dyDescent="0.2">
      <c r="B71" s="43">
        <v>61</v>
      </c>
      <c r="C71" s="38">
        <v>520.41</v>
      </c>
      <c r="D71" s="39">
        <v>1</v>
      </c>
      <c r="E71" s="40">
        <v>1000000</v>
      </c>
      <c r="F71" s="42">
        <f t="shared" si="0"/>
        <v>520409999.99999994</v>
      </c>
    </row>
    <row r="72" spans="2:6" x14ac:dyDescent="0.2">
      <c r="B72" s="44">
        <v>62</v>
      </c>
      <c r="C72" s="38">
        <v>2373.35</v>
      </c>
      <c r="D72" s="39">
        <v>1</v>
      </c>
      <c r="E72" s="40">
        <v>1000000</v>
      </c>
      <c r="F72" s="42">
        <f t="shared" si="0"/>
        <v>2373350000</v>
      </c>
    </row>
    <row r="73" spans="2:6" x14ac:dyDescent="0.2">
      <c r="B73" s="44">
        <v>63</v>
      </c>
      <c r="C73" s="38">
        <v>2813.77</v>
      </c>
      <c r="D73" s="39">
        <v>1</v>
      </c>
      <c r="E73" s="40">
        <v>1000000</v>
      </c>
      <c r="F73" s="42">
        <f t="shared" si="0"/>
        <v>2813770000</v>
      </c>
    </row>
    <row r="74" spans="2:6" x14ac:dyDescent="0.2">
      <c r="B74" s="43">
        <v>64</v>
      </c>
      <c r="C74" s="38">
        <v>2593.4</v>
      </c>
      <c r="D74" s="39">
        <v>1</v>
      </c>
      <c r="E74" s="40">
        <v>1000000</v>
      </c>
      <c r="F74" s="42">
        <f t="shared" si="0"/>
        <v>2593400000</v>
      </c>
    </row>
    <row r="75" spans="2:6" x14ac:dyDescent="0.2">
      <c r="B75" s="44">
        <v>65</v>
      </c>
      <c r="C75" s="38">
        <v>812.85</v>
      </c>
      <c r="D75" s="39">
        <v>1</v>
      </c>
      <c r="E75" s="40">
        <v>1000000</v>
      </c>
      <c r="F75" s="42">
        <f t="shared" si="0"/>
        <v>812850000</v>
      </c>
    </row>
    <row r="76" spans="2:6" x14ac:dyDescent="0.2">
      <c r="B76" s="44">
        <v>66</v>
      </c>
      <c r="C76" s="38">
        <v>1728.34</v>
      </c>
      <c r="D76" s="39">
        <v>1</v>
      </c>
      <c r="E76" s="40">
        <v>1000000</v>
      </c>
      <c r="F76" s="42">
        <f t="shared" si="0"/>
        <v>1728340000</v>
      </c>
    </row>
    <row r="77" spans="2:6" x14ac:dyDescent="0.2">
      <c r="B77" s="43">
        <v>67</v>
      </c>
      <c r="C77" s="38">
        <v>1750.23</v>
      </c>
      <c r="D77" s="39">
        <v>1</v>
      </c>
      <c r="E77" s="40">
        <v>1000000</v>
      </c>
      <c r="F77" s="42">
        <f t="shared" ref="F77:F78" si="1">+C77*D77*E77</f>
        <v>1750230000</v>
      </c>
    </row>
    <row r="78" spans="2:6" ht="16" thickBot="1" x14ac:dyDescent="0.25">
      <c r="B78" s="44">
        <v>68</v>
      </c>
      <c r="C78" s="38">
        <v>11435.7</v>
      </c>
      <c r="D78" s="39">
        <v>1</v>
      </c>
      <c r="E78" s="40">
        <v>1000000</v>
      </c>
      <c r="F78" s="42">
        <f t="shared" si="1"/>
        <v>11435700000</v>
      </c>
    </row>
    <row r="79" spans="2:6" ht="16" thickBot="1" x14ac:dyDescent="0.25">
      <c r="F79" s="45">
        <f>SUM(F11:F78)</f>
        <v>166167370414.52924</v>
      </c>
    </row>
    <row r="82" spans="3:7" x14ac:dyDescent="0.2">
      <c r="C82" s="46"/>
      <c r="D82" s="46"/>
      <c r="E82" s="46"/>
      <c r="F82" s="46"/>
      <c r="G82" s="46"/>
    </row>
    <row r="83" spans="3:7" x14ac:dyDescent="0.2">
      <c r="C83" s="78"/>
      <c r="D83" s="78"/>
      <c r="E83" s="78"/>
      <c r="F83" s="78"/>
      <c r="G83" s="78"/>
    </row>
    <row r="84" spans="3:7" x14ac:dyDescent="0.2">
      <c r="C84" s="46"/>
      <c r="D84" s="46"/>
      <c r="E84" s="46"/>
      <c r="F84" s="46"/>
      <c r="G84" s="46"/>
    </row>
    <row r="85" spans="3:7" x14ac:dyDescent="0.2">
      <c r="C85" s="46" t="s">
        <v>86</v>
      </c>
      <c r="D85" s="46"/>
      <c r="E85" s="18" t="s">
        <v>93</v>
      </c>
      <c r="F85" s="46"/>
      <c r="G85" s="46"/>
    </row>
    <row r="86" spans="3:7" x14ac:dyDescent="0.2">
      <c r="C86" s="46" t="s">
        <v>53</v>
      </c>
      <c r="D86" s="46"/>
      <c r="E86" s="46" t="s">
        <v>94</v>
      </c>
      <c r="F86" s="46"/>
      <c r="G86" s="46"/>
    </row>
    <row r="87" spans="3:7" x14ac:dyDescent="0.2">
      <c r="C87" s="46" t="s">
        <v>54</v>
      </c>
      <c r="D87" s="46"/>
      <c r="E87" s="46"/>
      <c r="F87" s="46"/>
      <c r="G87" s="46"/>
    </row>
    <row r="88" spans="3:7" x14ac:dyDescent="0.2">
      <c r="C88" s="46"/>
      <c r="D88" s="46"/>
      <c r="E88" s="46"/>
      <c r="F88" s="46"/>
      <c r="G88" s="46"/>
    </row>
  </sheetData>
  <mergeCells count="6">
    <mergeCell ref="C83:G83"/>
    <mergeCell ref="B9:B10"/>
    <mergeCell ref="B4:F4"/>
    <mergeCell ref="B2:F2"/>
    <mergeCell ref="B5:F5"/>
    <mergeCell ref="G4:G5"/>
  </mergeCells>
  <printOptions horizontalCentered="1"/>
  <pageMargins left="0.70866141732283472" right="0.70866141732283472" top="1.3130314960629921"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22"/>
  <sheetViews>
    <sheetView view="pageBreakPreview" zoomScale="85" zoomScaleNormal="150" workbookViewId="0">
      <selection activeCell="F11" sqref="F11"/>
    </sheetView>
  </sheetViews>
  <sheetFormatPr baseColWidth="10" defaultRowHeight="15" x14ac:dyDescent="0.2"/>
  <cols>
    <col min="2" max="2" width="46.5" customWidth="1"/>
    <col min="3" max="3" width="31" customWidth="1"/>
    <col min="4" max="4" width="20.6640625" customWidth="1"/>
    <col min="5" max="5" width="24.6640625" customWidth="1"/>
    <col min="6" max="6" width="20.6640625" customWidth="1"/>
  </cols>
  <sheetData>
    <row r="2" spans="1:6" ht="15" customHeight="1" x14ac:dyDescent="0.2">
      <c r="A2" s="83" t="s">
        <v>35</v>
      </c>
      <c r="B2" s="85"/>
      <c r="C2" s="85"/>
      <c r="D2" s="85"/>
      <c r="E2" s="85"/>
      <c r="F2" s="27"/>
    </row>
    <row r="3" spans="1:6" ht="16" x14ac:dyDescent="0.2">
      <c r="A3" s="83" t="s">
        <v>39</v>
      </c>
      <c r="B3" s="85"/>
      <c r="C3" s="85"/>
      <c r="D3" s="85"/>
      <c r="E3" s="85"/>
      <c r="F3" s="84"/>
    </row>
    <row r="4" spans="1:6" ht="9" customHeight="1" x14ac:dyDescent="0.2">
      <c r="A4" s="83"/>
      <c r="B4" s="85"/>
      <c r="C4" s="85"/>
      <c r="D4" s="85"/>
      <c r="E4" s="85"/>
      <c r="F4" s="84"/>
    </row>
    <row r="5" spans="1:6" ht="16" x14ac:dyDescent="0.2">
      <c r="A5" s="27"/>
      <c r="B5" s="28" t="s">
        <v>73</v>
      </c>
      <c r="C5" s="27"/>
      <c r="D5" s="27"/>
      <c r="E5" s="27"/>
      <c r="F5" s="27"/>
    </row>
    <row r="6" spans="1:6" ht="9" customHeight="1" thickBot="1" x14ac:dyDescent="0.25">
      <c r="A6" s="27"/>
      <c r="B6" s="29"/>
      <c r="C6" s="27"/>
      <c r="D6" s="27"/>
      <c r="E6" s="27"/>
      <c r="F6" s="27"/>
    </row>
    <row r="7" spans="1:6" ht="103.5" customHeight="1" x14ac:dyDescent="0.2">
      <c r="A7" s="33" t="s">
        <v>44</v>
      </c>
      <c r="B7" s="33" t="s">
        <v>9</v>
      </c>
      <c r="C7" s="33" t="s">
        <v>10</v>
      </c>
      <c r="D7" s="33" t="s">
        <v>11</v>
      </c>
      <c r="E7" s="33" t="s">
        <v>12</v>
      </c>
      <c r="F7" s="34" t="s">
        <v>52</v>
      </c>
    </row>
    <row r="8" spans="1:6" x14ac:dyDescent="0.2">
      <c r="A8" s="35">
        <v>1</v>
      </c>
      <c r="B8" s="6" t="s">
        <v>55</v>
      </c>
      <c r="C8" s="6" t="s">
        <v>56</v>
      </c>
      <c r="D8" s="32" t="s">
        <v>57</v>
      </c>
      <c r="E8" s="6" t="s">
        <v>58</v>
      </c>
      <c r="F8" s="47" t="s">
        <v>59</v>
      </c>
    </row>
    <row r="9" spans="1:6" x14ac:dyDescent="0.2">
      <c r="A9" s="35">
        <v>2</v>
      </c>
      <c r="B9" s="6" t="s">
        <v>60</v>
      </c>
      <c r="C9" s="6" t="s">
        <v>61</v>
      </c>
      <c r="D9" s="32" t="s">
        <v>62</v>
      </c>
      <c r="E9" s="6" t="s">
        <v>58</v>
      </c>
      <c r="F9" s="47" t="s">
        <v>59</v>
      </c>
    </row>
    <row r="10" spans="1:6" x14ac:dyDescent="0.2">
      <c r="A10" s="35">
        <v>3</v>
      </c>
      <c r="B10" s="6" t="s">
        <v>63</v>
      </c>
      <c r="C10" s="6" t="s">
        <v>61</v>
      </c>
      <c r="D10" s="32" t="s">
        <v>64</v>
      </c>
      <c r="E10" s="6" t="s">
        <v>68</v>
      </c>
      <c r="F10" s="47" t="s">
        <v>99</v>
      </c>
    </row>
    <row r="11" spans="1:6" x14ac:dyDescent="0.2">
      <c r="A11" s="35">
        <v>4</v>
      </c>
      <c r="B11" s="6" t="s">
        <v>65</v>
      </c>
      <c r="C11" s="6" t="s">
        <v>66</v>
      </c>
      <c r="D11" s="32" t="s">
        <v>67</v>
      </c>
      <c r="E11" s="6" t="s">
        <v>98</v>
      </c>
      <c r="F11" s="47" t="s">
        <v>99</v>
      </c>
    </row>
    <row r="12" spans="1:6" ht="37.5" customHeight="1" x14ac:dyDescent="0.2">
      <c r="A12" s="35">
        <v>5</v>
      </c>
      <c r="B12" s="6" t="s">
        <v>69</v>
      </c>
      <c r="C12" s="6" t="s">
        <v>70</v>
      </c>
      <c r="D12" s="32" t="s">
        <v>71</v>
      </c>
      <c r="E12" s="6" t="s">
        <v>72</v>
      </c>
      <c r="F12" s="47" t="s">
        <v>99</v>
      </c>
    </row>
    <row r="13" spans="1:6" ht="33.75" customHeight="1" thickBot="1" x14ac:dyDescent="0.25">
      <c r="A13" s="86" t="s">
        <v>13</v>
      </c>
      <c r="B13" s="87"/>
      <c r="C13" s="87"/>
      <c r="D13" s="87"/>
      <c r="E13" s="87"/>
      <c r="F13" s="88"/>
    </row>
    <row r="14" spans="1:6" ht="9.75" customHeight="1" x14ac:dyDescent="0.2">
      <c r="B14" s="7"/>
      <c r="C14" s="7"/>
      <c r="D14" s="7"/>
      <c r="E14" s="7"/>
      <c r="F14" s="7"/>
    </row>
    <row r="17" spans="2:6" x14ac:dyDescent="0.2">
      <c r="B17" s="46"/>
      <c r="C17" s="46"/>
      <c r="D17" s="46"/>
      <c r="E17" s="46"/>
      <c r="F17" s="46"/>
    </row>
    <row r="18" spans="2:6" x14ac:dyDescent="0.2">
      <c r="B18" s="78"/>
      <c r="C18" s="78"/>
      <c r="D18" s="78"/>
      <c r="E18" s="78"/>
      <c r="F18" s="78"/>
    </row>
    <row r="19" spans="2:6" x14ac:dyDescent="0.2">
      <c r="B19" s="46"/>
      <c r="C19" s="46"/>
      <c r="D19" s="46"/>
      <c r="E19" s="46"/>
      <c r="F19" s="46"/>
    </row>
    <row r="20" spans="2:6" x14ac:dyDescent="0.2">
      <c r="B20" s="46" t="s">
        <v>86</v>
      </c>
      <c r="C20" s="46"/>
      <c r="D20" s="18" t="s">
        <v>93</v>
      </c>
      <c r="E20" s="46"/>
      <c r="F20" s="46"/>
    </row>
    <row r="21" spans="2:6" x14ac:dyDescent="0.2">
      <c r="B21" s="46" t="s">
        <v>53</v>
      </c>
      <c r="C21" s="46"/>
      <c r="D21" s="46" t="s">
        <v>94</v>
      </c>
      <c r="E21" s="46"/>
      <c r="F21" s="46"/>
    </row>
    <row r="22" spans="2:6" x14ac:dyDescent="0.2">
      <c r="B22" s="46" t="s">
        <v>54</v>
      </c>
      <c r="C22" s="46"/>
      <c r="D22" s="46"/>
      <c r="E22" s="46"/>
      <c r="F22" s="46"/>
    </row>
  </sheetData>
  <mergeCells count="6">
    <mergeCell ref="B18:F18"/>
    <mergeCell ref="A2:E2"/>
    <mergeCell ref="A3:E3"/>
    <mergeCell ref="F3:F4"/>
    <mergeCell ref="A4:E4"/>
    <mergeCell ref="A13:F13"/>
  </mergeCells>
  <printOptions horizontalCentered="1"/>
  <pageMargins left="1.2736614173228347" right="0.70866141732283472" top="0.74803149606299213" bottom="0.74803149606299213" header="0.31496062992125984" footer="0.31496062992125984"/>
  <pageSetup paperSize="9" scale="7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40"/>
  <sheetViews>
    <sheetView tabSelected="1" view="pageBreakPreview" topLeftCell="A5" zoomScale="114" zoomScaleNormal="125" zoomScaleSheetLayoutView="91" workbookViewId="0">
      <selection activeCell="H7" sqref="H7"/>
    </sheetView>
  </sheetViews>
  <sheetFormatPr baseColWidth="10" defaultColWidth="11.5" defaultRowHeight="13" x14ac:dyDescent="0.15"/>
  <cols>
    <col min="1" max="1" width="7.1640625" style="11" customWidth="1"/>
    <col min="2" max="2" width="9.1640625" style="11" customWidth="1"/>
    <col min="3" max="3" width="12.6640625" style="11" customWidth="1"/>
    <col min="4" max="4" width="58.5" style="11" customWidth="1"/>
    <col min="5" max="5" width="15" style="11" customWidth="1"/>
    <col min="6" max="6" width="8.83203125" style="11" customWidth="1"/>
    <col min="7" max="7" width="15.1640625" style="11" customWidth="1"/>
    <col min="8" max="8" width="12.6640625" style="11" customWidth="1"/>
    <col min="9" max="9" width="12.83203125" style="11" customWidth="1"/>
    <col min="10" max="10" width="11" style="11" customWidth="1"/>
    <col min="11" max="11" width="12" style="11" customWidth="1"/>
    <col min="12" max="12" width="10.6640625" style="11" customWidth="1"/>
    <col min="13" max="13" width="14.5" style="11" customWidth="1"/>
    <col min="14" max="14" width="14.33203125" style="11" customWidth="1"/>
    <col min="15" max="15" width="18.6640625" style="11" customWidth="1"/>
    <col min="16" max="16384" width="11.5" style="11"/>
  </cols>
  <sheetData>
    <row r="1" spans="2:17" ht="16" x14ac:dyDescent="0.2">
      <c r="C1" s="8" t="s">
        <v>92</v>
      </c>
      <c r="D1" s="8"/>
      <c r="E1" s="8"/>
      <c r="F1" s="8"/>
      <c r="G1" s="8"/>
      <c r="H1" s="9"/>
      <c r="I1" s="9"/>
      <c r="J1" s="19"/>
      <c r="K1" s="20" t="s">
        <v>40</v>
      </c>
      <c r="L1" s="19"/>
      <c r="M1" s="9"/>
      <c r="N1" s="10"/>
      <c r="O1" s="10"/>
    </row>
    <row r="2" spans="2:17" ht="18" x14ac:dyDescent="0.2">
      <c r="C2" s="8"/>
      <c r="D2" s="8"/>
      <c r="E2" s="8"/>
      <c r="F2" s="8"/>
      <c r="G2" s="8"/>
      <c r="H2" s="9"/>
      <c r="I2" s="9"/>
      <c r="J2" s="21"/>
      <c r="K2" s="20" t="s">
        <v>14</v>
      </c>
      <c r="L2" s="19"/>
      <c r="M2" s="9"/>
      <c r="N2" s="10"/>
      <c r="O2" s="10"/>
    </row>
    <row r="3" spans="2:17" ht="6.75" customHeight="1" x14ac:dyDescent="0.15">
      <c r="C3" s="8"/>
      <c r="D3" s="8"/>
      <c r="E3" s="8"/>
      <c r="F3" s="8"/>
      <c r="G3" s="8"/>
      <c r="H3" s="9"/>
      <c r="I3" s="9"/>
      <c r="J3" s="12"/>
      <c r="K3" s="12"/>
      <c r="L3" s="12"/>
      <c r="M3" s="9"/>
      <c r="N3" s="10"/>
      <c r="O3" s="10"/>
    </row>
    <row r="4" spans="2:17" hidden="1" x14ac:dyDescent="0.15">
      <c r="C4" s="91" t="s">
        <v>15</v>
      </c>
      <c r="D4" s="91"/>
      <c r="E4" s="91"/>
      <c r="F4" s="91"/>
      <c r="G4" s="8"/>
      <c r="H4" s="9"/>
      <c r="I4" s="9"/>
      <c r="J4" s="9"/>
      <c r="K4" s="9"/>
      <c r="L4" s="9"/>
      <c r="M4" s="9"/>
      <c r="N4" s="10"/>
      <c r="O4" s="10"/>
    </row>
    <row r="5" spans="2:17" x14ac:dyDescent="0.15">
      <c r="C5" s="92" t="s">
        <v>101</v>
      </c>
      <c r="D5" s="91"/>
      <c r="E5" s="91"/>
      <c r="F5" s="91"/>
      <c r="G5" s="8"/>
      <c r="H5" s="9"/>
      <c r="I5" s="9"/>
      <c r="J5" s="9"/>
      <c r="K5" s="9"/>
      <c r="L5" s="9"/>
      <c r="M5" s="9"/>
      <c r="N5" s="10"/>
      <c r="O5" s="10"/>
      <c r="Q5" s="12"/>
    </row>
    <row r="6" spans="2:17" x14ac:dyDescent="0.15">
      <c r="C6" s="13" t="s">
        <v>74</v>
      </c>
      <c r="D6" s="31"/>
      <c r="E6" s="31"/>
      <c r="F6" s="13"/>
      <c r="G6" s="8"/>
      <c r="H6" s="9"/>
      <c r="I6" s="9"/>
      <c r="J6" s="9"/>
      <c r="K6" s="9"/>
      <c r="L6" s="9"/>
      <c r="M6" s="9"/>
      <c r="N6" s="10"/>
      <c r="O6" s="10"/>
      <c r="Q6" s="12"/>
    </row>
    <row r="7" spans="2:17" x14ac:dyDescent="0.15">
      <c r="C7" s="91" t="s">
        <v>16</v>
      </c>
      <c r="D7" s="91"/>
      <c r="E7" s="91"/>
      <c r="F7" s="91"/>
      <c r="G7" s="14">
        <v>44722</v>
      </c>
      <c r="H7" s="15"/>
      <c r="I7" s="9"/>
      <c r="J7" s="9"/>
      <c r="K7" s="9"/>
      <c r="L7" s="9"/>
      <c r="M7" s="9"/>
      <c r="N7" s="10"/>
      <c r="O7" s="10"/>
    </row>
    <row r="8" spans="2:17" x14ac:dyDescent="0.15">
      <c r="C8" s="9"/>
      <c r="D8" s="9"/>
      <c r="E8" s="9"/>
      <c r="F8" s="9"/>
      <c r="G8" s="9"/>
      <c r="H8" s="9"/>
      <c r="I8" s="9"/>
      <c r="J8" s="9"/>
      <c r="K8" s="9"/>
      <c r="L8" s="9"/>
      <c r="M8" s="9"/>
      <c r="N8" s="10"/>
      <c r="O8" s="10"/>
    </row>
    <row r="9" spans="2:17" x14ac:dyDescent="0.15">
      <c r="C9" s="93" t="s">
        <v>17</v>
      </c>
      <c r="D9" s="93"/>
      <c r="E9" s="93"/>
      <c r="F9" s="93"/>
      <c r="G9" s="93"/>
      <c r="H9" s="93"/>
      <c r="I9" s="93"/>
      <c r="J9" s="93"/>
      <c r="K9" s="93"/>
      <c r="L9" s="93"/>
      <c r="M9" s="93"/>
      <c r="N9" s="93"/>
      <c r="O9" s="93"/>
    </row>
    <row r="10" spans="2:17" ht="14" thickBot="1" x14ac:dyDescent="0.2">
      <c r="C10" s="93" t="s">
        <v>18</v>
      </c>
      <c r="D10" s="93"/>
      <c r="E10" s="93"/>
      <c r="F10" s="93"/>
      <c r="G10" s="93"/>
      <c r="H10" s="93"/>
      <c r="I10" s="93"/>
      <c r="J10" s="93"/>
      <c r="K10" s="93"/>
      <c r="L10" s="93"/>
      <c r="M10" s="93"/>
      <c r="N10" s="93"/>
      <c r="O10" s="93"/>
    </row>
    <row r="11" spans="2:17" ht="15" customHeight="1" x14ac:dyDescent="0.15">
      <c r="B11" s="94" t="s">
        <v>48</v>
      </c>
      <c r="C11" s="106" t="s">
        <v>45</v>
      </c>
      <c r="D11" s="89" t="s">
        <v>46</v>
      </c>
      <c r="E11" s="89" t="s">
        <v>47</v>
      </c>
      <c r="F11" s="89" t="s">
        <v>49</v>
      </c>
      <c r="G11" s="89" t="s">
        <v>50</v>
      </c>
      <c r="H11" s="89" t="s">
        <v>51</v>
      </c>
      <c r="I11" s="89" t="s">
        <v>19</v>
      </c>
      <c r="J11" s="89" t="s">
        <v>20</v>
      </c>
      <c r="K11" s="89" t="s">
        <v>21</v>
      </c>
      <c r="L11" s="89" t="s">
        <v>22</v>
      </c>
      <c r="M11" s="89" t="s">
        <v>23</v>
      </c>
      <c r="N11" s="102" t="s">
        <v>24</v>
      </c>
      <c r="O11" s="104" t="s">
        <v>25</v>
      </c>
    </row>
    <row r="12" spans="2:17" ht="120" customHeight="1" thickBot="1" x14ac:dyDescent="0.2">
      <c r="B12" s="95"/>
      <c r="C12" s="107"/>
      <c r="D12" s="90"/>
      <c r="E12" s="90"/>
      <c r="F12" s="90"/>
      <c r="G12" s="90" t="s">
        <v>26</v>
      </c>
      <c r="H12" s="90" t="s">
        <v>26</v>
      </c>
      <c r="I12" s="90"/>
      <c r="J12" s="90" t="s">
        <v>27</v>
      </c>
      <c r="K12" s="90"/>
      <c r="L12" s="90"/>
      <c r="M12" s="90"/>
      <c r="N12" s="103"/>
      <c r="O12" s="105"/>
    </row>
    <row r="13" spans="2:17" ht="25" thickBot="1" x14ac:dyDescent="0.2">
      <c r="B13" s="51">
        <v>1</v>
      </c>
      <c r="C13" s="48" t="s">
        <v>76</v>
      </c>
      <c r="D13" s="48" t="s">
        <v>87</v>
      </c>
      <c r="E13" s="48" t="s">
        <v>75</v>
      </c>
      <c r="F13" s="48">
        <v>6</v>
      </c>
      <c r="G13" s="52">
        <v>825059186</v>
      </c>
      <c r="H13" s="53"/>
      <c r="I13" s="54">
        <v>44543</v>
      </c>
      <c r="J13" s="55">
        <v>0.4</v>
      </c>
      <c r="K13" s="54">
        <v>44722</v>
      </c>
      <c r="L13" s="56">
        <f>+K13-I13</f>
        <v>179</v>
      </c>
      <c r="M13" s="56">
        <f t="shared" ref="M13:M18" si="0">+MIN(F13*30-L13,360)</f>
        <v>1</v>
      </c>
      <c r="N13" s="57">
        <f t="shared" ref="N13:N18" si="1">G13/(F13*30)</f>
        <v>4583662.1444444442</v>
      </c>
      <c r="O13" s="58">
        <f>(+N13*M13*J13)</f>
        <v>1833464.8577777778</v>
      </c>
    </row>
    <row r="14" spans="2:17" ht="37" thickBot="1" x14ac:dyDescent="0.2">
      <c r="B14" s="59">
        <v>2</v>
      </c>
      <c r="C14" s="49" t="s">
        <v>77</v>
      </c>
      <c r="D14" s="49" t="s">
        <v>78</v>
      </c>
      <c r="E14" s="49" t="s">
        <v>79</v>
      </c>
      <c r="F14" s="49">
        <v>3</v>
      </c>
      <c r="G14" s="60">
        <v>378349040</v>
      </c>
      <c r="H14" s="61"/>
      <c r="I14" s="62">
        <v>44722</v>
      </c>
      <c r="J14" s="63">
        <v>0.5</v>
      </c>
      <c r="K14" s="54">
        <v>44722</v>
      </c>
      <c r="L14" s="64">
        <f t="shared" ref="L14" si="2">+K14-I14</f>
        <v>0</v>
      </c>
      <c r="M14" s="64">
        <f t="shared" si="0"/>
        <v>90</v>
      </c>
      <c r="N14" s="65">
        <f t="shared" si="1"/>
        <v>4203878.222222222</v>
      </c>
      <c r="O14" s="66">
        <f t="shared" ref="O14" si="3">(+N14*M14*J14)</f>
        <v>189174520</v>
      </c>
    </row>
    <row r="15" spans="2:17" ht="37" thickBot="1" x14ac:dyDescent="0.2">
      <c r="B15" s="67">
        <v>3</v>
      </c>
      <c r="C15" s="50" t="s">
        <v>88</v>
      </c>
      <c r="D15" s="50" t="s">
        <v>80</v>
      </c>
      <c r="E15" s="50" t="s">
        <v>81</v>
      </c>
      <c r="F15" s="50">
        <v>11</v>
      </c>
      <c r="G15" s="68">
        <v>12494588139</v>
      </c>
      <c r="H15" s="69"/>
      <c r="I15" s="62">
        <v>44708</v>
      </c>
      <c r="J15" s="70">
        <v>0.3</v>
      </c>
      <c r="K15" s="54">
        <v>44722</v>
      </c>
      <c r="L15" s="71">
        <f>+K15-I15</f>
        <v>14</v>
      </c>
      <c r="M15" s="71">
        <f t="shared" si="0"/>
        <v>316</v>
      </c>
      <c r="N15" s="72">
        <f t="shared" si="1"/>
        <v>37862388.299999997</v>
      </c>
      <c r="O15" s="73">
        <f>(+N15*M15*J15)</f>
        <v>3589354410.8399997</v>
      </c>
    </row>
    <row r="16" spans="2:17" ht="25" thickBot="1" x14ac:dyDescent="0.2">
      <c r="B16" s="67">
        <v>4</v>
      </c>
      <c r="C16" s="50" t="s">
        <v>82</v>
      </c>
      <c r="D16" s="50" t="s">
        <v>83</v>
      </c>
      <c r="E16" s="50" t="s">
        <v>84</v>
      </c>
      <c r="F16" s="50">
        <v>10</v>
      </c>
      <c r="G16" s="68">
        <v>6212015460.6599998</v>
      </c>
      <c r="H16" s="69"/>
      <c r="I16" s="62">
        <v>44722</v>
      </c>
      <c r="J16" s="70">
        <v>0.5</v>
      </c>
      <c r="K16" s="54">
        <v>44722</v>
      </c>
      <c r="L16" s="71">
        <f>+K16-I16</f>
        <v>0</v>
      </c>
      <c r="M16" s="71">
        <f t="shared" si="0"/>
        <v>300</v>
      </c>
      <c r="N16" s="72">
        <f t="shared" si="1"/>
        <v>20706718.202199999</v>
      </c>
      <c r="O16" s="73">
        <f>(+N16*M16*J16)</f>
        <v>3106007730.3299999</v>
      </c>
    </row>
    <row r="17" spans="2:15" ht="24" x14ac:dyDescent="0.15">
      <c r="B17" s="67">
        <v>5</v>
      </c>
      <c r="C17" s="50" t="s">
        <v>89</v>
      </c>
      <c r="D17" s="50" t="s">
        <v>90</v>
      </c>
      <c r="E17" s="50" t="s">
        <v>91</v>
      </c>
      <c r="F17" s="50">
        <v>5</v>
      </c>
      <c r="G17" s="68">
        <v>5319689350</v>
      </c>
      <c r="H17" s="69"/>
      <c r="I17" s="62">
        <v>44722</v>
      </c>
      <c r="J17" s="70">
        <v>0.3</v>
      </c>
      <c r="K17" s="54">
        <v>44722</v>
      </c>
      <c r="L17" s="71">
        <f>+K17-I17</f>
        <v>0</v>
      </c>
      <c r="M17" s="71">
        <f t="shared" si="0"/>
        <v>150</v>
      </c>
      <c r="N17" s="72">
        <f t="shared" si="1"/>
        <v>35464595.666666664</v>
      </c>
      <c r="O17" s="73">
        <f>(+N17*M17*J17)</f>
        <v>1595906805</v>
      </c>
    </row>
    <row r="18" spans="2:15" ht="60" x14ac:dyDescent="0.15">
      <c r="B18" s="67">
        <v>6</v>
      </c>
      <c r="C18" s="50" t="s">
        <v>95</v>
      </c>
      <c r="D18" s="50" t="s">
        <v>96</v>
      </c>
      <c r="E18" s="50" t="s">
        <v>97</v>
      </c>
      <c r="F18" s="50">
        <v>7</v>
      </c>
      <c r="G18" s="68">
        <v>2999573220</v>
      </c>
      <c r="H18" s="69"/>
      <c r="I18" s="75">
        <v>44722</v>
      </c>
      <c r="J18" s="70">
        <v>0.5</v>
      </c>
      <c r="K18" s="74">
        <v>44722</v>
      </c>
      <c r="L18" s="71">
        <f>+K18-I18</f>
        <v>0</v>
      </c>
      <c r="M18" s="71">
        <f t="shared" si="0"/>
        <v>210</v>
      </c>
      <c r="N18" s="72">
        <f t="shared" si="1"/>
        <v>14283682</v>
      </c>
      <c r="O18" s="73">
        <f>(+N18*M18*J18)</f>
        <v>1499786610</v>
      </c>
    </row>
    <row r="19" spans="2:15" ht="14.25" customHeight="1" thickBot="1" x14ac:dyDescent="0.2">
      <c r="B19" s="36"/>
      <c r="C19" s="108" t="s">
        <v>28</v>
      </c>
      <c r="D19" s="108"/>
      <c r="E19" s="108"/>
      <c r="F19" s="108"/>
      <c r="G19" s="108"/>
      <c r="H19" s="108"/>
      <c r="I19" s="108"/>
      <c r="J19" s="108"/>
      <c r="K19" s="108"/>
      <c r="L19" s="108"/>
      <c r="M19" s="108"/>
      <c r="N19" s="108"/>
      <c r="O19" s="37">
        <f>SUM(O13:O18)</f>
        <v>9982063541.0277767</v>
      </c>
    </row>
    <row r="20" spans="2:15" ht="14" thickBot="1" x14ac:dyDescent="0.2">
      <c r="C20" s="16"/>
      <c r="D20" s="16"/>
      <c r="E20" s="16"/>
      <c r="F20" s="16"/>
      <c r="G20" s="16"/>
      <c r="H20" s="16"/>
      <c r="I20" s="16"/>
      <c r="J20" s="16"/>
      <c r="K20" s="16"/>
      <c r="L20" s="16"/>
      <c r="M20" s="16"/>
      <c r="N20" s="16"/>
      <c r="O20" s="17"/>
    </row>
    <row r="21" spans="2:15" ht="19.5" customHeight="1" thickBot="1" x14ac:dyDescent="0.2">
      <c r="B21" s="96" t="s">
        <v>29</v>
      </c>
      <c r="C21" s="97"/>
      <c r="D21" s="97"/>
      <c r="E21" s="97"/>
      <c r="F21" s="97"/>
      <c r="G21" s="97"/>
      <c r="H21" s="97"/>
      <c r="I21" s="97"/>
      <c r="J21" s="97"/>
      <c r="K21" s="97"/>
      <c r="L21" s="97"/>
      <c r="M21" s="97"/>
      <c r="N21" s="97"/>
      <c r="O21" s="98"/>
    </row>
    <row r="22" spans="2:15" ht="29.25" customHeight="1" x14ac:dyDescent="0.15">
      <c r="B22" s="96" t="s">
        <v>30</v>
      </c>
      <c r="C22" s="97"/>
      <c r="D22" s="97"/>
      <c r="E22" s="97"/>
      <c r="F22" s="97"/>
      <c r="G22" s="97"/>
      <c r="H22" s="97"/>
      <c r="I22" s="97"/>
      <c r="J22" s="97"/>
      <c r="K22" s="97"/>
      <c r="L22" s="97"/>
      <c r="M22" s="97"/>
      <c r="N22" s="97"/>
      <c r="O22" s="98"/>
    </row>
    <row r="23" spans="2:15" ht="18" customHeight="1" x14ac:dyDescent="0.15">
      <c r="B23" s="99" t="s">
        <v>31</v>
      </c>
      <c r="C23" s="100"/>
      <c r="D23" s="100"/>
      <c r="E23" s="100"/>
      <c r="F23" s="100"/>
      <c r="G23" s="100"/>
      <c r="H23" s="100"/>
      <c r="I23" s="100"/>
      <c r="J23" s="100"/>
      <c r="K23" s="100"/>
      <c r="L23" s="100"/>
      <c r="M23" s="100"/>
      <c r="N23" s="100"/>
      <c r="O23" s="101"/>
    </row>
    <row r="24" spans="2:15" ht="15" customHeight="1" x14ac:dyDescent="0.15">
      <c r="B24" s="99" t="s">
        <v>32</v>
      </c>
      <c r="C24" s="100"/>
      <c r="D24" s="100"/>
      <c r="E24" s="100"/>
      <c r="F24" s="100"/>
      <c r="G24" s="100"/>
      <c r="H24" s="100"/>
      <c r="I24" s="100"/>
      <c r="J24" s="100"/>
      <c r="K24" s="100"/>
      <c r="L24" s="100"/>
      <c r="M24" s="100"/>
      <c r="N24" s="100"/>
      <c r="O24" s="101"/>
    </row>
    <row r="25" spans="2:15" ht="43.5" customHeight="1" x14ac:dyDescent="0.15">
      <c r="B25" s="99" t="s">
        <v>42</v>
      </c>
      <c r="C25" s="100"/>
      <c r="D25" s="100"/>
      <c r="E25" s="100"/>
      <c r="F25" s="100"/>
      <c r="G25" s="100"/>
      <c r="H25" s="100"/>
      <c r="I25" s="100"/>
      <c r="J25" s="100"/>
      <c r="K25" s="100"/>
      <c r="L25" s="100"/>
      <c r="M25" s="100"/>
      <c r="N25" s="100"/>
      <c r="O25" s="101"/>
    </row>
    <row r="26" spans="2:15" ht="27.75" customHeight="1" x14ac:dyDescent="0.15">
      <c r="B26" s="99" t="s">
        <v>33</v>
      </c>
      <c r="C26" s="100"/>
      <c r="D26" s="100"/>
      <c r="E26" s="100"/>
      <c r="F26" s="100"/>
      <c r="G26" s="100"/>
      <c r="H26" s="100"/>
      <c r="I26" s="100"/>
      <c r="J26" s="100"/>
      <c r="K26" s="100"/>
      <c r="L26" s="100"/>
      <c r="M26" s="100"/>
      <c r="N26" s="100"/>
      <c r="O26" s="101"/>
    </row>
    <row r="27" spans="2:15" ht="30" customHeight="1" x14ac:dyDescent="0.15">
      <c r="B27" s="99" t="s">
        <v>36</v>
      </c>
      <c r="C27" s="100"/>
      <c r="D27" s="100"/>
      <c r="E27" s="100"/>
      <c r="F27" s="100"/>
      <c r="G27" s="100"/>
      <c r="H27" s="100"/>
      <c r="I27" s="100"/>
      <c r="J27" s="100"/>
      <c r="K27" s="100"/>
      <c r="L27" s="100"/>
      <c r="M27" s="100"/>
      <c r="N27" s="100"/>
      <c r="O27" s="101"/>
    </row>
    <row r="28" spans="2:15" ht="27" customHeight="1" x14ac:dyDescent="0.15">
      <c r="B28" s="99" t="s">
        <v>43</v>
      </c>
      <c r="C28" s="100"/>
      <c r="D28" s="100"/>
      <c r="E28" s="100"/>
      <c r="F28" s="100"/>
      <c r="G28" s="100"/>
      <c r="H28" s="100"/>
      <c r="I28" s="100"/>
      <c r="J28" s="100"/>
      <c r="K28" s="100"/>
      <c r="L28" s="100"/>
      <c r="M28" s="100"/>
      <c r="N28" s="100"/>
      <c r="O28" s="101"/>
    </row>
    <row r="29" spans="2:15" ht="26.25" customHeight="1" x14ac:dyDescent="0.15">
      <c r="B29" s="99" t="s">
        <v>37</v>
      </c>
      <c r="C29" s="100"/>
      <c r="D29" s="100"/>
      <c r="E29" s="100"/>
      <c r="F29" s="100"/>
      <c r="G29" s="100"/>
      <c r="H29" s="100"/>
      <c r="I29" s="100"/>
      <c r="J29" s="100"/>
      <c r="K29" s="100"/>
      <c r="L29" s="100"/>
      <c r="M29" s="100"/>
      <c r="N29" s="100"/>
      <c r="O29" s="101"/>
    </row>
    <row r="30" spans="2:15" ht="19.5" customHeight="1" thickBot="1" x14ac:dyDescent="0.2">
      <c r="B30" s="109" t="s">
        <v>41</v>
      </c>
      <c r="C30" s="110"/>
      <c r="D30" s="110"/>
      <c r="E30" s="110"/>
      <c r="F30" s="110"/>
      <c r="G30" s="110"/>
      <c r="H30" s="110"/>
      <c r="I30" s="110"/>
      <c r="J30" s="110"/>
      <c r="K30" s="110"/>
      <c r="L30" s="110"/>
      <c r="M30" s="110"/>
      <c r="N30" s="110"/>
      <c r="O30" s="111"/>
    </row>
    <row r="31" spans="2:15" x14ac:dyDescent="0.15">
      <c r="C31" s="30"/>
      <c r="D31" s="30"/>
      <c r="E31" s="30"/>
      <c r="F31" s="30"/>
      <c r="G31" s="30"/>
      <c r="H31" s="30"/>
      <c r="I31" s="30"/>
      <c r="J31" s="30"/>
      <c r="K31" s="30"/>
      <c r="L31" s="30"/>
      <c r="M31" s="30"/>
      <c r="N31" s="30"/>
      <c r="O31" s="30"/>
    </row>
    <row r="32" spans="2:15" x14ac:dyDescent="0.15">
      <c r="C32" s="30"/>
      <c r="D32" s="30"/>
      <c r="E32" s="30"/>
      <c r="F32" s="30"/>
      <c r="G32" s="30"/>
      <c r="H32" s="30"/>
      <c r="I32" s="30"/>
      <c r="J32" s="30"/>
      <c r="K32" s="30"/>
      <c r="L32" s="30"/>
      <c r="M32" s="30"/>
      <c r="N32" s="30"/>
      <c r="O32" s="30"/>
    </row>
    <row r="33" spans="3:15" x14ac:dyDescent="0.15">
      <c r="C33" s="30"/>
      <c r="D33" s="30"/>
      <c r="E33" s="30"/>
      <c r="F33" s="30"/>
      <c r="G33" s="30"/>
      <c r="H33" s="30"/>
      <c r="I33" s="30"/>
      <c r="J33" s="30"/>
      <c r="K33" s="30"/>
      <c r="L33" s="30"/>
      <c r="M33" s="30"/>
      <c r="N33" s="30"/>
      <c r="O33" s="30"/>
    </row>
    <row r="34" spans="3:15" ht="15" x14ac:dyDescent="0.2">
      <c r="D34"/>
      <c r="E34"/>
      <c r="F34"/>
      <c r="G34"/>
      <c r="H34"/>
    </row>
    <row r="35" spans="3:15" ht="15" x14ac:dyDescent="0.2">
      <c r="D35" s="46"/>
      <c r="E35" s="46"/>
      <c r="F35" s="46"/>
      <c r="G35" s="46"/>
      <c r="H35" s="46"/>
    </row>
    <row r="36" spans="3:15" ht="14" x14ac:dyDescent="0.15">
      <c r="D36" s="78"/>
      <c r="E36" s="78"/>
      <c r="F36" s="78"/>
      <c r="G36" s="78"/>
      <c r="H36" s="78"/>
    </row>
    <row r="37" spans="3:15" ht="15" x14ac:dyDescent="0.2">
      <c r="D37" s="46"/>
      <c r="E37" s="46"/>
      <c r="F37" s="46"/>
      <c r="G37" s="46"/>
      <c r="H37" s="46"/>
    </row>
    <row r="38" spans="3:15" ht="15" x14ac:dyDescent="0.2">
      <c r="D38" s="46" t="s">
        <v>86</v>
      </c>
      <c r="E38" s="46"/>
      <c r="F38" s="18" t="s">
        <v>93</v>
      </c>
      <c r="G38" s="46"/>
      <c r="H38" s="46"/>
    </row>
    <row r="39" spans="3:15" ht="15" x14ac:dyDescent="0.2">
      <c r="D39" s="46" t="s">
        <v>53</v>
      </c>
      <c r="E39" s="46"/>
      <c r="F39" s="46" t="s">
        <v>94</v>
      </c>
      <c r="G39" s="46"/>
      <c r="H39" s="46"/>
    </row>
    <row r="40" spans="3:15" ht="15" x14ac:dyDescent="0.2">
      <c r="D40" s="46" t="s">
        <v>54</v>
      </c>
      <c r="E40" s="46"/>
      <c r="F40" s="46"/>
      <c r="G40" s="46"/>
      <c r="H40" s="46"/>
    </row>
  </sheetData>
  <mergeCells count="31">
    <mergeCell ref="D36:H36"/>
    <mergeCell ref="B29:O29"/>
    <mergeCell ref="B30:O30"/>
    <mergeCell ref="B24:O24"/>
    <mergeCell ref="B25:O25"/>
    <mergeCell ref="B26:O26"/>
    <mergeCell ref="B27:O27"/>
    <mergeCell ref="B28:O28"/>
    <mergeCell ref="B11:B12"/>
    <mergeCell ref="B21:O21"/>
    <mergeCell ref="B22:O22"/>
    <mergeCell ref="B23:O23"/>
    <mergeCell ref="J11:J12"/>
    <mergeCell ref="K11:K12"/>
    <mergeCell ref="L11:L12"/>
    <mergeCell ref="M11:M12"/>
    <mergeCell ref="N11:N12"/>
    <mergeCell ref="O11:O12"/>
    <mergeCell ref="C11:C12"/>
    <mergeCell ref="F11:F12"/>
    <mergeCell ref="G11:G12"/>
    <mergeCell ref="H11:H12"/>
    <mergeCell ref="I11:I12"/>
    <mergeCell ref="C19:N19"/>
    <mergeCell ref="D11:D12"/>
    <mergeCell ref="E11:E12"/>
    <mergeCell ref="C4:F4"/>
    <mergeCell ref="C5:F5"/>
    <mergeCell ref="C7:F7"/>
    <mergeCell ref="C9:O9"/>
    <mergeCell ref="C10:O10"/>
  </mergeCells>
  <printOptions horizontalCentered="1" verticalCentered="1"/>
  <pageMargins left="1.2736614173228347" right="0.70866141732283472" top="0.74803149606299213" bottom="0.74803149606299213"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FORMATO 5A-1</vt:lpstr>
      <vt:lpstr>FORMATO 5B</vt:lpstr>
      <vt:lpstr>FORMATO 5C</vt:lpstr>
      <vt:lpstr>'FORMATO 5A-1'!Área_de_impresión</vt:lpstr>
      <vt:lpstr>'FORMATO 5B'!Área_de_impresión</vt:lpstr>
      <vt:lpstr>'FORMATO 5C'!Área_de_impresión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Andres Medina Mateus</dc:creator>
  <cp:lastModifiedBy>Microsoft Office User</cp:lastModifiedBy>
  <cp:lastPrinted>2022-06-07T13:37:17Z</cp:lastPrinted>
  <dcterms:created xsi:type="dcterms:W3CDTF">2015-01-23T18:57:03Z</dcterms:created>
  <dcterms:modified xsi:type="dcterms:W3CDTF">2022-06-09T22:48:52Z</dcterms:modified>
</cp:coreProperties>
</file>