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AGUA\3. CONVOCATORIAS\ESTUDIOS PREVIOS CONTRATO 438\SOCORRO\5. Contratación\ADENDA N° 01 CONVOCATORIA\"/>
    </mc:Choice>
  </mc:AlternateContent>
  <bookViews>
    <workbookView xWindow="0" yWindow="0" windowWidth="19440" windowHeight="10320"/>
  </bookViews>
  <sheets>
    <sheet name="Hoja1" sheetId="19" r:id="rId1"/>
  </sheets>
  <definedNames>
    <definedName name="_xlnm.Print_Area" localSheetId="0">Hoja1!$A$1:$F$597</definedName>
  </definedNames>
  <calcPr calcId="152511" concurrentCalc="0"/>
</workbook>
</file>

<file path=xl/calcChain.xml><?xml version="1.0" encoding="utf-8"?>
<calcChain xmlns="http://schemas.openxmlformats.org/spreadsheetml/2006/main">
  <c r="F55" i="19" l="1"/>
  <c r="F587" i="19"/>
  <c r="F592" i="19"/>
  <c r="F593" i="19"/>
  <c r="F594" i="19"/>
  <c r="F595" i="19"/>
  <c r="F596" i="19"/>
  <c r="F597" i="19"/>
  <c r="F56" i="19"/>
  <c r="F54" i="19"/>
  <c r="F408" i="19"/>
  <c r="F588" i="19"/>
  <c r="F42" i="19"/>
  <c r="F6" i="19"/>
  <c r="F7" i="19"/>
  <c r="F8" i="19"/>
  <c r="F9" i="19"/>
  <c r="F10" i="19"/>
  <c r="F11" i="19"/>
  <c r="F12" i="19"/>
  <c r="F15" i="19"/>
  <c r="F16" i="19"/>
  <c r="F17" i="19"/>
  <c r="F18" i="19"/>
  <c r="F19" i="19"/>
  <c r="F21" i="19"/>
  <c r="F22" i="19"/>
  <c r="F23" i="19"/>
  <c r="F24" i="19"/>
  <c r="F25" i="19"/>
  <c r="F26" i="19"/>
  <c r="F27" i="19"/>
  <c r="F28" i="19"/>
  <c r="F29" i="19"/>
  <c r="F30" i="19"/>
  <c r="F32" i="19"/>
  <c r="F34" i="19"/>
  <c r="F35" i="19"/>
  <c r="F36" i="19"/>
  <c r="F37" i="19"/>
  <c r="F39" i="19"/>
  <c r="F40" i="19"/>
  <c r="F41" i="19"/>
  <c r="F43" i="19"/>
  <c r="F44" i="19"/>
  <c r="F45" i="19"/>
  <c r="F46" i="19"/>
  <c r="F47" i="19"/>
  <c r="F48" i="19"/>
  <c r="F49" i="19"/>
  <c r="F50" i="19"/>
  <c r="F51" i="19"/>
  <c r="F52" i="19"/>
  <c r="F53" i="19"/>
  <c r="F59" i="19"/>
  <c r="F60" i="19"/>
  <c r="F61" i="19"/>
  <c r="F63" i="19"/>
  <c r="F64" i="19"/>
  <c r="F65" i="19"/>
  <c r="F66" i="19"/>
  <c r="F67" i="19"/>
  <c r="F68" i="19"/>
  <c r="F69" i="19"/>
  <c r="F73" i="19"/>
  <c r="F74" i="19"/>
  <c r="F75" i="19"/>
  <c r="F76" i="19"/>
  <c r="F77" i="19"/>
  <c r="F79" i="19"/>
  <c r="F80" i="19"/>
  <c r="F81" i="19"/>
  <c r="F82" i="19"/>
  <c r="F83" i="19"/>
  <c r="F84" i="19"/>
  <c r="F85" i="19"/>
  <c r="F86" i="19"/>
  <c r="F87" i="19"/>
  <c r="F88" i="19"/>
  <c r="F91" i="19"/>
  <c r="F92" i="19"/>
  <c r="F93" i="19"/>
  <c r="F95" i="19"/>
  <c r="F96" i="19"/>
  <c r="F97" i="19"/>
  <c r="F98" i="19"/>
  <c r="F99" i="19"/>
  <c r="F100" i="19"/>
  <c r="F101" i="19"/>
  <c r="F102" i="19"/>
  <c r="F103" i="19"/>
  <c r="F104" i="19"/>
  <c r="F105" i="19"/>
  <c r="F106" i="19"/>
  <c r="F108" i="19"/>
  <c r="F109" i="19"/>
  <c r="F110" i="19"/>
  <c r="F112" i="19"/>
  <c r="F113" i="19"/>
  <c r="F114" i="19"/>
  <c r="F116" i="19"/>
  <c r="F117" i="19"/>
  <c r="F118" i="19"/>
  <c r="F119" i="19"/>
  <c r="F121" i="19"/>
  <c r="F122" i="19"/>
  <c r="F125" i="19"/>
  <c r="F126" i="19"/>
  <c r="F127" i="19"/>
  <c r="F129" i="19"/>
  <c r="F130" i="19"/>
  <c r="F131" i="19"/>
  <c r="F132" i="19"/>
  <c r="F133" i="19"/>
  <c r="F134" i="19"/>
  <c r="F135" i="19"/>
  <c r="F136" i="19"/>
  <c r="F137" i="19"/>
  <c r="F138" i="19"/>
  <c r="F139" i="19"/>
  <c r="F142" i="19"/>
  <c r="F143" i="19"/>
  <c r="F144" i="19"/>
  <c r="F146" i="19"/>
  <c r="F147" i="19"/>
  <c r="F148" i="19"/>
  <c r="F149" i="19"/>
  <c r="F150" i="19"/>
  <c r="F151" i="19"/>
  <c r="F152" i="19"/>
  <c r="F153" i="19"/>
  <c r="F154" i="19"/>
  <c r="F155" i="19"/>
  <c r="F156" i="19"/>
  <c r="F157" i="19"/>
  <c r="F159" i="19"/>
  <c r="F160" i="19"/>
  <c r="F161" i="19"/>
  <c r="F163" i="19"/>
  <c r="F165" i="19"/>
  <c r="F166" i="19"/>
  <c r="F168" i="19"/>
  <c r="F169" i="19"/>
  <c r="F170" i="19"/>
  <c r="F171" i="19"/>
  <c r="F172" i="19"/>
  <c r="F173" i="19"/>
  <c r="F174" i="19"/>
  <c r="F177" i="19"/>
  <c r="F178" i="19"/>
  <c r="F179" i="19"/>
  <c r="F181" i="19"/>
  <c r="F182" i="19"/>
  <c r="F183" i="19"/>
  <c r="F184" i="19"/>
  <c r="F185" i="19"/>
  <c r="F186" i="19"/>
  <c r="F187" i="19"/>
  <c r="F188" i="19"/>
  <c r="F189" i="19"/>
  <c r="F190" i="19"/>
  <c r="F191" i="19"/>
  <c r="F192" i="19"/>
  <c r="F193" i="19"/>
  <c r="F194" i="19"/>
  <c r="F195" i="19"/>
  <c r="F196" i="19"/>
  <c r="F197" i="19"/>
  <c r="F198" i="19"/>
  <c r="F199" i="19"/>
  <c r="F200" i="19"/>
  <c r="F201" i="19"/>
  <c r="F203" i="19"/>
  <c r="F204" i="19"/>
  <c r="F205" i="19"/>
  <c r="F206" i="19"/>
  <c r="F207" i="19"/>
  <c r="F208" i="19"/>
  <c r="F210" i="19"/>
  <c r="F211" i="19"/>
  <c r="F212" i="19"/>
  <c r="F213" i="19"/>
  <c r="F214" i="19"/>
  <c r="F215" i="19"/>
  <c r="F216" i="19"/>
  <c r="F217" i="19"/>
  <c r="F218" i="19"/>
  <c r="F219" i="19"/>
  <c r="F220" i="19"/>
  <c r="F221" i="19"/>
  <c r="F223" i="19"/>
  <c r="F224" i="19"/>
  <c r="F225" i="19"/>
  <c r="F226" i="19"/>
  <c r="F227" i="19"/>
  <c r="F228" i="19"/>
  <c r="F229" i="19"/>
  <c r="F230" i="19"/>
  <c r="F232" i="19"/>
  <c r="F233" i="19"/>
  <c r="F234" i="19"/>
  <c r="F235" i="19"/>
  <c r="F236" i="19"/>
  <c r="F237" i="19"/>
  <c r="F238" i="19"/>
  <c r="F239" i="19"/>
  <c r="F240" i="19"/>
  <c r="F241" i="19"/>
  <c r="F242" i="19"/>
  <c r="F243" i="19"/>
  <c r="F244" i="19"/>
  <c r="F246" i="19"/>
  <c r="F247" i="19"/>
  <c r="F248" i="19"/>
  <c r="F249" i="19"/>
  <c r="F250" i="19"/>
  <c r="F251" i="19"/>
  <c r="F252" i="19"/>
  <c r="F254" i="19"/>
  <c r="F255" i="19"/>
  <c r="F256" i="19"/>
  <c r="F257" i="19"/>
  <c r="F258" i="19"/>
  <c r="F259" i="19"/>
  <c r="F260" i="19"/>
  <c r="F261" i="19"/>
  <c r="F262" i="19"/>
  <c r="F265" i="19"/>
  <c r="F266" i="19"/>
  <c r="F267" i="19"/>
  <c r="F268" i="19"/>
  <c r="F269" i="19"/>
  <c r="F270" i="19"/>
  <c r="F271" i="19"/>
  <c r="F272" i="19"/>
  <c r="F273" i="19"/>
  <c r="F274" i="19"/>
  <c r="F276" i="19"/>
  <c r="F277" i="19"/>
  <c r="F278" i="19"/>
  <c r="F280" i="19"/>
  <c r="F281" i="19"/>
  <c r="F282" i="19"/>
  <c r="F283" i="19"/>
  <c r="F284" i="19"/>
  <c r="F285" i="19"/>
  <c r="F286" i="19"/>
  <c r="F287" i="19"/>
  <c r="F289" i="19"/>
  <c r="F290" i="19"/>
  <c r="F291" i="19"/>
  <c r="F293" i="19"/>
  <c r="F294" i="19"/>
  <c r="F295" i="19"/>
  <c r="F296" i="19"/>
  <c r="F297" i="19"/>
  <c r="F298" i="19"/>
  <c r="F300" i="19"/>
  <c r="F301" i="19"/>
  <c r="F302" i="19"/>
  <c r="F304" i="19"/>
  <c r="F305" i="19"/>
  <c r="F306" i="19"/>
  <c r="F307" i="19"/>
  <c r="F308" i="19"/>
  <c r="F311" i="19"/>
  <c r="F312" i="19"/>
  <c r="F313" i="19"/>
  <c r="F315" i="19"/>
  <c r="F317" i="19"/>
  <c r="F318" i="19"/>
  <c r="F320" i="19"/>
  <c r="F321" i="19"/>
  <c r="F322" i="19"/>
  <c r="F323" i="19"/>
  <c r="F324" i="19"/>
  <c r="F326" i="19"/>
  <c r="F327" i="19"/>
  <c r="F328" i="19"/>
  <c r="F329" i="19"/>
  <c r="F330" i="19"/>
  <c r="F333" i="19"/>
  <c r="F334" i="19"/>
  <c r="F335" i="19"/>
  <c r="F337" i="19"/>
  <c r="F338" i="19"/>
  <c r="F339" i="19"/>
  <c r="F340" i="19"/>
  <c r="F341" i="19"/>
  <c r="F342" i="19"/>
  <c r="F344" i="19"/>
  <c r="F345" i="19"/>
  <c r="F346" i="19"/>
  <c r="F347" i="19"/>
  <c r="F348" i="19"/>
  <c r="F349" i="19"/>
  <c r="F350" i="19"/>
  <c r="F351" i="19"/>
  <c r="F352" i="19"/>
  <c r="F353" i="19"/>
  <c r="F355" i="19"/>
  <c r="F356" i="19"/>
  <c r="F358" i="19"/>
  <c r="F359" i="19"/>
  <c r="F360" i="19"/>
  <c r="F361" i="19"/>
  <c r="F362" i="19"/>
  <c r="F363" i="19"/>
  <c r="F364" i="19"/>
  <c r="F365" i="19"/>
  <c r="F366" i="19"/>
  <c r="F367" i="19"/>
  <c r="F372" i="19"/>
  <c r="F373" i="19"/>
  <c r="F374" i="19"/>
  <c r="F375" i="19"/>
  <c r="F377" i="19"/>
  <c r="F378" i="19"/>
  <c r="F379" i="19"/>
  <c r="F380" i="19"/>
  <c r="F381" i="19"/>
  <c r="F382" i="19"/>
  <c r="F383" i="19"/>
  <c r="F384" i="19"/>
  <c r="F385" i="19"/>
  <c r="F386" i="19"/>
  <c r="F388" i="19"/>
  <c r="F389" i="19"/>
  <c r="F390" i="19"/>
  <c r="F391" i="19"/>
  <c r="F392" i="19"/>
  <c r="F393" i="19"/>
  <c r="F394" i="19"/>
  <c r="F395" i="19"/>
  <c r="F396" i="19"/>
  <c r="F397" i="19"/>
  <c r="F398" i="19"/>
  <c r="F399" i="19"/>
  <c r="F400" i="19"/>
  <c r="F402" i="19"/>
  <c r="F403" i="19"/>
  <c r="F404" i="19"/>
  <c r="F405" i="19"/>
  <c r="F406" i="19"/>
  <c r="F407" i="19"/>
  <c r="F409" i="19"/>
  <c r="F410" i="19"/>
  <c r="F411" i="19"/>
  <c r="F412" i="19"/>
  <c r="F413" i="19"/>
  <c r="F414" i="19"/>
  <c r="F415" i="19"/>
  <c r="F416" i="19"/>
  <c r="F417" i="19"/>
  <c r="F419" i="19"/>
  <c r="F420" i="19"/>
  <c r="F421" i="19"/>
  <c r="F422" i="19"/>
  <c r="F423" i="19"/>
  <c r="F424" i="19"/>
  <c r="F425" i="19"/>
  <c r="F426" i="19"/>
  <c r="F427" i="19"/>
  <c r="F428" i="19"/>
  <c r="F429" i="19"/>
  <c r="F430" i="19"/>
  <c r="F431" i="19"/>
  <c r="F432" i="19"/>
  <c r="F434" i="19"/>
  <c r="F435" i="19"/>
  <c r="F436" i="19"/>
  <c r="F437" i="19"/>
  <c r="F438" i="19"/>
  <c r="F439" i="19"/>
  <c r="F440" i="19"/>
  <c r="F442" i="19"/>
  <c r="F443" i="19"/>
  <c r="F444" i="19"/>
  <c r="F445" i="19"/>
  <c r="F446" i="19"/>
  <c r="F447" i="19"/>
  <c r="F448" i="19"/>
  <c r="F450" i="19"/>
  <c r="F451" i="19"/>
  <c r="F452" i="19"/>
  <c r="F453" i="19"/>
  <c r="F454" i="19"/>
  <c r="F455" i="19"/>
  <c r="F456" i="19"/>
  <c r="F457" i="19"/>
  <c r="F459" i="19"/>
  <c r="F460" i="19"/>
  <c r="F461" i="19"/>
  <c r="F462" i="19"/>
  <c r="F463" i="19"/>
  <c r="F465" i="19"/>
  <c r="F466" i="19"/>
  <c r="F467" i="19"/>
  <c r="F468" i="19"/>
  <c r="F469" i="19"/>
  <c r="F470" i="19"/>
  <c r="F471" i="19"/>
  <c r="F473" i="19"/>
  <c r="F474" i="19"/>
  <c r="F476" i="19"/>
  <c r="F477" i="19"/>
  <c r="F478" i="19"/>
  <c r="F479" i="19"/>
  <c r="F481" i="19"/>
  <c r="F482" i="19"/>
  <c r="F483" i="19"/>
  <c r="F484" i="19"/>
  <c r="F485" i="19"/>
  <c r="F486" i="19"/>
  <c r="F487" i="19"/>
  <c r="F488" i="19"/>
  <c r="F541" i="19"/>
  <c r="F542" i="19"/>
  <c r="F543" i="19"/>
  <c r="F544" i="19"/>
  <c r="F545" i="19"/>
  <c r="F546" i="19"/>
  <c r="F547" i="19"/>
  <c r="F548" i="19"/>
  <c r="F550" i="19"/>
  <c r="F551" i="19"/>
  <c r="F552" i="19"/>
  <c r="F553" i="19"/>
  <c r="F554" i="19"/>
  <c r="F555" i="19"/>
  <c r="F556" i="19"/>
  <c r="F557" i="19"/>
  <c r="F558" i="19"/>
  <c r="F559" i="19"/>
  <c r="F560" i="19"/>
  <c r="F561" i="19"/>
  <c r="F562" i="19"/>
  <c r="F563" i="19"/>
  <c r="F564" i="19"/>
  <c r="F565" i="19"/>
  <c r="F566" i="19"/>
  <c r="F567" i="19"/>
  <c r="F568" i="19"/>
  <c r="F569" i="19"/>
  <c r="F570" i="19"/>
  <c r="F589" i="19"/>
  <c r="F492" i="19"/>
  <c r="F493" i="19"/>
  <c r="F494" i="19"/>
  <c r="F495" i="19"/>
  <c r="F496" i="19"/>
  <c r="F497" i="19"/>
  <c r="F498" i="19"/>
  <c r="F499" i="19"/>
  <c r="F500" i="19"/>
  <c r="F501" i="19"/>
  <c r="F502" i="19"/>
  <c r="F503" i="19"/>
  <c r="F504" i="19"/>
  <c r="F505" i="19"/>
  <c r="F506" i="19"/>
  <c r="F507" i="19"/>
  <c r="F509" i="19"/>
  <c r="F510" i="19"/>
  <c r="F511" i="19"/>
  <c r="F512" i="19"/>
  <c r="F513" i="19"/>
  <c r="F514" i="19"/>
  <c r="F515" i="19"/>
  <c r="F516" i="19"/>
  <c r="F518" i="19"/>
  <c r="F519" i="19"/>
  <c r="F520" i="19"/>
  <c r="F521" i="19"/>
  <c r="F522" i="19"/>
  <c r="F523" i="19"/>
  <c r="F524" i="19"/>
  <c r="F525" i="19"/>
  <c r="F527" i="19"/>
  <c r="F528" i="19"/>
  <c r="F529" i="19"/>
  <c r="F530" i="19"/>
  <c r="F531" i="19"/>
  <c r="F533" i="19"/>
  <c r="F534" i="19"/>
  <c r="F536" i="19"/>
  <c r="F537" i="19"/>
  <c r="F538" i="19"/>
  <c r="F590" i="19"/>
  <c r="F575" i="19"/>
  <c r="F576" i="19"/>
  <c r="F577" i="19"/>
  <c r="F578" i="19"/>
  <c r="F580" i="19"/>
  <c r="F581" i="19"/>
  <c r="F582" i="19"/>
  <c r="F584" i="19"/>
  <c r="F585" i="19"/>
  <c r="F591" i="19"/>
  <c r="F586" i="19"/>
  <c r="F572" i="19"/>
  <c r="F539" i="19"/>
  <c r="F489" i="19"/>
  <c r="F368" i="19"/>
</calcChain>
</file>

<file path=xl/sharedStrings.xml><?xml version="1.0" encoding="utf-8"?>
<sst xmlns="http://schemas.openxmlformats.org/spreadsheetml/2006/main" count="1556" uniqueCount="934">
  <si>
    <t>ESTRUCTURA/ ITEM</t>
  </si>
  <si>
    <t>TOTAL</t>
  </si>
  <si>
    <t>No.
orden</t>
  </si>
  <si>
    <t>Kg</t>
  </si>
  <si>
    <t>Arena para lecho filtrante; granulometría: TE 0.5 mm,
CU. 1.6, porosidad 0.42, CE 0.82, PE= 2.65</t>
  </si>
  <si>
    <t>Antracita para lecho filtrante; granulometría: TE 0.8 a 1.4 mm, CU. 1.6, porosidad 0.5, CE 0.73, PE&gt;1.55</t>
  </si>
  <si>
    <t>Vertedero rectangular para mezcla rápida 1,10x0,50 m en lámina acero inoxidable calibre 14</t>
  </si>
  <si>
    <t>Paso inferior 0.30 m platina metálica de 1" de espesor</t>
  </si>
  <si>
    <t>Canaleta metálica de recolección de agua sedimentada de 0.30mx7.62x0.33 h adosada a muro perimetral</t>
  </si>
  <si>
    <t>TANQUE DE CLORACIÓN</t>
  </si>
  <si>
    <t>Pasarelas en malla expandida calibre 3/16"(4.5 mm) exr 75 mm</t>
  </si>
  <si>
    <t>Barandas en tubo metálico AN. de 1 1/2", uniones soldadas; ancladas a pasarelas y/o a muros de concreto; altura 1.10 m; 2 tubos a 0.55 m, pintura esmalte 2 capas</t>
  </si>
  <si>
    <t>Escaleras metálicas para acceso con ancho de 1.00 m, huella de 0.30 m y contrahuella de 0.18 m</t>
  </si>
  <si>
    <t>CONEXIÓN PTAP CON TANQUE DE CLORACIÓN Y CON TRATAMIENTO DE LODOS, DESAGUE GENERAL</t>
  </si>
  <si>
    <t xml:space="preserve">Caja de inspección  en concreto reforzado f'c=3000 psi, con dimensiones interiores 1,20m de longitud, 1,20 m de ancho y 1,68m de altura, placa de piso y muros e=0,30 m, escalones en varilla de 3/4" c.30 cm, tapa en lámina alfajor 4 mm 1.30mx1.30 m(incluye marco en ángulo 1"x1"x1/4", bisagras, pasador,anticorrosivo y esmalte) . </t>
  </si>
  <si>
    <t xml:space="preserve">Caja de inspección  en concreto reforzado f'c=3000 psi, con dimensiones interiores 1,20m de longitud, 1,20 m de ancho y 1,09m de altura, placa de piso y muros e=0,30 m, escalones en varilla de 3/4" c.30 cm, tapa en lámina alfajor 4 mm 1.30mx1.30 m(incluye marco en ángulo 1"x1"x1/4", bisagras, pasador,anticorrosivo y esmalte) . </t>
  </si>
  <si>
    <t>Compuerta lateral removible de acceso a los  floculadores de longitud 0.60m y altura 0.30 m, en lámina de acero calibre 12, con perfil de 1" y empaques neopreno y manijas en igual material</t>
  </si>
  <si>
    <t>Compuerta removible de salida de los  floculadores de longitud 0.50m y altura 0.30 m, en lámina de acero calibre 12 con perfil de 1" y empaques neopreno y manijas en igual material</t>
  </si>
  <si>
    <t>Viguetas triangulares en concreto f',c=3000 psi, dimensiones 0.20*0.20 m*.05 m, longitud 2,10 m, con orificios de 1/2"cada 10 cm en ambas caras. Van apoyadas sobre ladrillo en posición pandereta</t>
  </si>
  <si>
    <t>M2</t>
  </si>
  <si>
    <t>COMPONENTE VIAL</t>
  </si>
  <si>
    <t>ML</t>
  </si>
  <si>
    <t>ORNAMENTO</t>
  </si>
  <si>
    <t>Jardineras en ladrillo a la vista</t>
  </si>
  <si>
    <t>Jardineras en bloque de cemento</t>
  </si>
  <si>
    <t xml:space="preserve">Jardinera en concreto </t>
  </si>
  <si>
    <t>Palma Areca</t>
  </si>
  <si>
    <t>UND</t>
  </si>
  <si>
    <t>Almendro</t>
  </si>
  <si>
    <t>Pino cedro limón</t>
  </si>
  <si>
    <t>Limoncillo</t>
  </si>
  <si>
    <t>Palicourea</t>
  </si>
  <si>
    <t xml:space="preserve"> Eugenia Feijoi</t>
  </si>
  <si>
    <t>CERRAMIENTO</t>
  </si>
  <si>
    <t>Cerramiento en malla eslabonada  con postes en tubería galvanizada 2" cada 2,5 m. sobre muro de 40 cm.</t>
  </si>
  <si>
    <t>Muro en drywall 14 mm doble cara doble estructura</t>
  </si>
  <si>
    <t>Cubierta en drywall 10 mm doble cara doble estructura</t>
  </si>
  <si>
    <t>Carteras en drywall</t>
  </si>
  <si>
    <t>Puerta P1 (1 nave batiente con mirilla vidrio 3mm. Sobre marco metálico) 0,9x2,5alt.</t>
  </si>
  <si>
    <t>Ventana tipo V1 (2 naves una corredera 1,5x1,5m. alt)</t>
  </si>
  <si>
    <t>Ventana tipo V1 (2 naves una corredera 1,4x1,0m. alt)</t>
  </si>
  <si>
    <t>ZONA SOCIAL PLAZOLETA</t>
  </si>
  <si>
    <t>Puerta P1 (1 nave batiente  Sobre marco metálico) 0,7x2,1alt.</t>
  </si>
  <si>
    <t>Zona dura en piedra acabado rústico</t>
  </si>
  <si>
    <t>MAMPOSTERIA</t>
  </si>
  <si>
    <t>Muro en ladrillo farol 10 cm en pandereta</t>
  </si>
  <si>
    <t>Muro en drywall 14mm doble cara</t>
  </si>
  <si>
    <t>Dinteles en drywall 10mm doble cara 0,5m alt.</t>
  </si>
  <si>
    <t>PISOS Y ACABADOS</t>
  </si>
  <si>
    <t>Estuco y pintura para interiores 3 manos</t>
  </si>
  <si>
    <t>Filos y dilataciones para acabados de pintura interior y exterior</t>
  </si>
  <si>
    <t>Cicoplast</t>
  </si>
  <si>
    <t xml:space="preserve">Enchape muro baños cocineta y laboratorios  </t>
  </si>
  <si>
    <t xml:space="preserve">Guarda escobas piso general (de 7 a 9 cm.) </t>
  </si>
  <si>
    <t>CUBIERTAS</t>
  </si>
  <si>
    <t>Tendido de superboard 6mm. Sobre alfardas incluye tratamineto de juntas y acabado</t>
  </si>
  <si>
    <t>APARATOS SANITARIOS</t>
  </si>
  <si>
    <t>CARPINTERIA EN ALUMINIO</t>
  </si>
  <si>
    <t>Ventana tipo V1 (Esquinera una nave fija 1,51x2alt. Y 3,17x2alt.)</t>
  </si>
  <si>
    <t>Ventana tipo V2 (una nave fija partidores horizontales 0,9x2alt.)</t>
  </si>
  <si>
    <t>Ventana tipo V3 (2 naves una corredera 2,0x1,5m. alt)</t>
  </si>
  <si>
    <t>Ventana tipo V4 (celosía en aluminio 1,2x0,5m. alt)</t>
  </si>
  <si>
    <t>Ventana tipo V5 (celosía en aluminio1,62x0,5m. alt)</t>
  </si>
  <si>
    <t>Ventana tipo V6 (celosía en aluminio 1,5x0,5m. alt)</t>
  </si>
  <si>
    <t>Ventana tipo V7 (3 una fija 2,24x2,65m. alt)</t>
  </si>
  <si>
    <t>CARPINTERIA ESTRUCTURA METALICA</t>
  </si>
  <si>
    <t>Puerta P1 (3 naves 2 correderas en aluminio vidrio templado 3 mm.) 3,00x2,5alt.</t>
  </si>
  <si>
    <t>Puerta P2 (2 naves 1 correderas en aluminio vidrio templado 3 mm.) 2,00x2,5alt.</t>
  </si>
  <si>
    <t>Puerta P3 (una nave batiente Sobre marco metálico) 0,9x2,3alt.</t>
  </si>
  <si>
    <t>Puerta P4 (1 nave batiente con mirilla vidrio 3mm. Sobre marco metálico) 0,9x2,3alt.</t>
  </si>
  <si>
    <t>Puerta P5 (1 nave batiente con mirilla vidrio 3mm. Sobre marco metálico) 0,8x2,3alt.</t>
  </si>
  <si>
    <t>Puerta P6 (una nave batiente Sobre marco metálico) 0,7x2,3alt.</t>
  </si>
  <si>
    <t>Puerta P7 (Puerta en reja metálica en cortina) 3,83x3,4 alt.</t>
  </si>
  <si>
    <t>Celosía metálica (10x5 cm. Cada 10) contados linea individual</t>
  </si>
  <si>
    <t>Enchape muro baños</t>
  </si>
  <si>
    <t>Mezclador ducha</t>
  </si>
  <si>
    <t>Ducha sencilla</t>
  </si>
  <si>
    <t>Ventana tipo V1 (celosía en aluminio 3,0x0,5m. alt)</t>
  </si>
  <si>
    <t>Ventana tipo V2 (celosía en aluminio2,0x1,5m. alt)</t>
  </si>
  <si>
    <t>Ventana tipo V3 (celosía en aluminio 1,5x0,5m. alt)</t>
  </si>
  <si>
    <t>Puerta P2 (Puerta metálica una nave batiente con mirilla en vidrio) 0,9x2,3alt.</t>
  </si>
  <si>
    <t>Puerta P3 (Puerta metálica una nave batiente y charquera de 10 cm.) 0,7x2,0alt.</t>
  </si>
  <si>
    <t>Puerta P3 (Puerta metálica una nave batiente) 0,7x2,1alt.</t>
  </si>
  <si>
    <t>Muro en drywall 14mm doble cara doble estructura</t>
  </si>
  <si>
    <t>Puerta P1 (1 nave batiente con mirilla vidrio 3mm. Sobre marco metálico) 1,0x2,3alt.</t>
  </si>
  <si>
    <t>LECHOS DE SECADO</t>
  </si>
  <si>
    <t>Und</t>
  </si>
  <si>
    <t xml:space="preserve">TANQUE DE CLORACIÓN </t>
  </si>
  <si>
    <t>ESTACIÓN DE BOMBEO DE CLARIFICADOS</t>
  </si>
  <si>
    <t>CÁMARA DE VÁLVULAS SISTEMA DE LODOS</t>
  </si>
  <si>
    <t>Niple de tuberia en PVC de 12" de diametro x 0,50m con brida tapón para bomba de achique</t>
  </si>
  <si>
    <t>5,2,1</t>
  </si>
  <si>
    <t>ESPESADOR DE LODOS</t>
  </si>
  <si>
    <t>ml</t>
  </si>
  <si>
    <t>COSTO</t>
  </si>
  <si>
    <t>UNITARIO</t>
  </si>
  <si>
    <t>Suministro e instalación Junta unión PVC-Acero de 10" de diametro</t>
  </si>
  <si>
    <t>Suministro e instalación Codo de 90° para cuello de ventilación en HF de 6" de diametro</t>
  </si>
  <si>
    <t>Suministro e instalación Codo de 90° radio corto en HF de 4" de diametro, extremos B-B</t>
  </si>
  <si>
    <t>Suministro e instalación Junta de montaje autoportante de 4" de diametro  en HF</t>
  </si>
  <si>
    <t>Suministro e instalación Codo de 90° radio corto en HF de 8" de diametro, extremos B-B</t>
  </si>
  <si>
    <t>Suministro e instalación Válvula de compuerta en HF de vástago no ascendente de 4" de diametro extremos B-B</t>
  </si>
  <si>
    <t>Suministro e instalación Válvula de retención tipo cheque en HF de 4" de diametro extremos B-B</t>
  </si>
  <si>
    <t>Suministro e instalacion Válvula de mariposa electroactuada de 10" de diametro en HF extremos B-B con actuador electrico de 0,13 Hp de Potencia a 208V</t>
  </si>
  <si>
    <t>Suministro e instalacion Junta de montaje autoportante de 10" de diametro en HF</t>
  </si>
  <si>
    <t>Suministro e instalacion Válvula de compuerta en HF de vástago no ascendente de 12" de diametro extremos B-B</t>
  </si>
  <si>
    <t>Suministro e instalacion  Filtro tipo Y en HF de 12" de diametro extremos B-B</t>
  </si>
  <si>
    <t>Suministro e instalacion Tee 12"x4" en HF con extremos B-B</t>
  </si>
  <si>
    <t>Suministro e instalación Compuerta deslizante HF Interconexión filtro y canal de salida de 10", con vastago de 1" de diametro x 2,94m, con actuador electromecánico de 0,25Hp a 208V</t>
  </si>
  <si>
    <t>Suministro e instalación Compuerta deslizante HF Entrada filtros de 6" con vastago de 1" de diametro x 1,54m, con actuador electromecanico de 0,25 Hp a 208V</t>
  </si>
  <si>
    <t>Suministro e instalación Compuerta deslizante HF Desagüe filtros de 10", con vastago de 2" de diametro x 15,3 m, con actuador electromecanico de 0,75 Hp  208V</t>
  </si>
  <si>
    <t>Suministro e instalación Compuerta deslizante HF Desagüe floculadores de 8", con vastago de 2" de diametro x 5,06 m, con actuador electromecanico de 0,25 Hp a 208V</t>
  </si>
  <si>
    <t>Suministro e instalación Compuerta deslizante HF Desagüe sedimentadores de 6", con vastago de 1" de diametro x 4,71m, con actuador electromecanico de 0,25 Hp a 208V</t>
  </si>
  <si>
    <t>Suminstro e instalacion Medidor multiparametrico de calidad de agua, Turbidez, Ph, Cloro</t>
  </si>
  <si>
    <t>Suminstro e instalacion Sistema IHM-Visualizador</t>
  </si>
  <si>
    <t>Suminstro e instalacion Concentrador de señales switch Modbus/TCP-IP</t>
  </si>
  <si>
    <t>Suminstro e instalacion Sistema de respaldo de energia UPS con banco de baterias de 5 kVA</t>
  </si>
  <si>
    <t>Suministro e instalación Tee en HF de 4"x4" de diametro extremos B-B</t>
  </si>
  <si>
    <t>Suministro e instalacion Tee 6"x6" en HF con extremos B-B, salida de filtros</t>
  </si>
  <si>
    <t>und</t>
  </si>
  <si>
    <t>Suministro e instalación Junta unión PVC-Acero de 6" de diametro</t>
  </si>
  <si>
    <t>Suministro e instalacion Codo 22,5° de 4" de diametro en PVC Extremos L-L</t>
  </si>
  <si>
    <t>Suministro e instalación Niple de tuberia en Acero ASTM A-36 de 4" de diametro   con pasamuro, extremos según LM</t>
  </si>
  <si>
    <t>Suministro e instalación Niple de tuberia en Acero ASTM A-36 de 10" de diametro   con pasamuro, extremos B-B</t>
  </si>
  <si>
    <t>Suministro e instalación Niple de tuberia en Acero ASTM A-36 de 12" de diametro, extremos según LM</t>
  </si>
  <si>
    <t>Suministro e instalación Niple de tuberia en Acero ASTM A-36 de 8" de diametro, extremos según LM</t>
  </si>
  <si>
    <t>Suministro e instalación Niple de tuberia en Acero ASTM A-36 de 4" de diametro, extremos según LM</t>
  </si>
  <si>
    <t>Suministro e instalacion Tee de 8"x4" en HF extremos B-B tuberia desagüe floculador</t>
  </si>
  <si>
    <t>Suministro e instalación Tramo de tuberia para ventilación en acero ASTM A-36 de 6" de diametro, extremo B-L con pasamuro</t>
  </si>
  <si>
    <t>Suministro e instalacion Codo de 45° radio corto de 12" en HF ASTM A-536 extremos B-B, entrada y salida de la camara de valvula reguladora de presion</t>
  </si>
  <si>
    <t>Suministro e instalación de un medidor Ultrasonico de nivel  (LIT) con rango de medición hasta 8 m. Incluye accesorios, pruebas de campo y puesta a punto.</t>
  </si>
  <si>
    <t>Suministro e instalación de  PLC incluida la programación. Incluye puesta a punto y realización de campo.</t>
  </si>
  <si>
    <t>Suminstro e instalacion Cable de instrumentacion 16 AWG</t>
  </si>
  <si>
    <t>Suminstro e instalacion Cable de instrumentacion 12 AWG</t>
  </si>
  <si>
    <t>Replanteo general: Localización, trazado y replanteo de estructuras de la PTAP, unidades de la planta de lodos, edificios, vías , parqueaderos, andenes, sardineles y cerramiento exterior</t>
  </si>
  <si>
    <t>M3</t>
  </si>
  <si>
    <t>m3</t>
  </si>
  <si>
    <t>Suministro e instalación de Lámina de acero inoxidable calibre 22 de dimensiones longitud 1.25 m, ancho 0.15 m</t>
  </si>
  <si>
    <t>Suministro e instalación a todo costo de Módulos plásticos tipo Colmena de 0.60x1.40x1.20h</t>
  </si>
  <si>
    <t>Suministro e instalación Válvulas mariposa  con actuador electrico salida desague filtros de 6" de diametro, 0,13 Hp a 208 V, extremos B-B</t>
  </si>
  <si>
    <t>glb</t>
  </si>
  <si>
    <t>Un</t>
  </si>
  <si>
    <t>m2</t>
  </si>
  <si>
    <t>m</t>
  </si>
  <si>
    <t>kg</t>
  </si>
  <si>
    <t>Pergola exterior sobre escaleras (perfil en tuberia cuadrada de 20x10cm)</t>
  </si>
  <si>
    <t>IMPREVISTOS</t>
  </si>
  <si>
    <t>UTILIDAD</t>
  </si>
  <si>
    <t>SUBTOTAL COMPONENTE MECÁNICO</t>
  </si>
  <si>
    <t>SUBTOTAL COMPONENTE ELÉCTRICO</t>
  </si>
  <si>
    <t>REDES EXTERIORES</t>
  </si>
  <si>
    <t>Suministro e Instalacion Poste Concreto 12mx750kg</t>
  </si>
  <si>
    <t>Suministro e Instalaciòn Transformador Bifasico 37.5kVA-13.2 kV / 240-120V en Aceite</t>
  </si>
  <si>
    <t>Suministro y construcciòn de Camara de Inspecciòn 0.30x0.30 (Incluye Excavacion, mamposteria y pañete)</t>
  </si>
  <si>
    <t>Suministro e Instalacion de Ducto PVC 1x3/4" (Incluye excavacion, instalacion de ducteria, y tapado de excavacion según norma AE 241</t>
  </si>
  <si>
    <t>Suministro e Instalación de Emplame 91B1 para derivación de Alumbrado en Postes desde Acometida Principal</t>
  </si>
  <si>
    <t>Suministro e Instalacion de Ducto PVC 1x2" (Acometida Principal) (Incluye excavacion, instalacion de ducteria, y tapado de excavacion según norma AE 241</t>
  </si>
  <si>
    <t>Suministro e Instalacion de Ducto PVC 1x1" (Acometida de TGA a TC-3 y TC-4) (Incluye excavacion, instalacion de ducteria, y tapado de excavacion según norma AE 241</t>
  </si>
  <si>
    <t>Suministro e Instalacion de Ducto PVC 2x2" (Acometida de TGA a TC-2 y TC-5) (Incluye excavacion, instalacion de ducteria, y tapado de excavacion según norma AE 241</t>
  </si>
  <si>
    <t>Suministro e Instalacion de Ducto PVC 1x1" (Acometida de Camara de Inspección a TC-2) (Incluye excavacion, instalacion de ducteria, y tapado de excavacion según norma AE 241</t>
  </si>
  <si>
    <t>Suministro e Instalacion de Ducto PVC 1x1" (Acometida de Camara de Inspección a TC-5) (Incluye excavacion, instalacion de ducteria, y tapado de excavacion según norma AE 241</t>
  </si>
  <si>
    <t>TABLEROS ELECTRICOS</t>
  </si>
  <si>
    <t>Suministro e Instalación (Tablero TC-1-Administración) Tablero Bifásico 12 CTI, con espacio para Totalizador; con las siguientes protecciones: (1) Breaker Totalizador 2x50A (9) Automático 1x20A Luminex. (Incluye Marquillas de Identificación de Circuitos y Tablero)</t>
  </si>
  <si>
    <t>Suministro e Instalación (Tablero TC-2-Flocuradores) Tablero de Control, con las siguientes protecciones: (1) Breaker Totalizador 2x50A, (2) Breaker 2x20A, (2) Arancadores Directos para 2HP, Cofre en Lamina Coled Rolled Cal. 16. (Incluye Marquillas de Identificación de Circuitos y Tablero)</t>
  </si>
  <si>
    <t>Suministro e Instalación (Tablero TC-3-Lodos) Tablero de Control, con las siguientes protecciones: (1) Breaker Totalizador 2x50A, (2) Breaker 2x20A, (2) Arancadores Directos para 5HP, Cofre en Lamina Coled Rolled Cal. 16. (Incluye Marquillas de Identificación de Circuitos y Tablero)</t>
  </si>
  <si>
    <t>Suministro e Instalación (Tablero TC-4-Tanque Elevado) Tablero de Control, con las siguientes protecciones: (1) Breaker Totalizador 2x50A, (2) Breaker 2x40A, (2) Arancadores Directos para 10HP, Cofre en Lamina Coled Rolled Cal. 16. (Incluye Marquillas de Identificación de Circuitos y Tablero)</t>
  </si>
  <si>
    <t>Suministro e Instalación (Tablero TC-5-Compuertas) Tablero de Control, con las siguientes protecciones: (1) Breaker Totalizador 2x50A, (22) Breaker 2x20A, (22) Arancadores Directos para 1/4 HP, Cofre en Lamina Coled Rolled Cal. 16. (Incluye Marquillas de Identificación de Circuitos y Tablero)</t>
  </si>
  <si>
    <t>Suministro e Instalación Caja Medidor Trifasico Norma AE 305. (Incluye Caja, Breaker tipo Industrial 3x100A, Mocheta para Instalación de Caja, materiales y Mano de Obra)</t>
  </si>
  <si>
    <t>ACOMETIDAS Y PARCIALES</t>
  </si>
  <si>
    <t>Suministro e Instalaciòn de Acometida en Cable 2x2F+1x2N+1x4T Desde Bornes de Transformador hasta TGA.</t>
  </si>
  <si>
    <t>Suministro e Instalación Acometida en Cable Cu. 2x8F + 1x10T , para Alimentación Alumbrado)</t>
  </si>
  <si>
    <t>Suministro e Instalación Acometida en Cable Cu. 2x10F + 1x10T , para Derivación Alumbrado en Postes desde Emplame 91B1)</t>
  </si>
  <si>
    <t>Suministro e Instalaciòn de Acometida en Cable 2x8F+1x8N+1x8T Desde TGA hasta TC-1</t>
  </si>
  <si>
    <t>Suministro e Instalaciòn de Acometida en Cable 2x8F+1x8N+1x10T Desde TGA hasta TC-2</t>
  </si>
  <si>
    <t>Suministro e Instalaciòn de Acometida en Cable 2x6F+1x6N+1x8T Desde TGA hasta TC-3</t>
  </si>
  <si>
    <t>Suministro e Instalaciòn de Acometida en Cable 2x8F+1x8N+1x10T Desde TGA hasta TC-4</t>
  </si>
  <si>
    <t>Suministro e Instalaciòn de Acometida en Cable 2x8F+1x8N+1x10T Desde TGA hasta TC-5</t>
  </si>
  <si>
    <t>SALIDAS ELÉCTRICAS</t>
  </si>
  <si>
    <t>Suministro e Instalación Salida de Iluminación en EMT 1/2", en Alambre Cu. 12 AWG THHW-THWN para Fase y Neutro; y Alambre Cu. No.12 Desnudo para Tierra (Incluye Tomacorriente y Cable con Clavija para desconexion de luminaria)</t>
  </si>
  <si>
    <t>Suministro e Instalación Salida Tomacorriente Normal  en Ducto  EMT 1/2", en Alambre Cu. 12 AWG THHW-THWN para Fase y Neutro; y Alambre Cu. No.12 Desnudo para Tierra (Incluye Aparato en Línea Certificada)</t>
  </si>
  <si>
    <t>Suministro e Instalación Salida Tomacorriente Tipo GFCI  en Ducto  EMT 1/2", en Alambre Cu. 12 AWG THHW-THWN para Fase y Neutro; y Alambre Cu. No.12 Desnudo para Tierra (Incluye Aparato en Línea Certificada)</t>
  </si>
  <si>
    <t>LUMINARIAS</t>
  </si>
  <si>
    <t xml:space="preserve">Suministro e Instalación Lámpara Fluorescente 2X28W T5, IP65 Hermetica (Incluye Accesorios de Conexión y Montaje) </t>
  </si>
  <si>
    <t>SISTEMA DE PUESTA A TIERRA</t>
  </si>
  <si>
    <t>Suministro e Instalación de Malla de Puesta a Tierra compuesta de los siguientes elementos: (4) Varilla Cu-Cu 5/8"*2,44m (20)m cable Cu. No. 2/0 Desnudo, (1) Camara de Inspección 0,30*0,30, (8) Soldadura Termokadwell 115 gr. SPT Tablero Internos</t>
  </si>
  <si>
    <t>Suministro e Instalación de Malla de Puesta a Tierra compuesta de los siguientes elementos: (1) Varilla Cu-Cu 5/8"*2,44m (6)m cable Cu. No. 2/0 Desnudo, (1) Camara de Inspección 0,30*0,30, (3) Soldadura Termokadwell 115 gr. SPT Subestación</t>
  </si>
  <si>
    <t>Suministro e Instalación de Cable Cu. No. 2/0 Desnudo para Interconexión de SPT Trafo y SPT Tableros. (Incluye Excavanación e Instalación de Cableado y Soldaduras)</t>
  </si>
  <si>
    <t>8,3,1</t>
  </si>
  <si>
    <t>8,3,2</t>
  </si>
  <si>
    <t>8,3,3</t>
  </si>
  <si>
    <t>8,3,4</t>
  </si>
  <si>
    <t>8,3,5</t>
  </si>
  <si>
    <t>8,3,6</t>
  </si>
  <si>
    <t>8,4,1</t>
  </si>
  <si>
    <t>8,4,2</t>
  </si>
  <si>
    <t>8,4,3</t>
  </si>
  <si>
    <t>8,4,4</t>
  </si>
  <si>
    <t>8,4,5</t>
  </si>
  <si>
    <t>8,5,1</t>
  </si>
  <si>
    <t>8,5,2</t>
  </si>
  <si>
    <t>8,6,1</t>
  </si>
  <si>
    <t>8,6,2</t>
  </si>
  <si>
    <t>8,6,3</t>
  </si>
  <si>
    <t>ml.</t>
  </si>
  <si>
    <t>IVA SOBRE LA UTILIDAD (16%)</t>
  </si>
  <si>
    <t>ADMINISTRACIÓN</t>
  </si>
  <si>
    <t>SUBTOTAL COSTO DIRECTO</t>
  </si>
  <si>
    <t>TRABAJOS PRELIMINARES</t>
  </si>
  <si>
    <t>Global</t>
  </si>
  <si>
    <t>Relleno de Concreto simple de 140 kg / cm2  para dar pendiente al fondo de los tanques</t>
  </si>
  <si>
    <t>Acabado en pintura epoxica en paneles y fondo de tanques</t>
  </si>
  <si>
    <t>Instalaciones en tanques de Reactivos</t>
  </si>
  <si>
    <t>Mezcladores  para tanques de preparación de sulfato de Aluminio, de 1,20 m x 1,20 m y 1,30 m de profundidad total. (Altura útil: 0,85 m.)</t>
  </si>
  <si>
    <t>Mezcladores para tanques de preparación de suspensión de cal (leche de cal) de 1,20 m x 1,20 m y 1,30 m de altura total (Altura útil: 2,20 m.)</t>
  </si>
  <si>
    <t>Tablero de Control de Mezcladores</t>
  </si>
  <si>
    <t>Sistemas de dosificación de químicos</t>
  </si>
  <si>
    <t>Bombas para solución de sulfato de aluminio, con capacidad entre 10 y 200 l/hora</t>
  </si>
  <si>
    <t>Bombas para suspensión de cal (leche de cal), con capacidad entre 10 y 200 l/hora</t>
  </si>
  <si>
    <t xml:space="preserve">Suministro e instalación de tuberías y accesorios de PVC RDE 21, de 1" en la impulsión con sus válvulas de bola (cantidad: 7) y válvulas de retención para bombeo de la solución de sulfato de aluminio hasta la cámara de mezcla rápida </t>
  </si>
  <si>
    <t>Dosificación de cloro</t>
  </si>
  <si>
    <t>EDIFICIO ADMINISTRATIVO</t>
  </si>
  <si>
    <t>TANQUE ESPESADOR DE LODOS - TANQUE - CAJA DE VALVULAS</t>
  </si>
  <si>
    <t>Escalones en varilla de 3/4", L=0,90 m, pintura anticorrosiva</t>
  </si>
  <si>
    <t>Suministro e instalacion de malla electrosoldada</t>
  </si>
  <si>
    <t>Cloradores del tipo de vacío, para dosificación de cloro en solución con capacidad máxima de aplicación de 30 kg de cloro en 24 horas, con todas sus válvulas y elementos complemen- tarios para una correcta operación. Se deben incluir todos lo accesorios y tuberías desde la salida de los cloradores hasta su aplicación en el inicio del tanque de contacto de cloro, Cilindros de acero, con capacidad para 2000 Lbs (910 kg) de cloro, Soportes (trunnions) adecuados para cilindros de cloro de 2000 lb, equipados con graseras para inyección de lubricante a alta presión</t>
  </si>
  <si>
    <t>Punto desagüe sanitario PVC 2"</t>
  </si>
  <si>
    <t>Tanque de alimentación central en PRFV de diametro de 1.0 m x  2,50 m de alto</t>
  </si>
  <si>
    <t>CASETA PARA PORTERIA</t>
  </si>
  <si>
    <t>DEPOSITO DE CAL Y ALUMBRE</t>
  </si>
  <si>
    <t>PTAP</t>
  </si>
  <si>
    <t>OBRAS CIVILES</t>
  </si>
  <si>
    <t>4.3</t>
  </si>
  <si>
    <t>4.3.1</t>
  </si>
  <si>
    <t>4.3.2</t>
  </si>
  <si>
    <t>4.4.</t>
  </si>
  <si>
    <t>4.4.1</t>
  </si>
  <si>
    <t>4.4.2</t>
  </si>
  <si>
    <t>4.4.3</t>
  </si>
  <si>
    <t>4.5</t>
  </si>
  <si>
    <t>4.5.1</t>
  </si>
  <si>
    <t>4.5.2</t>
  </si>
  <si>
    <t>4.6</t>
  </si>
  <si>
    <t>4.6.1</t>
  </si>
  <si>
    <t>4.6.2</t>
  </si>
  <si>
    <t>8,4,6</t>
  </si>
  <si>
    <t>8,4,7</t>
  </si>
  <si>
    <t>8,4,8</t>
  </si>
  <si>
    <t>8,4,9</t>
  </si>
  <si>
    <t>8,4,10</t>
  </si>
  <si>
    <t>8,4,11</t>
  </si>
  <si>
    <t>8,4,12</t>
  </si>
  <si>
    <t>8,5,4</t>
  </si>
  <si>
    <t>8,5,5</t>
  </si>
  <si>
    <t>8,5,6</t>
  </si>
  <si>
    <t>8,5,7</t>
  </si>
  <si>
    <t>8,6,4</t>
  </si>
  <si>
    <t>8,6,5</t>
  </si>
  <si>
    <t>8,6,6</t>
  </si>
  <si>
    <t>8,6,7</t>
  </si>
  <si>
    <t>8,6,8</t>
  </si>
  <si>
    <t>8,6,9</t>
  </si>
  <si>
    <t>8,6,12</t>
  </si>
  <si>
    <t>8,6,13</t>
  </si>
  <si>
    <t>8,6,16</t>
  </si>
  <si>
    <t>8,6,17</t>
  </si>
  <si>
    <t>8,7,1</t>
  </si>
  <si>
    <t>8,7,2</t>
  </si>
  <si>
    <t>8,7,3</t>
  </si>
  <si>
    <t>8,7,4</t>
  </si>
  <si>
    <t>8,7,5</t>
  </si>
  <si>
    <t>8,7,6</t>
  </si>
  <si>
    <t>8,7,7</t>
  </si>
  <si>
    <t>8,8,1</t>
  </si>
  <si>
    <t>8,8,2</t>
  </si>
  <si>
    <t>8,8,3</t>
  </si>
  <si>
    <t>8,8,4</t>
  </si>
  <si>
    <t>8,8,5</t>
  </si>
  <si>
    <t>8,8,6</t>
  </si>
  <si>
    <t>8,8,7</t>
  </si>
  <si>
    <t>8,8,8</t>
  </si>
  <si>
    <t>8,8,9</t>
  </si>
  <si>
    <t>9,5,1</t>
  </si>
  <si>
    <t>9,5,2</t>
  </si>
  <si>
    <t>9,6,1</t>
  </si>
  <si>
    <t>9,6,2</t>
  </si>
  <si>
    <t>9,6,3</t>
  </si>
  <si>
    <t>9,6,4</t>
  </si>
  <si>
    <t>9,6,5</t>
  </si>
  <si>
    <t>9,7,1</t>
  </si>
  <si>
    <t>9,7,2</t>
  </si>
  <si>
    <t>9,7,3</t>
  </si>
  <si>
    <t>9,8,1</t>
  </si>
  <si>
    <t>9,8,2</t>
  </si>
  <si>
    <t>9,8,3</t>
  </si>
  <si>
    <t>9,8,4</t>
  </si>
  <si>
    <t>9,8,5</t>
  </si>
  <si>
    <t>10,2,1</t>
  </si>
  <si>
    <t>10,2,2</t>
  </si>
  <si>
    <t>10,3,1</t>
  </si>
  <si>
    <t>10,3,2</t>
  </si>
  <si>
    <t>URBANISMO</t>
  </si>
  <si>
    <t>TANQUES DE PREPARACIÓN DE ALUMBRE Y SOLUCIÓN SUSPENDIDA DE CAL</t>
  </si>
  <si>
    <t>12,2,2</t>
  </si>
  <si>
    <t>12,2,3</t>
  </si>
  <si>
    <t>12,2,4</t>
  </si>
  <si>
    <t>12,3,1</t>
  </si>
  <si>
    <t>12,3,2</t>
  </si>
  <si>
    <t>12,3,3</t>
  </si>
  <si>
    <t>12,3,4</t>
  </si>
  <si>
    <t>12,3,5</t>
  </si>
  <si>
    <t>12,3,6</t>
  </si>
  <si>
    <t>12,3,7</t>
  </si>
  <si>
    <t>12,3,8</t>
  </si>
  <si>
    <t>12,3,9</t>
  </si>
  <si>
    <t>12,3,10</t>
  </si>
  <si>
    <t>12,4,1</t>
  </si>
  <si>
    <t>12,4,2</t>
  </si>
  <si>
    <t>12,5,1</t>
  </si>
  <si>
    <t>12,5,2</t>
  </si>
  <si>
    <t>12,5,3</t>
  </si>
  <si>
    <t>12,5,4</t>
  </si>
  <si>
    <t>12,5,5</t>
  </si>
  <si>
    <t>12,5,6</t>
  </si>
  <si>
    <t>12,5,7</t>
  </si>
  <si>
    <t>12,5,8</t>
  </si>
  <si>
    <t>12,5,9</t>
  </si>
  <si>
    <t>12,5,10</t>
  </si>
  <si>
    <t>SUMINISTRO E INSTALACIÓN DE EQUIPOS Y SISTEMAS</t>
  </si>
  <si>
    <t>COMPONENTE MECÁNICO</t>
  </si>
  <si>
    <t>13,1,1</t>
  </si>
  <si>
    <t>13,1,2</t>
  </si>
  <si>
    <t>13,1,3</t>
  </si>
  <si>
    <t>13,1,4</t>
  </si>
  <si>
    <t>13,2,1</t>
  </si>
  <si>
    <t>13,2,2</t>
  </si>
  <si>
    <t>13,2,3</t>
  </si>
  <si>
    <t>13,2,4</t>
  </si>
  <si>
    <t>13,2,5</t>
  </si>
  <si>
    <t>13,2,6</t>
  </si>
  <si>
    <t>13,7,1</t>
  </si>
  <si>
    <t>13,7,2</t>
  </si>
  <si>
    <t>13,7,3</t>
  </si>
  <si>
    <t>13,7,4</t>
  </si>
  <si>
    <t>13,8,1</t>
  </si>
  <si>
    <t>13,8,2</t>
  </si>
  <si>
    <t>13,8,3</t>
  </si>
  <si>
    <t>13,8,4</t>
  </si>
  <si>
    <t>13,8,5</t>
  </si>
  <si>
    <t>13,8,6</t>
  </si>
  <si>
    <t>13,8,7</t>
  </si>
  <si>
    <t>COMPONENTE ELECTRICO</t>
  </si>
  <si>
    <t>14,1,1</t>
  </si>
  <si>
    <t>14,1,2</t>
  </si>
  <si>
    <t>14,1,3</t>
  </si>
  <si>
    <t>14,1,4</t>
  </si>
  <si>
    <t>14,1,5</t>
  </si>
  <si>
    <t>14,1,6</t>
  </si>
  <si>
    <t>14,1,7</t>
  </si>
  <si>
    <t>14,1,8</t>
  </si>
  <si>
    <t>14,1,9</t>
  </si>
  <si>
    <t>14,1,10</t>
  </si>
  <si>
    <t>14,1,11</t>
  </si>
  <si>
    <t>14,1,12</t>
  </si>
  <si>
    <t>14,1,13</t>
  </si>
  <si>
    <t>14,1,14</t>
  </si>
  <si>
    <t>14,1,15</t>
  </si>
  <si>
    <t>14,1,16</t>
  </si>
  <si>
    <t>14,2,1</t>
  </si>
  <si>
    <t>14,2,2</t>
  </si>
  <si>
    <t>14,2,3</t>
  </si>
  <si>
    <t>14,2,4</t>
  </si>
  <si>
    <t>14,2,5</t>
  </si>
  <si>
    <t>14,2,6</t>
  </si>
  <si>
    <t>14,2,7</t>
  </si>
  <si>
    <t>14,2,8</t>
  </si>
  <si>
    <t>14,3,1</t>
  </si>
  <si>
    <t>14,3,2</t>
  </si>
  <si>
    <t>14,3,3</t>
  </si>
  <si>
    <t>14,3,4</t>
  </si>
  <si>
    <t>14,3,5</t>
  </si>
  <si>
    <t>14,3,6</t>
  </si>
  <si>
    <t>14,3,7</t>
  </si>
  <si>
    <t>14,3,8</t>
  </si>
  <si>
    <t>14,4,1</t>
  </si>
  <si>
    <t>14,4,2</t>
  </si>
  <si>
    <t>14,4,3</t>
  </si>
  <si>
    <t>14,4,4</t>
  </si>
  <si>
    <t>14,4,5</t>
  </si>
  <si>
    <t>14,5,1</t>
  </si>
  <si>
    <t>14,5,2</t>
  </si>
  <si>
    <t>14,6,1</t>
  </si>
  <si>
    <t>14,6,2</t>
  </si>
  <si>
    <t>14,6,3</t>
  </si>
  <si>
    <t>COMPONENTE DE INSTRUMENTACIÓN Y CONTROL</t>
  </si>
  <si>
    <t>COMPONENTE DE PROCESO</t>
  </si>
  <si>
    <t>16,1,1</t>
  </si>
  <si>
    <t>16,1,2</t>
  </si>
  <si>
    <t>16,1,3</t>
  </si>
  <si>
    <t>16,1,4</t>
  </si>
  <si>
    <t>16,2,1</t>
  </si>
  <si>
    <t>16,2,2</t>
  </si>
  <si>
    <t>16,2,3</t>
  </si>
  <si>
    <t>16,3,1</t>
  </si>
  <si>
    <t>16,3,2</t>
  </si>
  <si>
    <t>SUBTOTAL COMPONENTE CIVIL</t>
  </si>
  <si>
    <t xml:space="preserve">SUBTOTAL COMPONENTE INSTRUMENTACIÓN Y CONTROL </t>
  </si>
  <si>
    <t>SUBTOTAL COMPONENTE PROCESO</t>
  </si>
  <si>
    <t>Rellenos con material seleccionado procedente de la excavación</t>
  </si>
  <si>
    <t>Acero de refuerzo fy= 60000 PSI (420 K/cm2)</t>
  </si>
  <si>
    <t>Tapas en lámina alfajor de 4 mm, con marco en ángulo De 1 1/2"x3/16", dimensiones: 0.7*0.7 m; bisagras y pasador para candado</t>
  </si>
  <si>
    <t xml:space="preserve">Puerta P1 (Puerta metálica tipo cortina) </t>
  </si>
  <si>
    <t>11.1</t>
  </si>
  <si>
    <t>11.2</t>
  </si>
  <si>
    <t>11.3</t>
  </si>
  <si>
    <t>11.4</t>
  </si>
  <si>
    <t>11.5</t>
  </si>
  <si>
    <t>VALOR</t>
  </si>
  <si>
    <t>multiparametro</t>
  </si>
  <si>
    <t xml:space="preserve">ph </t>
  </si>
  <si>
    <t xml:space="preserve">espectrofotometro </t>
  </si>
  <si>
    <t xml:space="preserve">Turbidimetro </t>
  </si>
  <si>
    <t xml:space="preserve">centrifuga </t>
  </si>
  <si>
    <t xml:space="preserve">autoclave </t>
  </si>
  <si>
    <t>microcospio</t>
  </si>
  <si>
    <t xml:space="preserve">contador bacterias </t>
  </si>
  <si>
    <t xml:space="preserve">Baño maria </t>
  </si>
  <si>
    <t>horno</t>
  </si>
  <si>
    <t xml:space="preserve">balanza </t>
  </si>
  <si>
    <t xml:space="preserve">Titulador automatico </t>
  </si>
  <si>
    <t xml:space="preserve">oximetro </t>
  </si>
  <si>
    <t xml:space="preserve">dosificador digital </t>
  </si>
  <si>
    <t xml:space="preserve">incubadora </t>
  </si>
  <si>
    <t xml:space="preserve">jarras </t>
  </si>
  <si>
    <t xml:space="preserve">digestor  </t>
  </si>
  <si>
    <t xml:space="preserve">bascula electrica </t>
  </si>
  <si>
    <t>Suministro e instalación Válvula de compuerta en HF de vástago no ascendente de 14" de diametro extremos B-B</t>
  </si>
  <si>
    <t>Arena para lecho filtrante; granulometría: TE 0.5 mm, CU. 1.6, porosidad 0.42, CE 0.82, PE= 2.65</t>
  </si>
  <si>
    <t>Grava para soporte de arena y antracita: 4 capas de 7 cm, tamaños entre 1/8"y 1".</t>
  </si>
  <si>
    <t>Suministro e instalación Bomba sumergible de pozo húmedo para clarificados de 11,16 mca de TDH, con caudal 8,17 l/s, con 2,5 hp de potencia a 208 V, 60 Hz, diametro de succión de 6" y descarga de 4". Con codo de descarga de 90° extremo bridado.</t>
  </si>
  <si>
    <t>Excavaciones mecánica en material común</t>
  </si>
  <si>
    <t>Excavaciones mecánica en material conglomerado</t>
  </si>
  <si>
    <t>Grava para soporte de arena y antracita: 4 capas de 
7 cm, tamaños entre 1/8"y 1".</t>
  </si>
  <si>
    <t>Escalones en varilla de 3/4", L=1.30 m, pintura antico-
rrosiva</t>
  </si>
  <si>
    <t>tapas en lámina alfajor de 4 mm, con marco en ángulo
de 1 1/2"x3/16", dimensiones: 1,10*0.8 m; bisagras y 
pasador para candado</t>
  </si>
  <si>
    <t>Revoques Muros en ladrillo. Mortero 1:3</t>
  </si>
  <si>
    <t>Revoques carteras muros. Mortero !:3. Ancho 0.40 mt</t>
  </si>
  <si>
    <t>Filos y dilataciones en revoque</t>
  </si>
  <si>
    <t>Cargue y Retiro de material a botadero autorizado. Incluye acarreo libre de 10 kmts.</t>
  </si>
  <si>
    <t>Caja en concreto f'c= 3000 psi (210 K/cm2) impermeabilizado  para valvula reductora de presión  o cuarto de valvulas</t>
  </si>
  <si>
    <t>Base y cimentación de tubería en material granular tipo recebo</t>
  </si>
  <si>
    <t>RELLENO EN BASE GRANULAR SEGUN ESTUDIO DE SUELOS COMPACTADO AL 95% DEL PROCTOR</t>
  </si>
  <si>
    <t>POLIETILENO CAL. 6 (Impermeabilización piso)</t>
  </si>
  <si>
    <t>CINTA SIKA PVC- 20 para Juntas de construcción</t>
  </si>
  <si>
    <t>DEPOSITO DE CLORO</t>
  </si>
  <si>
    <t>COLUMNETA CONFINAMIENTO CONCRETO 3.000 psi  (Sin Refuerzo).</t>
  </si>
  <si>
    <t>MURO LADRILLO ESTRUCTURAL Portante Prensado Arcilla 29 x 12 x 9 cm. Perforación vertical. ( Incluye  grouting dovelas 2.500 psi.)Anclajes perforación y adhesivo epoxico</t>
  </si>
  <si>
    <t>GEOTEXTIL NO TEJIDO 1600</t>
  </si>
  <si>
    <t>MURO DE CONTENCIÓN CONCRETO de 3.000 psi  A LA VISTA (sin refuerzo).</t>
  </si>
  <si>
    <t>PANTALLA ESTRUCTURAL EN CONCRETO 3000Psi (Sin refuerzo)</t>
  </si>
  <si>
    <t>PLACA DE ENTREPISO ALIGERADA EN CONCRETO INCLUYE VIGUETAS 0.10X0.40 TORTA SUPERIOR 5CM Y ALIGERAMIENTO</t>
  </si>
  <si>
    <t>ESCALERA EN CONCRETO 3.000 PSI  sin refuerzo</t>
  </si>
  <si>
    <t>VIGUETA CONFINAMIENTO CONCRETO 3.000 psi (Sin Refuerzo).</t>
  </si>
  <si>
    <t>MURO EN BLOQUE Concreto estructural liso 12*20*40 cm. (Incluye grouting y refuerzo)Anclajes perforación y adhesivo epoxico</t>
  </si>
  <si>
    <t>Geotextil No tejido 1600</t>
  </si>
  <si>
    <t>Zapata en Concreto  f'c= 3000 psi (210 k/cm2)( Sin refuerzo )</t>
  </si>
  <si>
    <t>Zarpa en Concreto  f'c= 3000 psi (210 k/cm2si ( Sin refuerzo )</t>
  </si>
  <si>
    <t>Viga de cimentación  en Concreto  f'c= 3000 psi (210 k/cm2)i  - CON FORMALETA  (Sin refuerzo)</t>
  </si>
  <si>
    <t>Suministro e instalacón de Cable 2 x 2 ACSR Aluminio</t>
  </si>
  <si>
    <t xml:space="preserve">Conductimetro </t>
  </si>
  <si>
    <t xml:space="preserve">Agitador magnetico </t>
  </si>
  <si>
    <t>Suministro e instalación de estructura terminal Bifilar, según norma Codensa LAR 291</t>
  </si>
  <si>
    <t>Suministro e instalacion de Centro de distribución Rural Montaje en poste segun NORMA CTR 505-1</t>
  </si>
  <si>
    <t>Suministro e Instalación Bajante en Ducto IMC 2" X 6 m</t>
  </si>
  <si>
    <t>Suministro e instalacion de Poste Metalico 3m de 5" de Diametro</t>
  </si>
  <si>
    <t>Suministro e instalción de Poste Metalico 12m de 5 1/2" de diametro</t>
  </si>
  <si>
    <t>Suministro e Instalación (Tablero TC-6-Iluminacion Exterior) Tablero Bifásico 12 CTI, con espacio para Totalizador; con las siguientes protecciones: (1) Breaker Totalizador 2x50A (10) Automático 1x20A  (Incluye Marquillas de Identificación de Circuitos y Tablero)</t>
  </si>
  <si>
    <t xml:space="preserve">Suministro e Instalación (Tablero TC-7- Tablero de Control) , ; con las siguientes protecciones: (1) Breaker Totalizador 2x50A (10) Automático 1x20A </t>
  </si>
  <si>
    <t xml:space="preserve">Suministro e Instalación Salida para Interruptor Sencillo en Alambre Cu. 12 AWG THHW-THWN para Fase y Retorno; y Alambre Cu. No.12 Desnudo para Tierra </t>
  </si>
  <si>
    <t>Suministro e Instalación Salida para Interruptor Doble  en Alambre Cu. 12 AWG THHW-THWN para Fase y Retorno; y Alambre Cu. No.12 Desnudo para Tierra</t>
  </si>
  <si>
    <t xml:space="preserve"> Suministro e instalación de reflector led 50W</t>
  </si>
  <si>
    <t>Teja en policarbonato tipo greca con tornillo autoperforante con empaque de caucho de 1"x1/2"</t>
  </si>
  <si>
    <t>Grifería de 1/2"  de lavamanos individual de lavamanos tipo estretto</t>
  </si>
  <si>
    <t xml:space="preserve">Llave terminal cromada roscada de 1/2" </t>
  </si>
  <si>
    <t>Griferia 1/2" de lavaplatos sencilla mesón vertical tipo estretto</t>
  </si>
  <si>
    <t>mesón vaciado en concreto espesor 7cm. Acabado enchape de 20x20 tráfico 3 liso blanco</t>
  </si>
  <si>
    <t>Poceta de aseo construida en sitio en ladrillo y enchapado con el material del enchape pared baño dimensiones 50x50 de ancho 40cm.</t>
  </si>
  <si>
    <t>Orinal tipo arrecife antibacterial</t>
  </si>
  <si>
    <t>Lavaplatos doble poceta doble escurridos en acero inoxidable</t>
  </si>
  <si>
    <t>Lavamanos tipo máximo con pedestal blanco</t>
  </si>
  <si>
    <t>Cielo raso en superboard de 10 mm. para acabados de fachada bajo canal de aguas lluvias y balcón oficina gerencia con tratamiento de junta y acabado en cicoplast</t>
  </si>
  <si>
    <t xml:space="preserve">Cielo raso en yeso con placa de 10 mm. Con tratamiento de junta acabado y pintura blanca tipo 2 con viguetas para panel cada 60 cm en un sentido y omegas en el otro sentido </t>
  </si>
  <si>
    <t>Mortero de nivelación pisos. Mortero 1:3</t>
  </si>
  <si>
    <t>Piso general en concreto allanado. Concreto de  3000  psi, E=0,07 mt</t>
  </si>
  <si>
    <t>Cubierta en  tipo Fibrocemento</t>
  </si>
  <si>
    <t>Tendido de superboard 6mm. Sobre alfardas o correas incluye tratamiento de juntas y acabado</t>
  </si>
  <si>
    <t>Alfajías en drywall de 14 mm (0,014 alt.x20 ancho cm.)</t>
  </si>
  <si>
    <t>Alfajías en concreto de 3000 psi (5 alt.x25 ancho cm.). Incluye refuerzo</t>
  </si>
  <si>
    <t>Muro en ladrillo a la vista prensado liviano      ( 24,5x12x6) . Incluye  tratamiento de acabado hidrofugo tipo sika transparente 5</t>
  </si>
  <si>
    <t xml:space="preserve">Piso Rústico tráfico pesado en bodega y andenes. Tablon liso vitrificado alta resistencia de 0.25x0.25m </t>
  </si>
  <si>
    <t xml:space="preserve">Celosía metálica (10x5 cm. Cada 10) contados linea individual en lamina cr cal 18 con anticorrosivo </t>
  </si>
  <si>
    <t>Piso general interiores con Cerámica de 30,3x30,3 textura anti deslizante tráfico comercial color beige</t>
  </si>
  <si>
    <t>Piso Zonas húmedas baños con Cerámica de 1ra. De 30,3x30,3 lisa opaca gris claro tipo ecocerámica</t>
  </si>
  <si>
    <t>Cerramiento temporal en polisombra</t>
  </si>
  <si>
    <t>EXCAVACIONES Y RELLENOS</t>
  </si>
  <si>
    <t>2.1.1</t>
  </si>
  <si>
    <t>2.1.2</t>
  </si>
  <si>
    <t>2.1.3</t>
  </si>
  <si>
    <t>2.1.4</t>
  </si>
  <si>
    <t>2.1.5</t>
  </si>
  <si>
    <t>CONCRETOS Y ACEROS</t>
  </si>
  <si>
    <t>2.2.1</t>
  </si>
  <si>
    <t>2.2.2</t>
  </si>
  <si>
    <t>2.2.3</t>
  </si>
  <si>
    <t>2.2.5</t>
  </si>
  <si>
    <t>2.2.6</t>
  </si>
  <si>
    <t>2.2.7</t>
  </si>
  <si>
    <t>2.2.8</t>
  </si>
  <si>
    <t>2.2.9</t>
  </si>
  <si>
    <t>2.2.10</t>
  </si>
  <si>
    <t>2.2.11</t>
  </si>
  <si>
    <t xml:space="preserve">Concreto impermeabilizado 4.000 psi (28 MPa)  para losa de cimentación </t>
  </si>
  <si>
    <t>Concreto impermeabilizado 4.000 psi (28 MPa) para muros</t>
  </si>
  <si>
    <t>Concreto impermeabilizado 4.000 psi (28 MPa)  para placa aérea</t>
  </si>
  <si>
    <t xml:space="preserve">Mortero estructural  4.000 psi (28 MPa) </t>
  </si>
  <si>
    <t>SEDIMENTACIÓN</t>
  </si>
  <si>
    <t>MEDIO FILTRANTE</t>
  </si>
  <si>
    <t>2.3.1</t>
  </si>
  <si>
    <t>2.4.1</t>
  </si>
  <si>
    <t>2.4.2</t>
  </si>
  <si>
    <t>2.4.3</t>
  </si>
  <si>
    <t>2.4.4</t>
  </si>
  <si>
    <t>CARPINTERÍA METÁLICA</t>
  </si>
  <si>
    <t>2.5.1</t>
  </si>
  <si>
    <t>2.5.2</t>
  </si>
  <si>
    <t>2.5.3</t>
  </si>
  <si>
    <t>2.5.4</t>
  </si>
  <si>
    <t>2.5.5</t>
  </si>
  <si>
    <t>2.5.6</t>
  </si>
  <si>
    <t>2.5.7</t>
  </si>
  <si>
    <t>2.5.8</t>
  </si>
  <si>
    <t>2.5.9</t>
  </si>
  <si>
    <t>2.5.10</t>
  </si>
  <si>
    <t>2.5.11</t>
  </si>
  <si>
    <t>2.5.12</t>
  </si>
  <si>
    <t>2.5.13</t>
  </si>
  <si>
    <t>VARIOS</t>
  </si>
  <si>
    <t>3.1.1</t>
  </si>
  <si>
    <t>3.1.2</t>
  </si>
  <si>
    <t>3.1.3</t>
  </si>
  <si>
    <t xml:space="preserve">Relleno en base granular segun estudio de suelos compactado al 95% del PROCTOR </t>
  </si>
  <si>
    <t>3.1.4</t>
  </si>
  <si>
    <t>3.1.5</t>
  </si>
  <si>
    <t>3.2.1</t>
  </si>
  <si>
    <t>3.2.2</t>
  </si>
  <si>
    <t>3.2.3</t>
  </si>
  <si>
    <t>3.2.4</t>
  </si>
  <si>
    <t>3.2.5</t>
  </si>
  <si>
    <t>3.2.6</t>
  </si>
  <si>
    <t>3.2.7</t>
  </si>
  <si>
    <t>3.2.8</t>
  </si>
  <si>
    <t>3.2.9</t>
  </si>
  <si>
    <t>3.2.10</t>
  </si>
  <si>
    <t>4.1.1</t>
  </si>
  <si>
    <t>4.1.2</t>
  </si>
  <si>
    <t>4.1.3</t>
  </si>
  <si>
    <t>4.2.2</t>
  </si>
  <si>
    <t>4.2.3</t>
  </si>
  <si>
    <t>4.2.5</t>
  </si>
  <si>
    <t>4.2.6</t>
  </si>
  <si>
    <t>4.2.7</t>
  </si>
  <si>
    <t>4.2.9</t>
  </si>
  <si>
    <t>4.2.10</t>
  </si>
  <si>
    <t>4.2.11</t>
  </si>
  <si>
    <t>4.2.1</t>
  </si>
  <si>
    <t>4.2.12</t>
  </si>
  <si>
    <t>4.3.3</t>
  </si>
  <si>
    <t>4.5.4</t>
  </si>
  <si>
    <t>4.5.5</t>
  </si>
  <si>
    <t>5.1.1</t>
  </si>
  <si>
    <t>5.1.2</t>
  </si>
  <si>
    <t>5.1.4</t>
  </si>
  <si>
    <t>5.2.2</t>
  </si>
  <si>
    <t>5.2.3</t>
  </si>
  <si>
    <t>5.2.4</t>
  </si>
  <si>
    <t>5.2.5</t>
  </si>
  <si>
    <t>5.2.6</t>
  </si>
  <si>
    <t>5.2.7</t>
  </si>
  <si>
    <t>5.2.8</t>
  </si>
  <si>
    <t>5.2.9</t>
  </si>
  <si>
    <t>5.2.10</t>
  </si>
  <si>
    <t>5.2.11</t>
  </si>
  <si>
    <t>6.1.1</t>
  </si>
  <si>
    <t>6.1.2</t>
  </si>
  <si>
    <t>6.1.3</t>
  </si>
  <si>
    <t>6.3.1</t>
  </si>
  <si>
    <t>6.3.2</t>
  </si>
  <si>
    <t>6.3.3</t>
  </si>
  <si>
    <t>6.3.4</t>
  </si>
  <si>
    <t>6.3.5</t>
  </si>
  <si>
    <t>6.3.6</t>
  </si>
  <si>
    <t>6.3.7</t>
  </si>
  <si>
    <t>6.3.8</t>
  </si>
  <si>
    <t>6.3.9</t>
  </si>
  <si>
    <t>CUBIERTA</t>
  </si>
  <si>
    <t>6.4.5</t>
  </si>
  <si>
    <t>6.5.1</t>
  </si>
  <si>
    <t>6.6.1</t>
  </si>
  <si>
    <t>6.6.2</t>
  </si>
  <si>
    <t>8.1.1</t>
  </si>
  <si>
    <t>8.1.2</t>
  </si>
  <si>
    <t>8.1.4</t>
  </si>
  <si>
    <t>8.2.2</t>
  </si>
  <si>
    <t>8.2.3</t>
  </si>
  <si>
    <t>8.2.4</t>
  </si>
  <si>
    <t>8.2.6</t>
  </si>
  <si>
    <t>8.2.7</t>
  </si>
  <si>
    <t>8.2.8</t>
  </si>
  <si>
    <t>8.2.9</t>
  </si>
  <si>
    <t>8.2.10</t>
  </si>
  <si>
    <t>8.2.11</t>
  </si>
  <si>
    <t>8.2.12</t>
  </si>
  <si>
    <t>8.2.13</t>
  </si>
  <si>
    <t>8.2.15</t>
  </si>
  <si>
    <t>8.2.16</t>
  </si>
  <si>
    <t>8.2.17</t>
  </si>
  <si>
    <t>8.2.18</t>
  </si>
  <si>
    <t>8.2.19</t>
  </si>
  <si>
    <t>8.2.20</t>
  </si>
  <si>
    <t>8.2.1</t>
  </si>
  <si>
    <t>8.2.21</t>
  </si>
  <si>
    <t>9.1.1</t>
  </si>
  <si>
    <t>9.1.2</t>
  </si>
  <si>
    <t>9.1.3</t>
  </si>
  <si>
    <t>9.2.1</t>
  </si>
  <si>
    <t>9.2.2</t>
  </si>
  <si>
    <t>9.2.4</t>
  </si>
  <si>
    <t>9.2.5</t>
  </si>
  <si>
    <t>9.2.6</t>
  </si>
  <si>
    <t>9.3.1</t>
  </si>
  <si>
    <t>9.3.2</t>
  </si>
  <si>
    <t>9.3.3</t>
  </si>
  <si>
    <t>9.4.1</t>
  </si>
  <si>
    <t>9.4.2</t>
  </si>
  <si>
    <t>9.4.3</t>
  </si>
  <si>
    <t>9.4.4</t>
  </si>
  <si>
    <t>9.4.5</t>
  </si>
  <si>
    <t>9.4.6</t>
  </si>
  <si>
    <t>9.4.7</t>
  </si>
  <si>
    <t>9.4.8</t>
  </si>
  <si>
    <t>9,6,6</t>
  </si>
  <si>
    <t>10.1.1</t>
  </si>
  <si>
    <t>Excavacion mecánica en material común</t>
  </si>
  <si>
    <t>10.1.2</t>
  </si>
  <si>
    <t>10.1.3</t>
  </si>
  <si>
    <t>10.2.1</t>
  </si>
  <si>
    <t>12.1.1</t>
  </si>
  <si>
    <t>Localización y replanteo</t>
  </si>
  <si>
    <t>12.1.2</t>
  </si>
  <si>
    <t>12.1.4</t>
  </si>
  <si>
    <t>Suministro de tanques plásticos para preparación de solución de cal y sulfato de aluminio con capacidad de 500 L cada uno.</t>
  </si>
  <si>
    <t>10,3,3</t>
  </si>
  <si>
    <t>10,3,4</t>
  </si>
  <si>
    <t>10,3,5</t>
  </si>
  <si>
    <t>Flanshing en tela asfáltica sellada con calor Pintura en Alumol. Ancho 30 cms</t>
  </si>
  <si>
    <t>Sanitario tipo acua plus blanco</t>
  </si>
  <si>
    <t>Punto  acueducto PVC 1/2"</t>
  </si>
  <si>
    <t>Suministro e instalación de tuberia en PVC-P-SCH-80 de 4" de diametro.</t>
  </si>
  <si>
    <t>Suministro e instalación de Yee en PVC de 4" de diametro . SCH -80</t>
  </si>
  <si>
    <t>Suministro e instalación de Tapón PVC de 4" de diametro. SCH- 80</t>
  </si>
  <si>
    <t>Suministro e instalación de Tee de 4"x4" de diametro en PVC SCH-80</t>
  </si>
  <si>
    <t>Suministro e instalación de Codo de radio corto de 90° en PVC de 4" de diametro. SCH -80</t>
  </si>
  <si>
    <t>Suministro e instalación de Codo de radio corto de 90° en PVC de 4" de diametro. SCH-80</t>
  </si>
  <si>
    <t>Suministro e instalación  Codo de radio corto de 90° en PVC de 6" de diametro. SCH-80</t>
  </si>
  <si>
    <t>Sardinel fundido en sitio h=0.40. Concreto de 3.000 psi</t>
  </si>
  <si>
    <t>Murete en ladrillo (portante prensado) con pañete interior  en mortero 1:3</t>
  </si>
  <si>
    <t>Andenes en triturado e=0.10</t>
  </si>
  <si>
    <t>Ventana tipo V1 (celosía en aluminio 1,2x0,5m. alt)</t>
  </si>
  <si>
    <t xml:space="preserve">Suministro e instalación de Valvula mariposa en PVC de 4" de diametro </t>
  </si>
  <si>
    <t>Suministro e instalación Válvula de compuerta en HF de vástago no ascendente de 12" de diametro extremos B-B</t>
  </si>
  <si>
    <t>Suministro e instalación Codo de 90° de radio corto en HD de 12" de diametro extremos B-B</t>
  </si>
  <si>
    <t>13,2,7</t>
  </si>
  <si>
    <t>Suministro e instalación Brida ajustable de 12"de diametro PVC SCH 80</t>
  </si>
  <si>
    <t>13,2,8</t>
  </si>
  <si>
    <t>13,2,9</t>
  </si>
  <si>
    <t>Suministro e instalación Brida ajustable de 10"de diametro PVC SCH 80</t>
  </si>
  <si>
    <t>Suministro e instalación Brida ajustable de 6"de diametro PVC SCH 80</t>
  </si>
  <si>
    <t>Suminstro e instalacion  Ampliación HD de 6"x10" Junta hidraulica tuberia de lodos</t>
  </si>
  <si>
    <t>Suministro e instalacion Tee en HD de 10" x 10 " Extremos L-L tuberia de lodos</t>
  </si>
  <si>
    <t>Suministro e instalación de Codo de radio corto de 90° en HD de 10" de diametro</t>
  </si>
  <si>
    <t>Suministro e instalación Niple de tuberia en Acero ASTM A-36 de 10" de diametro, extremos según LM</t>
  </si>
  <si>
    <t>Suministro e instalación brida tapon Acero ASTM A-36 de 12" de Diametro</t>
  </si>
  <si>
    <t>Suministro e instalación Niple Acero ASTM A-36 de 12" de Diametro extremos L-L</t>
  </si>
  <si>
    <t>Suministro e instalación brida  Acero ASTM A-36 de 12" de Diametro</t>
  </si>
  <si>
    <t>LINEA CONEXIÓN QUEBRADA CINCOMIL A CAMARA REGULADORA DE PRESION</t>
  </si>
  <si>
    <t>TUBERIAS INTERNAS DE LA PTAP</t>
  </si>
  <si>
    <t>Suministro e instalación brida tapon Acero ASTM A-36 de 8" de Diametro tuberia desagüe floculador</t>
  </si>
  <si>
    <t xml:space="preserve">Suministro e instalación Brida Acero ASTM A-36 de 8" de Diametro </t>
  </si>
  <si>
    <t xml:space="preserve">Suministro e instalación Brida Acero ASTM A-36 de 4" de Diametro </t>
  </si>
  <si>
    <t>Suministro e instalación Niple de tuberia en Acero ASTM A-36 de 6" de diametro, extremos L-L</t>
  </si>
  <si>
    <t>Suministro e instalación Codo de 90° radio corto en HF de 6" de diametro, extremos B-B</t>
  </si>
  <si>
    <t xml:space="preserve">Suministro e instalación Brida Acero ASTM A-36 de 6" de Diametro </t>
  </si>
  <si>
    <t>LINEA PTAP A CAMARA DE VALVULAS ESPESADOR</t>
  </si>
  <si>
    <t>Suministro e instalación de tuberia en PVC-P de 150 mm de diametro,U.M. RDE 21</t>
  </si>
  <si>
    <t xml:space="preserve">Suministro e instalación Brida Acero ASTM A-36 de 10" de Diametro </t>
  </si>
  <si>
    <t>Suministro e instalación de tuberia en PVC-P de 250 mm de diametro,U.M. RDE 21</t>
  </si>
  <si>
    <t>Suministro e instalacion Tee en HD de 10" x 10 " Extremos B-B</t>
  </si>
  <si>
    <t>Suministro e instalación Tee en HF de 10"x10" de diametro extremos B-B</t>
  </si>
  <si>
    <t>Suministro e instalación de tuberia en PVC-P de 250 mm de diametro,U.M. SCH 80</t>
  </si>
  <si>
    <t>Suministro e instalación  Reduccion concentrica en HD 10"x8" de diametro. Extremo B-B</t>
  </si>
  <si>
    <t>Suministro e instalación Brida ajustable de 8"de diametro PVC SCH 80</t>
  </si>
  <si>
    <t>Suministro e instalación  Codo de radio corto de 90° en PVC de 8" de diametro. SCH-80</t>
  </si>
  <si>
    <t>LINEA CONEXIÓN BOMBEO CLARIFICADOS A PTAP</t>
  </si>
  <si>
    <t>Suministro e instalación Niple de tuberia en Acero ASTM A-36 de 4" de diametro   con pasamuro, extremos L-L</t>
  </si>
  <si>
    <t xml:space="preserve">LINEA DE CONEXIÓN PTAP A TANQUE DE CLORACION </t>
  </si>
  <si>
    <t>Suministro e instalación de tuberia en PVC-P de 300 MM de diametro, U.M. SCH 80</t>
  </si>
  <si>
    <t>CONEXIÓN TANQUE DE CLORACION A TANQUE T 500</t>
  </si>
  <si>
    <t>Suministro e instalación Codo de 90° radio corto en HF de 14" de diametro, extremos B-B</t>
  </si>
  <si>
    <t>CONEXIÓN A LECHOS DE SECADO Y DISTRIBUCION INTERNA</t>
  </si>
  <si>
    <t>13.4.1</t>
  </si>
  <si>
    <t>13.4.2</t>
  </si>
  <si>
    <t>13.4.3</t>
  </si>
  <si>
    <t>13.4.4</t>
  </si>
  <si>
    <t>13.4.5</t>
  </si>
  <si>
    <t>13.4.6</t>
  </si>
  <si>
    <t>13.4.7</t>
  </si>
  <si>
    <t>13.4.8</t>
  </si>
  <si>
    <t>13.4.9</t>
  </si>
  <si>
    <t>13.4.10</t>
  </si>
  <si>
    <t>13.4.11</t>
  </si>
  <si>
    <t>13.4.12</t>
  </si>
  <si>
    <t>13.4.13</t>
  </si>
  <si>
    <t>13.4.14</t>
  </si>
  <si>
    <t>13.4.15</t>
  </si>
  <si>
    <t>13.4.16</t>
  </si>
  <si>
    <t>13.5.1</t>
  </si>
  <si>
    <t>13.5.2</t>
  </si>
  <si>
    <t>13.5.3</t>
  </si>
  <si>
    <t>13.5.4</t>
  </si>
  <si>
    <t>13.5.5</t>
  </si>
  <si>
    <t>13.5.6</t>
  </si>
  <si>
    <t>13.5.7</t>
  </si>
  <si>
    <t>13.5.8</t>
  </si>
  <si>
    <t>13.5.9</t>
  </si>
  <si>
    <t>13.5.10</t>
  </si>
  <si>
    <t>13.5.11</t>
  </si>
  <si>
    <t>13.5.12</t>
  </si>
  <si>
    <t>13.5.13</t>
  </si>
  <si>
    <t>13.5.14</t>
  </si>
  <si>
    <t>13.6.1</t>
  </si>
  <si>
    <t>13.6.2</t>
  </si>
  <si>
    <t>13.6.3</t>
  </si>
  <si>
    <t>13.6.4</t>
  </si>
  <si>
    <t>13.6.5</t>
  </si>
  <si>
    <t>13.6.6</t>
  </si>
  <si>
    <t>13.6.7</t>
  </si>
  <si>
    <t>13.7.2</t>
  </si>
  <si>
    <t>13.7.3</t>
  </si>
  <si>
    <t>13.7.4</t>
  </si>
  <si>
    <t>13,8,8</t>
  </si>
  <si>
    <t>13.9.1</t>
  </si>
  <si>
    <t>13.9.2</t>
  </si>
  <si>
    <t>13.9.3</t>
  </si>
  <si>
    <t>13.9.4</t>
  </si>
  <si>
    <t>13.9.5</t>
  </si>
  <si>
    <t>13.10.1</t>
  </si>
  <si>
    <t>13.10.2</t>
  </si>
  <si>
    <t>13.10.3</t>
  </si>
  <si>
    <t>13.10.4</t>
  </si>
  <si>
    <t>13.10.5</t>
  </si>
  <si>
    <t>13.10.6</t>
  </si>
  <si>
    <t>13.10.7</t>
  </si>
  <si>
    <t>13,10</t>
  </si>
  <si>
    <t>13.11.1</t>
  </si>
  <si>
    <t>13.11.2</t>
  </si>
  <si>
    <t>13.12.1</t>
  </si>
  <si>
    <t>13.12.2</t>
  </si>
  <si>
    <t>13.12.3</t>
  </si>
  <si>
    <t>13.12.4</t>
  </si>
  <si>
    <t>13.13.1</t>
  </si>
  <si>
    <t>13.13.2</t>
  </si>
  <si>
    <t>13.13.3</t>
  </si>
  <si>
    <t>13.13.4</t>
  </si>
  <si>
    <t>13.13.5</t>
  </si>
  <si>
    <t>13.13.6</t>
  </si>
  <si>
    <t>13.13.7</t>
  </si>
  <si>
    <t>13.13.8</t>
  </si>
  <si>
    <t>Suministro e instalación anclaje epóxico RE 500  DIAM 1/4"</t>
  </si>
  <si>
    <t xml:space="preserve">Suministro e instalación de vertedero de salida de agua tratada en PRFV e = 10mm </t>
  </si>
  <si>
    <t>Zapata en Concreto  f'c= 3000 psi (210 k/cm2)(Sin refuerzo)</t>
  </si>
  <si>
    <t>Concreto 3.000 psi (21 MPa) para placa de contrapiso ( Sin refuerzo )</t>
  </si>
  <si>
    <t>Concreto 3.000 psi (21 MPa) para viga aérea  (sin refuerzo)</t>
  </si>
  <si>
    <t>Concreto 3.000 psi (21 MPa) para columna (Sin refuerzo)</t>
  </si>
  <si>
    <t>junta de dilatación de  1/2"  placa contrapiso (Incluye sellante)</t>
  </si>
  <si>
    <t xml:space="preserve">Suministro e instalación de concreto grout de nivelación de 35 MPa para base de columnas metálicas. </t>
  </si>
  <si>
    <t>Suministro e instalación anclaje epóxico RE 500  DIAM 3/4"</t>
  </si>
  <si>
    <t>Estructura metálica para cubierta depósito de cloro</t>
  </si>
  <si>
    <t>Soporte para estructura metálica para cubierta en depósito de cloro</t>
  </si>
  <si>
    <t>Geotextil No tejido 1600 o equivalente</t>
  </si>
  <si>
    <t>Concreto impermeabilizado 4.000 psi (28 MPa) para placa maciza aérea tapa de contenedor (ES51)</t>
  </si>
  <si>
    <t>Concreto 3.000 psi (21 MPa) para pedestal ( Sin refuerzo )</t>
  </si>
  <si>
    <t>Muro en bloque de concreto (Incluye anclajes de perforación, adhesivo epóxico y pañete impermeabilizado)</t>
  </si>
  <si>
    <t>Suministro e instalación anclaje epóxico RE 500 DIAM 1"</t>
  </si>
  <si>
    <t>Suministro e instalación anclaje epóxico RE 500 DIAM 1/4"</t>
  </si>
  <si>
    <t>Concreto 3.000 psi (21 MPa) para placa maciza aérea  (sin refuerzo</t>
  </si>
  <si>
    <t>Estructura metálica para cubierta para deposito de alumbre y cal</t>
  </si>
  <si>
    <t>Estructura metálica para cubierta Edificio Administrativo</t>
  </si>
  <si>
    <t>2.5.14</t>
  </si>
  <si>
    <t>Estructura metálica para cubierta para lechos de secado</t>
  </si>
  <si>
    <t>Soporte para estructura metálica para cubierta en lechos de secado</t>
  </si>
  <si>
    <t>Refrigerador  hyc-390 kasai o equivalente</t>
  </si>
  <si>
    <t>Andenes incluye rampas y circulación al interior de lechos de secado e=0.1 m, concreto de 3.000 psi</t>
  </si>
  <si>
    <t>Sub-base granular tipo INVIAS Art. 320-07</t>
  </si>
  <si>
    <t>12.2.1</t>
  </si>
  <si>
    <t>12.2.2</t>
  </si>
  <si>
    <t>12.2.3</t>
  </si>
  <si>
    <t>Suministro de equipos, productos químicos y reactivos para laboratorio de análisis físicos, químicos y bacteriológicos.</t>
  </si>
  <si>
    <t xml:space="preserve">Puente grúa a ser instalado en el edificio de cloración, con capacidad de alce de tres toneladas, luz entre apoyos de 14,0 m, con operación eléctrica en sus tres
movimientos, para desplazarse sobre rieles instalados sobre columnas de concreto </t>
  </si>
  <si>
    <t>Demolición caseta de operaciones Puriblock</t>
  </si>
  <si>
    <t>Suministro e instalación Junta unión PVC-Acero de 4" de diametro</t>
  </si>
  <si>
    <t>Suministro e instalacion Junta unión PVC-Acero de 12" de diametro</t>
  </si>
  <si>
    <t>9.2.3</t>
  </si>
  <si>
    <t>6.3.10</t>
  </si>
  <si>
    <t>6.3.11</t>
  </si>
  <si>
    <t>6.3.12</t>
  </si>
  <si>
    <t>4.2.4</t>
  </si>
  <si>
    <t>4.2.8</t>
  </si>
  <si>
    <t>9,5,3</t>
  </si>
  <si>
    <t>Interconexiones domiciliarias sanitarias</t>
  </si>
  <si>
    <t>Interconexiones domiciliarias acueducto</t>
  </si>
  <si>
    <t>Puerta  de acceso 1 peatonal batiente(1,04x2,53alt.), acceso vehicular en malla eslabonada dos naves (2.50x2.50 alt.)</t>
  </si>
  <si>
    <t>8.2.5</t>
  </si>
  <si>
    <t>8.2.14</t>
  </si>
  <si>
    <t>8,5,3</t>
  </si>
  <si>
    <t>8,5,8</t>
  </si>
  <si>
    <t>Limpieza y descapote área de la planta</t>
  </si>
  <si>
    <t>Suministro e instalación de bolsacreto en concreto simple de 17,5 MPa, incluye llenado manual y vibrado</t>
  </si>
  <si>
    <t>Suministro e instalacion  Válvula de mariposa 10" segun especificaciónes extremos B-B</t>
  </si>
  <si>
    <t>Suministro e instalación Válvula de bola en HF de 4" de diametro extremos B-B</t>
  </si>
  <si>
    <t>Suministro e instalacion Válvula de compuerta en HF de vástago no ascendente de 10" de diametro extremos B-B</t>
  </si>
  <si>
    <t>Suministro e instalación Junta de montaje autoportante de 10" de diametro  en HF</t>
  </si>
  <si>
    <t>Suministro e instalacion Tee 10"x4" en HF con extremos B-B</t>
  </si>
  <si>
    <t>Suministro e instalación Reduccion concentrica de 12"x10" de diametro en Acero ASTM A36 extremos B-B</t>
  </si>
  <si>
    <t>2.6.1</t>
  </si>
  <si>
    <t>2.6.2</t>
  </si>
  <si>
    <t>2.6.3</t>
  </si>
  <si>
    <t>NIPLE CON Z PASAMURO B-BAC ASTM - A536  L=0.84m ∅12"</t>
  </si>
  <si>
    <t>JUNTA DESMONTAJE AUTOPORTANTE  HD∅ 10"</t>
  </si>
  <si>
    <t>NIPLE CON Z PASAMURO B-B AC ASTM - A536 L=0.7m ∅10"</t>
  </si>
  <si>
    <t>NIPLE B-B AC ASTM - A536 L=0.20m ∅4"</t>
  </si>
  <si>
    <t>CODO 90°  HD ∅4" EXTREMOS B-B</t>
  </si>
  <si>
    <t>NIPLE B-B AC ASTM - A536 L=1.07m ∅4"</t>
  </si>
  <si>
    <t>VALVULA DE BOLA  HD ∅4" EXTREMOS B-B</t>
  </si>
  <si>
    <t>JUNTA DESMONTAJE AUTOPORTANTE  HD ∅ 4"</t>
  </si>
  <si>
    <t>NIPLE B-B  AC ASTM - A536 L=0.23m ∅4"</t>
  </si>
  <si>
    <t>CODO 45° HD ∅12" EXTREMOS B-B</t>
  </si>
  <si>
    <t>NIPLE B-B AC ASTM - A536 L=1.03m ∅12"</t>
  </si>
  <si>
    <t>CODO 45° HD ∅10" EXTREMOS B-B</t>
  </si>
  <si>
    <t>NIPLE B-B AC ASTM - A536 L=0.83m ∅10"</t>
  </si>
  <si>
    <t>13,3,1</t>
  </si>
  <si>
    <t>13,3,2</t>
  </si>
  <si>
    <t>13,3,3</t>
  </si>
  <si>
    <t>13,3,4</t>
  </si>
  <si>
    <t>13,3,5</t>
  </si>
  <si>
    <t>13,3,6</t>
  </si>
  <si>
    <t>13,3,7</t>
  </si>
  <si>
    <t>13,3,8</t>
  </si>
  <si>
    <t>13,3,9</t>
  </si>
  <si>
    <t>13,3,10</t>
  </si>
  <si>
    <t>13,3,11</t>
  </si>
  <si>
    <t>13,3,12</t>
  </si>
  <si>
    <t>13,3,13</t>
  </si>
  <si>
    <t>13,2,10</t>
  </si>
  <si>
    <t>CAMARA INGRESO A PTAP</t>
  </si>
  <si>
    <t>CAMARA INGRESO A PTAP - ACCESORIOS</t>
  </si>
  <si>
    <t>Suministro e instalacion  MDC-19, e=0,05 m. Incluye imprimacion con emulsión  CRL-1</t>
  </si>
  <si>
    <t>15,9,1</t>
  </si>
  <si>
    <t>15,9,2</t>
  </si>
  <si>
    <t>15,9,3</t>
  </si>
  <si>
    <t>15,9,4</t>
  </si>
  <si>
    <t>15,9,5</t>
  </si>
  <si>
    <t>15,9,6</t>
  </si>
  <si>
    <t>15,9,7</t>
  </si>
  <si>
    <t>15,9,8</t>
  </si>
  <si>
    <t>15,9,9</t>
  </si>
  <si>
    <t>15,9,10</t>
  </si>
  <si>
    <t>15,9,11</t>
  </si>
  <si>
    <t>15,9,12</t>
  </si>
  <si>
    <t>15,9,13</t>
  </si>
  <si>
    <t>15,9,14</t>
  </si>
  <si>
    <t>15,9,15</t>
  </si>
  <si>
    <t>15,9,16</t>
  </si>
  <si>
    <t>15,9,17</t>
  </si>
  <si>
    <t>15,9,18</t>
  </si>
  <si>
    <t>15,9,19</t>
  </si>
  <si>
    <t>15,9,20</t>
  </si>
  <si>
    <t>15,9,21</t>
  </si>
  <si>
    <t>Codo 90° PVC 4"</t>
  </si>
  <si>
    <t>Tee PVC 4"</t>
  </si>
  <si>
    <t>Material Filtrante Piedra Quebrada o Roca 1/2" a 21/2"</t>
  </si>
  <si>
    <t>Tuberia Perforada PVC 4"</t>
  </si>
  <si>
    <t>CAMPO DE INFILTRACION</t>
  </si>
  <si>
    <t>2.7.1</t>
  </si>
  <si>
    <t>2.7.2</t>
  </si>
  <si>
    <t>2.7.3</t>
  </si>
  <si>
    <t>2.7.4</t>
  </si>
  <si>
    <t>2.7.5</t>
  </si>
  <si>
    <t>2.7.6</t>
  </si>
  <si>
    <t>2.7.7</t>
  </si>
  <si>
    <t>Ml</t>
  </si>
  <si>
    <r>
      <t>m</t>
    </r>
    <r>
      <rPr>
        <vertAlign val="superscript"/>
        <sz val="9"/>
        <rFont val="Arial"/>
        <family val="2"/>
      </rPr>
      <t>3</t>
    </r>
  </si>
  <si>
    <r>
      <t>M</t>
    </r>
    <r>
      <rPr>
        <vertAlign val="superscript"/>
        <sz val="9"/>
        <rFont val="Arial"/>
        <family val="2"/>
      </rPr>
      <t>3</t>
    </r>
  </si>
  <si>
    <r>
      <t>Solado f'c= 2000 psi (140 k/cm</t>
    </r>
    <r>
      <rPr>
        <vertAlign val="superscript"/>
        <sz val="9"/>
        <rFont val="Arial"/>
        <family val="2"/>
      </rPr>
      <t>2</t>
    </r>
    <r>
      <rPr>
        <sz val="9"/>
        <rFont val="Arial"/>
        <family val="2"/>
      </rPr>
      <t>)</t>
    </r>
  </si>
  <si>
    <r>
      <t>Acero de refuerzo fy= 60000 PSI (420 K/cm</t>
    </r>
    <r>
      <rPr>
        <vertAlign val="superscript"/>
        <sz val="9"/>
        <rFont val="Arial"/>
        <family val="2"/>
      </rPr>
      <t>2</t>
    </r>
    <r>
      <rPr>
        <sz val="9"/>
        <rFont val="Arial"/>
        <family val="2"/>
      </rPr>
      <t>)</t>
    </r>
  </si>
  <si>
    <r>
      <t xml:space="preserve">Suministro  e instalacion Tubo de acero inoxidable  de </t>
    </r>
    <r>
      <rPr>
        <sz val="9"/>
        <rFont val="Calibri"/>
        <family val="2"/>
      </rPr>
      <t>φ</t>
    </r>
    <r>
      <rPr>
        <sz val="9"/>
        <rFont val="Arial"/>
        <family val="2"/>
      </rPr>
      <t xml:space="preserve"> 2" calibre 10</t>
    </r>
  </si>
  <si>
    <r>
      <t xml:space="preserve">Suministro e instalación Tubo de acero inoxidable  de </t>
    </r>
    <r>
      <rPr>
        <sz val="9"/>
        <rFont val="Calibri"/>
        <family val="2"/>
      </rPr>
      <t>φ</t>
    </r>
    <r>
      <rPr>
        <sz val="9"/>
        <rFont val="Arial"/>
        <family val="2"/>
      </rPr>
      <t xml:space="preserve"> 3/4" calibre 10</t>
    </r>
  </si>
  <si>
    <r>
      <t>Canaleta metálica de recolección de agua sedimentada de 0.20mx3.30x0.23 h cada una con doble hilera de vertederos en V de 90</t>
    </r>
    <r>
      <rPr>
        <vertAlign val="superscript"/>
        <sz val="9"/>
        <rFont val="Arial"/>
        <family val="2"/>
      </rPr>
      <t xml:space="preserve">0 </t>
    </r>
    <r>
      <rPr>
        <sz val="9"/>
        <rFont val="Arial"/>
        <family val="2"/>
      </rPr>
      <t>de 0.30mx0.10h</t>
    </r>
  </si>
  <si>
    <r>
      <t>M</t>
    </r>
    <r>
      <rPr>
        <vertAlign val="superscript"/>
        <sz val="9"/>
        <rFont val="Arial"/>
        <family val="2"/>
      </rPr>
      <t>2</t>
    </r>
  </si>
  <si>
    <r>
      <t>M</t>
    </r>
    <r>
      <rPr>
        <vertAlign val="superscript"/>
        <sz val="9"/>
        <color theme="1"/>
        <rFont val="Arial"/>
        <family val="2"/>
      </rPr>
      <t>3</t>
    </r>
  </si>
  <si>
    <r>
      <t>Solado f'c= 2000 psi (140 k/cm</t>
    </r>
    <r>
      <rPr>
        <b/>
        <vertAlign val="superscript"/>
        <sz val="9"/>
        <rFont val="Arial"/>
        <family val="2"/>
      </rPr>
      <t>2</t>
    </r>
    <r>
      <rPr>
        <b/>
        <sz val="9"/>
        <rFont val="Arial"/>
        <family val="2"/>
      </rPr>
      <t>)</t>
    </r>
  </si>
  <si>
    <r>
      <t>Construcción Placa fondo f'c= 4000 psi (280 K/cm</t>
    </r>
    <r>
      <rPr>
        <vertAlign val="superscript"/>
        <sz val="9"/>
        <color theme="1"/>
        <rFont val="Arial"/>
        <family val="2"/>
      </rPr>
      <t>2</t>
    </r>
    <r>
      <rPr>
        <sz val="9"/>
        <color theme="1"/>
        <rFont val="Arial"/>
        <family val="2"/>
      </rPr>
      <t>) impermeanilizado</t>
    </r>
  </si>
  <si>
    <r>
      <t>Construcción de  Muros f'c = 4000 psi (280 K/cm</t>
    </r>
    <r>
      <rPr>
        <vertAlign val="superscript"/>
        <sz val="9"/>
        <color theme="1"/>
        <rFont val="Arial"/>
        <family val="2"/>
      </rPr>
      <t>2</t>
    </r>
    <r>
      <rPr>
        <sz val="9"/>
        <color theme="1"/>
        <rFont val="Arial"/>
        <family val="2"/>
      </rPr>
      <t>), impermeabilizado</t>
    </r>
  </si>
  <si>
    <r>
      <t>m</t>
    </r>
    <r>
      <rPr>
        <vertAlign val="superscript"/>
        <sz val="9"/>
        <rFont val="Arial"/>
        <family val="2"/>
      </rPr>
      <t>2</t>
    </r>
  </si>
  <si>
    <r>
      <t>chlorophytum comosum </t>
    </r>
    <r>
      <rPr>
        <sz val="9"/>
        <color rgb="FF424748"/>
        <rFont val="Arial"/>
        <family val="2"/>
      </rPr>
      <t>o cinta</t>
    </r>
  </si>
  <si>
    <t>tapas en lámina alfajor de 4 mm, con marco en ángulo de 1 1/2"x3/16", dimensiones: 1,10*0.8 m; bisagras y  pasador para candado</t>
  </si>
  <si>
    <t>PRESUPUESTO DE OBRA ESTIMADO</t>
  </si>
  <si>
    <t>PRESUPUESTO ESTIMADO</t>
  </si>
  <si>
    <t>Compuerta removible de salida de los sedimentadores de longitud 0.30m y altura 0.37 m, en lámina de acero calibre 12 con perfil de 1" y empaques neopreno y manijas en igual material</t>
  </si>
  <si>
    <t>2.5.15</t>
  </si>
  <si>
    <t>2.5.16</t>
  </si>
  <si>
    <t>2.5.17</t>
  </si>
  <si>
    <t>2.5.18</t>
  </si>
  <si>
    <t xml:space="preserve">Rejilla metálica en hierro galvanizado en platina de 2''x1/4'', incluye marco en lámina de 2''x1/4''. Dimensiones 1.00x0,82m </t>
  </si>
  <si>
    <t xml:space="preserve">Rejilla metálica en hierro galvanizado en platina de 2''x1/4'', incluye marco en lámina de 2''x1/4''. Dimensiones 1.70x0,85m </t>
  </si>
  <si>
    <t xml:space="preserve">Rejilla metálica en hierro galvanizado en platina de 2''x1/4'', incluye marco en lámina de 2''x1/4''. Dimensiones 0,85x0,85m </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</si>
</sst>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quot;$&quot;\ * #,##0.00_);_(&quot;$&quot;\ * \(#,##0.00\);_(&quot;$&quot;\ * &quot;-&quot;??_);_(@_)"/>
    <numFmt numFmtId="43" formatCode="_(* #,##0.00_);_(* \(#,##0.00\);_(* &quot;-&quot;??_);_(@_)"/>
    <numFmt numFmtId="164" formatCode="_-* #,##0.00\ _€_-;\-* #,##0.00\ _€_-;_-* &quot;-&quot;??\ _€_-;_-@_-"/>
    <numFmt numFmtId="165" formatCode="_-&quot;$&quot;* #,##0.00_-;\-&quot;$&quot;* #,##0.00_-;_-&quot;$&quot;* &quot;-&quot;??_-;_-@_-"/>
    <numFmt numFmtId="166" formatCode="0.0"/>
    <numFmt numFmtId="167" formatCode="_-* #,##0.00\ [$€]_-;\-* #,##0.00\ [$€]_-;_-* &quot;-&quot;??\ [$€]_-;_-@_-"/>
    <numFmt numFmtId="168" formatCode="_ * #,##0_ ;_ * \-#,##0_ ;_ * &quot;-&quot;_ ;_ @_ "/>
    <numFmt numFmtId="169" formatCode="&quot;$&quot;\ #,##0;[Red]&quot;$&quot;\ \-#,##0"/>
    <numFmt numFmtId="170" formatCode="_ &quot;$&quot;\ * #,##0.00_ ;_ &quot;$&quot;\ * \-#,##0.00_ ;_ &quot;$&quot;\ * &quot;-&quot;??_ ;_ @_ "/>
    <numFmt numFmtId="171" formatCode="_([$€]* #,##0.00_);_([$€]* \(#,##0.00\);_([$€]* &quot;-&quot;??_);_(@_)"/>
    <numFmt numFmtId="172" formatCode="_ * #,##0.00_ ;_ * \-#,##0.00_ ;_ * \-??_ ;_ @_ "/>
    <numFmt numFmtId="173" formatCode="_ * #,##0.0_ ;_ * \-#,##0.0_ ;_ * &quot;-&quot;?_ ;_ @_ "/>
    <numFmt numFmtId="174" formatCode="&quot;$&quot;\ #,##0.00"/>
    <numFmt numFmtId="175" formatCode="0.0%"/>
    <numFmt numFmtId="176" formatCode="0.00000000000000000000%"/>
    <numFmt numFmtId="177" formatCode="&quot;$&quot;\ #,##0.00000000000000000000000"/>
  </numFmts>
  <fonts count="40"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0"/>
      <color indexed="8"/>
      <name val="MS Sans Serif"/>
      <family val="2"/>
    </font>
    <font>
      <sz val="8"/>
      <name val="Arial"/>
      <family val="2"/>
    </font>
    <font>
      <sz val="12"/>
      <name val="Arial"/>
      <family val="2"/>
    </font>
    <font>
      <sz val="11"/>
      <color theme="1"/>
      <name val="Arial"/>
      <family val="2"/>
    </font>
    <font>
      <sz val="10"/>
      <name val="Courier"/>
      <family val="3"/>
    </font>
    <font>
      <sz val="11"/>
      <color indexed="8"/>
      <name val="Calibri"/>
      <family val="2"/>
    </font>
    <font>
      <sz val="10"/>
      <name val="Arial Narrow"/>
      <family val="2"/>
    </font>
    <font>
      <sz val="11"/>
      <color indexed="8"/>
      <name val="Century Gothic"/>
      <family val="2"/>
    </font>
    <font>
      <u/>
      <sz val="11"/>
      <color theme="10"/>
      <name val="Calibri"/>
      <family val="2"/>
    </font>
    <font>
      <sz val="12"/>
      <color theme="1"/>
      <name val="Calibri"/>
      <family val="2"/>
      <scheme val="minor"/>
    </font>
    <font>
      <sz val="10"/>
      <name val="Courier"/>
      <family val="3"/>
    </font>
    <font>
      <b/>
      <sz val="9"/>
      <color theme="1"/>
      <name val="Arial"/>
      <family val="2"/>
    </font>
    <font>
      <sz val="9"/>
      <color theme="1"/>
      <name val="Arial"/>
      <family val="2"/>
    </font>
    <font>
      <b/>
      <sz val="9"/>
      <name val="Arial"/>
      <family val="2"/>
    </font>
    <font>
      <sz val="9"/>
      <name val="Arial"/>
      <family val="2"/>
    </font>
    <font>
      <vertAlign val="superscript"/>
      <sz val="9"/>
      <name val="Arial"/>
      <family val="2"/>
    </font>
    <font>
      <sz val="9"/>
      <name val="Calibri"/>
      <family val="2"/>
      <scheme val="minor"/>
    </font>
    <font>
      <sz val="9"/>
      <name val="Calibri"/>
      <family val="2"/>
    </font>
    <font>
      <vertAlign val="superscript"/>
      <sz val="9"/>
      <color theme="1"/>
      <name val="Arial"/>
      <family val="2"/>
    </font>
    <font>
      <b/>
      <sz val="9"/>
      <color rgb="FFFF0000"/>
      <name val="Arial"/>
      <family val="2"/>
    </font>
    <font>
      <b/>
      <vertAlign val="superscript"/>
      <sz val="9"/>
      <name val="Arial"/>
      <family val="2"/>
    </font>
    <font>
      <sz val="9"/>
      <color rgb="FF424748"/>
      <name val="Arial"/>
      <family val="2"/>
    </font>
    <font>
      <b/>
      <i/>
      <sz val="9"/>
      <color theme="1"/>
      <name val="Arial"/>
      <family val="2"/>
    </font>
    <font>
      <b/>
      <u/>
      <sz val="9"/>
      <name val="Arial"/>
      <family val="2"/>
    </font>
    <font>
      <b/>
      <i/>
      <u/>
      <sz val="9"/>
      <name val="Arial"/>
      <family val="2"/>
    </font>
    <font>
      <b/>
      <i/>
      <u/>
      <sz val="9"/>
      <color theme="1"/>
      <name val="Arial"/>
      <family val="2"/>
    </font>
  </fonts>
  <fills count="10">
    <fill>
      <patternFill patternType="none"/>
    </fill>
    <fill>
      <patternFill patternType="gray125"/>
    </fill>
    <fill>
      <patternFill patternType="solid">
        <fgColor theme="4" tint="0.79998168889431442"/>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9" tint="-0.249977111117893"/>
        <bgColor indexed="64"/>
      </patternFill>
    </fill>
    <fill>
      <patternFill patternType="solid">
        <fgColor theme="5" tint="0.39997558519241921"/>
        <bgColor indexed="64"/>
      </patternFill>
    </fill>
    <fill>
      <patternFill patternType="solid">
        <fgColor theme="0"/>
        <bgColor indexed="64"/>
      </patternFill>
    </fill>
  </fills>
  <borders count="5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diagonal/>
    </border>
    <border>
      <left/>
      <right/>
      <top style="thin">
        <color auto="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auto="1"/>
      </bottom>
      <diagonal/>
    </border>
    <border>
      <left style="medium">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auto="1"/>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auto="1"/>
      </top>
      <bottom/>
      <diagonal/>
    </border>
    <border>
      <left style="medium">
        <color indexed="64"/>
      </left>
      <right style="thin">
        <color indexed="64"/>
      </right>
      <top/>
      <bottom style="thin">
        <color indexed="64"/>
      </bottom>
      <diagonal/>
    </border>
    <border>
      <left style="medium">
        <color indexed="64"/>
      </left>
      <right style="thin">
        <color indexed="64"/>
      </right>
      <top style="hair">
        <color indexed="64"/>
      </top>
      <bottom style="hair">
        <color indexed="64"/>
      </bottom>
      <diagonal/>
    </border>
    <border>
      <left/>
      <right/>
      <top style="medium">
        <color auto="1"/>
      </top>
      <bottom style="thin">
        <color auto="1"/>
      </bottom>
      <diagonal/>
    </border>
    <border>
      <left/>
      <right style="medium">
        <color indexed="64"/>
      </right>
      <top style="thin">
        <color indexed="64"/>
      </top>
      <bottom style="thin">
        <color auto="1"/>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bottom style="thin">
        <color indexed="64"/>
      </bottom>
      <diagonal/>
    </border>
    <border>
      <left style="double">
        <color auto="1"/>
      </left>
      <right/>
      <top style="thin">
        <color auto="1"/>
      </top>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auto="1"/>
      </left>
      <right style="thin">
        <color auto="1"/>
      </right>
      <top style="medium">
        <color indexed="64"/>
      </top>
      <bottom style="thin">
        <color auto="1"/>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auto="1"/>
      </left>
      <right style="thin">
        <color auto="1"/>
      </right>
      <top/>
      <bottom style="medium">
        <color indexed="64"/>
      </bottom>
      <diagonal/>
    </border>
    <border>
      <left style="thin">
        <color auto="1"/>
      </left>
      <right style="thin">
        <color auto="1"/>
      </right>
      <top style="thin">
        <color auto="1"/>
      </top>
      <bottom style="medium">
        <color indexed="64"/>
      </bottom>
      <diagonal/>
    </border>
    <border>
      <left style="thin">
        <color indexed="64"/>
      </left>
      <right style="medium">
        <color indexed="64"/>
      </right>
      <top style="thin">
        <color indexed="64"/>
      </top>
      <bottom style="medium">
        <color indexed="64"/>
      </bottom>
      <diagonal/>
    </border>
  </borders>
  <cellStyleXfs count="222">
    <xf numFmtId="0" fontId="0" fillId="0" borderId="0"/>
    <xf numFmtId="0" fontId="13" fillId="0" borderId="0"/>
    <xf numFmtId="0" fontId="14" fillId="0" borderId="0"/>
    <xf numFmtId="0" fontId="16" fillId="0" borderId="0"/>
    <xf numFmtId="43" fontId="12" fillId="0" borderId="0" applyFont="0" applyFill="0" applyBorder="0" applyAlignment="0" applyProtection="0"/>
    <xf numFmtId="44" fontId="17" fillId="0" borderId="0" applyFont="0" applyFill="0" applyBorder="0" applyAlignment="0" applyProtection="0"/>
    <xf numFmtId="0" fontId="12" fillId="0" borderId="0"/>
    <xf numFmtId="165" fontId="12" fillId="0" borderId="0" applyFont="0" applyFill="0" applyBorder="0" applyAlignment="0" applyProtection="0"/>
    <xf numFmtId="0" fontId="12" fillId="0" borderId="0"/>
    <xf numFmtId="39" fontId="18" fillId="0" borderId="0"/>
    <xf numFmtId="44" fontId="19" fillId="0" borderId="0" applyFont="0" applyFill="0" applyBorder="0" applyAlignment="0" applyProtection="0"/>
    <xf numFmtId="43" fontId="17" fillId="0" borderId="0" applyFont="0" applyFill="0" applyBorder="0" applyAlignment="0" applyProtection="0"/>
    <xf numFmtId="0" fontId="11" fillId="0" borderId="0"/>
    <xf numFmtId="0" fontId="12" fillId="0" borderId="0"/>
    <xf numFmtId="0" fontId="12" fillId="0" borderId="0"/>
    <xf numFmtId="0" fontId="15" fillId="0" borderId="29" applyNumberFormat="0" applyBorder="0" applyAlignment="0"/>
    <xf numFmtId="167" fontId="12" fillId="0" borderId="0" applyFont="0" applyFill="0" applyBorder="0" applyAlignment="0" applyProtection="0"/>
    <xf numFmtId="168" fontId="12" fillId="0" borderId="0" applyFont="0" applyFill="0" applyBorder="0" applyAlignment="0" applyProtection="0"/>
    <xf numFmtId="0" fontId="10" fillId="0" borderId="0"/>
    <xf numFmtId="0" fontId="10" fillId="0" borderId="0"/>
    <xf numFmtId="0" fontId="9" fillId="0" borderId="0"/>
    <xf numFmtId="0" fontId="8" fillId="0" borderId="0"/>
    <xf numFmtId="0" fontId="8" fillId="0" borderId="0"/>
    <xf numFmtId="0" fontId="8" fillId="0" borderId="0"/>
    <xf numFmtId="0" fontId="8" fillId="0" borderId="0"/>
    <xf numFmtId="0" fontId="8" fillId="0" borderId="0"/>
    <xf numFmtId="0" fontId="7" fillId="0" borderId="0"/>
    <xf numFmtId="0" fontId="17" fillId="0" borderId="0"/>
    <xf numFmtId="44" fontId="17" fillId="0" borderId="0" applyFont="0" applyFill="0" applyBorder="0" applyAlignment="0" applyProtection="0"/>
    <xf numFmtId="43" fontId="17" fillId="0" borderId="0" applyFont="0" applyFill="0" applyBorder="0" applyAlignment="0" applyProtection="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67" fontId="12" fillId="0" borderId="0" applyFont="0" applyFill="0" applyBorder="0" applyAlignment="0" applyProtection="0"/>
    <xf numFmtId="171" fontId="12" fillId="0" borderId="0" applyFont="0" applyFill="0" applyBorder="0" applyAlignment="0" applyProtection="0"/>
    <xf numFmtId="171" fontId="12" fillId="0" borderId="0" applyFont="0" applyFill="0" applyBorder="0" applyAlignment="0" applyProtection="0"/>
    <xf numFmtId="0" fontId="22" fillId="0" borderId="0" applyNumberFormat="0" applyFill="0" applyBorder="0" applyAlignment="0" applyProtection="0">
      <alignment vertical="top"/>
      <protection locked="0"/>
    </xf>
    <xf numFmtId="43" fontId="19"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9" fontId="12"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4" fontId="21" fillId="0" borderId="0" applyFont="0" applyFill="0" applyBorder="0" applyAlignment="0" applyProtection="0"/>
    <xf numFmtId="43" fontId="19" fillId="0" borderId="0" applyFont="0" applyFill="0" applyBorder="0" applyAlignment="0" applyProtection="0"/>
    <xf numFmtId="172" fontId="12" fillId="0" borderId="0" applyFont="0" applyFill="0" applyBorder="0" applyAlignment="0" applyProtection="0"/>
    <xf numFmtId="172" fontId="12" fillId="0" borderId="0" applyFont="0" applyFill="0" applyBorder="0" applyAlignment="0" applyProtection="0"/>
    <xf numFmtId="164" fontId="19" fillId="0" borderId="0" applyFont="0" applyFill="0" applyBorder="0" applyAlignment="0" applyProtection="0"/>
    <xf numFmtId="43" fontId="12" fillId="0" borderId="0" applyFont="0" applyFill="0" applyBorder="0" applyAlignment="0" applyProtection="0"/>
    <xf numFmtId="43" fontId="19" fillId="0" borderId="0" applyFont="0" applyFill="0" applyBorder="0" applyAlignment="0" applyProtection="0"/>
    <xf numFmtId="170" fontId="19" fillId="0" borderId="0" applyFont="0" applyFill="0" applyBorder="0" applyAlignment="0" applyProtection="0"/>
    <xf numFmtId="44" fontId="19" fillId="0" borderId="0" applyFont="0" applyFill="0" applyBorder="0" applyAlignment="0" applyProtection="0"/>
    <xf numFmtId="173" fontId="12" fillId="0" borderId="0" applyFont="0" applyFill="0" applyBorder="0" applyAlignment="0" applyProtection="0"/>
    <xf numFmtId="44" fontId="19"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2" fillId="0" borderId="0"/>
    <xf numFmtId="0" fontId="20" fillId="0" borderId="0"/>
    <xf numFmtId="0" fontId="20" fillId="0" borderId="0"/>
    <xf numFmtId="0" fontId="20" fillId="0" borderId="0"/>
    <xf numFmtId="0" fontId="20" fillId="0" borderId="0"/>
    <xf numFmtId="0" fontId="20" fillId="0" borderId="0"/>
    <xf numFmtId="0" fontId="23" fillId="0" borderId="0"/>
    <xf numFmtId="0" fontId="23" fillId="0" borderId="0"/>
    <xf numFmtId="0" fontId="12" fillId="0" borderId="0"/>
    <xf numFmtId="0" fontId="12" fillId="0" borderId="0"/>
    <xf numFmtId="0" fontId="12" fillId="0" borderId="0"/>
    <xf numFmtId="0" fontId="4" fillId="0" borderId="0"/>
    <xf numFmtId="0" fontId="12" fillId="0" borderId="0" applyNumberFormat="0" applyFont="0" applyFill="0" applyBorder="0" applyAlignment="0" applyProtection="0">
      <alignment vertical="top"/>
    </xf>
    <xf numFmtId="0" fontId="12" fillId="0" borderId="0" applyNumberFormat="0" applyFont="0" applyFill="0" applyBorder="0" applyAlignment="0" applyProtection="0">
      <alignment vertical="top"/>
    </xf>
    <xf numFmtId="0" fontId="12" fillId="0" borderId="0" applyNumberFormat="0" applyFont="0" applyFill="0" applyBorder="0" applyAlignment="0" applyProtection="0">
      <alignment vertical="top"/>
    </xf>
    <xf numFmtId="0" fontId="12" fillId="0" borderId="0" applyNumberFormat="0" applyFont="0" applyFill="0" applyBorder="0" applyAlignment="0" applyProtection="0">
      <alignment vertical="top"/>
    </xf>
    <xf numFmtId="9" fontId="19"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9" fillId="0" borderId="0" applyFont="0" applyFill="0" applyBorder="0" applyAlignment="0" applyProtection="0"/>
    <xf numFmtId="39" fontId="24"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9" fontId="18"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7" fillId="0" borderId="0" applyFont="0" applyFill="0" applyBorder="0" applyAlignment="0" applyProtection="0"/>
  </cellStyleXfs>
  <cellXfs count="263">
    <xf numFmtId="0" fontId="0" fillId="0" borderId="0" xfId="0"/>
    <xf numFmtId="0" fontId="26" fillId="5" borderId="0" xfId="0" applyFont="1" applyFill="1"/>
    <xf numFmtId="0" fontId="26" fillId="0" borderId="0" xfId="0" applyFont="1"/>
    <xf numFmtId="0" fontId="27" fillId="0" borderId="12" xfId="12" applyFont="1" applyBorder="1" applyAlignment="1" applyProtection="1">
      <alignment horizontal="right" vertical="center"/>
    </xf>
    <xf numFmtId="0" fontId="28" fillId="0" borderId="12" xfId="12" applyFont="1" applyFill="1" applyBorder="1" applyAlignment="1" applyProtection="1">
      <alignment horizontal="right" vertical="center"/>
    </xf>
    <xf numFmtId="0" fontId="28" fillId="0" borderId="1" xfId="12" applyFont="1" applyFill="1" applyBorder="1" applyAlignment="1" applyProtection="1">
      <alignment horizontal="center" vertical="center"/>
    </xf>
    <xf numFmtId="0" fontId="28" fillId="0" borderId="0" xfId="0" applyFont="1" applyFill="1"/>
    <xf numFmtId="0" fontId="28" fillId="0" borderId="35" xfId="12" applyFont="1" applyFill="1" applyBorder="1" applyAlignment="1" applyProtection="1">
      <alignment horizontal="center" vertical="center"/>
    </xf>
    <xf numFmtId="0" fontId="28" fillId="0" borderId="0" xfId="0" applyFont="1"/>
    <xf numFmtId="0" fontId="28" fillId="5" borderId="0" xfId="0" applyFont="1" applyFill="1"/>
    <xf numFmtId="0" fontId="26" fillId="0" borderId="0" xfId="0" applyFont="1" applyAlignment="1">
      <alignment wrapText="1"/>
    </xf>
    <xf numFmtId="0" fontId="26" fillId="6" borderId="0" xfId="0" applyFont="1" applyFill="1"/>
    <xf numFmtId="0" fontId="26" fillId="0" borderId="0" xfId="0" applyFont="1" applyFill="1"/>
    <xf numFmtId="0" fontId="28" fillId="6" borderId="0" xfId="0" applyFont="1" applyFill="1"/>
    <xf numFmtId="0" fontId="25" fillId="0" borderId="0" xfId="0" applyFont="1"/>
    <xf numFmtId="0" fontId="33" fillId="0" borderId="0" xfId="0" applyFont="1" applyFill="1"/>
    <xf numFmtId="0" fontId="26" fillId="0" borderId="4" xfId="0" applyFont="1" applyFill="1" applyBorder="1"/>
    <xf numFmtId="0" fontId="27" fillId="0" borderId="0" xfId="0" applyFont="1" applyFill="1"/>
    <xf numFmtId="0" fontId="28" fillId="0" borderId="12" xfId="12" applyFont="1" applyFill="1" applyBorder="1" applyAlignment="1" applyProtection="1">
      <alignment horizontal="right" vertical="center" wrapText="1"/>
    </xf>
    <xf numFmtId="0" fontId="26" fillId="8" borderId="0" xfId="0" applyFont="1" applyFill="1"/>
    <xf numFmtId="0" fontId="26" fillId="0" borderId="0" xfId="0" applyFont="1" applyAlignment="1">
      <alignment horizontal="center" vertical="center"/>
    </xf>
    <xf numFmtId="0" fontId="26" fillId="7" borderId="0" xfId="0" applyFont="1" applyFill="1"/>
    <xf numFmtId="2" fontId="28" fillId="0" borderId="15" xfId="12" applyNumberFormat="1" applyFont="1" applyFill="1" applyBorder="1" applyAlignment="1" applyProtection="1">
      <alignment horizontal="right" vertical="center" wrapText="1"/>
    </xf>
    <xf numFmtId="0" fontId="26" fillId="0" borderId="0" xfId="0" applyFont="1" applyAlignment="1">
      <alignment horizontal="right" vertical="center"/>
    </xf>
    <xf numFmtId="44" fontId="26" fillId="0" borderId="0" xfId="0" applyNumberFormat="1" applyFont="1" applyAlignment="1">
      <alignment horizontal="center" vertical="center"/>
    </xf>
    <xf numFmtId="4" fontId="26" fillId="0" borderId="0" xfId="0" applyNumberFormat="1" applyFont="1" applyAlignment="1">
      <alignment horizontal="center" vertical="center"/>
    </xf>
    <xf numFmtId="0" fontId="26" fillId="0" borderId="0" xfId="0" applyFont="1" applyAlignment="1">
      <alignment vertical="center"/>
    </xf>
    <xf numFmtId="0" fontId="28" fillId="0" borderId="1" xfId="12" applyFont="1" applyFill="1" applyBorder="1" applyAlignment="1" applyProtection="1">
      <alignment horizontal="justify" vertical="center" wrapText="1"/>
    </xf>
    <xf numFmtId="0" fontId="28" fillId="0" borderId="1" xfId="12" applyFont="1" applyFill="1" applyBorder="1" applyAlignment="1" applyProtection="1">
      <alignment horizontal="justify" vertical="center"/>
    </xf>
    <xf numFmtId="0" fontId="28" fillId="0" borderId="1" xfId="12" applyFont="1" applyFill="1" applyBorder="1" applyAlignment="1" applyProtection="1">
      <alignment horizontal="center" vertical="center" wrapText="1"/>
    </xf>
    <xf numFmtId="0" fontId="28" fillId="0" borderId="1" xfId="12" applyFont="1" applyFill="1" applyBorder="1" applyAlignment="1" applyProtection="1">
      <alignment horizontal="justify" vertical="top" wrapText="1"/>
    </xf>
    <xf numFmtId="0" fontId="28" fillId="0" borderId="1" xfId="12" applyFont="1" applyFill="1" applyBorder="1" applyAlignment="1" applyProtection="1">
      <alignment horizontal="justify" vertical="top"/>
    </xf>
    <xf numFmtId="0" fontId="28" fillId="0" borderId="35" xfId="12" applyFont="1" applyFill="1" applyBorder="1" applyAlignment="1" applyProtection="1">
      <alignment horizontal="justify" vertical="top"/>
    </xf>
    <xf numFmtId="0" fontId="25" fillId="2" borderId="45" xfId="0" applyFont="1" applyFill="1" applyBorder="1" applyAlignment="1" applyProtection="1">
      <alignment horizontal="center" vertical="center"/>
    </xf>
    <xf numFmtId="0" fontId="25" fillId="2" borderId="46" xfId="0" applyFont="1" applyFill="1" applyBorder="1" applyAlignment="1" applyProtection="1">
      <alignment horizontal="center" vertical="center"/>
    </xf>
    <xf numFmtId="0" fontId="25" fillId="2" borderId="49" xfId="0" applyFont="1" applyFill="1" applyBorder="1" applyAlignment="1" applyProtection="1">
      <alignment horizontal="center" vertical="center"/>
    </xf>
    <xf numFmtId="0" fontId="25" fillId="2" borderId="50" xfId="0" applyFont="1" applyFill="1" applyBorder="1" applyAlignment="1" applyProtection="1">
      <alignment horizontal="center" vertical="center"/>
    </xf>
    <xf numFmtId="0" fontId="25" fillId="3" borderId="13" xfId="0" applyFont="1" applyFill="1" applyBorder="1" applyAlignment="1" applyProtection="1">
      <alignment horizontal="left" vertical="center"/>
    </xf>
    <xf numFmtId="0" fontId="25" fillId="3" borderId="14" xfId="0" applyFont="1" applyFill="1" applyBorder="1" applyAlignment="1" applyProtection="1">
      <alignment horizontal="left" vertical="center"/>
    </xf>
    <xf numFmtId="0" fontId="25" fillId="3" borderId="2" xfId="0" applyFont="1" applyFill="1" applyBorder="1" applyAlignment="1" applyProtection="1">
      <alignment horizontal="left" vertical="center"/>
    </xf>
    <xf numFmtId="4" fontId="28" fillId="0" borderId="1" xfId="0" applyNumberFormat="1" applyFont="1" applyFill="1" applyBorder="1" applyAlignment="1" applyProtection="1">
      <alignment horizontal="center" vertical="center"/>
    </xf>
    <xf numFmtId="174" fontId="28" fillId="0" borderId="1" xfId="5" applyNumberFormat="1" applyFont="1" applyFill="1" applyBorder="1" applyAlignment="1" applyProtection="1">
      <alignment horizontal="right" vertical="center"/>
    </xf>
    <xf numFmtId="174" fontId="28" fillId="0" borderId="36" xfId="5" applyNumberFormat="1" applyFont="1" applyFill="1" applyBorder="1" applyAlignment="1" applyProtection="1">
      <alignment horizontal="right" vertical="center"/>
    </xf>
    <xf numFmtId="4" fontId="28" fillId="0" borderId="35" xfId="0" applyNumberFormat="1" applyFont="1" applyFill="1" applyBorder="1" applyAlignment="1" applyProtection="1">
      <alignment horizontal="center" vertical="center"/>
    </xf>
    <xf numFmtId="174" fontId="28" fillId="0" borderId="35" xfId="5" applyNumberFormat="1" applyFont="1" applyFill="1" applyBorder="1" applyAlignment="1" applyProtection="1">
      <alignment horizontal="right" vertical="center"/>
    </xf>
    <xf numFmtId="0" fontId="28" fillId="0" borderId="12" xfId="0" applyFont="1" applyFill="1" applyBorder="1" applyAlignment="1" applyProtection="1">
      <alignment horizontal="right" vertical="center"/>
    </xf>
    <xf numFmtId="0" fontId="28" fillId="0" borderId="1" xfId="0" applyFont="1" applyFill="1" applyBorder="1" applyAlignment="1" applyProtection="1">
      <alignment horizontal="justify" vertical="top" wrapText="1"/>
    </xf>
    <xf numFmtId="0" fontId="28" fillId="0" borderId="1" xfId="0" applyFont="1" applyFill="1" applyBorder="1" applyAlignment="1" applyProtection="1">
      <alignment horizontal="center" vertical="center"/>
    </xf>
    <xf numFmtId="0" fontId="25" fillId="3" borderId="12" xfId="0" applyFont="1" applyFill="1" applyBorder="1" applyAlignment="1" applyProtection="1">
      <alignment horizontal="right" vertical="center"/>
    </xf>
    <xf numFmtId="174" fontId="25" fillId="3" borderId="14" xfId="0" applyNumberFormat="1" applyFont="1" applyFill="1" applyBorder="1" applyAlignment="1" applyProtection="1">
      <alignment horizontal="left" vertical="center"/>
    </xf>
    <xf numFmtId="174" fontId="25" fillId="3" borderId="2" xfId="0" applyNumberFormat="1" applyFont="1" applyFill="1" applyBorder="1" applyAlignment="1" applyProtection="1">
      <alignment horizontal="left" vertical="center"/>
    </xf>
    <xf numFmtId="0" fontId="27" fillId="0" borderId="15" xfId="0" applyFont="1" applyFill="1" applyBorder="1" applyAlignment="1" applyProtection="1">
      <alignment horizontal="right" vertical="center"/>
    </xf>
    <xf numFmtId="0" fontId="27" fillId="0" borderId="13" xfId="0" applyFont="1" applyFill="1" applyBorder="1" applyAlignment="1" applyProtection="1">
      <alignment horizontal="left" vertical="center"/>
    </xf>
    <xf numFmtId="0" fontId="27" fillId="0" borderId="14" xfId="0" applyFont="1" applyFill="1" applyBorder="1" applyAlignment="1" applyProtection="1">
      <alignment horizontal="left" vertical="center"/>
    </xf>
    <xf numFmtId="174" fontId="27" fillId="0" borderId="14" xfId="0" applyNumberFormat="1" applyFont="1" applyFill="1" applyBorder="1" applyAlignment="1" applyProtection="1">
      <alignment horizontal="left" vertical="center"/>
    </xf>
    <xf numFmtId="174" fontId="25" fillId="0" borderId="37" xfId="0" applyNumberFormat="1" applyFont="1" applyFill="1" applyBorder="1" applyAlignment="1" applyProtection="1">
      <alignment horizontal="left" vertical="center"/>
    </xf>
    <xf numFmtId="0" fontId="27" fillId="0" borderId="12" xfId="0" applyFont="1" applyFill="1" applyBorder="1" applyAlignment="1" applyProtection="1">
      <alignment horizontal="right" vertical="center"/>
    </xf>
    <xf numFmtId="0" fontId="27" fillId="0" borderId="1" xfId="0" applyFont="1" applyFill="1" applyBorder="1" applyAlignment="1" applyProtection="1">
      <alignment vertical="center"/>
    </xf>
    <xf numFmtId="174" fontId="28" fillId="0" borderId="1" xfId="0" applyNumberFormat="1" applyFont="1" applyFill="1" applyBorder="1" applyAlignment="1" applyProtection="1">
      <alignment vertical="center"/>
    </xf>
    <xf numFmtId="0" fontId="28" fillId="0" borderId="1" xfId="0" applyFont="1" applyFill="1" applyBorder="1" applyAlignment="1" applyProtection="1">
      <alignment horizontal="justify" vertical="center"/>
    </xf>
    <xf numFmtId="1" fontId="30" fillId="0" borderId="0" xfId="26" applyNumberFormat="1" applyFont="1" applyFill="1" applyAlignment="1" applyProtection="1">
      <alignment horizontal="center"/>
    </xf>
    <xf numFmtId="0" fontId="28" fillId="0" borderId="1" xfId="0" applyFont="1" applyFill="1" applyBorder="1" applyAlignment="1" applyProtection="1">
      <alignment horizontal="justify" vertical="center" wrapText="1"/>
    </xf>
    <xf numFmtId="4" fontId="28" fillId="0" borderId="2" xfId="0" applyNumberFormat="1" applyFont="1" applyFill="1" applyBorder="1" applyAlignment="1" applyProtection="1">
      <alignment horizontal="center" vertical="center"/>
    </xf>
    <xf numFmtId="1" fontId="30" fillId="0" borderId="1" xfId="26" applyNumberFormat="1" applyFont="1" applyFill="1" applyBorder="1" applyAlignment="1" applyProtection="1">
      <alignment horizontal="center"/>
    </xf>
    <xf numFmtId="166" fontId="27" fillId="0" borderId="15" xfId="0" applyNumberFormat="1" applyFont="1" applyFill="1" applyBorder="1" applyAlignment="1" applyProtection="1">
      <alignment horizontal="right" vertical="center"/>
    </xf>
    <xf numFmtId="0" fontId="27" fillId="0" borderId="13" xfId="0" applyFont="1" applyFill="1" applyBorder="1" applyAlignment="1" applyProtection="1">
      <alignment horizontal="justify" vertical="center" wrapText="1"/>
    </xf>
    <xf numFmtId="174" fontId="28" fillId="0" borderId="14" xfId="5" applyNumberFormat="1" applyFont="1" applyFill="1" applyBorder="1" applyAlignment="1" applyProtection="1">
      <alignment horizontal="right" vertical="center"/>
    </xf>
    <xf numFmtId="0" fontId="28" fillId="0" borderId="1" xfId="0" applyFont="1" applyFill="1" applyBorder="1" applyAlignment="1" applyProtection="1">
      <alignment vertical="center" wrapText="1"/>
    </xf>
    <xf numFmtId="0" fontId="27" fillId="0" borderId="13" xfId="0" applyFont="1" applyFill="1" applyBorder="1" applyAlignment="1" applyProtection="1">
      <alignment vertical="center" wrapText="1"/>
    </xf>
    <xf numFmtId="0" fontId="27" fillId="0" borderId="1" xfId="0" applyFont="1" applyFill="1" applyBorder="1" applyAlignment="1" applyProtection="1">
      <alignment vertical="center" wrapText="1"/>
    </xf>
    <xf numFmtId="4" fontId="28" fillId="0" borderId="13" xfId="0" applyNumberFormat="1" applyFont="1" applyFill="1" applyBorder="1" applyAlignment="1" applyProtection="1">
      <alignment horizontal="center" vertical="center"/>
    </xf>
    <xf numFmtId="166" fontId="28" fillId="0" borderId="15" xfId="0" applyNumberFormat="1" applyFont="1" applyFill="1" applyBorder="1" applyAlignment="1" applyProtection="1">
      <alignment horizontal="right" vertical="center"/>
    </xf>
    <xf numFmtId="0" fontId="25" fillId="3" borderId="1" xfId="0" applyFont="1" applyFill="1" applyBorder="1" applyAlignment="1" applyProtection="1">
      <alignment vertical="center"/>
    </xf>
    <xf numFmtId="0" fontId="26" fillId="3" borderId="1" xfId="0" applyFont="1" applyFill="1" applyBorder="1" applyAlignment="1" applyProtection="1">
      <alignment horizontal="center" vertical="center"/>
    </xf>
    <xf numFmtId="4" fontId="26" fillId="3" borderId="1" xfId="0" applyNumberFormat="1" applyFont="1" applyFill="1" applyBorder="1" applyAlignment="1" applyProtection="1">
      <alignment horizontal="center" vertical="center"/>
    </xf>
    <xf numFmtId="174" fontId="28" fillId="3" borderId="1" xfId="5" applyNumberFormat="1" applyFont="1" applyFill="1" applyBorder="1" applyAlignment="1" applyProtection="1">
      <alignment horizontal="right" vertical="center"/>
    </xf>
    <xf numFmtId="174" fontId="28" fillId="3" borderId="36" xfId="5" applyNumberFormat="1" applyFont="1" applyFill="1" applyBorder="1" applyAlignment="1" applyProtection="1">
      <alignment horizontal="right" vertical="center"/>
    </xf>
    <xf numFmtId="0" fontId="28" fillId="0" borderId="13" xfId="0" applyFont="1" applyFill="1" applyBorder="1" applyAlignment="1" applyProtection="1">
      <alignment horizontal="justify" vertical="center" wrapText="1"/>
    </xf>
    <xf numFmtId="2" fontId="28" fillId="0" borderId="1" xfId="0" applyNumberFormat="1" applyFont="1" applyFill="1" applyBorder="1" applyAlignment="1" applyProtection="1">
      <alignment horizontal="center" vertical="center" wrapText="1"/>
    </xf>
    <xf numFmtId="0" fontId="28" fillId="0" borderId="35" xfId="0" applyFont="1" applyFill="1" applyBorder="1" applyAlignment="1" applyProtection="1">
      <alignment horizontal="justify" vertical="center" wrapText="1"/>
    </xf>
    <xf numFmtId="0" fontId="26" fillId="0" borderId="35" xfId="0" applyFont="1" applyFill="1" applyBorder="1" applyProtection="1"/>
    <xf numFmtId="0" fontId="26" fillId="0" borderId="35" xfId="0" applyFont="1" applyFill="1" applyBorder="1" applyAlignment="1" applyProtection="1">
      <alignment horizontal="justify"/>
    </xf>
    <xf numFmtId="0" fontId="28" fillId="0" borderId="36" xfId="0" applyFont="1" applyFill="1" applyBorder="1" applyAlignment="1" applyProtection="1">
      <alignment horizontal="justify" vertical="center" wrapText="1"/>
    </xf>
    <xf numFmtId="0" fontId="28" fillId="0" borderId="37" xfId="0" applyFont="1" applyFill="1" applyBorder="1" applyAlignment="1" applyProtection="1">
      <alignment horizontal="center" vertical="center"/>
    </xf>
    <xf numFmtId="4" fontId="28" fillId="0" borderId="37" xfId="0" applyNumberFormat="1" applyFont="1" applyFill="1" applyBorder="1" applyAlignment="1" applyProtection="1">
      <alignment horizontal="center" vertical="center"/>
    </xf>
    <xf numFmtId="174" fontId="28" fillId="0" borderId="37" xfId="5" applyNumberFormat="1" applyFont="1" applyFill="1" applyBorder="1" applyAlignment="1" applyProtection="1">
      <alignment horizontal="right" vertical="center"/>
    </xf>
    <xf numFmtId="174" fontId="25" fillId="3" borderId="37" xfId="0" applyNumberFormat="1" applyFont="1" applyFill="1" applyBorder="1" applyAlignment="1" applyProtection="1">
      <alignment horizontal="left" vertical="center"/>
    </xf>
    <xf numFmtId="0" fontId="27" fillId="0" borderId="13" xfId="0" applyFont="1" applyFill="1" applyBorder="1" applyAlignment="1" applyProtection="1">
      <alignment horizontal="justify" vertical="center"/>
    </xf>
    <xf numFmtId="174" fontId="27" fillId="0" borderId="37" xfId="0" applyNumberFormat="1" applyFont="1" applyFill="1" applyBorder="1" applyAlignment="1" applyProtection="1">
      <alignment horizontal="left" vertical="center"/>
    </xf>
    <xf numFmtId="0" fontId="27" fillId="0" borderId="1" xfId="0" applyFont="1" applyFill="1" applyBorder="1" applyAlignment="1" applyProtection="1">
      <alignment horizontal="justify" vertical="center"/>
    </xf>
    <xf numFmtId="0" fontId="27" fillId="0" borderId="1" xfId="0" applyFont="1" applyFill="1" applyBorder="1" applyAlignment="1" applyProtection="1">
      <alignment horizontal="center" vertical="center"/>
    </xf>
    <xf numFmtId="4" fontId="27" fillId="0" borderId="1" xfId="0" applyNumberFormat="1" applyFont="1" applyFill="1" applyBorder="1" applyAlignment="1" applyProtection="1">
      <alignment horizontal="center" vertical="center"/>
    </xf>
    <xf numFmtId="174" fontId="27" fillId="0" borderId="1" xfId="0" applyNumberFormat="1" applyFont="1" applyFill="1" applyBorder="1" applyAlignment="1" applyProtection="1">
      <alignment vertical="center"/>
    </xf>
    <xf numFmtId="0" fontId="27" fillId="3" borderId="12" xfId="0" applyFont="1" applyFill="1" applyBorder="1" applyAlignment="1" applyProtection="1">
      <alignment horizontal="right" vertical="center"/>
    </xf>
    <xf numFmtId="0" fontId="27" fillId="3" borderId="13" xfId="0" applyFont="1" applyFill="1" applyBorder="1" applyAlignment="1" applyProtection="1">
      <alignment horizontal="left" vertical="center"/>
    </xf>
    <xf numFmtId="0" fontId="27" fillId="3" borderId="14" xfId="0" applyFont="1" applyFill="1" applyBorder="1" applyAlignment="1" applyProtection="1">
      <alignment horizontal="left" vertical="center"/>
    </xf>
    <xf numFmtId="174" fontId="27" fillId="3" borderId="14" xfId="0" applyNumberFormat="1" applyFont="1" applyFill="1" applyBorder="1" applyAlignment="1" applyProtection="1">
      <alignment horizontal="left" vertical="center"/>
    </xf>
    <xf numFmtId="174" fontId="27" fillId="3" borderId="37" xfId="0" applyNumberFormat="1" applyFont="1" applyFill="1" applyBorder="1" applyAlignment="1" applyProtection="1">
      <alignment horizontal="left" vertical="center"/>
    </xf>
    <xf numFmtId="0" fontId="27" fillId="3" borderId="1" xfId="0" applyFont="1" applyFill="1" applyBorder="1" applyAlignment="1" applyProtection="1">
      <alignment vertical="center"/>
    </xf>
    <xf numFmtId="0" fontId="28" fillId="3" borderId="1" xfId="0" applyFont="1" applyFill="1" applyBorder="1" applyAlignment="1" applyProtection="1">
      <alignment horizontal="center" vertical="center"/>
    </xf>
    <xf numFmtId="4" fontId="28" fillId="3" borderId="1" xfId="0" applyNumberFormat="1" applyFont="1" applyFill="1" applyBorder="1" applyAlignment="1" applyProtection="1">
      <alignment horizontal="center" vertical="center"/>
    </xf>
    <xf numFmtId="0" fontId="28" fillId="0" borderId="15" xfId="0" applyFont="1" applyFill="1" applyBorder="1" applyAlignment="1" applyProtection="1">
      <alignment horizontal="right" vertical="center"/>
    </xf>
    <xf numFmtId="2" fontId="28" fillId="0" borderId="12" xfId="0" applyNumberFormat="1" applyFont="1" applyFill="1" applyBorder="1" applyAlignment="1" applyProtection="1">
      <alignment horizontal="right" vertical="center"/>
    </xf>
    <xf numFmtId="0" fontId="26" fillId="0" borderId="35" xfId="0" applyFont="1" applyFill="1" applyBorder="1" applyAlignment="1" applyProtection="1">
      <alignment vertical="center" wrapText="1"/>
    </xf>
    <xf numFmtId="0" fontId="26" fillId="0" borderId="1" xfId="0" applyFont="1" applyFill="1" applyBorder="1" applyAlignment="1" applyProtection="1">
      <alignment horizontal="center" vertical="center"/>
    </xf>
    <xf numFmtId="4" fontId="26" fillId="0" borderId="1" xfId="0" applyNumberFormat="1" applyFont="1" applyFill="1" applyBorder="1" applyAlignment="1" applyProtection="1">
      <alignment horizontal="center" vertical="center"/>
    </xf>
    <xf numFmtId="2" fontId="25" fillId="3" borderId="12" xfId="0" applyNumberFormat="1" applyFont="1" applyFill="1" applyBorder="1" applyAlignment="1" applyProtection="1">
      <alignment horizontal="right" vertical="center"/>
    </xf>
    <xf numFmtId="0" fontId="25" fillId="3" borderId="35" xfId="0" applyFont="1" applyFill="1" applyBorder="1" applyAlignment="1" applyProtection="1">
      <alignment vertical="center"/>
    </xf>
    <xf numFmtId="0" fontId="26" fillId="0" borderId="12" xfId="0" applyFont="1" applyFill="1" applyBorder="1" applyAlignment="1" applyProtection="1">
      <alignment horizontal="right" vertical="center"/>
    </xf>
    <xf numFmtId="0" fontId="27" fillId="0" borderId="1" xfId="0" applyFont="1" applyFill="1" applyBorder="1" applyAlignment="1" applyProtection="1">
      <alignment horizontal="justify" vertical="center" wrapText="1"/>
    </xf>
    <xf numFmtId="0" fontId="26" fillId="0" borderId="1" xfId="0" applyFont="1" applyFill="1" applyBorder="1" applyAlignment="1" applyProtection="1">
      <alignment horizontal="justify" vertical="center" wrapText="1"/>
    </xf>
    <xf numFmtId="0" fontId="25" fillId="0" borderId="12" xfId="0" applyFont="1" applyFill="1" applyBorder="1" applyAlignment="1" applyProtection="1">
      <alignment horizontal="right" vertical="center"/>
    </xf>
    <xf numFmtId="0" fontId="25" fillId="0" borderId="1" xfId="0" applyFont="1" applyFill="1" applyBorder="1" applyAlignment="1" applyProtection="1">
      <alignment horizontal="justify" vertical="center"/>
    </xf>
    <xf numFmtId="0" fontId="25" fillId="0" borderId="1" xfId="0" applyFont="1" applyFill="1" applyBorder="1" applyAlignment="1" applyProtection="1">
      <alignment horizontal="center" vertical="center"/>
    </xf>
    <xf numFmtId="4" fontId="25" fillId="0" borderId="1" xfId="0" applyNumberFormat="1" applyFont="1" applyFill="1" applyBorder="1" applyAlignment="1" applyProtection="1">
      <alignment horizontal="center" vertical="center"/>
    </xf>
    <xf numFmtId="174" fontId="25" fillId="0" borderId="1" xfId="0" applyNumberFormat="1" applyFont="1" applyFill="1" applyBorder="1" applyAlignment="1" applyProtection="1">
      <alignment vertical="center"/>
    </xf>
    <xf numFmtId="4" fontId="28" fillId="0" borderId="5" xfId="0" applyNumberFormat="1" applyFont="1" applyFill="1" applyBorder="1" applyAlignment="1" applyProtection="1">
      <alignment horizontal="center" vertical="center"/>
    </xf>
    <xf numFmtId="0" fontId="26" fillId="0" borderId="5" xfId="0" applyFont="1" applyFill="1" applyBorder="1" applyAlignment="1" applyProtection="1">
      <alignment horizontal="justify" vertical="center" wrapText="1"/>
    </xf>
    <xf numFmtId="174" fontId="28" fillId="0" borderId="5" xfId="5" applyNumberFormat="1" applyFont="1" applyFill="1" applyBorder="1" applyAlignment="1" applyProtection="1">
      <alignment horizontal="right" vertical="center"/>
    </xf>
    <xf numFmtId="0" fontId="26" fillId="0" borderId="1" xfId="0" applyFont="1" applyFill="1" applyBorder="1" applyAlignment="1" applyProtection="1">
      <alignment horizontal="justify" vertical="center"/>
    </xf>
    <xf numFmtId="0" fontId="26" fillId="0" borderId="35" xfId="0" applyFont="1" applyFill="1" applyBorder="1" applyAlignment="1" applyProtection="1">
      <alignment horizontal="justify" vertical="center" wrapText="1"/>
    </xf>
    <xf numFmtId="0" fontId="26" fillId="0" borderId="35" xfId="0" applyFont="1" applyFill="1" applyBorder="1" applyAlignment="1" applyProtection="1">
      <alignment horizontal="center" vertical="center"/>
    </xf>
    <xf numFmtId="4" fontId="26" fillId="0" borderId="35" xfId="0" applyNumberFormat="1" applyFont="1" applyFill="1" applyBorder="1" applyAlignment="1" applyProtection="1">
      <alignment horizontal="center" vertical="center"/>
    </xf>
    <xf numFmtId="174" fontId="26" fillId="0" borderId="35" xfId="0" applyNumberFormat="1" applyFont="1" applyFill="1" applyBorder="1" applyAlignment="1" applyProtection="1">
      <alignment vertical="center"/>
    </xf>
    <xf numFmtId="0" fontId="28" fillId="0" borderId="28" xfId="0" applyFont="1" applyFill="1" applyBorder="1" applyAlignment="1" applyProtection="1">
      <alignment horizontal="right" vertical="center"/>
    </xf>
    <xf numFmtId="0" fontId="26" fillId="0" borderId="3" xfId="0" applyFont="1" applyFill="1" applyBorder="1" applyAlignment="1" applyProtection="1">
      <alignment horizontal="justify" vertical="center"/>
    </xf>
    <xf numFmtId="0" fontId="26" fillId="0" borderId="3" xfId="0" applyFont="1" applyFill="1" applyBorder="1" applyAlignment="1" applyProtection="1">
      <alignment horizontal="center" vertical="center"/>
    </xf>
    <xf numFmtId="4" fontId="26" fillId="0" borderId="3" xfId="0" applyNumberFormat="1" applyFont="1" applyFill="1" applyBorder="1" applyAlignment="1" applyProtection="1">
      <alignment horizontal="center" vertical="center"/>
    </xf>
    <xf numFmtId="174" fontId="28" fillId="0" borderId="3" xfId="5" applyNumberFormat="1" applyFont="1" applyFill="1" applyBorder="1" applyAlignment="1" applyProtection="1">
      <alignment horizontal="right" vertical="center"/>
    </xf>
    <xf numFmtId="174" fontId="28" fillId="0" borderId="40" xfId="5" applyNumberFormat="1" applyFont="1" applyFill="1" applyBorder="1" applyAlignment="1" applyProtection="1">
      <alignment horizontal="right" vertical="center"/>
    </xf>
    <xf numFmtId="0" fontId="25" fillId="3" borderId="1" xfId="0" applyFont="1" applyFill="1" applyBorder="1" applyAlignment="1" applyProtection="1">
      <alignment horizontal="justify" vertical="center"/>
    </xf>
    <xf numFmtId="174" fontId="26" fillId="0" borderId="1" xfId="5" applyNumberFormat="1" applyFont="1" applyFill="1" applyBorder="1" applyAlignment="1" applyProtection="1">
      <alignment horizontal="right" vertical="center"/>
    </xf>
    <xf numFmtId="0" fontId="25" fillId="3" borderId="13" xfId="0" applyFont="1" applyFill="1" applyBorder="1" applyAlignment="1" applyProtection="1">
      <alignment horizontal="justify" vertical="center"/>
    </xf>
    <xf numFmtId="166" fontId="25" fillId="3" borderId="12" xfId="0" applyNumberFormat="1" applyFont="1" applyFill="1" applyBorder="1" applyAlignment="1" applyProtection="1">
      <alignment horizontal="right" vertical="center"/>
    </xf>
    <xf numFmtId="166" fontId="28" fillId="0" borderId="12" xfId="0" applyNumberFormat="1" applyFont="1" applyFill="1" applyBorder="1" applyAlignment="1" applyProtection="1">
      <alignment horizontal="right" vertical="center"/>
    </xf>
    <xf numFmtId="0" fontId="27" fillId="0" borderId="1" xfId="0" applyFont="1" applyFill="1" applyBorder="1" applyAlignment="1" applyProtection="1">
      <alignment horizontal="right" vertical="center"/>
    </xf>
    <xf numFmtId="44" fontId="28" fillId="0" borderId="1" xfId="5" applyFont="1" applyFill="1" applyBorder="1" applyAlignment="1" applyProtection="1">
      <alignment horizontal="right" vertical="center"/>
    </xf>
    <xf numFmtId="174" fontId="28" fillId="0" borderId="31" xfId="5" applyNumberFormat="1" applyFont="1" applyFill="1" applyBorder="1" applyAlignment="1" applyProtection="1">
      <alignment horizontal="right" vertical="center"/>
    </xf>
    <xf numFmtId="0" fontId="25" fillId="3" borderId="1" xfId="0" applyFont="1" applyFill="1" applyBorder="1" applyAlignment="1" applyProtection="1">
      <alignment horizontal="right" vertical="center"/>
    </xf>
    <xf numFmtId="44" fontId="28" fillId="3" borderId="1" xfId="5" applyFont="1" applyFill="1" applyBorder="1" applyAlignment="1" applyProtection="1">
      <alignment horizontal="right" vertical="center"/>
    </xf>
    <xf numFmtId="174" fontId="28" fillId="3" borderId="31" xfId="5" applyNumberFormat="1" applyFont="1" applyFill="1" applyBorder="1" applyAlignment="1" applyProtection="1">
      <alignment horizontal="right" vertical="center"/>
    </xf>
    <xf numFmtId="0" fontId="26" fillId="0" borderId="1" xfId="0" applyFont="1" applyFill="1" applyBorder="1" applyAlignment="1" applyProtection="1">
      <alignment horizontal="right" vertical="center"/>
    </xf>
    <xf numFmtId="0" fontId="26" fillId="0" borderId="1" xfId="0" applyFont="1" applyFill="1" applyBorder="1" applyAlignment="1" applyProtection="1">
      <alignment horizontal="justify"/>
    </xf>
    <xf numFmtId="0" fontId="26" fillId="0" borderId="1" xfId="0" applyFont="1" applyFill="1" applyBorder="1" applyAlignment="1" applyProtection="1">
      <alignment horizontal="center"/>
    </xf>
    <xf numFmtId="43" fontId="26" fillId="0" borderId="1" xfId="11" applyFont="1" applyFill="1" applyBorder="1" applyAlignment="1" applyProtection="1">
      <alignment horizontal="center"/>
    </xf>
    <xf numFmtId="174" fontId="27" fillId="8" borderId="37" xfId="5" applyNumberFormat="1" applyFont="1" applyFill="1" applyBorder="1" applyAlignment="1" applyProtection="1">
      <alignment horizontal="right" vertical="center"/>
    </xf>
    <xf numFmtId="0" fontId="25" fillId="3" borderId="37" xfId="0" applyFont="1" applyFill="1" applyBorder="1" applyAlignment="1" applyProtection="1">
      <alignment horizontal="left" vertical="center"/>
    </xf>
    <xf numFmtId="44" fontId="28" fillId="3" borderId="36" xfId="5" applyFont="1" applyFill="1" applyBorder="1" applyAlignment="1" applyProtection="1">
      <alignment horizontal="right" vertical="center"/>
    </xf>
    <xf numFmtId="0" fontId="26" fillId="0" borderId="1" xfId="0" applyFont="1" applyFill="1" applyBorder="1" applyAlignment="1" applyProtection="1">
      <alignment vertical="center" wrapText="1"/>
    </xf>
    <xf numFmtId="0" fontId="28" fillId="0" borderId="35" xfId="0" applyFont="1" applyBorder="1" applyAlignment="1" applyProtection="1">
      <alignment vertical="center" wrapText="1"/>
    </xf>
    <xf numFmtId="0" fontId="28" fillId="0" borderId="35" xfId="0" applyFont="1" applyBorder="1" applyAlignment="1" applyProtection="1">
      <alignment horizontal="center" vertical="center" wrapText="1"/>
    </xf>
    <xf numFmtId="0" fontId="25" fillId="7" borderId="12" xfId="0" applyFont="1" applyFill="1" applyBorder="1" applyAlignment="1" applyProtection="1">
      <alignment horizontal="right" vertical="center"/>
    </xf>
    <xf numFmtId="0" fontId="25" fillId="7" borderId="1" xfId="0" applyFont="1" applyFill="1" applyBorder="1" applyAlignment="1" applyProtection="1">
      <alignment vertical="center"/>
    </xf>
    <xf numFmtId="0" fontId="26" fillId="7" borderId="1" xfId="0" applyFont="1" applyFill="1" applyBorder="1" applyAlignment="1" applyProtection="1">
      <alignment horizontal="center" vertical="center"/>
    </xf>
    <xf numFmtId="4" fontId="26" fillId="7" borderId="1" xfId="0" applyNumberFormat="1" applyFont="1" applyFill="1" applyBorder="1" applyAlignment="1" applyProtection="1">
      <alignment horizontal="center" vertical="center"/>
    </xf>
    <xf numFmtId="174" fontId="28" fillId="7" borderId="1" xfId="5" applyNumberFormat="1" applyFont="1" applyFill="1" applyBorder="1" applyAlignment="1" applyProtection="1">
      <alignment horizontal="right" vertical="center"/>
    </xf>
    <xf numFmtId="174" fontId="28" fillId="7" borderId="36" xfId="5" applyNumberFormat="1" applyFont="1" applyFill="1" applyBorder="1" applyAlignment="1" applyProtection="1">
      <alignment horizontal="right" vertical="center"/>
    </xf>
    <xf numFmtId="174" fontId="26" fillId="3" borderId="36" xfId="5" applyNumberFormat="1" applyFont="1" applyFill="1" applyBorder="1" applyAlignment="1" applyProtection="1">
      <alignment horizontal="center" vertical="center"/>
    </xf>
    <xf numFmtId="174" fontId="26" fillId="3" borderId="1" xfId="5" applyNumberFormat="1" applyFont="1" applyFill="1" applyBorder="1" applyAlignment="1" applyProtection="1">
      <alignment horizontal="center" vertical="center"/>
    </xf>
    <xf numFmtId="0" fontId="26" fillId="0" borderId="1" xfId="0" applyFont="1" applyFill="1" applyBorder="1" applyAlignment="1" applyProtection="1">
      <alignment vertical="center"/>
    </xf>
    <xf numFmtId="0" fontId="26" fillId="0" borderId="3" xfId="0" applyFont="1" applyFill="1" applyBorder="1" applyAlignment="1" applyProtection="1">
      <alignment horizontal="justify" wrapText="1"/>
    </xf>
    <xf numFmtId="0" fontId="26" fillId="0" borderId="3" xfId="0" applyFont="1" applyBorder="1" applyAlignment="1" applyProtection="1">
      <alignment horizontal="center" vertical="center" wrapText="1"/>
    </xf>
    <xf numFmtId="174" fontId="26" fillId="0" borderId="3" xfId="5" applyNumberFormat="1" applyFont="1" applyBorder="1" applyAlignment="1" applyProtection="1">
      <alignment wrapText="1"/>
    </xf>
    <xf numFmtId="0" fontId="26" fillId="0" borderId="1" xfId="0" applyFont="1" applyFill="1" applyBorder="1" applyAlignment="1" applyProtection="1">
      <alignment horizontal="justify" wrapText="1"/>
    </xf>
    <xf numFmtId="0" fontId="26" fillId="0" borderId="1" xfId="0" applyFont="1" applyBorder="1" applyAlignment="1" applyProtection="1">
      <alignment horizontal="center" vertical="center" wrapText="1"/>
    </xf>
    <xf numFmtId="174" fontId="26" fillId="0" borderId="1" xfId="5" applyNumberFormat="1" applyFont="1" applyBorder="1" applyAlignment="1" applyProtection="1">
      <alignment wrapText="1"/>
    </xf>
    <xf numFmtId="0" fontId="26" fillId="0" borderId="5" xfId="0" applyFont="1" applyFill="1" applyBorder="1" applyAlignment="1" applyProtection="1">
      <alignment horizontal="justify" wrapText="1"/>
    </xf>
    <xf numFmtId="0" fontId="26" fillId="0" borderId="5" xfId="0" applyFont="1" applyBorder="1" applyAlignment="1" applyProtection="1">
      <alignment horizontal="center" vertical="center" wrapText="1"/>
    </xf>
    <xf numFmtId="174" fontId="26" fillId="0" borderId="5" xfId="5" applyNumberFormat="1" applyFont="1" applyBorder="1" applyAlignment="1" applyProtection="1">
      <alignment wrapText="1"/>
    </xf>
    <xf numFmtId="0" fontId="26" fillId="0" borderId="3" xfId="0" applyFont="1" applyFill="1" applyBorder="1" applyAlignment="1" applyProtection="1">
      <alignment horizontal="justify" vertical="top" wrapText="1"/>
    </xf>
    <xf numFmtId="0" fontId="26" fillId="0" borderId="1" xfId="0" applyFont="1" applyFill="1" applyBorder="1" applyAlignment="1" applyProtection="1">
      <alignment horizontal="justify" vertical="top" wrapText="1"/>
    </xf>
    <xf numFmtId="0" fontId="26" fillId="0" borderId="5" xfId="0" applyFont="1" applyFill="1" applyBorder="1" applyAlignment="1" applyProtection="1">
      <alignment horizontal="justify" vertical="top" wrapText="1"/>
    </xf>
    <xf numFmtId="0" fontId="26" fillId="0" borderId="3" xfId="0" applyFont="1" applyBorder="1" applyAlignment="1" applyProtection="1">
      <alignment horizontal="justify" wrapText="1"/>
    </xf>
    <xf numFmtId="0" fontId="26" fillId="0" borderId="1" xfId="0" applyFont="1" applyBorder="1" applyAlignment="1" applyProtection="1">
      <alignment horizontal="justify" wrapText="1"/>
    </xf>
    <xf numFmtId="0" fontId="26" fillId="0" borderId="5" xfId="0" applyFont="1" applyBorder="1" applyAlignment="1" applyProtection="1">
      <alignment horizontal="justify" wrapText="1"/>
    </xf>
    <xf numFmtId="0" fontId="26" fillId="0" borderId="3" xfId="0" applyFont="1" applyBorder="1" applyAlignment="1" applyProtection="1">
      <alignment wrapText="1"/>
    </xf>
    <xf numFmtId="0" fontId="26" fillId="0" borderId="5" xfId="0" applyFont="1" applyBorder="1" applyAlignment="1" applyProtection="1">
      <alignment wrapText="1"/>
    </xf>
    <xf numFmtId="0" fontId="26" fillId="0" borderId="5" xfId="0" applyFont="1" applyFill="1" applyBorder="1" applyAlignment="1" applyProtection="1">
      <alignment vertical="center" wrapText="1"/>
    </xf>
    <xf numFmtId="0" fontId="26" fillId="0" borderId="5" xfId="0" applyFont="1" applyFill="1" applyBorder="1" applyAlignment="1" applyProtection="1">
      <alignment horizontal="center" vertical="center"/>
    </xf>
    <xf numFmtId="4" fontId="26" fillId="0" borderId="5" xfId="0" applyNumberFormat="1" applyFont="1" applyFill="1" applyBorder="1" applyAlignment="1" applyProtection="1">
      <alignment horizontal="center" vertical="center"/>
    </xf>
    <xf numFmtId="0" fontId="26" fillId="0" borderId="15" xfId="0" applyFont="1" applyFill="1" applyBorder="1" applyAlignment="1" applyProtection="1">
      <alignment horizontal="right" vertical="center"/>
    </xf>
    <xf numFmtId="0" fontId="26" fillId="0" borderId="6" xfId="0" applyFont="1" applyFill="1" applyBorder="1" applyAlignment="1" applyProtection="1">
      <alignment horizontal="justify" vertical="center" wrapText="1"/>
    </xf>
    <xf numFmtId="0" fontId="26" fillId="0" borderId="37" xfId="0" applyFont="1" applyFill="1" applyBorder="1" applyAlignment="1" applyProtection="1">
      <alignment horizontal="center" vertical="center"/>
    </xf>
    <xf numFmtId="4" fontId="26" fillId="0" borderId="37" xfId="0" applyNumberFormat="1" applyFont="1" applyFill="1" applyBorder="1" applyAlignment="1" applyProtection="1">
      <alignment horizontal="center" vertical="center"/>
    </xf>
    <xf numFmtId="174" fontId="28" fillId="0" borderId="6" xfId="5" applyNumberFormat="1" applyFont="1" applyFill="1" applyBorder="1" applyAlignment="1" applyProtection="1">
      <alignment horizontal="right" vertical="center"/>
    </xf>
    <xf numFmtId="44" fontId="27" fillId="8" borderId="6" xfId="5" applyFont="1" applyFill="1" applyBorder="1" applyAlignment="1" applyProtection="1">
      <alignment horizontal="right" vertical="center"/>
    </xf>
    <xf numFmtId="0" fontId="25" fillId="3" borderId="15" xfId="0" applyFont="1" applyFill="1" applyBorder="1" applyAlignment="1" applyProtection="1">
      <alignment horizontal="right" vertical="center"/>
    </xf>
    <xf numFmtId="0" fontId="25" fillId="3" borderId="1" xfId="0" applyFont="1" applyFill="1" applyBorder="1" applyAlignment="1" applyProtection="1">
      <alignment horizontal="left" vertical="center"/>
    </xf>
    <xf numFmtId="0" fontId="26" fillId="3" borderId="1" xfId="0" applyFont="1" applyFill="1" applyBorder="1" applyAlignment="1" applyProtection="1">
      <alignment horizontal="left" vertical="center"/>
    </xf>
    <xf numFmtId="166" fontId="25" fillId="3" borderId="15" xfId="0" applyNumberFormat="1" applyFont="1" applyFill="1" applyBorder="1" applyAlignment="1" applyProtection="1">
      <alignment horizontal="right" vertical="center"/>
    </xf>
    <xf numFmtId="0" fontId="25" fillId="3" borderId="36" xfId="0" applyFont="1" applyFill="1" applyBorder="1" applyAlignment="1" applyProtection="1">
      <alignment horizontal="left" vertical="center"/>
    </xf>
    <xf numFmtId="4" fontId="28" fillId="0" borderId="1" xfId="0" applyNumberFormat="1" applyFont="1" applyFill="1" applyBorder="1" applyAlignment="1" applyProtection="1">
      <alignment horizontal="center" vertical="center" wrapText="1"/>
    </xf>
    <xf numFmtId="174" fontId="28" fillId="0" borderId="1" xfId="5" applyNumberFormat="1" applyFont="1" applyFill="1" applyBorder="1" applyAlignment="1" applyProtection="1">
      <alignment horizontal="right" vertical="center" wrapText="1"/>
    </xf>
    <xf numFmtId="174" fontId="28" fillId="0" borderId="37" xfId="5" applyNumberFormat="1" applyFont="1" applyFill="1" applyBorder="1" applyAlignment="1" applyProtection="1">
      <alignment horizontal="right" vertical="center" wrapText="1"/>
    </xf>
    <xf numFmtId="174" fontId="27" fillId="8" borderId="11" xfId="5" applyNumberFormat="1" applyFont="1" applyFill="1" applyBorder="1" applyAlignment="1" applyProtection="1">
      <alignment horizontal="right" vertical="center"/>
    </xf>
    <xf numFmtId="174" fontId="27" fillId="4" borderId="24" xfId="5" applyNumberFormat="1" applyFont="1" applyFill="1" applyBorder="1" applyAlignment="1" applyProtection="1">
      <alignment horizontal="right" vertical="center"/>
    </xf>
    <xf numFmtId="174" fontId="27" fillId="4" borderId="25" xfId="5" applyNumberFormat="1" applyFont="1" applyFill="1" applyBorder="1" applyAlignment="1" applyProtection="1">
      <alignment horizontal="right" vertical="center"/>
    </xf>
    <xf numFmtId="174" fontId="27" fillId="4" borderId="26" xfId="5" applyNumberFormat="1" applyFont="1" applyFill="1" applyBorder="1" applyAlignment="1" applyProtection="1">
      <alignment horizontal="right" vertical="center"/>
    </xf>
    <xf numFmtId="174" fontId="27" fillId="4" borderId="27" xfId="5" applyNumberFormat="1" applyFont="1" applyFill="1" applyBorder="1" applyAlignment="1" applyProtection="1">
      <alignment horizontal="right" vertical="center"/>
    </xf>
    <xf numFmtId="0" fontId="36" fillId="2" borderId="17" xfId="0" applyFont="1" applyFill="1" applyBorder="1" applyAlignment="1" applyProtection="1">
      <alignment horizontal="right" vertical="center" wrapText="1"/>
    </xf>
    <xf numFmtId="0" fontId="36" fillId="2" borderId="18" xfId="0" applyFont="1" applyFill="1" applyBorder="1" applyAlignment="1" applyProtection="1">
      <alignment horizontal="right" vertical="center" wrapText="1"/>
    </xf>
    <xf numFmtId="0" fontId="36" fillId="2" borderId="19" xfId="0" applyFont="1" applyFill="1" applyBorder="1" applyAlignment="1" applyProtection="1">
      <alignment horizontal="right" vertical="center" wrapText="1"/>
    </xf>
    <xf numFmtId="0" fontId="26" fillId="0" borderId="0" xfId="0" applyFont="1" applyAlignment="1" applyProtection="1">
      <alignment horizontal="right" vertical="center"/>
    </xf>
    <xf numFmtId="0" fontId="36" fillId="0" borderId="20" xfId="0" applyFont="1" applyBorder="1" applyAlignment="1" applyProtection="1">
      <alignment vertical="center"/>
    </xf>
    <xf numFmtId="0" fontId="36" fillId="0" borderId="7" xfId="0" applyFont="1" applyBorder="1" applyAlignment="1" applyProtection="1">
      <alignment horizontal="right" vertical="center"/>
    </xf>
    <xf numFmtId="0" fontId="36" fillId="0" borderId="8" xfId="0" applyFont="1" applyBorder="1" applyAlignment="1" applyProtection="1">
      <alignment horizontal="right" vertical="center"/>
    </xf>
    <xf numFmtId="10" fontId="25" fillId="4" borderId="16" xfId="0" applyNumberFormat="1" applyFont="1" applyFill="1" applyBorder="1" applyAlignment="1" applyProtection="1">
      <alignment horizontal="center" vertical="center"/>
    </xf>
    <xf numFmtId="0" fontId="36" fillId="0" borderId="21" xfId="0" applyFont="1" applyBorder="1" applyAlignment="1" applyProtection="1">
      <alignment vertical="center"/>
    </xf>
    <xf numFmtId="0" fontId="36" fillId="0" borderId="9" xfId="0" applyFont="1" applyBorder="1" applyAlignment="1" applyProtection="1">
      <alignment horizontal="right" vertical="center"/>
    </xf>
    <xf numFmtId="0" fontId="36" fillId="0" borderId="10" xfId="0" applyFont="1" applyBorder="1" applyAlignment="1" applyProtection="1">
      <alignment horizontal="right" vertical="center"/>
    </xf>
    <xf numFmtId="0" fontId="36" fillId="0" borderId="22" xfId="0" applyFont="1" applyBorder="1" applyAlignment="1" applyProtection="1">
      <alignment vertical="center"/>
    </xf>
    <xf numFmtId="0" fontId="36" fillId="0" borderId="39" xfId="0" applyFont="1" applyBorder="1" applyAlignment="1" applyProtection="1">
      <alignment horizontal="right" vertical="center"/>
    </xf>
    <xf numFmtId="0" fontId="36" fillId="0" borderId="38" xfId="0" applyFont="1" applyBorder="1" applyAlignment="1" applyProtection="1">
      <alignment horizontal="right" vertical="center"/>
    </xf>
    <xf numFmtId="0" fontId="28" fillId="0" borderId="35" xfId="0" applyFont="1" applyFill="1" applyBorder="1" applyAlignment="1" applyProtection="1">
      <alignment vertical="center" wrapText="1"/>
    </xf>
    <xf numFmtId="0" fontId="28" fillId="0" borderId="35" xfId="0" applyFont="1" applyFill="1" applyBorder="1" applyAlignment="1" applyProtection="1">
      <alignment horizontal="center" vertical="center"/>
    </xf>
    <xf numFmtId="166" fontId="37" fillId="0" borderId="15" xfId="0" applyNumberFormat="1" applyFont="1" applyFill="1" applyBorder="1" applyAlignment="1" applyProtection="1">
      <alignment horizontal="right" vertical="center"/>
    </xf>
    <xf numFmtId="174" fontId="26" fillId="0" borderId="0" xfId="0" applyNumberFormat="1" applyFont="1"/>
    <xf numFmtId="174" fontId="26" fillId="0" borderId="0" xfId="0" applyNumberFormat="1" applyFont="1" applyAlignment="1">
      <alignment horizontal="center" vertical="center"/>
    </xf>
    <xf numFmtId="175" fontId="26" fillId="0" borderId="0" xfId="221" applyNumberFormat="1" applyFont="1"/>
    <xf numFmtId="176" fontId="26" fillId="0" borderId="0" xfId="221" applyNumberFormat="1" applyFont="1"/>
    <xf numFmtId="10" fontId="39" fillId="4" borderId="16" xfId="0" applyNumberFormat="1" applyFont="1" applyFill="1" applyBorder="1" applyAlignment="1" applyProtection="1">
      <alignment horizontal="center" vertical="center"/>
    </xf>
    <xf numFmtId="177" fontId="26" fillId="0" borderId="0" xfId="0" applyNumberFormat="1" applyFont="1" applyAlignment="1">
      <alignment horizontal="center" vertical="center"/>
    </xf>
    <xf numFmtId="0" fontId="36" fillId="0" borderId="17" xfId="0" applyFont="1" applyBorder="1" applyAlignment="1" applyProtection="1">
      <alignment vertical="center"/>
    </xf>
    <xf numFmtId="0" fontId="36" fillId="0" borderId="18" xfId="0" applyFont="1" applyBorder="1" applyAlignment="1" applyProtection="1">
      <alignment vertical="center"/>
    </xf>
    <xf numFmtId="0" fontId="36" fillId="2" borderId="18" xfId="0" applyFont="1" applyFill="1" applyBorder="1" applyAlignment="1" applyProtection="1">
      <alignment vertical="center" wrapText="1"/>
    </xf>
    <xf numFmtId="0" fontId="36" fillId="2" borderId="18" xfId="0" applyFont="1" applyFill="1" applyBorder="1" applyAlignment="1" applyProtection="1">
      <alignment horizontal="center" vertical="center" wrapText="1"/>
    </xf>
    <xf numFmtId="0" fontId="36" fillId="2" borderId="19" xfId="0" applyFont="1" applyFill="1" applyBorder="1" applyAlignment="1" applyProtection="1">
      <alignment horizontal="center" vertical="center" wrapText="1"/>
    </xf>
    <xf numFmtId="0" fontId="36" fillId="2" borderId="32" xfId="0" applyFont="1" applyFill="1" applyBorder="1" applyAlignment="1" applyProtection="1">
      <alignment horizontal="right" vertical="center" wrapText="1"/>
    </xf>
    <xf numFmtId="0" fontId="36" fillId="2" borderId="30" xfId="0" applyFont="1" applyFill="1" applyBorder="1" applyAlignment="1" applyProtection="1">
      <alignment horizontal="right" vertical="center" wrapText="1"/>
    </xf>
    <xf numFmtId="0" fontId="36" fillId="2" borderId="33" xfId="0" applyFont="1" applyFill="1" applyBorder="1" applyAlignment="1" applyProtection="1">
      <alignment horizontal="right" vertical="center" wrapText="1"/>
    </xf>
    <xf numFmtId="0" fontId="25" fillId="8" borderId="15" xfId="0" applyFont="1" applyFill="1" applyBorder="1" applyAlignment="1" applyProtection="1">
      <alignment horizontal="right" vertical="center"/>
    </xf>
    <xf numFmtId="0" fontId="25" fillId="8" borderId="14" xfId="0" applyFont="1" applyFill="1" applyBorder="1" applyAlignment="1" applyProtection="1">
      <alignment horizontal="right" vertical="center"/>
    </xf>
    <xf numFmtId="0" fontId="25" fillId="2" borderId="15" xfId="0" applyFont="1" applyFill="1" applyBorder="1" applyAlignment="1" applyProtection="1">
      <alignment horizontal="center" vertical="center" wrapText="1"/>
    </xf>
    <xf numFmtId="0" fontId="25" fillId="2" borderId="14" xfId="0" applyFont="1" applyFill="1" applyBorder="1" applyAlignment="1" applyProtection="1">
      <alignment horizontal="center" vertical="center" wrapText="1"/>
    </xf>
    <xf numFmtId="0" fontId="25" fillId="2" borderId="37" xfId="0" applyFont="1" applyFill="1" applyBorder="1" applyAlignment="1" applyProtection="1">
      <alignment horizontal="center" vertical="center" wrapText="1"/>
    </xf>
    <xf numFmtId="2" fontId="25" fillId="8" borderId="15" xfId="0" applyNumberFormat="1" applyFont="1" applyFill="1" applyBorder="1" applyAlignment="1" applyProtection="1">
      <alignment horizontal="right" vertical="center"/>
    </xf>
    <xf numFmtId="2" fontId="25" fillId="8" borderId="14" xfId="0" applyNumberFormat="1" applyFont="1" applyFill="1" applyBorder="1" applyAlignment="1" applyProtection="1">
      <alignment horizontal="right" vertical="center"/>
    </xf>
    <xf numFmtId="0" fontId="27" fillId="8" borderId="23" xfId="12" applyFont="1" applyFill="1" applyBorder="1" applyAlignment="1" applyProtection="1">
      <alignment horizontal="right" vertical="center" wrapText="1"/>
    </xf>
    <xf numFmtId="0" fontId="27" fillId="8" borderId="34" xfId="12" applyFont="1" applyFill="1" applyBorder="1" applyAlignment="1" applyProtection="1">
      <alignment horizontal="right" vertical="center" wrapText="1"/>
    </xf>
    <xf numFmtId="0" fontId="36" fillId="0" borderId="18" xfId="0" applyFont="1" applyBorder="1" applyAlignment="1" applyProtection="1">
      <alignment horizontal="center" vertical="center"/>
    </xf>
    <xf numFmtId="0" fontId="36" fillId="0" borderId="19" xfId="0" applyFont="1" applyBorder="1" applyAlignment="1" applyProtection="1">
      <alignment horizontal="center" vertical="center"/>
    </xf>
    <xf numFmtId="0" fontId="25" fillId="0" borderId="41" xfId="0" applyFont="1" applyBorder="1" applyAlignment="1" applyProtection="1">
      <alignment horizontal="center" vertical="center" wrapText="1"/>
    </xf>
    <xf numFmtId="0" fontId="25" fillId="0" borderId="6" xfId="0" applyFont="1" applyBorder="1" applyAlignment="1" applyProtection="1">
      <alignment horizontal="center" vertical="center" wrapText="1"/>
    </xf>
    <xf numFmtId="0" fontId="26" fillId="2" borderId="43" xfId="0" applyFont="1" applyFill="1" applyBorder="1" applyAlignment="1" applyProtection="1">
      <alignment horizontal="center" vertical="center" wrapText="1"/>
    </xf>
    <xf numFmtId="0" fontId="26" fillId="2" borderId="47" xfId="0" applyFont="1" applyFill="1" applyBorder="1" applyAlignment="1" applyProtection="1">
      <alignment horizontal="center" vertical="center" wrapText="1"/>
    </xf>
    <xf numFmtId="0" fontId="25" fillId="2" borderId="44" xfId="0" applyFont="1" applyFill="1" applyBorder="1" applyAlignment="1" applyProtection="1">
      <alignment horizontal="center" vertical="center"/>
    </xf>
    <xf numFmtId="0" fontId="25" fillId="2" borderId="48" xfId="0" applyFont="1" applyFill="1" applyBorder="1" applyAlignment="1" applyProtection="1">
      <alignment horizontal="center" vertical="center"/>
    </xf>
    <xf numFmtId="0" fontId="25" fillId="2" borderId="42" xfId="0" applyFont="1" applyFill="1" applyBorder="1" applyAlignment="1" applyProtection="1">
      <alignment horizontal="center" vertical="center" wrapText="1"/>
    </xf>
    <xf numFmtId="0" fontId="25" fillId="2" borderId="4" xfId="0" applyFont="1" applyFill="1" applyBorder="1" applyAlignment="1" applyProtection="1">
      <alignment horizontal="center" vertical="center" wrapText="1"/>
    </xf>
    <xf numFmtId="166" fontId="38" fillId="9" borderId="15" xfId="0" applyNumberFormat="1" applyFont="1" applyFill="1" applyBorder="1" applyAlignment="1" applyProtection="1">
      <alignment horizontal="right" vertical="center"/>
    </xf>
    <xf numFmtId="0" fontId="38" fillId="9" borderId="1" xfId="0" applyFont="1" applyFill="1" applyBorder="1" applyAlignment="1" applyProtection="1">
      <alignment vertical="center" wrapText="1"/>
    </xf>
    <xf numFmtId="0" fontId="38" fillId="9" borderId="1" xfId="0" applyFont="1" applyFill="1" applyBorder="1" applyAlignment="1" applyProtection="1">
      <alignment horizontal="center" vertical="center"/>
    </xf>
    <xf numFmtId="4" fontId="38" fillId="9" borderId="35" xfId="0" applyNumberFormat="1" applyFont="1" applyFill="1" applyBorder="1" applyAlignment="1" applyProtection="1">
      <alignment horizontal="center" vertical="center"/>
    </xf>
    <xf numFmtId="174" fontId="38" fillId="9" borderId="35" xfId="5" applyNumberFormat="1" applyFont="1" applyFill="1" applyBorder="1" applyAlignment="1" applyProtection="1">
      <alignment horizontal="right" vertical="center"/>
    </xf>
    <xf numFmtId="174" fontId="38" fillId="9" borderId="36" xfId="5" applyNumberFormat="1" applyFont="1" applyFill="1" applyBorder="1" applyAlignment="1" applyProtection="1">
      <alignment horizontal="right" vertical="center"/>
    </xf>
    <xf numFmtId="0" fontId="28" fillId="9" borderId="1" xfId="0" applyFont="1" applyFill="1" applyBorder="1" applyAlignment="1" applyProtection="1">
      <alignment vertical="center" wrapText="1"/>
    </xf>
    <xf numFmtId="0" fontId="28" fillId="9" borderId="1" xfId="0" applyFont="1" applyFill="1" applyBorder="1" applyAlignment="1" applyProtection="1">
      <alignment horizontal="center" vertical="center"/>
    </xf>
    <xf numFmtId="4" fontId="28" fillId="9" borderId="1" xfId="0" applyNumberFormat="1" applyFont="1" applyFill="1" applyBorder="1" applyAlignment="1" applyProtection="1">
      <alignment horizontal="center" vertical="center"/>
    </xf>
    <xf numFmtId="174" fontId="28" fillId="9" borderId="1" xfId="5" applyNumberFormat="1" applyFont="1" applyFill="1" applyBorder="1" applyAlignment="1" applyProtection="1">
      <alignment horizontal="right" vertical="center"/>
    </xf>
    <xf numFmtId="174" fontId="28" fillId="9" borderId="36" xfId="5" applyNumberFormat="1" applyFont="1" applyFill="1" applyBorder="1" applyAlignment="1" applyProtection="1">
      <alignment horizontal="right" vertical="center"/>
    </xf>
    <xf numFmtId="166" fontId="37" fillId="9" borderId="15" xfId="0" applyNumberFormat="1" applyFont="1" applyFill="1" applyBorder="1" applyAlignment="1" applyProtection="1">
      <alignment horizontal="right" vertical="center"/>
    </xf>
    <xf numFmtId="0" fontId="38" fillId="9" borderId="35" xfId="0" applyFont="1" applyFill="1" applyBorder="1" applyAlignment="1" applyProtection="1">
      <alignment horizontal="center" vertical="center"/>
    </xf>
    <xf numFmtId="174" fontId="38" fillId="9" borderId="1" xfId="5" applyNumberFormat="1" applyFont="1" applyFill="1" applyBorder="1" applyAlignment="1" applyProtection="1">
      <alignment horizontal="right" vertical="center"/>
    </xf>
  </cellXfs>
  <cellStyles count="222">
    <cellStyle name="%" xfId="14"/>
    <cellStyle name="% 2" xfId="6"/>
    <cellStyle name="% 2 10" xfId="44"/>
    <cellStyle name="% 2 11" xfId="45"/>
    <cellStyle name="% 2 12" xfId="46"/>
    <cellStyle name="% 2 13" xfId="47"/>
    <cellStyle name="% 2 14" xfId="48"/>
    <cellStyle name="% 2 15" xfId="49"/>
    <cellStyle name="% 2 16" xfId="50"/>
    <cellStyle name="% 2 17" xfId="51"/>
    <cellStyle name="% 2 18" xfId="52"/>
    <cellStyle name="% 2 2" xfId="8"/>
    <cellStyle name="% 2 3" xfId="53"/>
    <cellStyle name="% 2 4" xfId="54"/>
    <cellStyle name="% 2 5" xfId="55"/>
    <cellStyle name="% 2 6" xfId="56"/>
    <cellStyle name="% 2 7" xfId="57"/>
    <cellStyle name="% 2 8" xfId="58"/>
    <cellStyle name="% 2 9" xfId="59"/>
    <cellStyle name="80" xfId="15"/>
    <cellStyle name="Euro" xfId="16"/>
    <cellStyle name="Euro 2" xfId="60"/>
    <cellStyle name="Euro 3" xfId="61"/>
    <cellStyle name="Euro 4" xfId="62"/>
    <cellStyle name="Excel Built-in Normal" xfId="2"/>
    <cellStyle name="Hipervínculo 2" xfId="63"/>
    <cellStyle name="Millares" xfId="11" builtinId="3"/>
    <cellStyle name="Millares 2" xfId="29"/>
    <cellStyle name="Millares 2 2" xfId="66"/>
    <cellStyle name="Millares 2 3" xfId="67"/>
    <cellStyle name="Millares 2 4" xfId="68"/>
    <cellStyle name="Millares 2 5" xfId="69"/>
    <cellStyle name="Millares 2 6" xfId="65"/>
    <cellStyle name="Millares 3" xfId="4"/>
    <cellStyle name="Millares 3 2" xfId="71"/>
    <cellStyle name="Millares 3 3" xfId="72"/>
    <cellStyle name="Millares 3 4" xfId="73"/>
    <cellStyle name="Millares 3 5" xfId="70"/>
    <cellStyle name="Millares 4" xfId="74"/>
    <cellStyle name="Millares 5" xfId="75"/>
    <cellStyle name="Millares 6" xfId="76"/>
    <cellStyle name="Millares 7" xfId="64"/>
    <cellStyle name="Moneda" xfId="5" builtinId="4"/>
    <cellStyle name="Moneda 11" xfId="10"/>
    <cellStyle name="Moneda 2" xfId="17"/>
    <cellStyle name="Moneda 2 2" xfId="28"/>
    <cellStyle name="Moneda 2 2 2" xfId="7"/>
    <cellStyle name="Moneda 2 2 3" xfId="78"/>
    <cellStyle name="Moneda 2 3" xfId="79"/>
    <cellStyle name="Moneda 2 4" xfId="80"/>
    <cellStyle name="Moneda 2 5" xfId="77"/>
    <cellStyle name="Normal" xfId="0" builtinId="0"/>
    <cellStyle name="Normal 10" xfId="138"/>
    <cellStyle name="Normal 10 2" xfId="166"/>
    <cellStyle name="Normal 10 2 2" xfId="220"/>
    <cellStyle name="Normal 10 3" xfId="193"/>
    <cellStyle name="Normal 2" xfId="13"/>
    <cellStyle name="Normal 2 2" xfId="27"/>
    <cellStyle name="Normal 2 2 2" xfId="81"/>
    <cellStyle name="Normal 3" xfId="12"/>
    <cellStyle name="Normal 3 10" xfId="83"/>
    <cellStyle name="Normal 3 11" xfId="84"/>
    <cellStyle name="Normal 3 12" xfId="85"/>
    <cellStyle name="Normal 3 13" xfId="86"/>
    <cellStyle name="Normal 3 14" xfId="87"/>
    <cellStyle name="Normal 3 15" xfId="88"/>
    <cellStyle name="Normal 3 16" xfId="89"/>
    <cellStyle name="Normal 3 17" xfId="90"/>
    <cellStyle name="Normal 3 18" xfId="1"/>
    <cellStyle name="Normal 3 18 2" xfId="18"/>
    <cellStyle name="Normal 3 18 2 2" xfId="23"/>
    <cellStyle name="Normal 3 18 2 2 2" xfId="38"/>
    <cellStyle name="Normal 3 18 2 2 2 2" xfId="158"/>
    <cellStyle name="Normal 3 18 2 2 2 2 2" xfId="213"/>
    <cellStyle name="Normal 3 18 2 2 2 3" xfId="186"/>
    <cellStyle name="Normal 3 18 2 2 3" xfId="146"/>
    <cellStyle name="Normal 3 18 2 2 3 2" xfId="201"/>
    <cellStyle name="Normal 3 18 2 2 4" xfId="174"/>
    <cellStyle name="Normal 3 18 2 3" xfId="33"/>
    <cellStyle name="Normal 3 18 2 3 2" xfId="153"/>
    <cellStyle name="Normal 3 18 2 3 2 2" xfId="208"/>
    <cellStyle name="Normal 3 18 2 3 3" xfId="181"/>
    <cellStyle name="Normal 3 18 2 4" xfId="141"/>
    <cellStyle name="Normal 3 18 2 4 2" xfId="196"/>
    <cellStyle name="Normal 3 18 2 5" xfId="169"/>
    <cellStyle name="Normal 3 18 3" xfId="20"/>
    <cellStyle name="Normal 3 18 3 2" xfId="25"/>
    <cellStyle name="Normal 3 18 3 2 2" xfId="40"/>
    <cellStyle name="Normal 3 18 3 2 2 2" xfId="160"/>
    <cellStyle name="Normal 3 18 3 2 2 2 2" xfId="215"/>
    <cellStyle name="Normal 3 18 3 2 2 3" xfId="188"/>
    <cellStyle name="Normal 3 18 3 2 3" xfId="148"/>
    <cellStyle name="Normal 3 18 3 2 3 2" xfId="203"/>
    <cellStyle name="Normal 3 18 3 2 4" xfId="176"/>
    <cellStyle name="Normal 3 18 3 3" xfId="35"/>
    <cellStyle name="Normal 3 18 3 3 2" xfId="155"/>
    <cellStyle name="Normal 3 18 3 3 2 2" xfId="210"/>
    <cellStyle name="Normal 3 18 3 3 3" xfId="183"/>
    <cellStyle name="Normal 3 18 3 4" xfId="143"/>
    <cellStyle name="Normal 3 18 3 4 2" xfId="198"/>
    <cellStyle name="Normal 3 18 3 5" xfId="171"/>
    <cellStyle name="Normal 3 18 4" xfId="21"/>
    <cellStyle name="Normal 3 18 4 2" xfId="36"/>
    <cellStyle name="Normal 3 18 4 2 2" xfId="156"/>
    <cellStyle name="Normal 3 18 4 2 2 2" xfId="211"/>
    <cellStyle name="Normal 3 18 4 2 3" xfId="184"/>
    <cellStyle name="Normal 3 18 4 3" xfId="144"/>
    <cellStyle name="Normal 3 18 4 3 2" xfId="199"/>
    <cellStyle name="Normal 3 18 4 4" xfId="172"/>
    <cellStyle name="Normal 3 18 5" xfId="31"/>
    <cellStyle name="Normal 3 18 5 2" xfId="151"/>
    <cellStyle name="Normal 3 18 5 2 2" xfId="206"/>
    <cellStyle name="Normal 3 18 5 3" xfId="179"/>
    <cellStyle name="Normal 3 18 6" xfId="91"/>
    <cellStyle name="Normal 3 18 7" xfId="139"/>
    <cellStyle name="Normal 3 18 7 2" xfId="194"/>
    <cellStyle name="Normal 3 18 8" xfId="167"/>
    <cellStyle name="Normal 3 19" xfId="92"/>
    <cellStyle name="Normal 3 2" xfId="19"/>
    <cellStyle name="Normal 3 2 2" xfId="24"/>
    <cellStyle name="Normal 3 2 2 10" xfId="95"/>
    <cellStyle name="Normal 3 2 2 11" xfId="96"/>
    <cellStyle name="Normal 3 2 2 12" xfId="97"/>
    <cellStyle name="Normal 3 2 2 13" xfId="98"/>
    <cellStyle name="Normal 3 2 2 14" xfId="99"/>
    <cellStyle name="Normal 3 2 2 15" xfId="100"/>
    <cellStyle name="Normal 3 2 2 16" xfId="101"/>
    <cellStyle name="Normal 3 2 2 17" xfId="102"/>
    <cellStyle name="Normal 3 2 2 18" xfId="103"/>
    <cellStyle name="Normal 3 2 2 19" xfId="94"/>
    <cellStyle name="Normal 3 2 2 2" xfId="39"/>
    <cellStyle name="Normal 3 2 2 2 2" xfId="104"/>
    <cellStyle name="Normal 3 2 2 2 3" xfId="159"/>
    <cellStyle name="Normal 3 2 2 2 3 2" xfId="214"/>
    <cellStyle name="Normal 3 2 2 2 4" xfId="187"/>
    <cellStyle name="Normal 3 2 2 20" xfId="147"/>
    <cellStyle name="Normal 3 2 2 20 2" xfId="202"/>
    <cellStyle name="Normal 3 2 2 21" xfId="175"/>
    <cellStyle name="Normal 3 2 2 3" xfId="105"/>
    <cellStyle name="Normal 3 2 2 4" xfId="106"/>
    <cellStyle name="Normal 3 2 2 5" xfId="107"/>
    <cellStyle name="Normal 3 2 2 6" xfId="108"/>
    <cellStyle name="Normal 3 2 2 7" xfId="109"/>
    <cellStyle name="Normal 3 2 2 8" xfId="110"/>
    <cellStyle name="Normal 3 2 2 9" xfId="111"/>
    <cellStyle name="Normal 3 2 3" xfId="34"/>
    <cellStyle name="Normal 3 2 3 2" xfId="154"/>
    <cellStyle name="Normal 3 2 3 2 2" xfId="209"/>
    <cellStyle name="Normal 3 2 3 3" xfId="182"/>
    <cellStyle name="Normal 3 2 4" xfId="93"/>
    <cellStyle name="Normal 3 2 5" xfId="142"/>
    <cellStyle name="Normal 3 2 5 2" xfId="197"/>
    <cellStyle name="Normal 3 2 6" xfId="170"/>
    <cellStyle name="Normal 3 20" xfId="112"/>
    <cellStyle name="Normal 3 21" xfId="82"/>
    <cellStyle name="Normal 3 22" xfId="140"/>
    <cellStyle name="Normal 3 22 2" xfId="195"/>
    <cellStyle name="Normal 3 23" xfId="168"/>
    <cellStyle name="Normal 3 3" xfId="22"/>
    <cellStyle name="Normal 3 3 2" xfId="37"/>
    <cellStyle name="Normal 3 3 2 2" xfId="114"/>
    <cellStyle name="Normal 3 3 2 3" xfId="157"/>
    <cellStyle name="Normal 3 3 2 3 2" xfId="212"/>
    <cellStyle name="Normal 3 3 2 4" xfId="185"/>
    <cellStyle name="Normal 3 3 3" xfId="113"/>
    <cellStyle name="Normal 3 3 4" xfId="145"/>
    <cellStyle name="Normal 3 3 4 2" xfId="200"/>
    <cellStyle name="Normal 3 3 5" xfId="173"/>
    <cellStyle name="Normal 3 4" xfId="32"/>
    <cellStyle name="Normal 3 4 2" xfId="115"/>
    <cellStyle name="Normal 3 4 3" xfId="152"/>
    <cellStyle name="Normal 3 4 3 2" xfId="207"/>
    <cellStyle name="Normal 3 4 4" xfId="180"/>
    <cellStyle name="Normal 3 5" xfId="116"/>
    <cellStyle name="Normal 3 6" xfId="117"/>
    <cellStyle name="Normal 3 7" xfId="118"/>
    <cellStyle name="Normal 3 8" xfId="119"/>
    <cellStyle name="Normal 3 9" xfId="120"/>
    <cellStyle name="Normal 4" xfId="26"/>
    <cellStyle name="Normal 4 10" xfId="149"/>
    <cellStyle name="Normal 4 10 2" xfId="204"/>
    <cellStyle name="Normal 4 11" xfId="177"/>
    <cellStyle name="Normal 4 2" xfId="41"/>
    <cellStyle name="Normal 4 2 2" xfId="122"/>
    <cellStyle name="Normal 4 2 3" xfId="161"/>
    <cellStyle name="Normal 4 2 3 2" xfId="216"/>
    <cellStyle name="Normal 4 2 4" xfId="189"/>
    <cellStyle name="Normal 4 3" xfId="123"/>
    <cellStyle name="Normal 4 4" xfId="124"/>
    <cellStyle name="Normal 4 5" xfId="125"/>
    <cellStyle name="Normal 4 6" xfId="126"/>
    <cellStyle name="Normal 4 6 2" xfId="164"/>
    <cellStyle name="Normal 4 6 2 2" xfId="219"/>
    <cellStyle name="Normal 4 6 3" xfId="192"/>
    <cellStyle name="Normal 4 7" xfId="127"/>
    <cellStyle name="Normal 4 8" xfId="128"/>
    <cellStyle name="Normal 4 9" xfId="121"/>
    <cellStyle name="Normal 5" xfId="30"/>
    <cellStyle name="Normal 5 2" xfId="42"/>
    <cellStyle name="Normal 5 2 2" xfId="162"/>
    <cellStyle name="Normal 5 2 2 2" xfId="217"/>
    <cellStyle name="Normal 5 2 3" xfId="190"/>
    <cellStyle name="Normal 5 3" xfId="129"/>
    <cellStyle name="Normal 5 4" xfId="150"/>
    <cellStyle name="Normal 5 4 2" xfId="205"/>
    <cellStyle name="Normal 5 5" xfId="178"/>
    <cellStyle name="Normal 6" xfId="130"/>
    <cellStyle name="Normal 7" xfId="137"/>
    <cellStyle name="Normal 7 2" xfId="165"/>
    <cellStyle name="Normal 8" xfId="43"/>
    <cellStyle name="Normal 8 2" xfId="163"/>
    <cellStyle name="Normal 8 2 2" xfId="218"/>
    <cellStyle name="Normal 8 3" xfId="191"/>
    <cellStyle name="Normal 9" xfId="9"/>
    <cellStyle name="Normal 9 2" xfId="3"/>
    <cellStyle name="Porcentaje" xfId="221" builtinId="5"/>
    <cellStyle name="Porcentaje 2" xfId="131"/>
    <cellStyle name="Porcentual 2" xfId="132"/>
    <cellStyle name="Porcentual 3" xfId="133"/>
    <cellStyle name="Porcentual 3 2" xfId="134"/>
    <cellStyle name="Porcentual 3 3" xfId="135"/>
    <cellStyle name="Porcentual 4" xfId="136"/>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5"/>
  <sheetViews>
    <sheetView tabSelected="1" view="pageBreakPreview" zoomScale="115" zoomScaleNormal="100" zoomScaleSheetLayoutView="115" workbookViewId="0">
      <selection activeCell="B11" sqref="B11"/>
    </sheetView>
  </sheetViews>
  <sheetFormatPr baseColWidth="10" defaultRowHeight="12" x14ac:dyDescent="0.2"/>
  <cols>
    <col min="1" max="1" width="8.375" style="23" customWidth="1"/>
    <col min="2" max="2" width="60.875" style="2" customWidth="1"/>
    <col min="3" max="3" width="6.25" style="20" customWidth="1"/>
    <col min="4" max="4" width="12.5" style="20" customWidth="1"/>
    <col min="5" max="5" width="13.375" style="26" customWidth="1"/>
    <col min="6" max="6" width="26.25" style="2" customWidth="1"/>
    <col min="7" max="7" width="11" style="2"/>
    <col min="8" max="8" width="21.25" style="2" bestFit="1" customWidth="1"/>
    <col min="9" max="16384" width="11" style="2"/>
  </cols>
  <sheetData>
    <row r="1" spans="1:6" ht="12.75" customHeight="1" thickBot="1" x14ac:dyDescent="0.25">
      <c r="A1" s="241" t="s">
        <v>924</v>
      </c>
      <c r="B1" s="242"/>
      <c r="C1" s="242"/>
      <c r="D1" s="242"/>
      <c r="E1" s="242"/>
      <c r="F1" s="242"/>
    </row>
    <row r="2" spans="1:6" x14ac:dyDescent="0.2">
      <c r="A2" s="243" t="s">
        <v>2</v>
      </c>
      <c r="B2" s="245" t="s">
        <v>0</v>
      </c>
      <c r="C2" s="245" t="s">
        <v>86</v>
      </c>
      <c r="D2" s="245" t="s">
        <v>1</v>
      </c>
      <c r="E2" s="33" t="s">
        <v>94</v>
      </c>
      <c r="F2" s="34" t="s">
        <v>416</v>
      </c>
    </row>
    <row r="3" spans="1:6" ht="12.75" thickBot="1" x14ac:dyDescent="0.25">
      <c r="A3" s="244"/>
      <c r="B3" s="246"/>
      <c r="C3" s="246"/>
      <c r="D3" s="246"/>
      <c r="E3" s="35" t="s">
        <v>95</v>
      </c>
      <c r="F3" s="36" t="s">
        <v>1</v>
      </c>
    </row>
    <row r="4" spans="1:6" x14ac:dyDescent="0.2">
      <c r="A4" s="247" t="s">
        <v>230</v>
      </c>
      <c r="B4" s="248"/>
      <c r="C4" s="248"/>
      <c r="D4" s="248"/>
      <c r="E4" s="248"/>
      <c r="F4" s="248"/>
    </row>
    <row r="5" spans="1:6" x14ac:dyDescent="0.2">
      <c r="A5" s="3">
        <v>1</v>
      </c>
      <c r="B5" s="37" t="s">
        <v>207</v>
      </c>
      <c r="C5" s="38"/>
      <c r="D5" s="38"/>
      <c r="E5" s="38"/>
      <c r="F5" s="39"/>
    </row>
    <row r="6" spans="1:6" s="6" customFormat="1" x14ac:dyDescent="0.2">
      <c r="A6" s="4">
        <v>1.1000000000000001</v>
      </c>
      <c r="B6" s="31" t="s">
        <v>502</v>
      </c>
      <c r="C6" s="5" t="s">
        <v>93</v>
      </c>
      <c r="D6" s="40">
        <v>350</v>
      </c>
      <c r="E6" s="41">
        <v>6174</v>
      </c>
      <c r="F6" s="42">
        <f>ROUND(+E6*D6,0)</f>
        <v>2160900</v>
      </c>
    </row>
    <row r="7" spans="1:6" s="6" customFormat="1" x14ac:dyDescent="0.2">
      <c r="A7" s="4">
        <v>1.2</v>
      </c>
      <c r="B7" s="32" t="s">
        <v>834</v>
      </c>
      <c r="C7" s="7" t="s">
        <v>142</v>
      </c>
      <c r="D7" s="43">
        <v>937</v>
      </c>
      <c r="E7" s="44">
        <v>5208</v>
      </c>
      <c r="F7" s="42">
        <f t="shared" ref="F7:F12" si="0">ROUND(+E7*D7,0)</f>
        <v>4879896</v>
      </c>
    </row>
    <row r="8" spans="1:6" s="8" customFormat="1" ht="36" x14ac:dyDescent="0.2">
      <c r="A8" s="45">
        <v>1.3</v>
      </c>
      <c r="B8" s="46" t="s">
        <v>134</v>
      </c>
      <c r="C8" s="47" t="s">
        <v>142</v>
      </c>
      <c r="D8" s="40">
        <v>916.12</v>
      </c>
      <c r="E8" s="41">
        <v>2609</v>
      </c>
      <c r="F8" s="42">
        <f t="shared" si="0"/>
        <v>2390157</v>
      </c>
    </row>
    <row r="9" spans="1:6" s="9" customFormat="1" ht="13.5" x14ac:dyDescent="0.2">
      <c r="A9" s="45">
        <v>1.4</v>
      </c>
      <c r="B9" s="31" t="s">
        <v>439</v>
      </c>
      <c r="C9" s="5" t="s">
        <v>909</v>
      </c>
      <c r="D9" s="40">
        <v>925</v>
      </c>
      <c r="E9" s="41">
        <v>6930</v>
      </c>
      <c r="F9" s="42">
        <f t="shared" si="0"/>
        <v>6410250</v>
      </c>
    </row>
    <row r="10" spans="1:6" s="9" customFormat="1" ht="13.5" x14ac:dyDescent="0.2">
      <c r="A10" s="45">
        <v>1.5</v>
      </c>
      <c r="B10" s="31" t="s">
        <v>447</v>
      </c>
      <c r="C10" s="5" t="s">
        <v>909</v>
      </c>
      <c r="D10" s="40">
        <v>814</v>
      </c>
      <c r="E10" s="41">
        <v>14502</v>
      </c>
      <c r="F10" s="42">
        <f t="shared" si="0"/>
        <v>11804628</v>
      </c>
    </row>
    <row r="11" spans="1:6" s="9" customFormat="1" ht="13.5" x14ac:dyDescent="0.2">
      <c r="A11" s="45">
        <v>1.6</v>
      </c>
      <c r="B11" s="30" t="s">
        <v>407</v>
      </c>
      <c r="C11" s="5" t="s">
        <v>909</v>
      </c>
      <c r="D11" s="40">
        <v>111</v>
      </c>
      <c r="E11" s="41">
        <v>15998</v>
      </c>
      <c r="F11" s="42">
        <f t="shared" si="0"/>
        <v>1775778</v>
      </c>
    </row>
    <row r="12" spans="1:6" s="9" customFormat="1" x14ac:dyDescent="0.2">
      <c r="A12" s="45">
        <v>1.7</v>
      </c>
      <c r="B12" s="30" t="s">
        <v>817</v>
      </c>
      <c r="C12" s="5" t="s">
        <v>142</v>
      </c>
      <c r="D12" s="40">
        <v>54.26</v>
      </c>
      <c r="E12" s="41">
        <v>25165</v>
      </c>
      <c r="F12" s="42">
        <f t="shared" si="0"/>
        <v>1365453</v>
      </c>
    </row>
    <row r="13" spans="1:6" x14ac:dyDescent="0.2">
      <c r="A13" s="48">
        <v>2</v>
      </c>
      <c r="B13" s="37" t="s">
        <v>229</v>
      </c>
      <c r="C13" s="38"/>
      <c r="D13" s="38"/>
      <c r="E13" s="49"/>
      <c r="F13" s="50"/>
    </row>
    <row r="14" spans="1:6" x14ac:dyDescent="0.2">
      <c r="A14" s="51">
        <v>2.1</v>
      </c>
      <c r="B14" s="52" t="s">
        <v>503</v>
      </c>
      <c r="C14" s="53"/>
      <c r="D14" s="53"/>
      <c r="E14" s="54"/>
      <c r="F14" s="55"/>
    </row>
    <row r="15" spans="1:6" ht="13.5" x14ac:dyDescent="0.2">
      <c r="A15" s="45" t="s">
        <v>504</v>
      </c>
      <c r="B15" s="28" t="s">
        <v>439</v>
      </c>
      <c r="C15" s="47" t="s">
        <v>910</v>
      </c>
      <c r="D15" s="40">
        <v>672</v>
      </c>
      <c r="E15" s="41">
        <v>6930</v>
      </c>
      <c r="F15" s="42">
        <f>ROUND(+E15*D15,0)</f>
        <v>4656960</v>
      </c>
    </row>
    <row r="16" spans="1:6" s="1" customFormat="1" ht="13.5" x14ac:dyDescent="0.2">
      <c r="A16" s="45" t="s">
        <v>505</v>
      </c>
      <c r="B16" s="28" t="s">
        <v>440</v>
      </c>
      <c r="C16" s="5" t="s">
        <v>909</v>
      </c>
      <c r="D16" s="40">
        <v>73.2</v>
      </c>
      <c r="E16" s="41">
        <v>8405</v>
      </c>
      <c r="F16" s="42">
        <f t="shared" ref="F16:F59" si="1">ROUND(+E16*D16,0)</f>
        <v>615246</v>
      </c>
    </row>
    <row r="17" spans="1:6" ht="13.5" x14ac:dyDescent="0.2">
      <c r="A17" s="45" t="s">
        <v>506</v>
      </c>
      <c r="B17" s="27" t="s">
        <v>407</v>
      </c>
      <c r="C17" s="47" t="s">
        <v>910</v>
      </c>
      <c r="D17" s="40">
        <v>5.6000000000000005</v>
      </c>
      <c r="E17" s="41">
        <v>15998</v>
      </c>
      <c r="F17" s="42">
        <f t="shared" si="1"/>
        <v>89589</v>
      </c>
    </row>
    <row r="18" spans="1:6" ht="24" x14ac:dyDescent="0.2">
      <c r="A18" s="45" t="s">
        <v>507</v>
      </c>
      <c r="B18" s="27" t="s">
        <v>450</v>
      </c>
      <c r="C18" s="47" t="s">
        <v>910</v>
      </c>
      <c r="D18" s="40">
        <v>89.6</v>
      </c>
      <c r="E18" s="41">
        <v>98639</v>
      </c>
      <c r="F18" s="42">
        <f t="shared" si="1"/>
        <v>8838054</v>
      </c>
    </row>
    <row r="19" spans="1:6" x14ac:dyDescent="0.2">
      <c r="A19" s="45" t="s">
        <v>508</v>
      </c>
      <c r="B19" s="27" t="s">
        <v>447</v>
      </c>
      <c r="C19" s="47" t="s">
        <v>136</v>
      </c>
      <c r="D19" s="40">
        <v>739.6</v>
      </c>
      <c r="E19" s="41">
        <v>14502</v>
      </c>
      <c r="F19" s="42">
        <f t="shared" si="1"/>
        <v>10725679</v>
      </c>
    </row>
    <row r="20" spans="1:6" x14ac:dyDescent="0.2">
      <c r="A20" s="56">
        <v>2.2000000000000002</v>
      </c>
      <c r="B20" s="57" t="s">
        <v>509</v>
      </c>
      <c r="C20" s="47"/>
      <c r="D20" s="40"/>
      <c r="E20" s="58"/>
      <c r="F20" s="42"/>
    </row>
    <row r="21" spans="1:6" ht="13.5" x14ac:dyDescent="0.2">
      <c r="A21" s="45" t="s">
        <v>510</v>
      </c>
      <c r="B21" s="59" t="s">
        <v>911</v>
      </c>
      <c r="C21" s="47" t="s">
        <v>910</v>
      </c>
      <c r="D21" s="40">
        <v>6.75</v>
      </c>
      <c r="E21" s="41">
        <v>465205</v>
      </c>
      <c r="F21" s="42">
        <f t="shared" si="1"/>
        <v>3140134</v>
      </c>
    </row>
    <row r="22" spans="1:6" x14ac:dyDescent="0.2">
      <c r="A22" s="45" t="s">
        <v>511</v>
      </c>
      <c r="B22" s="27" t="s">
        <v>451</v>
      </c>
      <c r="C22" s="60" t="s">
        <v>142</v>
      </c>
      <c r="D22" s="40">
        <v>224</v>
      </c>
      <c r="E22" s="41">
        <v>1375</v>
      </c>
      <c r="F22" s="42">
        <f t="shared" si="1"/>
        <v>308000</v>
      </c>
    </row>
    <row r="23" spans="1:6" ht="13.5" x14ac:dyDescent="0.2">
      <c r="A23" s="45" t="s">
        <v>512</v>
      </c>
      <c r="B23" s="61" t="s">
        <v>520</v>
      </c>
      <c r="C23" s="47" t="s">
        <v>910</v>
      </c>
      <c r="D23" s="40">
        <v>67.5</v>
      </c>
      <c r="E23" s="41">
        <v>706289</v>
      </c>
      <c r="F23" s="42">
        <f t="shared" si="1"/>
        <v>47674508</v>
      </c>
    </row>
    <row r="24" spans="1:6" ht="13.5" x14ac:dyDescent="0.2">
      <c r="A24" s="45" t="s">
        <v>513</v>
      </c>
      <c r="B24" s="61" t="s">
        <v>521</v>
      </c>
      <c r="C24" s="47" t="s">
        <v>910</v>
      </c>
      <c r="D24" s="40">
        <v>284.7</v>
      </c>
      <c r="E24" s="41">
        <v>821217</v>
      </c>
      <c r="F24" s="42">
        <f t="shared" si="1"/>
        <v>233800480</v>
      </c>
    </row>
    <row r="25" spans="1:6" s="11" customFormat="1" ht="13.5" x14ac:dyDescent="0.2">
      <c r="A25" s="45" t="s">
        <v>514</v>
      </c>
      <c r="B25" s="61" t="s">
        <v>522</v>
      </c>
      <c r="C25" s="47" t="s">
        <v>910</v>
      </c>
      <c r="D25" s="40">
        <v>6</v>
      </c>
      <c r="E25" s="41">
        <v>710894</v>
      </c>
      <c r="F25" s="42">
        <f t="shared" si="1"/>
        <v>4265364</v>
      </c>
    </row>
    <row r="26" spans="1:6" ht="13.5" x14ac:dyDescent="0.2">
      <c r="A26" s="45" t="s">
        <v>515</v>
      </c>
      <c r="B26" s="59" t="s">
        <v>912</v>
      </c>
      <c r="C26" s="47" t="s">
        <v>3</v>
      </c>
      <c r="D26" s="40">
        <v>28057.200000000001</v>
      </c>
      <c r="E26" s="41">
        <v>3741</v>
      </c>
      <c r="F26" s="42">
        <f t="shared" si="1"/>
        <v>104961985</v>
      </c>
    </row>
    <row r="27" spans="1:6" x14ac:dyDescent="0.2">
      <c r="A27" s="45" t="s">
        <v>516</v>
      </c>
      <c r="B27" s="61" t="s">
        <v>223</v>
      </c>
      <c r="C27" s="47" t="s">
        <v>3</v>
      </c>
      <c r="D27" s="62">
        <v>350</v>
      </c>
      <c r="E27" s="41">
        <v>3494</v>
      </c>
      <c r="F27" s="42">
        <f t="shared" si="1"/>
        <v>1222900</v>
      </c>
    </row>
    <row r="28" spans="1:6" s="12" customFormat="1" x14ac:dyDescent="0.2">
      <c r="A28" s="45" t="s">
        <v>517</v>
      </c>
      <c r="B28" s="61" t="s">
        <v>786</v>
      </c>
      <c r="C28" s="63" t="s">
        <v>119</v>
      </c>
      <c r="D28" s="62">
        <v>450</v>
      </c>
      <c r="E28" s="41">
        <v>6643</v>
      </c>
      <c r="F28" s="42">
        <f t="shared" si="1"/>
        <v>2989350</v>
      </c>
    </row>
    <row r="29" spans="1:6" x14ac:dyDescent="0.2">
      <c r="A29" s="45" t="s">
        <v>518</v>
      </c>
      <c r="B29" s="59" t="s">
        <v>452</v>
      </c>
      <c r="C29" s="47" t="s">
        <v>93</v>
      </c>
      <c r="D29" s="40">
        <v>210</v>
      </c>
      <c r="E29" s="41">
        <v>38400</v>
      </c>
      <c r="F29" s="42">
        <f t="shared" si="1"/>
        <v>8064000</v>
      </c>
    </row>
    <row r="30" spans="1:6" ht="13.5" x14ac:dyDescent="0.2">
      <c r="A30" s="45" t="s">
        <v>519</v>
      </c>
      <c r="B30" s="59" t="s">
        <v>523</v>
      </c>
      <c r="C30" s="47" t="s">
        <v>910</v>
      </c>
      <c r="D30" s="40">
        <v>12.62</v>
      </c>
      <c r="E30" s="41">
        <v>582786</v>
      </c>
      <c r="F30" s="42">
        <f t="shared" si="1"/>
        <v>7354759</v>
      </c>
    </row>
    <row r="31" spans="1:6" s="12" customFormat="1" x14ac:dyDescent="0.2">
      <c r="A31" s="64">
        <v>2.2999999999999998</v>
      </c>
      <c r="B31" s="65" t="s">
        <v>524</v>
      </c>
      <c r="C31" s="47"/>
      <c r="D31" s="40"/>
      <c r="E31" s="66"/>
      <c r="F31" s="42"/>
    </row>
    <row r="32" spans="1:6" ht="24" x14ac:dyDescent="0.2">
      <c r="A32" s="45" t="s">
        <v>526</v>
      </c>
      <c r="B32" s="67" t="s">
        <v>138</v>
      </c>
      <c r="C32" s="47" t="s">
        <v>86</v>
      </c>
      <c r="D32" s="40">
        <v>48</v>
      </c>
      <c r="E32" s="41">
        <v>649600</v>
      </c>
      <c r="F32" s="42">
        <f t="shared" si="1"/>
        <v>31180800</v>
      </c>
    </row>
    <row r="33" spans="1:8" s="12" customFormat="1" x14ac:dyDescent="0.2">
      <c r="A33" s="64">
        <v>2.4</v>
      </c>
      <c r="B33" s="68" t="s">
        <v>525</v>
      </c>
      <c r="C33" s="47"/>
      <c r="D33" s="40"/>
      <c r="E33" s="66"/>
      <c r="F33" s="42"/>
    </row>
    <row r="34" spans="1:8" s="11" customFormat="1" ht="36" x14ac:dyDescent="0.2">
      <c r="A34" s="45" t="s">
        <v>527</v>
      </c>
      <c r="B34" s="67" t="s">
        <v>18</v>
      </c>
      <c r="C34" s="47" t="s">
        <v>93</v>
      </c>
      <c r="D34" s="40">
        <v>264.60000000000002</v>
      </c>
      <c r="E34" s="41">
        <v>73397</v>
      </c>
      <c r="F34" s="42">
        <f t="shared" si="1"/>
        <v>19420846</v>
      </c>
    </row>
    <row r="35" spans="1:8" ht="24" x14ac:dyDescent="0.2">
      <c r="A35" s="45" t="s">
        <v>528</v>
      </c>
      <c r="B35" s="67" t="s">
        <v>4</v>
      </c>
      <c r="C35" s="47" t="s">
        <v>910</v>
      </c>
      <c r="D35" s="40">
        <v>6.3000000000000007</v>
      </c>
      <c r="E35" s="41">
        <v>607308</v>
      </c>
      <c r="F35" s="42">
        <f t="shared" si="1"/>
        <v>3826040</v>
      </c>
    </row>
    <row r="36" spans="1:8" ht="24" x14ac:dyDescent="0.2">
      <c r="A36" s="45" t="s">
        <v>529</v>
      </c>
      <c r="B36" s="67" t="s">
        <v>5</v>
      </c>
      <c r="C36" s="47" t="s">
        <v>910</v>
      </c>
      <c r="D36" s="40">
        <v>15.120000000000001</v>
      </c>
      <c r="E36" s="41">
        <v>590230</v>
      </c>
      <c r="F36" s="42">
        <f t="shared" si="1"/>
        <v>8924278</v>
      </c>
    </row>
    <row r="37" spans="1:8" ht="24" x14ac:dyDescent="0.2">
      <c r="A37" s="45" t="s">
        <v>530</v>
      </c>
      <c r="B37" s="67" t="s">
        <v>441</v>
      </c>
      <c r="C37" s="47" t="s">
        <v>910</v>
      </c>
      <c r="D37" s="40">
        <v>7.06</v>
      </c>
      <c r="E37" s="41">
        <v>607669</v>
      </c>
      <c r="F37" s="42">
        <f t="shared" si="1"/>
        <v>4290143</v>
      </c>
    </row>
    <row r="38" spans="1:8" s="12" customFormat="1" x14ac:dyDescent="0.2">
      <c r="A38" s="51">
        <v>2.5</v>
      </c>
      <c r="B38" s="69" t="s">
        <v>531</v>
      </c>
      <c r="C38" s="47"/>
      <c r="D38" s="70"/>
      <c r="E38" s="41"/>
      <c r="F38" s="42"/>
    </row>
    <row r="39" spans="1:8" ht="24" x14ac:dyDescent="0.2">
      <c r="A39" s="71" t="s">
        <v>532</v>
      </c>
      <c r="B39" s="67" t="s">
        <v>6</v>
      </c>
      <c r="C39" s="47" t="s">
        <v>86</v>
      </c>
      <c r="D39" s="40">
        <v>1</v>
      </c>
      <c r="E39" s="41">
        <v>475864</v>
      </c>
      <c r="F39" s="42">
        <f t="shared" si="1"/>
        <v>475864</v>
      </c>
    </row>
    <row r="40" spans="1:8" ht="36" x14ac:dyDescent="0.2">
      <c r="A40" s="45" t="s">
        <v>533</v>
      </c>
      <c r="B40" s="67" t="s">
        <v>16</v>
      </c>
      <c r="C40" s="47" t="s">
        <v>86</v>
      </c>
      <c r="D40" s="40">
        <v>2</v>
      </c>
      <c r="E40" s="41">
        <v>565744</v>
      </c>
      <c r="F40" s="42">
        <f t="shared" si="1"/>
        <v>1131488</v>
      </c>
    </row>
    <row r="41" spans="1:8" ht="36" x14ac:dyDescent="0.2">
      <c r="A41" s="71" t="s">
        <v>534</v>
      </c>
      <c r="B41" s="67" t="s">
        <v>17</v>
      </c>
      <c r="C41" s="47" t="s">
        <v>86</v>
      </c>
      <c r="D41" s="40">
        <v>2</v>
      </c>
      <c r="E41" s="41">
        <v>565744</v>
      </c>
      <c r="F41" s="42">
        <f t="shared" si="1"/>
        <v>1131488</v>
      </c>
    </row>
    <row r="42" spans="1:8" ht="38.25" customHeight="1" x14ac:dyDescent="0.2">
      <c r="A42" s="249" t="s">
        <v>535</v>
      </c>
      <c r="B42" s="250" t="s">
        <v>926</v>
      </c>
      <c r="C42" s="251" t="s">
        <v>86</v>
      </c>
      <c r="D42" s="252">
        <v>2</v>
      </c>
      <c r="E42" s="253">
        <v>418650</v>
      </c>
      <c r="F42" s="254">
        <f t="shared" si="1"/>
        <v>837300</v>
      </c>
      <c r="G42" s="216"/>
      <c r="H42" s="216"/>
    </row>
    <row r="43" spans="1:8" x14ac:dyDescent="0.2">
      <c r="A43" s="249" t="s">
        <v>536</v>
      </c>
      <c r="B43" s="255" t="s">
        <v>913</v>
      </c>
      <c r="C43" s="256" t="s">
        <v>203</v>
      </c>
      <c r="D43" s="257">
        <v>14.64</v>
      </c>
      <c r="E43" s="258">
        <v>70706</v>
      </c>
      <c r="F43" s="259">
        <f t="shared" si="1"/>
        <v>1035136</v>
      </c>
    </row>
    <row r="44" spans="1:8" x14ac:dyDescent="0.2">
      <c r="A44" s="249" t="s">
        <v>537</v>
      </c>
      <c r="B44" s="255" t="s">
        <v>914</v>
      </c>
      <c r="C44" s="256" t="s">
        <v>203</v>
      </c>
      <c r="D44" s="257">
        <v>38.4</v>
      </c>
      <c r="E44" s="258">
        <v>29445</v>
      </c>
      <c r="F44" s="259">
        <f t="shared" si="1"/>
        <v>1130688</v>
      </c>
    </row>
    <row r="45" spans="1:8" x14ac:dyDescent="0.2">
      <c r="A45" s="249" t="s">
        <v>538</v>
      </c>
      <c r="B45" s="255" t="s">
        <v>787</v>
      </c>
      <c r="C45" s="256" t="s">
        <v>86</v>
      </c>
      <c r="D45" s="257">
        <v>1</v>
      </c>
      <c r="E45" s="258">
        <v>297802</v>
      </c>
      <c r="F45" s="259">
        <f t="shared" si="1"/>
        <v>297802</v>
      </c>
    </row>
    <row r="46" spans="1:8" ht="24" x14ac:dyDescent="0.2">
      <c r="A46" s="249" t="s">
        <v>539</v>
      </c>
      <c r="B46" s="255" t="s">
        <v>137</v>
      </c>
      <c r="C46" s="256" t="s">
        <v>86</v>
      </c>
      <c r="D46" s="257">
        <v>32</v>
      </c>
      <c r="E46" s="258">
        <v>33634</v>
      </c>
      <c r="F46" s="259">
        <f t="shared" si="1"/>
        <v>1076288</v>
      </c>
    </row>
    <row r="47" spans="1:8" ht="25.5" x14ac:dyDescent="0.2">
      <c r="A47" s="249" t="s">
        <v>540</v>
      </c>
      <c r="B47" s="255" t="s">
        <v>915</v>
      </c>
      <c r="C47" s="256" t="s">
        <v>86</v>
      </c>
      <c r="D47" s="257">
        <v>10</v>
      </c>
      <c r="E47" s="258">
        <v>2437545</v>
      </c>
      <c r="F47" s="259">
        <f t="shared" si="1"/>
        <v>24375450</v>
      </c>
    </row>
    <row r="48" spans="1:8" ht="24" x14ac:dyDescent="0.2">
      <c r="A48" s="249" t="s">
        <v>541</v>
      </c>
      <c r="B48" s="255" t="s">
        <v>8</v>
      </c>
      <c r="C48" s="256" t="s">
        <v>86</v>
      </c>
      <c r="D48" s="257">
        <v>2</v>
      </c>
      <c r="E48" s="258">
        <v>4641951</v>
      </c>
      <c r="F48" s="259">
        <f t="shared" si="1"/>
        <v>9283902</v>
      </c>
    </row>
    <row r="49" spans="1:8" x14ac:dyDescent="0.2">
      <c r="A49" s="249" t="s">
        <v>542</v>
      </c>
      <c r="B49" s="255" t="s">
        <v>7</v>
      </c>
      <c r="C49" s="256" t="s">
        <v>86</v>
      </c>
      <c r="D49" s="257">
        <v>18</v>
      </c>
      <c r="E49" s="258">
        <v>15647</v>
      </c>
      <c r="F49" s="259">
        <f t="shared" si="1"/>
        <v>281646</v>
      </c>
    </row>
    <row r="50" spans="1:8" ht="24" x14ac:dyDescent="0.2">
      <c r="A50" s="249" t="s">
        <v>543</v>
      </c>
      <c r="B50" s="255" t="s">
        <v>442</v>
      </c>
      <c r="C50" s="256" t="s">
        <v>86</v>
      </c>
      <c r="D50" s="257">
        <v>374</v>
      </c>
      <c r="E50" s="258">
        <v>29506</v>
      </c>
      <c r="F50" s="259">
        <f t="shared" si="1"/>
        <v>11035244</v>
      </c>
    </row>
    <row r="51" spans="1:8" s="12" customFormat="1" ht="24" x14ac:dyDescent="0.2">
      <c r="A51" s="249" t="s">
        <v>544</v>
      </c>
      <c r="B51" s="255" t="s">
        <v>12</v>
      </c>
      <c r="C51" s="256" t="s">
        <v>140</v>
      </c>
      <c r="D51" s="257">
        <v>1</v>
      </c>
      <c r="E51" s="258">
        <v>8296319</v>
      </c>
      <c r="F51" s="259">
        <f t="shared" si="1"/>
        <v>8296319</v>
      </c>
    </row>
    <row r="52" spans="1:8" s="12" customFormat="1" ht="24" x14ac:dyDescent="0.2">
      <c r="A52" s="249" t="s">
        <v>806</v>
      </c>
      <c r="B52" s="255" t="s">
        <v>11</v>
      </c>
      <c r="C52" s="256" t="s">
        <v>93</v>
      </c>
      <c r="D52" s="257">
        <v>162.69999999999999</v>
      </c>
      <c r="E52" s="258">
        <v>82446</v>
      </c>
      <c r="F52" s="259">
        <f t="shared" si="1"/>
        <v>13413964</v>
      </c>
    </row>
    <row r="53" spans="1:8" s="12" customFormat="1" ht="13.5" x14ac:dyDescent="0.2">
      <c r="A53" s="249" t="s">
        <v>927</v>
      </c>
      <c r="B53" s="255" t="s">
        <v>10</v>
      </c>
      <c r="C53" s="256" t="s">
        <v>916</v>
      </c>
      <c r="D53" s="257">
        <v>71.45</v>
      </c>
      <c r="E53" s="258">
        <v>88373</v>
      </c>
      <c r="F53" s="259">
        <f t="shared" si="1"/>
        <v>6314251</v>
      </c>
    </row>
    <row r="54" spans="1:8" s="12" customFormat="1" ht="24" x14ac:dyDescent="0.2">
      <c r="A54" s="260" t="s">
        <v>928</v>
      </c>
      <c r="B54" s="250" t="s">
        <v>931</v>
      </c>
      <c r="C54" s="261" t="s">
        <v>86</v>
      </c>
      <c r="D54" s="252">
        <v>2</v>
      </c>
      <c r="E54" s="262">
        <v>660200</v>
      </c>
      <c r="F54" s="254">
        <f>ROUND(+E54*D54,0)</f>
        <v>1320400</v>
      </c>
      <c r="G54" s="216"/>
      <c r="H54" s="216"/>
    </row>
    <row r="55" spans="1:8" s="12" customFormat="1" ht="24" x14ac:dyDescent="0.2">
      <c r="A55" s="260" t="s">
        <v>929</v>
      </c>
      <c r="B55" s="250" t="s">
        <v>932</v>
      </c>
      <c r="C55" s="261" t="s">
        <v>119</v>
      </c>
      <c r="D55" s="252">
        <v>2</v>
      </c>
      <c r="E55" s="262">
        <v>1092931</v>
      </c>
      <c r="F55" s="254">
        <f>ROUND(+E55*D55,0)</f>
        <v>2185862</v>
      </c>
      <c r="G55" s="216"/>
      <c r="H55" s="216"/>
    </row>
    <row r="56" spans="1:8" s="12" customFormat="1" ht="24" x14ac:dyDescent="0.2">
      <c r="A56" s="260" t="s">
        <v>930</v>
      </c>
      <c r="B56" s="250" t="s">
        <v>933</v>
      </c>
      <c r="C56" s="261" t="s">
        <v>119</v>
      </c>
      <c r="D56" s="252">
        <v>1</v>
      </c>
      <c r="E56" s="262">
        <v>578121</v>
      </c>
      <c r="F56" s="254">
        <f>ROUND(+E56*D56,0)</f>
        <v>578121</v>
      </c>
      <c r="G56" s="216"/>
      <c r="H56" s="216"/>
    </row>
    <row r="57" spans="1:8" s="12" customFormat="1" x14ac:dyDescent="0.2">
      <c r="A57" s="215"/>
      <c r="B57" s="213"/>
      <c r="C57" s="214"/>
      <c r="D57" s="43"/>
      <c r="E57" s="44"/>
      <c r="F57" s="42"/>
    </row>
    <row r="58" spans="1:8" s="12" customFormat="1" x14ac:dyDescent="0.2">
      <c r="A58" s="48">
        <v>2.6</v>
      </c>
      <c r="B58" s="72" t="s">
        <v>545</v>
      </c>
      <c r="C58" s="73"/>
      <c r="D58" s="74"/>
      <c r="E58" s="75"/>
      <c r="F58" s="76"/>
    </row>
    <row r="59" spans="1:8" s="13" customFormat="1" ht="24" x14ac:dyDescent="0.2">
      <c r="A59" s="45" t="s">
        <v>842</v>
      </c>
      <c r="B59" s="77" t="s">
        <v>448</v>
      </c>
      <c r="C59" s="47" t="s">
        <v>86</v>
      </c>
      <c r="D59" s="40">
        <v>1</v>
      </c>
      <c r="E59" s="66">
        <v>9192545</v>
      </c>
      <c r="F59" s="42">
        <f t="shared" si="1"/>
        <v>9192545</v>
      </c>
    </row>
    <row r="60" spans="1:8" s="8" customFormat="1" x14ac:dyDescent="0.2">
      <c r="A60" s="45" t="s">
        <v>843</v>
      </c>
      <c r="B60" s="61" t="s">
        <v>439</v>
      </c>
      <c r="C60" s="47" t="s">
        <v>136</v>
      </c>
      <c r="D60" s="78">
        <v>55.03</v>
      </c>
      <c r="E60" s="41">
        <v>6930</v>
      </c>
      <c r="F60" s="42">
        <f>ROUND(+E60*D60,0)</f>
        <v>381358</v>
      </c>
    </row>
    <row r="61" spans="1:8" s="8" customFormat="1" ht="24" x14ac:dyDescent="0.2">
      <c r="A61" s="45" t="s">
        <v>844</v>
      </c>
      <c r="B61" s="61" t="s">
        <v>835</v>
      </c>
      <c r="C61" s="47" t="s">
        <v>135</v>
      </c>
      <c r="D61" s="40">
        <v>44.04</v>
      </c>
      <c r="E61" s="41">
        <v>546984</v>
      </c>
      <c r="F61" s="42">
        <f t="shared" ref="F61" si="2">ROUND(+E61*D61,0)</f>
        <v>24089175</v>
      </c>
    </row>
    <row r="62" spans="1:8" s="12" customFormat="1" x14ac:dyDescent="0.2">
      <c r="A62" s="48">
        <v>2.7</v>
      </c>
      <c r="B62" s="72" t="s">
        <v>900</v>
      </c>
      <c r="C62" s="73"/>
      <c r="D62" s="74"/>
      <c r="E62" s="75"/>
      <c r="F62" s="76"/>
    </row>
    <row r="63" spans="1:8" s="6" customFormat="1" x14ac:dyDescent="0.2">
      <c r="A63" s="45" t="s">
        <v>901</v>
      </c>
      <c r="B63" s="79" t="s">
        <v>899</v>
      </c>
      <c r="C63" s="80" t="s">
        <v>93</v>
      </c>
      <c r="D63" s="43">
        <v>37.6</v>
      </c>
      <c r="E63" s="44">
        <v>30385</v>
      </c>
      <c r="F63" s="42">
        <f>ROUND(+E63*D63,0)</f>
        <v>1142476</v>
      </c>
    </row>
    <row r="64" spans="1:8" s="6" customFormat="1" x14ac:dyDescent="0.2">
      <c r="A64" s="45" t="s">
        <v>902</v>
      </c>
      <c r="B64" s="79" t="s">
        <v>896</v>
      </c>
      <c r="C64" s="80" t="s">
        <v>86</v>
      </c>
      <c r="D64" s="43">
        <v>4</v>
      </c>
      <c r="E64" s="44">
        <v>21256</v>
      </c>
      <c r="F64" s="42">
        <f t="shared" ref="F64:F69" si="3">ROUND(+E64*D64,0)</f>
        <v>85024</v>
      </c>
    </row>
    <row r="65" spans="1:6" s="6" customFormat="1" x14ac:dyDescent="0.2">
      <c r="A65" s="45" t="s">
        <v>903</v>
      </c>
      <c r="B65" s="79" t="s">
        <v>897</v>
      </c>
      <c r="C65" s="80" t="s">
        <v>86</v>
      </c>
      <c r="D65" s="43">
        <v>5</v>
      </c>
      <c r="E65" s="44">
        <v>24922</v>
      </c>
      <c r="F65" s="42">
        <f t="shared" si="3"/>
        <v>124610</v>
      </c>
    </row>
    <row r="66" spans="1:6" s="6" customFormat="1" x14ac:dyDescent="0.2">
      <c r="A66" s="45" t="s">
        <v>904</v>
      </c>
      <c r="B66" s="79" t="s">
        <v>898</v>
      </c>
      <c r="C66" s="80" t="s">
        <v>136</v>
      </c>
      <c r="D66" s="43">
        <v>7.36</v>
      </c>
      <c r="E66" s="44">
        <v>113032</v>
      </c>
      <c r="F66" s="42">
        <f t="shared" si="3"/>
        <v>831916</v>
      </c>
    </row>
    <row r="67" spans="1:6" s="6" customFormat="1" x14ac:dyDescent="0.2">
      <c r="A67" s="45" t="s">
        <v>905</v>
      </c>
      <c r="B67" s="81" t="s">
        <v>463</v>
      </c>
      <c r="C67" s="80" t="s">
        <v>19</v>
      </c>
      <c r="D67" s="43">
        <v>80</v>
      </c>
      <c r="E67" s="44">
        <v>4396</v>
      </c>
      <c r="F67" s="42">
        <f t="shared" si="3"/>
        <v>351680</v>
      </c>
    </row>
    <row r="68" spans="1:6" s="6" customFormat="1" x14ac:dyDescent="0.2">
      <c r="A68" s="45" t="s">
        <v>906</v>
      </c>
      <c r="B68" s="81" t="s">
        <v>439</v>
      </c>
      <c r="C68" s="80" t="s">
        <v>136</v>
      </c>
      <c r="D68" s="43">
        <v>34</v>
      </c>
      <c r="E68" s="44">
        <v>6930</v>
      </c>
      <c r="F68" s="42">
        <f t="shared" si="3"/>
        <v>235620</v>
      </c>
    </row>
    <row r="69" spans="1:6" s="6" customFormat="1" x14ac:dyDescent="0.2">
      <c r="A69" s="45" t="s">
        <v>907</v>
      </c>
      <c r="B69" s="81" t="s">
        <v>407</v>
      </c>
      <c r="C69" s="80" t="s">
        <v>136</v>
      </c>
      <c r="D69" s="43">
        <v>26</v>
      </c>
      <c r="E69" s="44">
        <v>15998</v>
      </c>
      <c r="F69" s="42">
        <f t="shared" si="3"/>
        <v>415948</v>
      </c>
    </row>
    <row r="70" spans="1:6" s="8" customFormat="1" x14ac:dyDescent="0.2">
      <c r="A70" s="45"/>
      <c r="B70" s="82"/>
      <c r="C70" s="83"/>
      <c r="D70" s="84"/>
      <c r="E70" s="85"/>
      <c r="F70" s="85"/>
    </row>
    <row r="71" spans="1:6" x14ac:dyDescent="0.2">
      <c r="A71" s="48">
        <v>3</v>
      </c>
      <c r="B71" s="37" t="s">
        <v>9</v>
      </c>
      <c r="C71" s="38"/>
      <c r="D71" s="38"/>
      <c r="E71" s="49"/>
      <c r="F71" s="86"/>
    </row>
    <row r="72" spans="1:6" x14ac:dyDescent="0.2">
      <c r="A72" s="51">
        <v>3.1</v>
      </c>
      <c r="B72" s="87" t="s">
        <v>503</v>
      </c>
      <c r="C72" s="53"/>
      <c r="D72" s="53"/>
      <c r="E72" s="54"/>
      <c r="F72" s="88"/>
    </row>
    <row r="73" spans="1:6" ht="13.5" x14ac:dyDescent="0.2">
      <c r="A73" s="45" t="s">
        <v>546</v>
      </c>
      <c r="B73" s="59" t="s">
        <v>439</v>
      </c>
      <c r="C73" s="47" t="s">
        <v>910</v>
      </c>
      <c r="D73" s="40">
        <v>196</v>
      </c>
      <c r="E73" s="41">
        <v>6930</v>
      </c>
      <c r="F73" s="42">
        <f>ROUND(+E73*D73,0)</f>
        <v>1358280</v>
      </c>
    </row>
    <row r="74" spans="1:6" s="1" customFormat="1" ht="13.5" x14ac:dyDescent="0.2">
      <c r="A74" s="45" t="s">
        <v>547</v>
      </c>
      <c r="B74" s="28" t="s">
        <v>440</v>
      </c>
      <c r="C74" s="5" t="s">
        <v>909</v>
      </c>
      <c r="D74" s="40">
        <v>7.8</v>
      </c>
      <c r="E74" s="41">
        <v>8405</v>
      </c>
      <c r="F74" s="42">
        <f t="shared" ref="F74:F88" si="4">ROUND(+E74*D74,0)</f>
        <v>65559</v>
      </c>
    </row>
    <row r="75" spans="1:6" ht="13.5" x14ac:dyDescent="0.2">
      <c r="A75" s="45" t="s">
        <v>548</v>
      </c>
      <c r="B75" s="61" t="s">
        <v>447</v>
      </c>
      <c r="C75" s="47" t="s">
        <v>910</v>
      </c>
      <c r="D75" s="40">
        <v>193.48000000000002</v>
      </c>
      <c r="E75" s="41">
        <v>14502</v>
      </c>
      <c r="F75" s="42">
        <f t="shared" si="4"/>
        <v>2805847</v>
      </c>
    </row>
    <row r="76" spans="1:6" ht="24" x14ac:dyDescent="0.2">
      <c r="A76" s="45" t="s">
        <v>550</v>
      </c>
      <c r="B76" s="61" t="s">
        <v>549</v>
      </c>
      <c r="C76" s="47" t="s">
        <v>910</v>
      </c>
      <c r="D76" s="40">
        <v>11.53</v>
      </c>
      <c r="E76" s="41">
        <v>98639</v>
      </c>
      <c r="F76" s="42">
        <f t="shared" si="4"/>
        <v>1137308</v>
      </c>
    </row>
    <row r="77" spans="1:6" ht="13.5" x14ac:dyDescent="0.2">
      <c r="A77" s="45" t="s">
        <v>551</v>
      </c>
      <c r="B77" s="27" t="s">
        <v>407</v>
      </c>
      <c r="C77" s="47" t="s">
        <v>910</v>
      </c>
      <c r="D77" s="40">
        <v>10.32</v>
      </c>
      <c r="E77" s="41">
        <v>15998</v>
      </c>
      <c r="F77" s="42">
        <f t="shared" si="4"/>
        <v>165099</v>
      </c>
    </row>
    <row r="78" spans="1:6" s="14" customFormat="1" x14ac:dyDescent="0.2">
      <c r="A78" s="56">
        <v>3.2</v>
      </c>
      <c r="B78" s="89" t="s">
        <v>509</v>
      </c>
      <c r="C78" s="90"/>
      <c r="D78" s="91"/>
      <c r="E78" s="92"/>
      <c r="F78" s="42"/>
    </row>
    <row r="79" spans="1:6" ht="13.5" x14ac:dyDescent="0.2">
      <c r="A79" s="45" t="s">
        <v>552</v>
      </c>
      <c r="B79" s="59" t="s">
        <v>911</v>
      </c>
      <c r="C79" s="47" t="s">
        <v>910</v>
      </c>
      <c r="D79" s="40">
        <v>1.92</v>
      </c>
      <c r="E79" s="41">
        <v>465205</v>
      </c>
      <c r="F79" s="42">
        <f t="shared" si="4"/>
        <v>893194</v>
      </c>
    </row>
    <row r="80" spans="1:6" x14ac:dyDescent="0.2">
      <c r="A80" s="45" t="s">
        <v>553</v>
      </c>
      <c r="B80" s="27" t="s">
        <v>451</v>
      </c>
      <c r="C80" s="60" t="s">
        <v>142</v>
      </c>
      <c r="D80" s="40">
        <v>38.44</v>
      </c>
      <c r="E80" s="41">
        <v>1375</v>
      </c>
      <c r="F80" s="42">
        <f t="shared" si="4"/>
        <v>52855</v>
      </c>
    </row>
    <row r="81" spans="1:6" ht="13.5" x14ac:dyDescent="0.2">
      <c r="A81" s="45" t="s">
        <v>554</v>
      </c>
      <c r="B81" s="61" t="s">
        <v>520</v>
      </c>
      <c r="C81" s="47" t="s">
        <v>910</v>
      </c>
      <c r="D81" s="40">
        <v>11.53</v>
      </c>
      <c r="E81" s="41">
        <v>706289</v>
      </c>
      <c r="F81" s="42">
        <f t="shared" si="4"/>
        <v>8143512</v>
      </c>
    </row>
    <row r="82" spans="1:6" ht="13.5" x14ac:dyDescent="0.2">
      <c r="A82" s="45" t="s">
        <v>555</v>
      </c>
      <c r="B82" s="61" t="s">
        <v>521</v>
      </c>
      <c r="C82" s="47" t="s">
        <v>910</v>
      </c>
      <c r="D82" s="40">
        <v>30.13</v>
      </c>
      <c r="E82" s="41">
        <v>821217</v>
      </c>
      <c r="F82" s="42">
        <f t="shared" si="4"/>
        <v>24743268</v>
      </c>
    </row>
    <row r="83" spans="1:6" s="11" customFormat="1" ht="13.5" x14ac:dyDescent="0.2">
      <c r="A83" s="45" t="s">
        <v>556</v>
      </c>
      <c r="B83" s="61" t="s">
        <v>522</v>
      </c>
      <c r="C83" s="47" t="s">
        <v>910</v>
      </c>
      <c r="D83" s="40">
        <v>9.61</v>
      </c>
      <c r="E83" s="41">
        <v>710894</v>
      </c>
      <c r="F83" s="42">
        <f t="shared" si="4"/>
        <v>6831691</v>
      </c>
    </row>
    <row r="84" spans="1:6" ht="13.5" x14ac:dyDescent="0.2">
      <c r="A84" s="45" t="s">
        <v>557</v>
      </c>
      <c r="B84" s="59" t="s">
        <v>912</v>
      </c>
      <c r="C84" s="47" t="s">
        <v>3</v>
      </c>
      <c r="D84" s="40">
        <v>4179</v>
      </c>
      <c r="E84" s="41">
        <v>3741</v>
      </c>
      <c r="F84" s="42">
        <f t="shared" si="4"/>
        <v>15633639</v>
      </c>
    </row>
    <row r="85" spans="1:6" x14ac:dyDescent="0.2">
      <c r="A85" s="45" t="s">
        <v>558</v>
      </c>
      <c r="B85" s="61" t="s">
        <v>452</v>
      </c>
      <c r="C85" s="47" t="s">
        <v>93</v>
      </c>
      <c r="D85" s="40">
        <v>24.8</v>
      </c>
      <c r="E85" s="41">
        <v>38400</v>
      </c>
      <c r="F85" s="42">
        <f t="shared" si="4"/>
        <v>952320</v>
      </c>
    </row>
    <row r="86" spans="1:6" ht="24" x14ac:dyDescent="0.2">
      <c r="A86" s="45" t="s">
        <v>559</v>
      </c>
      <c r="B86" s="61" t="s">
        <v>409</v>
      </c>
      <c r="C86" s="47" t="s">
        <v>86</v>
      </c>
      <c r="D86" s="40">
        <v>1</v>
      </c>
      <c r="E86" s="41">
        <v>285279</v>
      </c>
      <c r="F86" s="42">
        <f t="shared" si="4"/>
        <v>285279</v>
      </c>
    </row>
    <row r="87" spans="1:6" ht="24" x14ac:dyDescent="0.2">
      <c r="A87" s="45" t="s">
        <v>560</v>
      </c>
      <c r="B87" s="61" t="s">
        <v>923</v>
      </c>
      <c r="C87" s="47" t="s">
        <v>86</v>
      </c>
      <c r="D87" s="40">
        <v>1</v>
      </c>
      <c r="E87" s="41">
        <v>315149</v>
      </c>
      <c r="F87" s="42">
        <f t="shared" si="4"/>
        <v>315149</v>
      </c>
    </row>
    <row r="88" spans="1:6" x14ac:dyDescent="0.2">
      <c r="A88" s="45" t="s">
        <v>561</v>
      </c>
      <c r="B88" s="61" t="s">
        <v>222</v>
      </c>
      <c r="C88" s="47" t="s">
        <v>86</v>
      </c>
      <c r="D88" s="40">
        <v>20</v>
      </c>
      <c r="E88" s="41">
        <v>23218</v>
      </c>
      <c r="F88" s="42">
        <f t="shared" si="4"/>
        <v>464360</v>
      </c>
    </row>
    <row r="89" spans="1:6" s="8" customFormat="1" x14ac:dyDescent="0.2">
      <c r="A89" s="93">
        <v>4</v>
      </c>
      <c r="B89" s="94" t="s">
        <v>453</v>
      </c>
      <c r="C89" s="95"/>
      <c r="D89" s="95"/>
      <c r="E89" s="96"/>
      <c r="F89" s="97"/>
    </row>
    <row r="90" spans="1:6" x14ac:dyDescent="0.2">
      <c r="A90" s="93">
        <v>4.0999999999999996</v>
      </c>
      <c r="B90" s="98" t="s">
        <v>503</v>
      </c>
      <c r="C90" s="99"/>
      <c r="D90" s="100"/>
      <c r="E90" s="75"/>
      <c r="F90" s="76"/>
    </row>
    <row r="91" spans="1:6" ht="13.5" x14ac:dyDescent="0.2">
      <c r="A91" s="101" t="s">
        <v>562</v>
      </c>
      <c r="B91" s="59" t="s">
        <v>439</v>
      </c>
      <c r="C91" s="47" t="s">
        <v>910</v>
      </c>
      <c r="D91" s="40">
        <v>11.52</v>
      </c>
      <c r="E91" s="41">
        <v>6930</v>
      </c>
      <c r="F91" s="42">
        <f>ROUND(+E91*D91,0)</f>
        <v>79834</v>
      </c>
    </row>
    <row r="92" spans="1:6" ht="24" x14ac:dyDescent="0.2">
      <c r="A92" s="45" t="s">
        <v>563</v>
      </c>
      <c r="B92" s="27" t="s">
        <v>549</v>
      </c>
      <c r="C92" s="47" t="s">
        <v>910</v>
      </c>
      <c r="D92" s="40">
        <v>28.8</v>
      </c>
      <c r="E92" s="41">
        <v>98639</v>
      </c>
      <c r="F92" s="42">
        <f t="shared" ref="F92:F106" si="5">ROUND(+E92*D92,0)</f>
        <v>2840803</v>
      </c>
    </row>
    <row r="93" spans="1:6" ht="13.5" x14ac:dyDescent="0.2">
      <c r="A93" s="101" t="s">
        <v>564</v>
      </c>
      <c r="B93" s="61" t="s">
        <v>447</v>
      </c>
      <c r="C93" s="47" t="s">
        <v>910</v>
      </c>
      <c r="D93" s="40">
        <v>11.52</v>
      </c>
      <c r="E93" s="41">
        <v>14502</v>
      </c>
      <c r="F93" s="42">
        <f t="shared" si="5"/>
        <v>167063</v>
      </c>
    </row>
    <row r="94" spans="1:6" s="14" customFormat="1" x14ac:dyDescent="0.2">
      <c r="A94" s="51">
        <v>4.2</v>
      </c>
      <c r="B94" s="89" t="s">
        <v>509</v>
      </c>
      <c r="C94" s="90"/>
      <c r="D94" s="91"/>
      <c r="E94" s="92"/>
      <c r="F94" s="42"/>
    </row>
    <row r="95" spans="1:6" ht="13.5" x14ac:dyDescent="0.2">
      <c r="A95" s="101" t="s">
        <v>573</v>
      </c>
      <c r="B95" s="59" t="s">
        <v>911</v>
      </c>
      <c r="C95" s="47" t="s">
        <v>910</v>
      </c>
      <c r="D95" s="40">
        <v>0.57999999999999996</v>
      </c>
      <c r="E95" s="41">
        <v>465205</v>
      </c>
      <c r="F95" s="42">
        <f t="shared" si="5"/>
        <v>269819</v>
      </c>
    </row>
    <row r="96" spans="1:6" ht="13.5" x14ac:dyDescent="0.2">
      <c r="A96" s="101" t="s">
        <v>565</v>
      </c>
      <c r="B96" s="61" t="s">
        <v>788</v>
      </c>
      <c r="C96" s="47" t="s">
        <v>910</v>
      </c>
      <c r="D96" s="40">
        <v>4.6100000000000003</v>
      </c>
      <c r="E96" s="41">
        <v>537166</v>
      </c>
      <c r="F96" s="42">
        <f t="shared" si="5"/>
        <v>2476335</v>
      </c>
    </row>
    <row r="97" spans="1:6" ht="24" x14ac:dyDescent="0.2">
      <c r="A97" s="101" t="s">
        <v>566</v>
      </c>
      <c r="B97" s="61" t="s">
        <v>466</v>
      </c>
      <c r="C97" s="47" t="s">
        <v>910</v>
      </c>
      <c r="D97" s="40">
        <v>3.48</v>
      </c>
      <c r="E97" s="41">
        <v>573188</v>
      </c>
      <c r="F97" s="42">
        <f t="shared" si="5"/>
        <v>1994694</v>
      </c>
    </row>
    <row r="98" spans="1:6" ht="13.5" x14ac:dyDescent="0.2">
      <c r="A98" s="101" t="s">
        <v>824</v>
      </c>
      <c r="B98" s="61" t="s">
        <v>789</v>
      </c>
      <c r="C98" s="47" t="s">
        <v>910</v>
      </c>
      <c r="D98" s="40">
        <v>5.71</v>
      </c>
      <c r="E98" s="41">
        <v>556303</v>
      </c>
      <c r="F98" s="42">
        <f t="shared" si="5"/>
        <v>3176490</v>
      </c>
    </row>
    <row r="99" spans="1:6" ht="13.5" x14ac:dyDescent="0.2">
      <c r="A99" s="101" t="s">
        <v>567</v>
      </c>
      <c r="B99" s="59" t="s">
        <v>790</v>
      </c>
      <c r="C99" s="47" t="s">
        <v>910</v>
      </c>
      <c r="D99" s="40">
        <v>3.48</v>
      </c>
      <c r="E99" s="41">
        <v>648674</v>
      </c>
      <c r="F99" s="42">
        <f t="shared" si="5"/>
        <v>2257386</v>
      </c>
    </row>
    <row r="100" spans="1:6" ht="13.5" x14ac:dyDescent="0.2">
      <c r="A100" s="101" t="s">
        <v>568</v>
      </c>
      <c r="B100" s="59" t="s">
        <v>791</v>
      </c>
      <c r="C100" s="47" t="s">
        <v>910</v>
      </c>
      <c r="D100" s="40">
        <v>2.95</v>
      </c>
      <c r="E100" s="41">
        <v>692174</v>
      </c>
      <c r="F100" s="42">
        <f t="shared" si="5"/>
        <v>2041913</v>
      </c>
    </row>
    <row r="101" spans="1:6" x14ac:dyDescent="0.2">
      <c r="A101" s="101" t="s">
        <v>569</v>
      </c>
      <c r="B101" s="59" t="s">
        <v>792</v>
      </c>
      <c r="C101" s="63" t="s">
        <v>143</v>
      </c>
      <c r="D101" s="40">
        <v>61.2</v>
      </c>
      <c r="E101" s="41">
        <v>34460</v>
      </c>
      <c r="F101" s="42">
        <f t="shared" si="5"/>
        <v>2108952</v>
      </c>
    </row>
    <row r="102" spans="1:6" s="12" customFormat="1" ht="24" x14ac:dyDescent="0.2">
      <c r="A102" s="101" t="s">
        <v>825</v>
      </c>
      <c r="B102" s="61" t="s">
        <v>793</v>
      </c>
      <c r="C102" s="47" t="s">
        <v>910</v>
      </c>
      <c r="D102" s="40">
        <v>0.7</v>
      </c>
      <c r="E102" s="41">
        <v>3237759</v>
      </c>
      <c r="F102" s="42">
        <f t="shared" si="5"/>
        <v>2266431</v>
      </c>
    </row>
    <row r="103" spans="1:6" ht="13.5" x14ac:dyDescent="0.2">
      <c r="A103" s="101" t="s">
        <v>570</v>
      </c>
      <c r="B103" s="59" t="s">
        <v>454</v>
      </c>
      <c r="C103" s="47" t="s">
        <v>910</v>
      </c>
      <c r="D103" s="40">
        <v>0.5</v>
      </c>
      <c r="E103" s="41">
        <v>630627</v>
      </c>
      <c r="F103" s="42">
        <f t="shared" si="5"/>
        <v>315314</v>
      </c>
    </row>
    <row r="104" spans="1:6" ht="13.5" x14ac:dyDescent="0.2">
      <c r="A104" s="101" t="s">
        <v>571</v>
      </c>
      <c r="B104" s="59" t="s">
        <v>912</v>
      </c>
      <c r="C104" s="47" t="s">
        <v>3</v>
      </c>
      <c r="D104" s="40">
        <v>1684.65</v>
      </c>
      <c r="E104" s="41">
        <v>3741</v>
      </c>
      <c r="F104" s="42">
        <f t="shared" si="5"/>
        <v>6302276</v>
      </c>
    </row>
    <row r="105" spans="1:6" x14ac:dyDescent="0.2">
      <c r="A105" s="101" t="s">
        <v>572</v>
      </c>
      <c r="B105" s="59" t="s">
        <v>223</v>
      </c>
      <c r="C105" s="47" t="s">
        <v>3</v>
      </c>
      <c r="D105" s="62">
        <v>160</v>
      </c>
      <c r="E105" s="41">
        <v>3494</v>
      </c>
      <c r="F105" s="42">
        <f t="shared" si="5"/>
        <v>559040</v>
      </c>
    </row>
    <row r="106" spans="1:6" x14ac:dyDescent="0.2">
      <c r="A106" s="101" t="s">
        <v>574</v>
      </c>
      <c r="B106" s="61" t="s">
        <v>794</v>
      </c>
      <c r="C106" s="63" t="s">
        <v>119</v>
      </c>
      <c r="D106" s="62">
        <v>32</v>
      </c>
      <c r="E106" s="41">
        <v>14657</v>
      </c>
      <c r="F106" s="42">
        <f t="shared" si="5"/>
        <v>469024</v>
      </c>
    </row>
    <row r="107" spans="1:6" x14ac:dyDescent="0.2">
      <c r="A107" s="48" t="s">
        <v>231</v>
      </c>
      <c r="B107" s="72" t="s">
        <v>44</v>
      </c>
      <c r="C107" s="73"/>
      <c r="D107" s="74"/>
      <c r="E107" s="75"/>
      <c r="F107" s="76"/>
    </row>
    <row r="108" spans="1:6" s="12" customFormat="1" ht="36" x14ac:dyDescent="0.2">
      <c r="A108" s="45" t="s">
        <v>232</v>
      </c>
      <c r="B108" s="61" t="s">
        <v>455</v>
      </c>
      <c r="C108" s="60" t="s">
        <v>142</v>
      </c>
      <c r="D108" s="40">
        <v>20</v>
      </c>
      <c r="E108" s="41">
        <v>104989</v>
      </c>
      <c r="F108" s="42">
        <f>ROUND(+E108*D108,0)</f>
        <v>2099780</v>
      </c>
    </row>
    <row r="109" spans="1:6" s="11" customFormat="1" x14ac:dyDescent="0.2">
      <c r="A109" s="102" t="s">
        <v>233</v>
      </c>
      <c r="B109" s="61" t="s">
        <v>46</v>
      </c>
      <c r="C109" s="47" t="s">
        <v>19</v>
      </c>
      <c r="D109" s="40">
        <v>40.21</v>
      </c>
      <c r="E109" s="41">
        <v>113772</v>
      </c>
      <c r="F109" s="42">
        <f t="shared" ref="F109:F114" si="6">ROUND(+E109*D109,0)</f>
        <v>4574772</v>
      </c>
    </row>
    <row r="110" spans="1:6" s="11" customFormat="1" x14ac:dyDescent="0.2">
      <c r="A110" s="45" t="s">
        <v>575</v>
      </c>
      <c r="B110" s="61" t="s">
        <v>83</v>
      </c>
      <c r="C110" s="47" t="s">
        <v>19</v>
      </c>
      <c r="D110" s="40">
        <v>19.14</v>
      </c>
      <c r="E110" s="41">
        <v>127312</v>
      </c>
      <c r="F110" s="42">
        <f t="shared" si="6"/>
        <v>2436752</v>
      </c>
    </row>
    <row r="111" spans="1:6" x14ac:dyDescent="0.2">
      <c r="A111" s="56" t="s">
        <v>234</v>
      </c>
      <c r="B111" s="89" t="s">
        <v>48</v>
      </c>
      <c r="C111" s="47"/>
      <c r="D111" s="40"/>
      <c r="E111" s="41"/>
      <c r="F111" s="42"/>
    </row>
    <row r="112" spans="1:6" x14ac:dyDescent="0.2">
      <c r="A112" s="45" t="s">
        <v>235</v>
      </c>
      <c r="B112" s="61" t="s">
        <v>51</v>
      </c>
      <c r="C112" s="47" t="s">
        <v>19</v>
      </c>
      <c r="D112" s="40">
        <v>99.56</v>
      </c>
      <c r="E112" s="41">
        <v>5682</v>
      </c>
      <c r="F112" s="42">
        <f t="shared" si="6"/>
        <v>565700</v>
      </c>
    </row>
    <row r="113" spans="1:6" x14ac:dyDescent="0.2">
      <c r="A113" s="45" t="s">
        <v>236</v>
      </c>
      <c r="B113" s="61" t="s">
        <v>491</v>
      </c>
      <c r="C113" s="47" t="s">
        <v>19</v>
      </c>
      <c r="D113" s="40">
        <v>35.15</v>
      </c>
      <c r="E113" s="41">
        <v>31911</v>
      </c>
      <c r="F113" s="42">
        <f t="shared" si="6"/>
        <v>1121672</v>
      </c>
    </row>
    <row r="114" spans="1:6" x14ac:dyDescent="0.2">
      <c r="A114" s="45" t="s">
        <v>237</v>
      </c>
      <c r="B114" s="61" t="s">
        <v>492</v>
      </c>
      <c r="C114" s="47" t="s">
        <v>19</v>
      </c>
      <c r="D114" s="40">
        <v>35.15</v>
      </c>
      <c r="E114" s="41">
        <v>46850</v>
      </c>
      <c r="F114" s="42">
        <f t="shared" si="6"/>
        <v>1646778</v>
      </c>
    </row>
    <row r="115" spans="1:6" x14ac:dyDescent="0.2">
      <c r="A115" s="48" t="s">
        <v>238</v>
      </c>
      <c r="B115" s="72" t="s">
        <v>54</v>
      </c>
      <c r="C115" s="73"/>
      <c r="D115" s="74"/>
      <c r="E115" s="75"/>
      <c r="F115" s="76"/>
    </row>
    <row r="116" spans="1:6" s="12" customFormat="1" x14ac:dyDescent="0.2">
      <c r="A116" s="45" t="s">
        <v>239</v>
      </c>
      <c r="B116" s="103" t="s">
        <v>795</v>
      </c>
      <c r="C116" s="47" t="s">
        <v>3</v>
      </c>
      <c r="D116" s="40">
        <v>1550.7</v>
      </c>
      <c r="E116" s="41">
        <v>9544</v>
      </c>
      <c r="F116" s="42">
        <f>ROUND(+E116*D116,0)</f>
        <v>14799881</v>
      </c>
    </row>
    <row r="117" spans="1:6" s="12" customFormat="1" x14ac:dyDescent="0.2">
      <c r="A117" s="45" t="s">
        <v>240</v>
      </c>
      <c r="B117" s="103" t="s">
        <v>796</v>
      </c>
      <c r="C117" s="47" t="s">
        <v>3</v>
      </c>
      <c r="D117" s="40">
        <v>654.29999999999995</v>
      </c>
      <c r="E117" s="41">
        <v>9544</v>
      </c>
      <c r="F117" s="42">
        <f t="shared" ref="F117:F119" si="7">ROUND(+E117*D117,0)</f>
        <v>6244639</v>
      </c>
    </row>
    <row r="118" spans="1:6" x14ac:dyDescent="0.2">
      <c r="A118" s="45" t="s">
        <v>576</v>
      </c>
      <c r="B118" s="103" t="s">
        <v>493</v>
      </c>
      <c r="C118" s="104" t="s">
        <v>19</v>
      </c>
      <c r="D118" s="105">
        <v>57.35</v>
      </c>
      <c r="E118" s="41">
        <v>30787</v>
      </c>
      <c r="F118" s="42">
        <f t="shared" si="7"/>
        <v>1765634</v>
      </c>
    </row>
    <row r="119" spans="1:6" ht="24" x14ac:dyDescent="0.2">
      <c r="A119" s="45" t="s">
        <v>577</v>
      </c>
      <c r="B119" s="103" t="s">
        <v>494</v>
      </c>
      <c r="C119" s="104" t="s">
        <v>19</v>
      </c>
      <c r="D119" s="105">
        <v>57.35</v>
      </c>
      <c r="E119" s="41">
        <v>43590</v>
      </c>
      <c r="F119" s="42">
        <f t="shared" si="7"/>
        <v>2499887</v>
      </c>
    </row>
    <row r="120" spans="1:6" x14ac:dyDescent="0.2">
      <c r="A120" s="106" t="s">
        <v>241</v>
      </c>
      <c r="B120" s="107" t="s">
        <v>65</v>
      </c>
      <c r="C120" s="73"/>
      <c r="D120" s="74"/>
      <c r="E120" s="75"/>
      <c r="F120" s="76"/>
    </row>
    <row r="121" spans="1:6" ht="24" x14ac:dyDescent="0.2">
      <c r="A121" s="108" t="s">
        <v>242</v>
      </c>
      <c r="B121" s="103" t="s">
        <v>499</v>
      </c>
      <c r="C121" s="104" t="s">
        <v>93</v>
      </c>
      <c r="D121" s="105">
        <v>36.950000000000003</v>
      </c>
      <c r="E121" s="41">
        <v>110732</v>
      </c>
      <c r="F121" s="42">
        <f>ROUND(+E121*D121,0)</f>
        <v>4091547</v>
      </c>
    </row>
    <row r="122" spans="1:6" x14ac:dyDescent="0.2">
      <c r="A122" s="108" t="s">
        <v>243</v>
      </c>
      <c r="B122" s="103" t="s">
        <v>84</v>
      </c>
      <c r="C122" s="104" t="s">
        <v>86</v>
      </c>
      <c r="D122" s="105">
        <v>1</v>
      </c>
      <c r="E122" s="41">
        <v>980287</v>
      </c>
      <c r="F122" s="42">
        <f>ROUND(+E122*D122,0)</f>
        <v>980287</v>
      </c>
    </row>
    <row r="123" spans="1:6" x14ac:dyDescent="0.2">
      <c r="A123" s="48">
        <v>5</v>
      </c>
      <c r="B123" s="37" t="s">
        <v>221</v>
      </c>
      <c r="C123" s="38"/>
      <c r="D123" s="38"/>
      <c r="E123" s="49"/>
      <c r="F123" s="86"/>
    </row>
    <row r="124" spans="1:6" x14ac:dyDescent="0.2">
      <c r="A124" s="51">
        <v>5.0999999999999996</v>
      </c>
      <c r="B124" s="109" t="s">
        <v>503</v>
      </c>
      <c r="C124" s="53"/>
      <c r="D124" s="53"/>
      <c r="E124" s="54"/>
      <c r="F124" s="55"/>
    </row>
    <row r="125" spans="1:6" ht="13.5" x14ac:dyDescent="0.2">
      <c r="A125" s="45" t="s">
        <v>578</v>
      </c>
      <c r="B125" s="59" t="s">
        <v>439</v>
      </c>
      <c r="C125" s="47" t="s">
        <v>910</v>
      </c>
      <c r="D125" s="40">
        <v>266.75</v>
      </c>
      <c r="E125" s="41">
        <v>6930</v>
      </c>
      <c r="F125" s="42">
        <f>ROUND(+E125*D125,0)</f>
        <v>1848578</v>
      </c>
    </row>
    <row r="126" spans="1:6" s="1" customFormat="1" ht="13.5" x14ac:dyDescent="0.2">
      <c r="A126" s="45" t="s">
        <v>579</v>
      </c>
      <c r="B126" s="28" t="s">
        <v>440</v>
      </c>
      <c r="C126" s="5" t="s">
        <v>909</v>
      </c>
      <c r="D126" s="40">
        <v>1</v>
      </c>
      <c r="E126" s="41">
        <v>8405</v>
      </c>
      <c r="F126" s="42">
        <f t="shared" ref="F126:F139" si="8">ROUND(+E126*D126,0)</f>
        <v>8405</v>
      </c>
    </row>
    <row r="127" spans="1:6" ht="13.5" x14ac:dyDescent="0.2">
      <c r="A127" s="45" t="s">
        <v>580</v>
      </c>
      <c r="B127" s="110" t="s">
        <v>447</v>
      </c>
      <c r="C127" s="104" t="s">
        <v>917</v>
      </c>
      <c r="D127" s="105">
        <v>267.75</v>
      </c>
      <c r="E127" s="41">
        <v>14502</v>
      </c>
      <c r="F127" s="42">
        <f t="shared" si="8"/>
        <v>3882911</v>
      </c>
    </row>
    <row r="128" spans="1:6" s="14" customFormat="1" x14ac:dyDescent="0.2">
      <c r="A128" s="111">
        <v>5.2</v>
      </c>
      <c r="B128" s="112" t="s">
        <v>509</v>
      </c>
      <c r="C128" s="113"/>
      <c r="D128" s="114"/>
      <c r="E128" s="115"/>
      <c r="F128" s="42"/>
    </row>
    <row r="129" spans="1:6" ht="13.5" x14ac:dyDescent="0.2">
      <c r="A129" s="108" t="s">
        <v>91</v>
      </c>
      <c r="B129" s="59" t="s">
        <v>911</v>
      </c>
      <c r="C129" s="47" t="s">
        <v>910</v>
      </c>
      <c r="D129" s="40">
        <v>3.2</v>
      </c>
      <c r="E129" s="41">
        <v>465205</v>
      </c>
      <c r="F129" s="42">
        <f t="shared" si="8"/>
        <v>1488656</v>
      </c>
    </row>
    <row r="130" spans="1:6" ht="13.5" x14ac:dyDescent="0.2">
      <c r="A130" s="45" t="s">
        <v>581</v>
      </c>
      <c r="B130" s="61" t="s">
        <v>520</v>
      </c>
      <c r="C130" s="47" t="s">
        <v>910</v>
      </c>
      <c r="D130" s="40">
        <v>8.93</v>
      </c>
      <c r="E130" s="41">
        <v>706289</v>
      </c>
      <c r="F130" s="42">
        <f t="shared" si="8"/>
        <v>6307161</v>
      </c>
    </row>
    <row r="131" spans="1:6" x14ac:dyDescent="0.2">
      <c r="A131" s="45" t="s">
        <v>582</v>
      </c>
      <c r="B131" s="27" t="s">
        <v>451</v>
      </c>
      <c r="C131" s="60" t="s">
        <v>142</v>
      </c>
      <c r="D131" s="40">
        <v>15</v>
      </c>
      <c r="E131" s="41">
        <v>1375</v>
      </c>
      <c r="F131" s="42">
        <f t="shared" si="8"/>
        <v>20625</v>
      </c>
    </row>
    <row r="132" spans="1:6" x14ac:dyDescent="0.2">
      <c r="A132" s="45" t="s">
        <v>583</v>
      </c>
      <c r="B132" s="27" t="s">
        <v>797</v>
      </c>
      <c r="C132" s="60" t="s">
        <v>142</v>
      </c>
      <c r="D132" s="40">
        <v>46.8</v>
      </c>
      <c r="E132" s="41">
        <v>4396</v>
      </c>
      <c r="F132" s="42">
        <f t="shared" si="8"/>
        <v>205733</v>
      </c>
    </row>
    <row r="133" spans="1:6" s="11" customFormat="1" ht="24" x14ac:dyDescent="0.2">
      <c r="A133" s="45" t="s">
        <v>584</v>
      </c>
      <c r="B133" s="61" t="s">
        <v>798</v>
      </c>
      <c r="C133" s="47" t="s">
        <v>910</v>
      </c>
      <c r="D133" s="40">
        <v>5.5</v>
      </c>
      <c r="E133" s="41">
        <v>710894</v>
      </c>
      <c r="F133" s="42">
        <f t="shared" si="8"/>
        <v>3909917</v>
      </c>
    </row>
    <row r="134" spans="1:6" ht="13.5" x14ac:dyDescent="0.2">
      <c r="A134" s="45" t="s">
        <v>585</v>
      </c>
      <c r="B134" s="61" t="s">
        <v>521</v>
      </c>
      <c r="C134" s="47" t="s">
        <v>910</v>
      </c>
      <c r="D134" s="40">
        <v>74.97</v>
      </c>
      <c r="E134" s="41">
        <v>821217</v>
      </c>
      <c r="F134" s="42">
        <f t="shared" si="8"/>
        <v>61566638</v>
      </c>
    </row>
    <row r="135" spans="1:6" ht="13.5" x14ac:dyDescent="0.2">
      <c r="A135" s="45" t="s">
        <v>586</v>
      </c>
      <c r="B135" s="59" t="s">
        <v>912</v>
      </c>
      <c r="C135" s="47" t="s">
        <v>3</v>
      </c>
      <c r="D135" s="40">
        <v>6436.5599999999995</v>
      </c>
      <c r="E135" s="41">
        <v>3741</v>
      </c>
      <c r="F135" s="42">
        <f t="shared" si="8"/>
        <v>24079171</v>
      </c>
    </row>
    <row r="136" spans="1:6" s="15" customFormat="1" ht="36" x14ac:dyDescent="0.2">
      <c r="A136" s="45" t="s">
        <v>587</v>
      </c>
      <c r="B136" s="61" t="s">
        <v>443</v>
      </c>
      <c r="C136" s="47" t="s">
        <v>86</v>
      </c>
      <c r="D136" s="40">
        <v>1</v>
      </c>
      <c r="E136" s="41">
        <v>315149</v>
      </c>
      <c r="F136" s="42">
        <f t="shared" si="8"/>
        <v>315149</v>
      </c>
    </row>
    <row r="137" spans="1:6" s="12" customFormat="1" x14ac:dyDescent="0.2">
      <c r="A137" s="45" t="s">
        <v>588</v>
      </c>
      <c r="B137" s="61" t="s">
        <v>452</v>
      </c>
      <c r="C137" s="47" t="s">
        <v>93</v>
      </c>
      <c r="D137" s="40">
        <v>47.8</v>
      </c>
      <c r="E137" s="41">
        <v>38400</v>
      </c>
      <c r="F137" s="42">
        <f t="shared" si="8"/>
        <v>1835520</v>
      </c>
    </row>
    <row r="138" spans="1:6" x14ac:dyDescent="0.2">
      <c r="A138" s="45" t="s">
        <v>589</v>
      </c>
      <c r="B138" s="61" t="s">
        <v>222</v>
      </c>
      <c r="C138" s="47" t="s">
        <v>86</v>
      </c>
      <c r="D138" s="105">
        <v>44</v>
      </c>
      <c r="E138" s="41">
        <v>23218</v>
      </c>
      <c r="F138" s="42">
        <f t="shared" si="8"/>
        <v>1021592</v>
      </c>
    </row>
    <row r="139" spans="1:6" x14ac:dyDescent="0.2">
      <c r="A139" s="45" t="s">
        <v>590</v>
      </c>
      <c r="B139" s="110" t="s">
        <v>226</v>
      </c>
      <c r="C139" s="47" t="s">
        <v>86</v>
      </c>
      <c r="D139" s="105">
        <v>2</v>
      </c>
      <c r="E139" s="41">
        <v>4434384</v>
      </c>
      <c r="F139" s="42">
        <f t="shared" si="8"/>
        <v>8868768</v>
      </c>
    </row>
    <row r="140" spans="1:6" x14ac:dyDescent="0.2">
      <c r="A140" s="48">
        <v>6</v>
      </c>
      <c r="B140" s="37" t="s">
        <v>85</v>
      </c>
      <c r="C140" s="38"/>
      <c r="D140" s="38"/>
      <c r="E140" s="49"/>
      <c r="F140" s="86"/>
    </row>
    <row r="141" spans="1:6" x14ac:dyDescent="0.2">
      <c r="A141" s="51">
        <v>6.1</v>
      </c>
      <c r="B141" s="57" t="s">
        <v>503</v>
      </c>
      <c r="C141" s="53"/>
      <c r="D141" s="53"/>
      <c r="E141" s="54"/>
      <c r="F141" s="55"/>
    </row>
    <row r="142" spans="1:6" ht="13.5" x14ac:dyDescent="0.2">
      <c r="A142" s="45" t="s">
        <v>591</v>
      </c>
      <c r="B142" s="59" t="s">
        <v>439</v>
      </c>
      <c r="C142" s="47" t="s">
        <v>910</v>
      </c>
      <c r="D142" s="40">
        <v>358.63</v>
      </c>
      <c r="E142" s="41">
        <v>6930</v>
      </c>
      <c r="F142" s="42">
        <f>ROUND(+E142*D142,0)</f>
        <v>2485306</v>
      </c>
    </row>
    <row r="143" spans="1:6" ht="24" x14ac:dyDescent="0.2">
      <c r="A143" s="45" t="s">
        <v>592</v>
      </c>
      <c r="B143" s="27" t="s">
        <v>450</v>
      </c>
      <c r="C143" s="47" t="s">
        <v>910</v>
      </c>
      <c r="D143" s="40">
        <v>187</v>
      </c>
      <c r="E143" s="41">
        <v>98639</v>
      </c>
      <c r="F143" s="42">
        <f t="shared" ref="F143:F166" si="9">ROUND(+E143*D143,0)</f>
        <v>18445493</v>
      </c>
    </row>
    <row r="144" spans="1:6" ht="13.5" x14ac:dyDescent="0.2">
      <c r="A144" s="45" t="s">
        <v>593</v>
      </c>
      <c r="B144" s="110" t="s">
        <v>447</v>
      </c>
      <c r="C144" s="104" t="s">
        <v>917</v>
      </c>
      <c r="D144" s="105">
        <v>358.63</v>
      </c>
      <c r="E144" s="41">
        <v>14502</v>
      </c>
      <c r="F144" s="42">
        <f t="shared" si="9"/>
        <v>5200852</v>
      </c>
    </row>
    <row r="145" spans="1:6" x14ac:dyDescent="0.2">
      <c r="A145" s="56">
        <v>6.3</v>
      </c>
      <c r="B145" s="89" t="s">
        <v>509</v>
      </c>
      <c r="C145" s="47"/>
      <c r="D145" s="40"/>
      <c r="E145" s="58"/>
      <c r="F145" s="42"/>
    </row>
    <row r="146" spans="1:6" ht="13.5" x14ac:dyDescent="0.2">
      <c r="A146" s="45" t="s">
        <v>594</v>
      </c>
      <c r="B146" s="59" t="s">
        <v>911</v>
      </c>
      <c r="C146" s="47" t="s">
        <v>910</v>
      </c>
      <c r="D146" s="40">
        <v>3</v>
      </c>
      <c r="E146" s="41">
        <v>465205</v>
      </c>
      <c r="F146" s="42">
        <f t="shared" si="9"/>
        <v>1395615</v>
      </c>
    </row>
    <row r="147" spans="1:6" ht="13.5" x14ac:dyDescent="0.2">
      <c r="A147" s="101" t="s">
        <v>595</v>
      </c>
      <c r="B147" s="59" t="s">
        <v>464</v>
      </c>
      <c r="C147" s="47" t="s">
        <v>910</v>
      </c>
      <c r="D147" s="40">
        <v>5.76</v>
      </c>
      <c r="E147" s="41">
        <v>537166</v>
      </c>
      <c r="F147" s="42">
        <f t="shared" si="9"/>
        <v>3094076</v>
      </c>
    </row>
    <row r="148" spans="1:6" ht="24" x14ac:dyDescent="0.2">
      <c r="A148" s="45" t="s">
        <v>596</v>
      </c>
      <c r="B148" s="59" t="s">
        <v>466</v>
      </c>
      <c r="C148" s="47" t="s">
        <v>910</v>
      </c>
      <c r="D148" s="40">
        <v>32.93</v>
      </c>
      <c r="E148" s="41">
        <v>573188</v>
      </c>
      <c r="F148" s="42">
        <f t="shared" si="9"/>
        <v>18875081</v>
      </c>
    </row>
    <row r="149" spans="1:6" ht="13.5" x14ac:dyDescent="0.2">
      <c r="A149" s="101" t="s">
        <v>597</v>
      </c>
      <c r="B149" s="59" t="s">
        <v>799</v>
      </c>
      <c r="C149" s="47" t="s">
        <v>910</v>
      </c>
      <c r="D149" s="40">
        <v>5.0599999999999996</v>
      </c>
      <c r="E149" s="41">
        <v>561855</v>
      </c>
      <c r="F149" s="42">
        <f t="shared" si="9"/>
        <v>2842986</v>
      </c>
    </row>
    <row r="150" spans="1:6" ht="24" x14ac:dyDescent="0.2">
      <c r="A150" s="45" t="s">
        <v>598</v>
      </c>
      <c r="B150" s="61" t="s">
        <v>800</v>
      </c>
      <c r="C150" s="47" t="s">
        <v>142</v>
      </c>
      <c r="D150" s="40">
        <v>46.58</v>
      </c>
      <c r="E150" s="41">
        <v>89341</v>
      </c>
      <c r="F150" s="42">
        <f t="shared" si="9"/>
        <v>4161504</v>
      </c>
    </row>
    <row r="151" spans="1:6" x14ac:dyDescent="0.2">
      <c r="A151" s="101" t="s">
        <v>599</v>
      </c>
      <c r="B151" s="59" t="s">
        <v>451</v>
      </c>
      <c r="C151" s="47" t="s">
        <v>142</v>
      </c>
      <c r="D151" s="40">
        <v>374</v>
      </c>
      <c r="E151" s="41">
        <v>1375</v>
      </c>
      <c r="F151" s="42">
        <f t="shared" si="9"/>
        <v>514250</v>
      </c>
    </row>
    <row r="152" spans="1:6" x14ac:dyDescent="0.2">
      <c r="A152" s="45" t="s">
        <v>600</v>
      </c>
      <c r="B152" s="59" t="s">
        <v>797</v>
      </c>
      <c r="C152" s="47" t="s">
        <v>142</v>
      </c>
      <c r="D152" s="40">
        <v>44</v>
      </c>
      <c r="E152" s="41">
        <v>4396</v>
      </c>
      <c r="F152" s="42">
        <f t="shared" si="9"/>
        <v>193424</v>
      </c>
    </row>
    <row r="153" spans="1:6" x14ac:dyDescent="0.2">
      <c r="A153" s="101" t="s">
        <v>601</v>
      </c>
      <c r="B153" s="61" t="s">
        <v>801</v>
      </c>
      <c r="C153" s="63" t="s">
        <v>119</v>
      </c>
      <c r="D153" s="40">
        <v>80</v>
      </c>
      <c r="E153" s="41">
        <v>23821</v>
      </c>
      <c r="F153" s="42">
        <f t="shared" si="9"/>
        <v>1905680</v>
      </c>
    </row>
    <row r="154" spans="1:6" ht="13.5" x14ac:dyDescent="0.2">
      <c r="A154" s="45" t="s">
        <v>602</v>
      </c>
      <c r="B154" s="61" t="s">
        <v>789</v>
      </c>
      <c r="C154" s="47" t="s">
        <v>910</v>
      </c>
      <c r="D154" s="40">
        <v>40</v>
      </c>
      <c r="E154" s="41">
        <v>556303</v>
      </c>
      <c r="F154" s="42">
        <f t="shared" si="9"/>
        <v>22252120</v>
      </c>
    </row>
    <row r="155" spans="1:6" ht="24" x14ac:dyDescent="0.2">
      <c r="A155" s="101" t="s">
        <v>821</v>
      </c>
      <c r="B155" s="61" t="s">
        <v>793</v>
      </c>
      <c r="C155" s="47" t="s">
        <v>910</v>
      </c>
      <c r="D155" s="40">
        <v>0.08</v>
      </c>
      <c r="E155" s="41">
        <v>3237759</v>
      </c>
      <c r="F155" s="42">
        <f t="shared" si="9"/>
        <v>259021</v>
      </c>
    </row>
    <row r="156" spans="1:6" ht="13.5" x14ac:dyDescent="0.2">
      <c r="A156" s="45" t="s">
        <v>822</v>
      </c>
      <c r="B156" s="59" t="s">
        <v>912</v>
      </c>
      <c r="C156" s="47" t="s">
        <v>3</v>
      </c>
      <c r="D156" s="40">
        <v>5500</v>
      </c>
      <c r="E156" s="41">
        <v>3741</v>
      </c>
      <c r="F156" s="42">
        <f t="shared" si="9"/>
        <v>20575500</v>
      </c>
    </row>
    <row r="157" spans="1:6" x14ac:dyDescent="0.2">
      <c r="A157" s="101" t="s">
        <v>823</v>
      </c>
      <c r="B157" s="59" t="s">
        <v>223</v>
      </c>
      <c r="C157" s="47" t="s">
        <v>3</v>
      </c>
      <c r="D157" s="40">
        <v>1800</v>
      </c>
      <c r="E157" s="41">
        <v>3494</v>
      </c>
      <c r="F157" s="42">
        <f t="shared" si="9"/>
        <v>6289200</v>
      </c>
    </row>
    <row r="158" spans="1:6" x14ac:dyDescent="0.2">
      <c r="A158" s="56">
        <v>6.4</v>
      </c>
      <c r="B158" s="89" t="s">
        <v>603</v>
      </c>
      <c r="C158" s="90"/>
      <c r="D158" s="91"/>
      <c r="E158" s="41"/>
      <c r="F158" s="42"/>
    </row>
    <row r="159" spans="1:6" s="12" customFormat="1" x14ac:dyDescent="0.2">
      <c r="A159" s="45" t="s">
        <v>239</v>
      </c>
      <c r="B159" s="61" t="s">
        <v>807</v>
      </c>
      <c r="C159" s="47" t="s">
        <v>3</v>
      </c>
      <c r="D159" s="40">
        <v>14620</v>
      </c>
      <c r="E159" s="41">
        <v>9544</v>
      </c>
      <c r="F159" s="42">
        <f t="shared" si="9"/>
        <v>139533280</v>
      </c>
    </row>
    <row r="160" spans="1:6" s="12" customFormat="1" x14ac:dyDescent="0.2">
      <c r="A160" s="45" t="s">
        <v>240</v>
      </c>
      <c r="B160" s="61" t="s">
        <v>808</v>
      </c>
      <c r="C160" s="47" t="s">
        <v>3</v>
      </c>
      <c r="D160" s="40">
        <v>513.24</v>
      </c>
      <c r="E160" s="41">
        <v>9544</v>
      </c>
      <c r="F160" s="42">
        <f t="shared" si="9"/>
        <v>4898363</v>
      </c>
    </row>
    <row r="161" spans="1:6" x14ac:dyDescent="0.2">
      <c r="A161" s="45" t="s">
        <v>604</v>
      </c>
      <c r="B161" s="110" t="s">
        <v>493</v>
      </c>
      <c r="C161" s="104" t="s">
        <v>142</v>
      </c>
      <c r="D161" s="40">
        <v>298.85000000000002</v>
      </c>
      <c r="E161" s="41">
        <v>30787</v>
      </c>
      <c r="F161" s="42">
        <f t="shared" si="9"/>
        <v>9200695</v>
      </c>
    </row>
    <row r="162" spans="1:6" x14ac:dyDescent="0.2">
      <c r="A162" s="56">
        <v>6.5</v>
      </c>
      <c r="B162" s="89" t="s">
        <v>44</v>
      </c>
      <c r="C162" s="47"/>
      <c r="D162" s="40"/>
      <c r="E162" s="41"/>
      <c r="F162" s="42"/>
    </row>
    <row r="163" spans="1:6" x14ac:dyDescent="0.2">
      <c r="A163" s="45" t="s">
        <v>605</v>
      </c>
      <c r="B163" s="110" t="s">
        <v>674</v>
      </c>
      <c r="C163" s="104" t="s">
        <v>142</v>
      </c>
      <c r="D163" s="40">
        <v>86.4</v>
      </c>
      <c r="E163" s="41">
        <v>92449</v>
      </c>
      <c r="F163" s="42">
        <f t="shared" si="9"/>
        <v>7987594</v>
      </c>
    </row>
    <row r="164" spans="1:6" x14ac:dyDescent="0.2">
      <c r="A164" s="56">
        <v>6.6</v>
      </c>
      <c r="B164" s="89" t="s">
        <v>525</v>
      </c>
      <c r="C164" s="47"/>
      <c r="D164" s="116"/>
      <c r="E164" s="41"/>
      <c r="F164" s="42"/>
    </row>
    <row r="165" spans="1:6" s="11" customFormat="1" ht="13.5" x14ac:dyDescent="0.2">
      <c r="A165" s="102" t="s">
        <v>606</v>
      </c>
      <c r="B165" s="117" t="s">
        <v>437</v>
      </c>
      <c r="C165" s="104" t="s">
        <v>917</v>
      </c>
      <c r="D165" s="116">
        <v>36.25</v>
      </c>
      <c r="E165" s="41">
        <v>607669</v>
      </c>
      <c r="F165" s="42">
        <f t="shared" si="9"/>
        <v>22028001</v>
      </c>
    </row>
    <row r="166" spans="1:6" s="11" customFormat="1" ht="24" x14ac:dyDescent="0.2">
      <c r="A166" s="45" t="s">
        <v>607</v>
      </c>
      <c r="B166" s="117" t="s">
        <v>436</v>
      </c>
      <c r="C166" s="104" t="s">
        <v>917</v>
      </c>
      <c r="D166" s="116">
        <v>36.25</v>
      </c>
      <c r="E166" s="118">
        <v>607308</v>
      </c>
      <c r="F166" s="42">
        <f t="shared" si="9"/>
        <v>22014915</v>
      </c>
    </row>
    <row r="167" spans="1:6" x14ac:dyDescent="0.2">
      <c r="A167" s="48">
        <v>7</v>
      </c>
      <c r="B167" s="37" t="s">
        <v>13</v>
      </c>
      <c r="C167" s="38"/>
      <c r="D167" s="38"/>
      <c r="E167" s="49"/>
      <c r="F167" s="86"/>
    </row>
    <row r="168" spans="1:6" ht="13.5" x14ac:dyDescent="0.2">
      <c r="A168" s="45">
        <v>7.1</v>
      </c>
      <c r="B168" s="119" t="s">
        <v>439</v>
      </c>
      <c r="C168" s="104" t="s">
        <v>917</v>
      </c>
      <c r="D168" s="105">
        <v>91.49</v>
      </c>
      <c r="E168" s="41">
        <v>6930</v>
      </c>
      <c r="F168" s="42">
        <f>ROUND(+E168*D168,0)</f>
        <v>634026</v>
      </c>
    </row>
    <row r="169" spans="1:6" s="16" customFormat="1" ht="13.5" x14ac:dyDescent="0.2">
      <c r="A169" s="45">
        <v>7.2</v>
      </c>
      <c r="B169" s="120" t="s">
        <v>449</v>
      </c>
      <c r="C169" s="121" t="s">
        <v>917</v>
      </c>
      <c r="D169" s="122">
        <v>11.95</v>
      </c>
      <c r="E169" s="123">
        <v>76186</v>
      </c>
      <c r="F169" s="42">
        <f t="shared" ref="F169:F174" si="10">ROUND(+E169*D169,0)</f>
        <v>910423</v>
      </c>
    </row>
    <row r="170" spans="1:6" ht="24" x14ac:dyDescent="0.2">
      <c r="A170" s="124">
        <v>7.3</v>
      </c>
      <c r="B170" s="125" t="s">
        <v>549</v>
      </c>
      <c r="C170" s="126" t="s">
        <v>917</v>
      </c>
      <c r="D170" s="127">
        <v>1.45</v>
      </c>
      <c r="E170" s="128">
        <v>98639</v>
      </c>
      <c r="F170" s="129">
        <f t="shared" si="10"/>
        <v>143027</v>
      </c>
    </row>
    <row r="171" spans="1:6" ht="13.5" x14ac:dyDescent="0.2">
      <c r="A171" s="45">
        <v>7.4</v>
      </c>
      <c r="B171" s="110" t="s">
        <v>447</v>
      </c>
      <c r="C171" s="104" t="s">
        <v>917</v>
      </c>
      <c r="D171" s="105">
        <v>16.8</v>
      </c>
      <c r="E171" s="41">
        <v>14502</v>
      </c>
      <c r="F171" s="42">
        <f t="shared" si="10"/>
        <v>243634</v>
      </c>
    </row>
    <row r="172" spans="1:6" ht="13.5" x14ac:dyDescent="0.2">
      <c r="A172" s="45">
        <v>7.5</v>
      </c>
      <c r="B172" s="27" t="s">
        <v>407</v>
      </c>
      <c r="C172" s="104" t="s">
        <v>917</v>
      </c>
      <c r="D172" s="105">
        <v>74.69</v>
      </c>
      <c r="E172" s="41">
        <v>15998</v>
      </c>
      <c r="F172" s="42">
        <f t="shared" si="10"/>
        <v>1194891</v>
      </c>
    </row>
    <row r="173" spans="1:6" ht="48" x14ac:dyDescent="0.2">
      <c r="A173" s="45">
        <v>7.6</v>
      </c>
      <c r="B173" s="110" t="s">
        <v>14</v>
      </c>
      <c r="C173" s="104" t="s">
        <v>86</v>
      </c>
      <c r="D173" s="105">
        <v>1</v>
      </c>
      <c r="E173" s="41">
        <v>5904521</v>
      </c>
      <c r="F173" s="42">
        <f t="shared" si="10"/>
        <v>5904521</v>
      </c>
    </row>
    <row r="174" spans="1:6" ht="48" x14ac:dyDescent="0.2">
      <c r="A174" s="45">
        <v>7.7</v>
      </c>
      <c r="B174" s="110" t="s">
        <v>15</v>
      </c>
      <c r="C174" s="104" t="s">
        <v>86</v>
      </c>
      <c r="D174" s="105">
        <v>1</v>
      </c>
      <c r="E174" s="41">
        <v>4640793</v>
      </c>
      <c r="F174" s="42">
        <f t="shared" si="10"/>
        <v>4640793</v>
      </c>
    </row>
    <row r="175" spans="1:6" x14ac:dyDescent="0.2">
      <c r="A175" s="48">
        <v>8</v>
      </c>
      <c r="B175" s="37" t="s">
        <v>220</v>
      </c>
      <c r="C175" s="38"/>
      <c r="D175" s="38"/>
      <c r="E175" s="49"/>
      <c r="F175" s="86"/>
    </row>
    <row r="176" spans="1:6" x14ac:dyDescent="0.2">
      <c r="A176" s="48">
        <v>8.1</v>
      </c>
      <c r="B176" s="72" t="s">
        <v>503</v>
      </c>
      <c r="C176" s="73"/>
      <c r="D176" s="74"/>
      <c r="E176" s="75"/>
      <c r="F176" s="76"/>
    </row>
    <row r="177" spans="1:6" s="6" customFormat="1" ht="24" x14ac:dyDescent="0.2">
      <c r="A177" s="45" t="s">
        <v>608</v>
      </c>
      <c r="B177" s="27" t="s">
        <v>549</v>
      </c>
      <c r="C177" s="47" t="s">
        <v>910</v>
      </c>
      <c r="D177" s="40">
        <v>36</v>
      </c>
      <c r="E177" s="41">
        <v>98639</v>
      </c>
      <c r="F177" s="42">
        <f>ROUND(+E177*D177,0)</f>
        <v>3551004</v>
      </c>
    </row>
    <row r="178" spans="1:6" s="6" customFormat="1" ht="13.5" x14ac:dyDescent="0.2">
      <c r="A178" s="45" t="s">
        <v>609</v>
      </c>
      <c r="B178" s="59" t="s">
        <v>439</v>
      </c>
      <c r="C178" s="47" t="s">
        <v>910</v>
      </c>
      <c r="D178" s="40">
        <v>297.8</v>
      </c>
      <c r="E178" s="41">
        <v>6930</v>
      </c>
      <c r="F178" s="42">
        <f t="shared" ref="F178:F201" si="11">ROUND(+E178*D178,0)</f>
        <v>2063754</v>
      </c>
    </row>
    <row r="179" spans="1:6" s="6" customFormat="1" ht="13.5" x14ac:dyDescent="0.2">
      <c r="A179" s="45" t="s">
        <v>610</v>
      </c>
      <c r="B179" s="61" t="s">
        <v>447</v>
      </c>
      <c r="C179" s="47" t="s">
        <v>910</v>
      </c>
      <c r="D179" s="40">
        <v>297.8</v>
      </c>
      <c r="E179" s="41">
        <v>14502</v>
      </c>
      <c r="F179" s="42">
        <f t="shared" si="11"/>
        <v>4318696</v>
      </c>
    </row>
    <row r="180" spans="1:6" s="17" customFormat="1" x14ac:dyDescent="0.2">
      <c r="A180" s="56">
        <v>8.1999999999999993</v>
      </c>
      <c r="B180" s="89" t="s">
        <v>509</v>
      </c>
      <c r="C180" s="90"/>
      <c r="D180" s="91"/>
      <c r="E180" s="92"/>
      <c r="F180" s="42"/>
    </row>
    <row r="181" spans="1:6" s="6" customFormat="1" ht="13.5" x14ac:dyDescent="0.2">
      <c r="A181" s="101" t="s">
        <v>628</v>
      </c>
      <c r="B181" s="59" t="s">
        <v>911</v>
      </c>
      <c r="C181" s="47" t="s">
        <v>910</v>
      </c>
      <c r="D181" s="40">
        <v>2.2000000000000002</v>
      </c>
      <c r="E181" s="41">
        <v>465205</v>
      </c>
      <c r="F181" s="42">
        <f t="shared" si="11"/>
        <v>1023451</v>
      </c>
    </row>
    <row r="182" spans="1:6" ht="13.5" x14ac:dyDescent="0.2">
      <c r="A182" s="101" t="s">
        <v>611</v>
      </c>
      <c r="B182" s="59" t="s">
        <v>464</v>
      </c>
      <c r="C182" s="47" t="s">
        <v>910</v>
      </c>
      <c r="D182" s="40">
        <v>8.81</v>
      </c>
      <c r="E182" s="41">
        <v>537166</v>
      </c>
      <c r="F182" s="42">
        <f t="shared" si="11"/>
        <v>4732432</v>
      </c>
    </row>
    <row r="183" spans="1:6" ht="13.5" x14ac:dyDescent="0.2">
      <c r="A183" s="101" t="s">
        <v>612</v>
      </c>
      <c r="B183" s="59" t="s">
        <v>465</v>
      </c>
      <c r="C183" s="47" t="s">
        <v>910</v>
      </c>
      <c r="D183" s="40">
        <v>1.39</v>
      </c>
      <c r="E183" s="41">
        <v>532642</v>
      </c>
      <c r="F183" s="42">
        <f t="shared" si="11"/>
        <v>740372</v>
      </c>
    </row>
    <row r="184" spans="1:6" ht="24" x14ac:dyDescent="0.2">
      <c r="A184" s="101" t="s">
        <v>613</v>
      </c>
      <c r="B184" s="59" t="s">
        <v>466</v>
      </c>
      <c r="C184" s="47" t="s">
        <v>910</v>
      </c>
      <c r="D184" s="40">
        <v>8.89</v>
      </c>
      <c r="E184" s="41">
        <v>573188</v>
      </c>
      <c r="F184" s="42">
        <f t="shared" si="11"/>
        <v>5095641</v>
      </c>
    </row>
    <row r="185" spans="1:6" x14ac:dyDescent="0.2">
      <c r="A185" s="101" t="s">
        <v>830</v>
      </c>
      <c r="B185" s="59" t="s">
        <v>451</v>
      </c>
      <c r="C185" s="47" t="s">
        <v>142</v>
      </c>
      <c r="D185" s="40">
        <v>95</v>
      </c>
      <c r="E185" s="41">
        <v>1375</v>
      </c>
      <c r="F185" s="42">
        <f t="shared" si="11"/>
        <v>130625</v>
      </c>
    </row>
    <row r="186" spans="1:6" x14ac:dyDescent="0.2">
      <c r="A186" s="101" t="s">
        <v>614</v>
      </c>
      <c r="B186" s="59" t="s">
        <v>456</v>
      </c>
      <c r="C186" s="47" t="s">
        <v>142</v>
      </c>
      <c r="D186" s="40">
        <v>116.27</v>
      </c>
      <c r="E186" s="41">
        <v>4396</v>
      </c>
      <c r="F186" s="42">
        <f t="shared" si="11"/>
        <v>511123</v>
      </c>
    </row>
    <row r="187" spans="1:6" x14ac:dyDescent="0.2">
      <c r="A187" s="101" t="s">
        <v>615</v>
      </c>
      <c r="B187" s="61" t="s">
        <v>802</v>
      </c>
      <c r="C187" s="63" t="s">
        <v>119</v>
      </c>
      <c r="D187" s="40">
        <v>45</v>
      </c>
      <c r="E187" s="41">
        <v>6643</v>
      </c>
      <c r="F187" s="42">
        <f t="shared" si="11"/>
        <v>298935</v>
      </c>
    </row>
    <row r="188" spans="1:6" ht="13.5" x14ac:dyDescent="0.2">
      <c r="A188" s="101" t="s">
        <v>616</v>
      </c>
      <c r="B188" s="59" t="s">
        <v>789</v>
      </c>
      <c r="C188" s="47" t="s">
        <v>910</v>
      </c>
      <c r="D188" s="40">
        <v>9.09</v>
      </c>
      <c r="E188" s="41">
        <v>556303</v>
      </c>
      <c r="F188" s="42">
        <f t="shared" si="11"/>
        <v>5056794</v>
      </c>
    </row>
    <row r="189" spans="1:6" ht="13.5" x14ac:dyDescent="0.2">
      <c r="A189" s="101" t="s">
        <v>617</v>
      </c>
      <c r="B189" s="59" t="s">
        <v>457</v>
      </c>
      <c r="C189" s="47" t="s">
        <v>910</v>
      </c>
      <c r="D189" s="40">
        <v>16.23</v>
      </c>
      <c r="E189" s="41">
        <v>790890</v>
      </c>
      <c r="F189" s="42">
        <f t="shared" si="11"/>
        <v>12836145</v>
      </c>
    </row>
    <row r="190" spans="1:6" ht="13.5" x14ac:dyDescent="0.2">
      <c r="A190" s="101" t="s">
        <v>618</v>
      </c>
      <c r="B190" s="59" t="s">
        <v>790</v>
      </c>
      <c r="C190" s="47" t="s">
        <v>910</v>
      </c>
      <c r="D190" s="40">
        <v>27.93</v>
      </c>
      <c r="E190" s="41">
        <v>648674</v>
      </c>
      <c r="F190" s="42">
        <f t="shared" si="11"/>
        <v>18117465</v>
      </c>
    </row>
    <row r="191" spans="1:6" ht="13.5" x14ac:dyDescent="0.2">
      <c r="A191" s="101" t="s">
        <v>619</v>
      </c>
      <c r="B191" s="59" t="s">
        <v>791</v>
      </c>
      <c r="C191" s="47" t="s">
        <v>910</v>
      </c>
      <c r="D191" s="40">
        <v>2.0299999999999998</v>
      </c>
      <c r="E191" s="41">
        <v>692174</v>
      </c>
      <c r="F191" s="42">
        <f t="shared" si="11"/>
        <v>1405113</v>
      </c>
    </row>
    <row r="192" spans="1:6" ht="13.5" x14ac:dyDescent="0.2">
      <c r="A192" s="101" t="s">
        <v>620</v>
      </c>
      <c r="B192" s="59" t="s">
        <v>458</v>
      </c>
      <c r="C192" s="47" t="s">
        <v>910</v>
      </c>
      <c r="D192" s="40">
        <v>7.86</v>
      </c>
      <c r="E192" s="41">
        <v>790890</v>
      </c>
      <c r="F192" s="42">
        <f t="shared" si="11"/>
        <v>6216395</v>
      </c>
    </row>
    <row r="193" spans="1:6" x14ac:dyDescent="0.2">
      <c r="A193" s="101" t="s">
        <v>621</v>
      </c>
      <c r="B193" s="61" t="s">
        <v>792</v>
      </c>
      <c r="C193" s="47" t="s">
        <v>93</v>
      </c>
      <c r="D193" s="40">
        <v>46.4</v>
      </c>
      <c r="E193" s="41">
        <v>34460</v>
      </c>
      <c r="F193" s="42">
        <f t="shared" si="11"/>
        <v>1598944</v>
      </c>
    </row>
    <row r="194" spans="1:6" ht="13.5" x14ac:dyDescent="0.2">
      <c r="A194" s="101" t="s">
        <v>831</v>
      </c>
      <c r="B194" s="59" t="s">
        <v>803</v>
      </c>
      <c r="C194" s="47" t="s">
        <v>910</v>
      </c>
      <c r="D194" s="40">
        <v>1.5</v>
      </c>
      <c r="E194" s="41">
        <v>654474</v>
      </c>
      <c r="F194" s="42">
        <f t="shared" si="11"/>
        <v>981711</v>
      </c>
    </row>
    <row r="195" spans="1:6" ht="24" x14ac:dyDescent="0.2">
      <c r="A195" s="101" t="s">
        <v>622</v>
      </c>
      <c r="B195" s="59" t="s">
        <v>459</v>
      </c>
      <c r="C195" s="47" t="s">
        <v>910</v>
      </c>
      <c r="D195" s="40">
        <v>83.16</v>
      </c>
      <c r="E195" s="41">
        <v>158558</v>
      </c>
      <c r="F195" s="42">
        <f t="shared" si="11"/>
        <v>13185683</v>
      </c>
    </row>
    <row r="196" spans="1:6" ht="13.5" x14ac:dyDescent="0.2">
      <c r="A196" s="101" t="s">
        <v>623</v>
      </c>
      <c r="B196" s="59" t="s">
        <v>460</v>
      </c>
      <c r="C196" s="47" t="s">
        <v>910</v>
      </c>
      <c r="D196" s="40">
        <v>1.93</v>
      </c>
      <c r="E196" s="41">
        <v>789379</v>
      </c>
      <c r="F196" s="42">
        <f t="shared" si="11"/>
        <v>1523501</v>
      </c>
    </row>
    <row r="197" spans="1:6" ht="13.5" x14ac:dyDescent="0.2">
      <c r="A197" s="101" t="s">
        <v>624</v>
      </c>
      <c r="B197" s="59" t="s">
        <v>461</v>
      </c>
      <c r="C197" s="47" t="s">
        <v>910</v>
      </c>
      <c r="D197" s="40">
        <v>5</v>
      </c>
      <c r="E197" s="41">
        <v>568869</v>
      </c>
      <c r="F197" s="42">
        <f t="shared" si="11"/>
        <v>2844345</v>
      </c>
    </row>
    <row r="198" spans="1:6" ht="13.5" x14ac:dyDescent="0.2">
      <c r="A198" s="101" t="s">
        <v>625</v>
      </c>
      <c r="B198" s="59" t="s">
        <v>454</v>
      </c>
      <c r="C198" s="47" t="s">
        <v>910</v>
      </c>
      <c r="D198" s="40">
        <v>3.5</v>
      </c>
      <c r="E198" s="41">
        <v>630627</v>
      </c>
      <c r="F198" s="42">
        <f t="shared" si="11"/>
        <v>2207195</v>
      </c>
    </row>
    <row r="199" spans="1:6" x14ac:dyDescent="0.2">
      <c r="A199" s="101" t="s">
        <v>626</v>
      </c>
      <c r="B199" s="27" t="s">
        <v>452</v>
      </c>
      <c r="C199" s="47" t="s">
        <v>908</v>
      </c>
      <c r="D199" s="40">
        <v>15.4</v>
      </c>
      <c r="E199" s="41">
        <v>38400</v>
      </c>
      <c r="F199" s="42">
        <f t="shared" si="11"/>
        <v>591360</v>
      </c>
    </row>
    <row r="200" spans="1:6" ht="13.5" x14ac:dyDescent="0.2">
      <c r="A200" s="101" t="s">
        <v>627</v>
      </c>
      <c r="B200" s="59" t="s">
        <v>912</v>
      </c>
      <c r="C200" s="47" t="s">
        <v>3</v>
      </c>
      <c r="D200" s="40">
        <v>11000.89</v>
      </c>
      <c r="E200" s="41">
        <v>3741</v>
      </c>
      <c r="F200" s="42">
        <f t="shared" si="11"/>
        <v>41154329</v>
      </c>
    </row>
    <row r="201" spans="1:6" x14ac:dyDescent="0.2">
      <c r="A201" s="101" t="s">
        <v>629</v>
      </c>
      <c r="B201" s="59" t="s">
        <v>223</v>
      </c>
      <c r="C201" s="47" t="s">
        <v>3</v>
      </c>
      <c r="D201" s="62">
        <v>520</v>
      </c>
      <c r="E201" s="41">
        <v>3494</v>
      </c>
      <c r="F201" s="42">
        <f t="shared" si="11"/>
        <v>1816880</v>
      </c>
    </row>
    <row r="202" spans="1:6" x14ac:dyDescent="0.2">
      <c r="A202" s="48">
        <v>8.3000000000000007</v>
      </c>
      <c r="B202" s="130" t="s">
        <v>44</v>
      </c>
      <c r="C202" s="73"/>
      <c r="D202" s="74"/>
      <c r="E202" s="75"/>
      <c r="F202" s="76"/>
    </row>
    <row r="203" spans="1:6" x14ac:dyDescent="0.2">
      <c r="A203" s="108" t="s">
        <v>187</v>
      </c>
      <c r="B203" s="110" t="s">
        <v>45</v>
      </c>
      <c r="C203" s="104" t="s">
        <v>19</v>
      </c>
      <c r="D203" s="105">
        <v>224.16</v>
      </c>
      <c r="E203" s="41">
        <v>31423</v>
      </c>
      <c r="F203" s="42">
        <f>ROUND(+E203*D203,0)</f>
        <v>7043780</v>
      </c>
    </row>
    <row r="204" spans="1:6" x14ac:dyDescent="0.2">
      <c r="A204" s="108" t="s">
        <v>188</v>
      </c>
      <c r="B204" s="110" t="s">
        <v>495</v>
      </c>
      <c r="C204" s="104" t="s">
        <v>93</v>
      </c>
      <c r="D204" s="105">
        <v>44.37</v>
      </c>
      <c r="E204" s="41">
        <v>28187</v>
      </c>
      <c r="F204" s="42">
        <f t="shared" ref="F204:F208" si="12">ROUND(+E204*D204,0)</f>
        <v>1250657</v>
      </c>
    </row>
    <row r="205" spans="1:6" x14ac:dyDescent="0.2">
      <c r="A205" s="108" t="s">
        <v>189</v>
      </c>
      <c r="B205" s="110" t="s">
        <v>496</v>
      </c>
      <c r="C205" s="104" t="s">
        <v>93</v>
      </c>
      <c r="D205" s="105">
        <v>8.5</v>
      </c>
      <c r="E205" s="41">
        <v>22623</v>
      </c>
      <c r="F205" s="42">
        <f t="shared" si="12"/>
        <v>192296</v>
      </c>
    </row>
    <row r="206" spans="1:6" x14ac:dyDescent="0.2">
      <c r="A206" s="108" t="s">
        <v>190</v>
      </c>
      <c r="B206" s="110" t="s">
        <v>46</v>
      </c>
      <c r="C206" s="104" t="s">
        <v>19</v>
      </c>
      <c r="D206" s="105">
        <v>10.8</v>
      </c>
      <c r="E206" s="41">
        <v>113772</v>
      </c>
      <c r="F206" s="42">
        <f t="shared" si="12"/>
        <v>1228738</v>
      </c>
    </row>
    <row r="207" spans="1:6" x14ac:dyDescent="0.2">
      <c r="A207" s="108" t="s">
        <v>191</v>
      </c>
      <c r="B207" s="110" t="s">
        <v>47</v>
      </c>
      <c r="C207" s="104" t="s">
        <v>93</v>
      </c>
      <c r="D207" s="105">
        <v>39.97</v>
      </c>
      <c r="E207" s="41">
        <v>53900</v>
      </c>
      <c r="F207" s="42">
        <f t="shared" si="12"/>
        <v>2154383</v>
      </c>
    </row>
    <row r="208" spans="1:6" ht="24" x14ac:dyDescent="0.2">
      <c r="A208" s="108" t="s">
        <v>192</v>
      </c>
      <c r="B208" s="110" t="s">
        <v>497</v>
      </c>
      <c r="C208" s="104" t="s">
        <v>19</v>
      </c>
      <c r="D208" s="105">
        <v>8.09</v>
      </c>
      <c r="E208" s="41">
        <v>63328</v>
      </c>
      <c r="F208" s="42">
        <f t="shared" si="12"/>
        <v>512324</v>
      </c>
    </row>
    <row r="209" spans="1:6" x14ac:dyDescent="0.2">
      <c r="A209" s="48">
        <v>8.4</v>
      </c>
      <c r="B209" s="130" t="s">
        <v>48</v>
      </c>
      <c r="C209" s="73"/>
      <c r="D209" s="74"/>
      <c r="E209" s="75"/>
      <c r="F209" s="76"/>
    </row>
    <row r="210" spans="1:6" x14ac:dyDescent="0.2">
      <c r="A210" s="108" t="s">
        <v>193</v>
      </c>
      <c r="B210" s="110" t="s">
        <v>444</v>
      </c>
      <c r="C210" s="104" t="s">
        <v>19</v>
      </c>
      <c r="D210" s="105">
        <v>517.4</v>
      </c>
      <c r="E210" s="41">
        <v>19093</v>
      </c>
      <c r="F210" s="42">
        <f>ROUND(+E210*D210,0)</f>
        <v>9878718</v>
      </c>
    </row>
    <row r="211" spans="1:6" x14ac:dyDescent="0.2">
      <c r="A211" s="108" t="s">
        <v>194</v>
      </c>
      <c r="B211" s="110" t="s">
        <v>445</v>
      </c>
      <c r="C211" s="104" t="s">
        <v>93</v>
      </c>
      <c r="D211" s="105">
        <v>64.12</v>
      </c>
      <c r="E211" s="41">
        <v>9401</v>
      </c>
      <c r="F211" s="42">
        <f t="shared" ref="F211:F221" si="13">ROUND(+E211*D211,0)</f>
        <v>602792</v>
      </c>
    </row>
    <row r="212" spans="1:6" s="11" customFormat="1" x14ac:dyDescent="0.2">
      <c r="A212" s="108" t="s">
        <v>195</v>
      </c>
      <c r="B212" s="110" t="s">
        <v>446</v>
      </c>
      <c r="C212" s="104" t="s">
        <v>93</v>
      </c>
      <c r="D212" s="105">
        <v>165.14000000000001</v>
      </c>
      <c r="E212" s="131">
        <v>3744</v>
      </c>
      <c r="F212" s="42">
        <f t="shared" si="13"/>
        <v>618284</v>
      </c>
    </row>
    <row r="213" spans="1:6" x14ac:dyDescent="0.2">
      <c r="A213" s="108" t="s">
        <v>196</v>
      </c>
      <c r="B213" s="110" t="s">
        <v>49</v>
      </c>
      <c r="C213" s="104" t="s">
        <v>19</v>
      </c>
      <c r="D213" s="105">
        <v>293.24</v>
      </c>
      <c r="E213" s="41">
        <v>11099</v>
      </c>
      <c r="F213" s="42">
        <f t="shared" si="13"/>
        <v>3254671</v>
      </c>
    </row>
    <row r="214" spans="1:6" s="11" customFormat="1" x14ac:dyDescent="0.2">
      <c r="A214" s="108" t="s">
        <v>197</v>
      </c>
      <c r="B214" s="110" t="s">
        <v>50</v>
      </c>
      <c r="C214" s="104" t="s">
        <v>93</v>
      </c>
      <c r="D214" s="105">
        <v>165.14000000000001</v>
      </c>
      <c r="E214" s="41">
        <v>4649</v>
      </c>
      <c r="F214" s="42">
        <f t="shared" si="13"/>
        <v>767736</v>
      </c>
    </row>
    <row r="215" spans="1:6" x14ac:dyDescent="0.2">
      <c r="A215" s="108" t="s">
        <v>244</v>
      </c>
      <c r="B215" s="110" t="s">
        <v>51</v>
      </c>
      <c r="C215" s="104" t="s">
        <v>19</v>
      </c>
      <c r="D215" s="105">
        <v>224.16</v>
      </c>
      <c r="E215" s="41">
        <v>5682</v>
      </c>
      <c r="F215" s="42">
        <f t="shared" si="13"/>
        <v>1273677</v>
      </c>
    </row>
    <row r="216" spans="1:6" x14ac:dyDescent="0.2">
      <c r="A216" s="108" t="s">
        <v>245</v>
      </c>
      <c r="B216" s="110" t="s">
        <v>491</v>
      </c>
      <c r="C216" s="104" t="s">
        <v>19</v>
      </c>
      <c r="D216" s="105">
        <v>155.93</v>
      </c>
      <c r="E216" s="41">
        <v>31911</v>
      </c>
      <c r="F216" s="42">
        <f t="shared" si="13"/>
        <v>4975882</v>
      </c>
    </row>
    <row r="217" spans="1:6" x14ac:dyDescent="0.2">
      <c r="A217" s="108" t="s">
        <v>246</v>
      </c>
      <c r="B217" s="110" t="s">
        <v>52</v>
      </c>
      <c r="C217" s="104" t="s">
        <v>19</v>
      </c>
      <c r="D217" s="105">
        <v>13.99</v>
      </c>
      <c r="E217" s="41">
        <v>33620</v>
      </c>
      <c r="F217" s="42">
        <f t="shared" si="13"/>
        <v>470344</v>
      </c>
    </row>
    <row r="218" spans="1:6" ht="24" x14ac:dyDescent="0.2">
      <c r="A218" s="108" t="s">
        <v>247</v>
      </c>
      <c r="B218" s="110" t="s">
        <v>500</v>
      </c>
      <c r="C218" s="104" t="s">
        <v>19</v>
      </c>
      <c r="D218" s="105">
        <v>61.41</v>
      </c>
      <c r="E218" s="41">
        <v>43806</v>
      </c>
      <c r="F218" s="42">
        <f t="shared" si="13"/>
        <v>2690126</v>
      </c>
    </row>
    <row r="219" spans="1:6" ht="24" x14ac:dyDescent="0.2">
      <c r="A219" s="108" t="s">
        <v>248</v>
      </c>
      <c r="B219" s="110" t="s">
        <v>498</v>
      </c>
      <c r="C219" s="104" t="s">
        <v>19</v>
      </c>
      <c r="D219" s="105">
        <v>84.25</v>
      </c>
      <c r="E219" s="41">
        <v>48059</v>
      </c>
      <c r="F219" s="42">
        <f t="shared" si="13"/>
        <v>4048971</v>
      </c>
    </row>
    <row r="220" spans="1:6" ht="24" x14ac:dyDescent="0.2">
      <c r="A220" s="108" t="s">
        <v>249</v>
      </c>
      <c r="B220" s="110" t="s">
        <v>501</v>
      </c>
      <c r="C220" s="104" t="s">
        <v>19</v>
      </c>
      <c r="D220" s="105">
        <v>3.01</v>
      </c>
      <c r="E220" s="41">
        <v>49176</v>
      </c>
      <c r="F220" s="42">
        <f t="shared" si="13"/>
        <v>148020</v>
      </c>
    </row>
    <row r="221" spans="1:6" x14ac:dyDescent="0.2">
      <c r="A221" s="108" t="s">
        <v>250</v>
      </c>
      <c r="B221" s="110" t="s">
        <v>53</v>
      </c>
      <c r="C221" s="104" t="s">
        <v>93</v>
      </c>
      <c r="D221" s="105">
        <v>73.069999999999993</v>
      </c>
      <c r="E221" s="41">
        <v>12575</v>
      </c>
      <c r="F221" s="42">
        <f t="shared" si="13"/>
        <v>918855</v>
      </c>
    </row>
    <row r="222" spans="1:6" x14ac:dyDescent="0.2">
      <c r="A222" s="48">
        <v>8.5</v>
      </c>
      <c r="B222" s="130" t="s">
        <v>54</v>
      </c>
      <c r="C222" s="73"/>
      <c r="D222" s="74"/>
      <c r="E222" s="75"/>
      <c r="F222" s="76"/>
    </row>
    <row r="223" spans="1:6" ht="24" x14ac:dyDescent="0.2">
      <c r="A223" s="108" t="s">
        <v>198</v>
      </c>
      <c r="B223" s="110" t="s">
        <v>494</v>
      </c>
      <c r="C223" s="104" t="s">
        <v>19</v>
      </c>
      <c r="D223" s="105">
        <v>83.65</v>
      </c>
      <c r="E223" s="41">
        <v>43590</v>
      </c>
      <c r="F223" s="42">
        <f>ROUND(+E223*D223,0)</f>
        <v>3646304</v>
      </c>
    </row>
    <row r="224" spans="1:6" ht="24" x14ac:dyDescent="0.2">
      <c r="A224" s="108" t="s">
        <v>199</v>
      </c>
      <c r="B224" s="110" t="s">
        <v>494</v>
      </c>
      <c r="C224" s="104" t="s">
        <v>19</v>
      </c>
      <c r="D224" s="105">
        <v>33.75</v>
      </c>
      <c r="E224" s="41">
        <v>43590</v>
      </c>
      <c r="F224" s="42">
        <f t="shared" ref="F224:F230" si="14">ROUND(+E224*D224,0)</f>
        <v>1471163</v>
      </c>
    </row>
    <row r="225" spans="1:6" x14ac:dyDescent="0.2">
      <c r="A225" s="108" t="s">
        <v>832</v>
      </c>
      <c r="B225" s="110" t="s">
        <v>663</v>
      </c>
      <c r="C225" s="104" t="s">
        <v>93</v>
      </c>
      <c r="D225" s="105">
        <v>35.64</v>
      </c>
      <c r="E225" s="41">
        <v>15250</v>
      </c>
      <c r="F225" s="42">
        <f t="shared" si="14"/>
        <v>543510</v>
      </c>
    </row>
    <row r="226" spans="1:6" ht="36" x14ac:dyDescent="0.2">
      <c r="A226" s="108" t="s">
        <v>251</v>
      </c>
      <c r="B226" s="110" t="s">
        <v>490</v>
      </c>
      <c r="C226" s="104" t="s">
        <v>19</v>
      </c>
      <c r="D226" s="105">
        <v>36.76</v>
      </c>
      <c r="E226" s="41">
        <v>63479</v>
      </c>
      <c r="F226" s="42">
        <f t="shared" si="14"/>
        <v>2333488</v>
      </c>
    </row>
    <row r="227" spans="1:6" ht="24" x14ac:dyDescent="0.2">
      <c r="A227" s="108" t="s">
        <v>252</v>
      </c>
      <c r="B227" s="110" t="s">
        <v>489</v>
      </c>
      <c r="C227" s="104" t="s">
        <v>19</v>
      </c>
      <c r="D227" s="105">
        <v>19.739999999999998</v>
      </c>
      <c r="E227" s="41">
        <v>93994</v>
      </c>
      <c r="F227" s="42">
        <f t="shared" si="14"/>
        <v>1855442</v>
      </c>
    </row>
    <row r="228" spans="1:6" ht="24" x14ac:dyDescent="0.2">
      <c r="A228" s="108" t="s">
        <v>253</v>
      </c>
      <c r="B228" s="110" t="s">
        <v>480</v>
      </c>
      <c r="C228" s="47" t="s">
        <v>19</v>
      </c>
      <c r="D228" s="40">
        <v>11.92</v>
      </c>
      <c r="E228" s="41">
        <v>36350</v>
      </c>
      <c r="F228" s="42">
        <f t="shared" si="14"/>
        <v>433292</v>
      </c>
    </row>
    <row r="229" spans="1:6" s="12" customFormat="1" x14ac:dyDescent="0.2">
      <c r="A229" s="108" t="s">
        <v>254</v>
      </c>
      <c r="B229" s="61" t="s">
        <v>805</v>
      </c>
      <c r="C229" s="47" t="s">
        <v>3</v>
      </c>
      <c r="D229" s="40">
        <v>561.25</v>
      </c>
      <c r="E229" s="41">
        <v>9544</v>
      </c>
      <c r="F229" s="42">
        <f t="shared" si="14"/>
        <v>5356570</v>
      </c>
    </row>
    <row r="230" spans="1:6" x14ac:dyDescent="0.2">
      <c r="A230" s="108" t="s">
        <v>833</v>
      </c>
      <c r="B230" s="110" t="s">
        <v>493</v>
      </c>
      <c r="C230" s="104" t="s">
        <v>142</v>
      </c>
      <c r="D230" s="40">
        <v>298.85000000000002</v>
      </c>
      <c r="E230" s="41">
        <v>30787</v>
      </c>
      <c r="F230" s="42">
        <f t="shared" si="14"/>
        <v>9200695</v>
      </c>
    </row>
    <row r="231" spans="1:6" x14ac:dyDescent="0.2">
      <c r="A231" s="48">
        <v>8.6</v>
      </c>
      <c r="B231" s="130" t="s">
        <v>56</v>
      </c>
      <c r="C231" s="73"/>
      <c r="D231" s="74"/>
      <c r="E231" s="75"/>
      <c r="F231" s="76"/>
    </row>
    <row r="232" spans="1:6" s="11" customFormat="1" x14ac:dyDescent="0.2">
      <c r="A232" s="108" t="s">
        <v>200</v>
      </c>
      <c r="B232" s="110" t="s">
        <v>481</v>
      </c>
      <c r="C232" s="104" t="s">
        <v>86</v>
      </c>
      <c r="D232" s="105">
        <v>1</v>
      </c>
      <c r="E232" s="41">
        <v>18144</v>
      </c>
      <c r="F232" s="42">
        <f>ROUND(+E232*D232,0)</f>
        <v>18144</v>
      </c>
    </row>
    <row r="233" spans="1:6" s="11" customFormat="1" x14ac:dyDescent="0.2">
      <c r="A233" s="108" t="s">
        <v>201</v>
      </c>
      <c r="B233" s="110" t="s">
        <v>482</v>
      </c>
      <c r="C233" s="104" t="s">
        <v>86</v>
      </c>
      <c r="D233" s="105">
        <v>1</v>
      </c>
      <c r="E233" s="41">
        <v>18144</v>
      </c>
      <c r="F233" s="42">
        <f t="shared" ref="F233:F244" si="15">ROUND(+E233*D233,0)</f>
        <v>18144</v>
      </c>
    </row>
    <row r="234" spans="1:6" s="11" customFormat="1" x14ac:dyDescent="0.2">
      <c r="A234" s="108" t="s">
        <v>202</v>
      </c>
      <c r="B234" s="110" t="s">
        <v>483</v>
      </c>
      <c r="C234" s="104" t="s">
        <v>86</v>
      </c>
      <c r="D234" s="105">
        <v>1</v>
      </c>
      <c r="E234" s="41">
        <v>18144</v>
      </c>
      <c r="F234" s="42">
        <f t="shared" si="15"/>
        <v>18144</v>
      </c>
    </row>
    <row r="235" spans="1:6" x14ac:dyDescent="0.2">
      <c r="A235" s="108" t="s">
        <v>255</v>
      </c>
      <c r="B235" s="110" t="s">
        <v>488</v>
      </c>
      <c r="C235" s="104" t="s">
        <v>86</v>
      </c>
      <c r="D235" s="105">
        <v>1</v>
      </c>
      <c r="E235" s="41">
        <v>146455</v>
      </c>
      <c r="F235" s="42">
        <f t="shared" si="15"/>
        <v>146455</v>
      </c>
    </row>
    <row r="236" spans="1:6" x14ac:dyDescent="0.2">
      <c r="A236" s="108" t="s">
        <v>256</v>
      </c>
      <c r="B236" s="110" t="s">
        <v>487</v>
      </c>
      <c r="C236" s="104" t="s">
        <v>86</v>
      </c>
      <c r="D236" s="105">
        <v>1</v>
      </c>
      <c r="E236" s="41">
        <v>63937</v>
      </c>
      <c r="F236" s="42">
        <f t="shared" si="15"/>
        <v>63937</v>
      </c>
    </row>
    <row r="237" spans="1:6" x14ac:dyDescent="0.2">
      <c r="A237" s="108" t="s">
        <v>257</v>
      </c>
      <c r="B237" s="110" t="s">
        <v>664</v>
      </c>
      <c r="C237" s="104" t="s">
        <v>86</v>
      </c>
      <c r="D237" s="105">
        <v>1</v>
      </c>
      <c r="E237" s="41">
        <v>142229</v>
      </c>
      <c r="F237" s="42">
        <f t="shared" si="15"/>
        <v>142229</v>
      </c>
    </row>
    <row r="238" spans="1:6" x14ac:dyDescent="0.2">
      <c r="A238" s="108" t="s">
        <v>258</v>
      </c>
      <c r="B238" s="110" t="s">
        <v>486</v>
      </c>
      <c r="C238" s="104" t="s">
        <v>86</v>
      </c>
      <c r="D238" s="105">
        <v>1</v>
      </c>
      <c r="E238" s="41">
        <v>195072</v>
      </c>
      <c r="F238" s="42">
        <f t="shared" si="15"/>
        <v>195072</v>
      </c>
    </row>
    <row r="239" spans="1:6" ht="24" x14ac:dyDescent="0.2">
      <c r="A239" s="108" t="s">
        <v>259</v>
      </c>
      <c r="B239" s="110" t="s">
        <v>485</v>
      </c>
      <c r="C239" s="104" t="s">
        <v>86</v>
      </c>
      <c r="D239" s="105">
        <v>1</v>
      </c>
      <c r="E239" s="41">
        <v>136744</v>
      </c>
      <c r="F239" s="42">
        <f t="shared" si="15"/>
        <v>136744</v>
      </c>
    </row>
    <row r="240" spans="1:6" ht="24" x14ac:dyDescent="0.2">
      <c r="A240" s="108" t="s">
        <v>260</v>
      </c>
      <c r="B240" s="110" t="s">
        <v>484</v>
      </c>
      <c r="C240" s="104" t="s">
        <v>93</v>
      </c>
      <c r="D240" s="105">
        <v>5.7</v>
      </c>
      <c r="E240" s="41">
        <v>197554</v>
      </c>
      <c r="F240" s="42">
        <f t="shared" si="15"/>
        <v>1126058</v>
      </c>
    </row>
    <row r="241" spans="1:6" x14ac:dyDescent="0.2">
      <c r="A241" s="108" t="s">
        <v>261</v>
      </c>
      <c r="B241" s="110" t="s">
        <v>225</v>
      </c>
      <c r="C241" s="104" t="s">
        <v>86</v>
      </c>
      <c r="D241" s="105">
        <v>1</v>
      </c>
      <c r="E241" s="41">
        <v>45678</v>
      </c>
      <c r="F241" s="42">
        <f t="shared" si="15"/>
        <v>45678</v>
      </c>
    </row>
    <row r="242" spans="1:6" x14ac:dyDescent="0.2">
      <c r="A242" s="108" t="s">
        <v>262</v>
      </c>
      <c r="B242" s="110" t="s">
        <v>665</v>
      </c>
      <c r="C242" s="104" t="s">
        <v>86</v>
      </c>
      <c r="D242" s="105">
        <v>1</v>
      </c>
      <c r="E242" s="41">
        <v>25932</v>
      </c>
      <c r="F242" s="42">
        <f t="shared" si="15"/>
        <v>25932</v>
      </c>
    </row>
    <row r="243" spans="1:6" x14ac:dyDescent="0.2">
      <c r="A243" s="108" t="s">
        <v>263</v>
      </c>
      <c r="B243" s="110" t="s">
        <v>827</v>
      </c>
      <c r="C243" s="104" t="s">
        <v>140</v>
      </c>
      <c r="D243" s="105">
        <v>1</v>
      </c>
      <c r="E243" s="41">
        <v>4177760</v>
      </c>
      <c r="F243" s="42">
        <f t="shared" si="15"/>
        <v>4177760</v>
      </c>
    </row>
    <row r="244" spans="1:6" x14ac:dyDescent="0.2">
      <c r="A244" s="108" t="s">
        <v>264</v>
      </c>
      <c r="B244" s="110" t="s">
        <v>828</v>
      </c>
      <c r="C244" s="104" t="s">
        <v>140</v>
      </c>
      <c r="D244" s="105">
        <v>1</v>
      </c>
      <c r="E244" s="41">
        <v>1514316</v>
      </c>
      <c r="F244" s="42">
        <f t="shared" si="15"/>
        <v>1514316</v>
      </c>
    </row>
    <row r="245" spans="1:6" x14ac:dyDescent="0.2">
      <c r="A245" s="48">
        <v>8.6999999999999993</v>
      </c>
      <c r="B245" s="130" t="s">
        <v>57</v>
      </c>
      <c r="C245" s="73"/>
      <c r="D245" s="74"/>
      <c r="E245" s="75"/>
      <c r="F245" s="76"/>
    </row>
    <row r="246" spans="1:6" x14ac:dyDescent="0.2">
      <c r="A246" s="108" t="s">
        <v>265</v>
      </c>
      <c r="B246" s="110" t="s">
        <v>58</v>
      </c>
      <c r="C246" s="104" t="s">
        <v>86</v>
      </c>
      <c r="D246" s="105">
        <v>1</v>
      </c>
      <c r="E246" s="41">
        <v>1290935</v>
      </c>
      <c r="F246" s="42">
        <f>ROUND(+E246*D246,0)</f>
        <v>1290935</v>
      </c>
    </row>
    <row r="247" spans="1:6" x14ac:dyDescent="0.2">
      <c r="A247" s="108" t="s">
        <v>266</v>
      </c>
      <c r="B247" s="110" t="s">
        <v>59</v>
      </c>
      <c r="C247" s="104" t="s">
        <v>86</v>
      </c>
      <c r="D247" s="105">
        <v>1</v>
      </c>
      <c r="E247" s="41">
        <v>665124</v>
      </c>
      <c r="F247" s="42">
        <f t="shared" ref="F247:F252" si="16">ROUND(+E247*D247,0)</f>
        <v>665124</v>
      </c>
    </row>
    <row r="248" spans="1:6" x14ac:dyDescent="0.2">
      <c r="A248" s="108" t="s">
        <v>267</v>
      </c>
      <c r="B248" s="110" t="s">
        <v>60</v>
      </c>
      <c r="C248" s="104" t="s">
        <v>86</v>
      </c>
      <c r="D248" s="105">
        <v>1</v>
      </c>
      <c r="E248" s="41">
        <v>1290935</v>
      </c>
      <c r="F248" s="42">
        <f t="shared" si="16"/>
        <v>1290935</v>
      </c>
    </row>
    <row r="249" spans="1:6" x14ac:dyDescent="0.2">
      <c r="A249" s="108" t="s">
        <v>268</v>
      </c>
      <c r="B249" s="110" t="s">
        <v>61</v>
      </c>
      <c r="C249" s="104" t="s">
        <v>86</v>
      </c>
      <c r="D249" s="105">
        <v>1</v>
      </c>
      <c r="E249" s="41">
        <v>348505</v>
      </c>
      <c r="F249" s="42">
        <f t="shared" si="16"/>
        <v>348505</v>
      </c>
    </row>
    <row r="250" spans="1:6" x14ac:dyDescent="0.2">
      <c r="A250" s="108" t="s">
        <v>269</v>
      </c>
      <c r="B250" s="110" t="s">
        <v>62</v>
      </c>
      <c r="C250" s="104" t="s">
        <v>86</v>
      </c>
      <c r="D250" s="105">
        <v>1</v>
      </c>
      <c r="E250" s="41">
        <v>348505</v>
      </c>
      <c r="F250" s="42">
        <f t="shared" si="16"/>
        <v>348505</v>
      </c>
    </row>
    <row r="251" spans="1:6" x14ac:dyDescent="0.2">
      <c r="A251" s="108" t="s">
        <v>270</v>
      </c>
      <c r="B251" s="110" t="s">
        <v>63</v>
      </c>
      <c r="C251" s="104" t="s">
        <v>86</v>
      </c>
      <c r="D251" s="105">
        <v>2</v>
      </c>
      <c r="E251" s="41">
        <v>348505</v>
      </c>
      <c r="F251" s="42">
        <f t="shared" si="16"/>
        <v>697010</v>
      </c>
    </row>
    <row r="252" spans="1:6" x14ac:dyDescent="0.2">
      <c r="A252" s="108" t="s">
        <v>271</v>
      </c>
      <c r="B252" s="110" t="s">
        <v>64</v>
      </c>
      <c r="C252" s="104" t="s">
        <v>86</v>
      </c>
      <c r="D252" s="105">
        <v>1</v>
      </c>
      <c r="E252" s="41">
        <v>3015031</v>
      </c>
      <c r="F252" s="42">
        <f t="shared" si="16"/>
        <v>3015031</v>
      </c>
    </row>
    <row r="253" spans="1:6" x14ac:dyDescent="0.2">
      <c r="A253" s="48">
        <v>8.8000000000000007</v>
      </c>
      <c r="B253" s="130" t="s">
        <v>65</v>
      </c>
      <c r="C253" s="73"/>
      <c r="D253" s="74"/>
      <c r="E253" s="75"/>
      <c r="F253" s="76"/>
    </row>
    <row r="254" spans="1:6" x14ac:dyDescent="0.2">
      <c r="A254" s="108" t="s">
        <v>272</v>
      </c>
      <c r="B254" s="110" t="s">
        <v>66</v>
      </c>
      <c r="C254" s="104" t="s">
        <v>86</v>
      </c>
      <c r="D254" s="105">
        <v>1</v>
      </c>
      <c r="E254" s="41">
        <v>3065238</v>
      </c>
      <c r="F254" s="42">
        <f>ROUND(+E254*D254,0)</f>
        <v>3065238</v>
      </c>
    </row>
    <row r="255" spans="1:6" x14ac:dyDescent="0.2">
      <c r="A255" s="108" t="s">
        <v>273</v>
      </c>
      <c r="B255" s="110" t="s">
        <v>67</v>
      </c>
      <c r="C255" s="104" t="s">
        <v>86</v>
      </c>
      <c r="D255" s="105">
        <v>1</v>
      </c>
      <c r="E255" s="41">
        <v>2079554</v>
      </c>
      <c r="F255" s="42">
        <f t="shared" ref="F255:F262" si="17">ROUND(+E255*D255,0)</f>
        <v>2079554</v>
      </c>
    </row>
    <row r="256" spans="1:6" s="11" customFormat="1" x14ac:dyDescent="0.2">
      <c r="A256" s="108" t="s">
        <v>274</v>
      </c>
      <c r="B256" s="110" t="s">
        <v>68</v>
      </c>
      <c r="C256" s="104" t="s">
        <v>86</v>
      </c>
      <c r="D256" s="105">
        <v>1</v>
      </c>
      <c r="E256" s="41">
        <v>553286</v>
      </c>
      <c r="F256" s="42">
        <f t="shared" si="17"/>
        <v>553286</v>
      </c>
    </row>
    <row r="257" spans="1:6" s="11" customFormat="1" x14ac:dyDescent="0.2">
      <c r="A257" s="108" t="s">
        <v>275</v>
      </c>
      <c r="B257" s="110" t="s">
        <v>69</v>
      </c>
      <c r="C257" s="104" t="s">
        <v>86</v>
      </c>
      <c r="D257" s="105">
        <v>1</v>
      </c>
      <c r="E257" s="41">
        <v>553286</v>
      </c>
      <c r="F257" s="42">
        <f t="shared" si="17"/>
        <v>553286</v>
      </c>
    </row>
    <row r="258" spans="1:6" s="11" customFormat="1" x14ac:dyDescent="0.2">
      <c r="A258" s="108" t="s">
        <v>276</v>
      </c>
      <c r="B258" s="110" t="s">
        <v>70</v>
      </c>
      <c r="C258" s="104" t="s">
        <v>86</v>
      </c>
      <c r="D258" s="105">
        <v>1</v>
      </c>
      <c r="E258" s="41">
        <v>556058</v>
      </c>
      <c r="F258" s="42">
        <f t="shared" si="17"/>
        <v>556058</v>
      </c>
    </row>
    <row r="259" spans="1:6" s="11" customFormat="1" x14ac:dyDescent="0.2">
      <c r="A259" s="108" t="s">
        <v>277</v>
      </c>
      <c r="B259" s="110" t="s">
        <v>71</v>
      </c>
      <c r="C259" s="104" t="s">
        <v>86</v>
      </c>
      <c r="D259" s="105">
        <v>1</v>
      </c>
      <c r="E259" s="41">
        <v>686417</v>
      </c>
      <c r="F259" s="42">
        <f t="shared" si="17"/>
        <v>686417</v>
      </c>
    </row>
    <row r="260" spans="1:6" x14ac:dyDescent="0.2">
      <c r="A260" s="108" t="s">
        <v>278</v>
      </c>
      <c r="B260" s="110" t="s">
        <v>72</v>
      </c>
      <c r="C260" s="104" t="s">
        <v>86</v>
      </c>
      <c r="D260" s="105">
        <v>1</v>
      </c>
      <c r="E260" s="41">
        <v>4866261</v>
      </c>
      <c r="F260" s="42">
        <f t="shared" si="17"/>
        <v>4866261</v>
      </c>
    </row>
    <row r="261" spans="1:6" ht="24" x14ac:dyDescent="0.2">
      <c r="A261" s="108" t="s">
        <v>279</v>
      </c>
      <c r="B261" s="110" t="s">
        <v>499</v>
      </c>
      <c r="C261" s="104" t="s">
        <v>93</v>
      </c>
      <c r="D261" s="105">
        <v>97.2</v>
      </c>
      <c r="E261" s="41">
        <v>132877</v>
      </c>
      <c r="F261" s="42">
        <f t="shared" si="17"/>
        <v>12915644</v>
      </c>
    </row>
    <row r="262" spans="1:6" x14ac:dyDescent="0.2">
      <c r="A262" s="108" t="s">
        <v>280</v>
      </c>
      <c r="B262" s="110" t="s">
        <v>145</v>
      </c>
      <c r="C262" s="104" t="s">
        <v>93</v>
      </c>
      <c r="D262" s="105">
        <v>31.65</v>
      </c>
      <c r="E262" s="41">
        <v>176495</v>
      </c>
      <c r="F262" s="42">
        <f t="shared" si="17"/>
        <v>5586067</v>
      </c>
    </row>
    <row r="263" spans="1:6" x14ac:dyDescent="0.2">
      <c r="A263" s="48">
        <v>9</v>
      </c>
      <c r="B263" s="132" t="s">
        <v>228</v>
      </c>
      <c r="C263" s="38"/>
      <c r="D263" s="38"/>
      <c r="E263" s="49"/>
      <c r="F263" s="86"/>
    </row>
    <row r="264" spans="1:6" x14ac:dyDescent="0.2">
      <c r="A264" s="48">
        <v>9.1</v>
      </c>
      <c r="B264" s="130" t="s">
        <v>503</v>
      </c>
      <c r="C264" s="73"/>
      <c r="D264" s="74"/>
      <c r="E264" s="75"/>
      <c r="F264" s="76"/>
    </row>
    <row r="265" spans="1:6" ht="13.5" x14ac:dyDescent="0.2">
      <c r="A265" s="45" t="s">
        <v>630</v>
      </c>
      <c r="B265" s="59" t="s">
        <v>439</v>
      </c>
      <c r="C265" s="47" t="s">
        <v>910</v>
      </c>
      <c r="D265" s="40">
        <v>13.09</v>
      </c>
      <c r="E265" s="41">
        <v>6930</v>
      </c>
      <c r="F265" s="42">
        <f>ROUND(+E265*D265,0)</f>
        <v>90714</v>
      </c>
    </row>
    <row r="266" spans="1:6" ht="24" x14ac:dyDescent="0.2">
      <c r="A266" s="45" t="s">
        <v>631</v>
      </c>
      <c r="B266" s="27" t="s">
        <v>450</v>
      </c>
      <c r="C266" s="47" t="s">
        <v>910</v>
      </c>
      <c r="D266" s="40">
        <v>28.5</v>
      </c>
      <c r="E266" s="41">
        <v>98639</v>
      </c>
      <c r="F266" s="42">
        <f t="shared" ref="F266:F274" si="18">ROUND(+E266*D266,0)</f>
        <v>2811212</v>
      </c>
    </row>
    <row r="267" spans="1:6" ht="13.5" x14ac:dyDescent="0.2">
      <c r="A267" s="45" t="s">
        <v>632</v>
      </c>
      <c r="B267" s="61" t="s">
        <v>447</v>
      </c>
      <c r="C267" s="47" t="s">
        <v>910</v>
      </c>
      <c r="D267" s="40">
        <v>13.09</v>
      </c>
      <c r="E267" s="41">
        <v>14502</v>
      </c>
      <c r="F267" s="42">
        <f t="shared" si="18"/>
        <v>189831</v>
      </c>
    </row>
    <row r="268" spans="1:6" s="14" customFormat="1" x14ac:dyDescent="0.2">
      <c r="A268" s="56">
        <v>9.1999999999999993</v>
      </c>
      <c r="B268" s="89" t="s">
        <v>509</v>
      </c>
      <c r="C268" s="90"/>
      <c r="D268" s="91"/>
      <c r="E268" s="115"/>
      <c r="F268" s="42">
        <f t="shared" si="18"/>
        <v>0</v>
      </c>
    </row>
    <row r="269" spans="1:6" ht="13.5" x14ac:dyDescent="0.2">
      <c r="A269" s="45" t="s">
        <v>633</v>
      </c>
      <c r="B269" s="59" t="s">
        <v>911</v>
      </c>
      <c r="C269" s="47" t="s">
        <v>910</v>
      </c>
      <c r="D269" s="40">
        <v>0.61</v>
      </c>
      <c r="E269" s="41">
        <v>465205</v>
      </c>
      <c r="F269" s="42">
        <f t="shared" si="18"/>
        <v>283775</v>
      </c>
    </row>
    <row r="270" spans="1:6" s="12" customFormat="1" ht="24" x14ac:dyDescent="0.2">
      <c r="A270" s="45" t="s">
        <v>634</v>
      </c>
      <c r="B270" s="61" t="s">
        <v>466</v>
      </c>
      <c r="C270" s="47" t="s">
        <v>910</v>
      </c>
      <c r="D270" s="40">
        <v>3.68</v>
      </c>
      <c r="E270" s="41">
        <v>573188</v>
      </c>
      <c r="F270" s="42">
        <f t="shared" si="18"/>
        <v>2109332</v>
      </c>
    </row>
    <row r="271" spans="1:6" s="12" customFormat="1" ht="13.5" x14ac:dyDescent="0.2">
      <c r="A271" s="45" t="s">
        <v>820</v>
      </c>
      <c r="B271" s="27" t="s">
        <v>789</v>
      </c>
      <c r="C271" s="47" t="s">
        <v>910</v>
      </c>
      <c r="D271" s="40">
        <v>8.32</v>
      </c>
      <c r="E271" s="41">
        <v>556303</v>
      </c>
      <c r="F271" s="42">
        <f t="shared" si="18"/>
        <v>4628441</v>
      </c>
    </row>
    <row r="272" spans="1:6" s="12" customFormat="1" ht="13.5" x14ac:dyDescent="0.2">
      <c r="A272" s="45" t="s">
        <v>635</v>
      </c>
      <c r="B272" s="27" t="s">
        <v>790</v>
      </c>
      <c r="C272" s="47" t="s">
        <v>910</v>
      </c>
      <c r="D272" s="40">
        <v>5.2</v>
      </c>
      <c r="E272" s="41">
        <v>648674</v>
      </c>
      <c r="F272" s="42">
        <f t="shared" si="18"/>
        <v>3373105</v>
      </c>
    </row>
    <row r="273" spans="1:6" s="12" customFormat="1" ht="24" x14ac:dyDescent="0.2">
      <c r="A273" s="45" t="s">
        <v>636</v>
      </c>
      <c r="B273" s="61" t="s">
        <v>793</v>
      </c>
      <c r="C273" s="47" t="s">
        <v>910</v>
      </c>
      <c r="D273" s="40">
        <v>0.8</v>
      </c>
      <c r="E273" s="41">
        <v>3237759</v>
      </c>
      <c r="F273" s="42">
        <f t="shared" si="18"/>
        <v>2590207</v>
      </c>
    </row>
    <row r="274" spans="1:6" ht="13.5" x14ac:dyDescent="0.2">
      <c r="A274" s="45" t="s">
        <v>637</v>
      </c>
      <c r="B274" s="59" t="s">
        <v>912</v>
      </c>
      <c r="C274" s="47" t="s">
        <v>3</v>
      </c>
      <c r="D274" s="40">
        <v>1579</v>
      </c>
      <c r="E274" s="41">
        <v>3741</v>
      </c>
      <c r="F274" s="42">
        <f t="shared" si="18"/>
        <v>5907039</v>
      </c>
    </row>
    <row r="275" spans="1:6" x14ac:dyDescent="0.2">
      <c r="A275" s="133">
        <v>9.3000000000000007</v>
      </c>
      <c r="B275" s="130" t="s">
        <v>44</v>
      </c>
      <c r="C275" s="73"/>
      <c r="D275" s="74"/>
      <c r="E275" s="75"/>
      <c r="F275" s="76"/>
    </row>
    <row r="276" spans="1:6" s="12" customFormat="1" ht="36" x14ac:dyDescent="0.2">
      <c r="A276" s="134" t="s">
        <v>638</v>
      </c>
      <c r="B276" s="27" t="s">
        <v>455</v>
      </c>
      <c r="C276" s="47" t="s">
        <v>19</v>
      </c>
      <c r="D276" s="40">
        <v>20</v>
      </c>
      <c r="E276" s="41">
        <v>104989</v>
      </c>
      <c r="F276" s="42">
        <f>ROUND(+E276*D276,0)</f>
        <v>2099780</v>
      </c>
    </row>
    <row r="277" spans="1:6" s="12" customFormat="1" ht="24" x14ac:dyDescent="0.2">
      <c r="A277" s="134" t="s">
        <v>639</v>
      </c>
      <c r="B277" s="27" t="s">
        <v>462</v>
      </c>
      <c r="C277" s="47" t="s">
        <v>19</v>
      </c>
      <c r="D277" s="40">
        <v>98.24</v>
      </c>
      <c r="E277" s="41">
        <v>83884</v>
      </c>
      <c r="F277" s="42">
        <f t="shared" ref="F277:F278" si="19">ROUND(+E277*D277,0)</f>
        <v>8240764</v>
      </c>
    </row>
    <row r="278" spans="1:6" ht="36" x14ac:dyDescent="0.2">
      <c r="A278" s="134" t="s">
        <v>640</v>
      </c>
      <c r="B278" s="27" t="s">
        <v>455</v>
      </c>
      <c r="C278" s="104" t="s">
        <v>19</v>
      </c>
      <c r="D278" s="105">
        <v>115.43</v>
      </c>
      <c r="E278" s="41">
        <v>104989</v>
      </c>
      <c r="F278" s="42">
        <f t="shared" si="19"/>
        <v>12118880</v>
      </c>
    </row>
    <row r="279" spans="1:6" x14ac:dyDescent="0.2">
      <c r="A279" s="48">
        <v>9.4</v>
      </c>
      <c r="B279" s="130" t="s">
        <v>48</v>
      </c>
      <c r="C279" s="73"/>
      <c r="D279" s="74"/>
      <c r="E279" s="75"/>
      <c r="F279" s="76"/>
    </row>
    <row r="280" spans="1:6" x14ac:dyDescent="0.2">
      <c r="A280" s="45" t="s">
        <v>641</v>
      </c>
      <c r="B280" s="110" t="s">
        <v>444</v>
      </c>
      <c r="C280" s="104" t="s">
        <v>19</v>
      </c>
      <c r="D280" s="105">
        <v>187.57</v>
      </c>
      <c r="E280" s="41">
        <v>19093</v>
      </c>
      <c r="F280" s="42">
        <f>ROUND(+E280*D280,0)</f>
        <v>3581274</v>
      </c>
    </row>
    <row r="281" spans="1:6" x14ac:dyDescent="0.2">
      <c r="A281" s="45" t="s">
        <v>642</v>
      </c>
      <c r="B281" s="110" t="s">
        <v>445</v>
      </c>
      <c r="C281" s="104" t="s">
        <v>93</v>
      </c>
      <c r="D281" s="105">
        <v>52.68</v>
      </c>
      <c r="E281" s="41">
        <v>9401</v>
      </c>
      <c r="F281" s="42">
        <f t="shared" ref="F281:F287" si="20">ROUND(+E281*D281,0)</f>
        <v>495245</v>
      </c>
    </row>
    <row r="282" spans="1:6" x14ac:dyDescent="0.2">
      <c r="A282" s="45" t="s">
        <v>643</v>
      </c>
      <c r="B282" s="110" t="s">
        <v>49</v>
      </c>
      <c r="C282" s="104" t="s">
        <v>19</v>
      </c>
      <c r="D282" s="105">
        <v>99.56</v>
      </c>
      <c r="E282" s="41">
        <v>11099</v>
      </c>
      <c r="F282" s="42">
        <f t="shared" si="20"/>
        <v>1105016</v>
      </c>
    </row>
    <row r="283" spans="1:6" x14ac:dyDescent="0.2">
      <c r="A283" s="45" t="s">
        <v>644</v>
      </c>
      <c r="B283" s="110" t="s">
        <v>51</v>
      </c>
      <c r="C283" s="104" t="s">
        <v>19</v>
      </c>
      <c r="D283" s="105">
        <v>81.099999999999994</v>
      </c>
      <c r="E283" s="41">
        <v>5682</v>
      </c>
      <c r="F283" s="42">
        <f t="shared" si="20"/>
        <v>460810</v>
      </c>
    </row>
    <row r="284" spans="1:6" x14ac:dyDescent="0.2">
      <c r="A284" s="45" t="s">
        <v>645</v>
      </c>
      <c r="B284" s="110" t="s">
        <v>491</v>
      </c>
      <c r="C284" s="104" t="s">
        <v>19</v>
      </c>
      <c r="D284" s="105">
        <v>59.83</v>
      </c>
      <c r="E284" s="41">
        <v>31911</v>
      </c>
      <c r="F284" s="42">
        <f t="shared" si="20"/>
        <v>1909235</v>
      </c>
    </row>
    <row r="285" spans="1:6" x14ac:dyDescent="0.2">
      <c r="A285" s="45" t="s">
        <v>646</v>
      </c>
      <c r="B285" s="110" t="s">
        <v>74</v>
      </c>
      <c r="C285" s="104" t="s">
        <v>19</v>
      </c>
      <c r="D285" s="105">
        <v>10.7</v>
      </c>
      <c r="E285" s="41">
        <v>43610</v>
      </c>
      <c r="F285" s="42">
        <f t="shared" si="20"/>
        <v>466627</v>
      </c>
    </row>
    <row r="286" spans="1:6" x14ac:dyDescent="0.2">
      <c r="A286" s="45" t="s">
        <v>647</v>
      </c>
      <c r="B286" s="110" t="s">
        <v>492</v>
      </c>
      <c r="C286" s="104" t="s">
        <v>19</v>
      </c>
      <c r="D286" s="105">
        <v>55.06</v>
      </c>
      <c r="E286" s="41">
        <v>46850</v>
      </c>
      <c r="F286" s="42">
        <f t="shared" si="20"/>
        <v>2579561</v>
      </c>
    </row>
    <row r="287" spans="1:6" ht="24" x14ac:dyDescent="0.2">
      <c r="A287" s="45" t="s">
        <v>648</v>
      </c>
      <c r="B287" s="110" t="s">
        <v>501</v>
      </c>
      <c r="C287" s="104" t="s">
        <v>19</v>
      </c>
      <c r="D287" s="105">
        <v>3.9</v>
      </c>
      <c r="E287" s="41">
        <v>49176</v>
      </c>
      <c r="F287" s="42">
        <f t="shared" si="20"/>
        <v>191786</v>
      </c>
    </row>
    <row r="288" spans="1:6" x14ac:dyDescent="0.2">
      <c r="A288" s="48">
        <v>9.5</v>
      </c>
      <c r="B288" s="130" t="s">
        <v>54</v>
      </c>
      <c r="C288" s="73"/>
      <c r="D288" s="74"/>
      <c r="E288" s="75"/>
      <c r="F288" s="76"/>
    </row>
    <row r="289" spans="1:6" x14ac:dyDescent="0.2">
      <c r="A289" s="108" t="s">
        <v>281</v>
      </c>
      <c r="B289" s="110" t="s">
        <v>493</v>
      </c>
      <c r="C289" s="104" t="s">
        <v>19</v>
      </c>
      <c r="D289" s="105">
        <v>104.76</v>
      </c>
      <c r="E289" s="41">
        <v>30787</v>
      </c>
      <c r="F289" s="42">
        <f>ROUND(+E289*D289,0)</f>
        <v>3225246</v>
      </c>
    </row>
    <row r="290" spans="1:6" x14ac:dyDescent="0.2">
      <c r="A290" s="108" t="s">
        <v>282</v>
      </c>
      <c r="B290" s="110" t="s">
        <v>55</v>
      </c>
      <c r="C290" s="104" t="s">
        <v>19</v>
      </c>
      <c r="D290" s="105">
        <v>104.76</v>
      </c>
      <c r="E290" s="41">
        <v>43590</v>
      </c>
      <c r="F290" s="42">
        <f t="shared" ref="F290:F291" si="21">ROUND(+E290*D290,0)</f>
        <v>4566488</v>
      </c>
    </row>
    <row r="291" spans="1:6" s="12" customFormat="1" x14ac:dyDescent="0.2">
      <c r="A291" s="108" t="s">
        <v>826</v>
      </c>
      <c r="B291" s="61" t="s">
        <v>804</v>
      </c>
      <c r="C291" s="47" t="s">
        <v>3</v>
      </c>
      <c r="D291" s="40">
        <v>2751.75</v>
      </c>
      <c r="E291" s="41">
        <v>9544</v>
      </c>
      <c r="F291" s="42">
        <f t="shared" si="21"/>
        <v>26262702</v>
      </c>
    </row>
    <row r="292" spans="1:6" x14ac:dyDescent="0.2">
      <c r="A292" s="48">
        <v>9.6</v>
      </c>
      <c r="B292" s="130" t="s">
        <v>56</v>
      </c>
      <c r="C292" s="73"/>
      <c r="D292" s="74"/>
      <c r="E292" s="75"/>
      <c r="F292" s="76"/>
    </row>
    <row r="293" spans="1:6" x14ac:dyDescent="0.2">
      <c r="A293" s="108" t="s">
        <v>283</v>
      </c>
      <c r="B293" s="110" t="s">
        <v>75</v>
      </c>
      <c r="C293" s="104" t="s">
        <v>86</v>
      </c>
      <c r="D293" s="105">
        <v>1</v>
      </c>
      <c r="E293" s="41">
        <v>63987</v>
      </c>
      <c r="F293" s="42">
        <f>ROUND(+E293*D293,0)</f>
        <v>63987</v>
      </c>
    </row>
    <row r="294" spans="1:6" x14ac:dyDescent="0.2">
      <c r="A294" s="108" t="s">
        <v>284</v>
      </c>
      <c r="B294" s="110" t="s">
        <v>76</v>
      </c>
      <c r="C294" s="104" t="s">
        <v>86</v>
      </c>
      <c r="D294" s="105">
        <v>1</v>
      </c>
      <c r="E294" s="41">
        <v>55912</v>
      </c>
      <c r="F294" s="42">
        <f t="shared" ref="F294:F298" si="22">ROUND(+E294*D294,0)</f>
        <v>55912</v>
      </c>
    </row>
    <row r="295" spans="1:6" x14ac:dyDescent="0.2">
      <c r="A295" s="108" t="s">
        <v>285</v>
      </c>
      <c r="B295" s="110" t="s">
        <v>488</v>
      </c>
      <c r="C295" s="104" t="s">
        <v>86</v>
      </c>
      <c r="D295" s="105">
        <v>1</v>
      </c>
      <c r="E295" s="41">
        <v>146455</v>
      </c>
      <c r="F295" s="42">
        <f t="shared" si="22"/>
        <v>146455</v>
      </c>
    </row>
    <row r="296" spans="1:6" x14ac:dyDescent="0.2">
      <c r="A296" s="108" t="s">
        <v>286</v>
      </c>
      <c r="B296" s="110" t="s">
        <v>664</v>
      </c>
      <c r="C296" s="104" t="s">
        <v>86</v>
      </c>
      <c r="D296" s="105">
        <v>1</v>
      </c>
      <c r="E296" s="41">
        <v>142229</v>
      </c>
      <c r="F296" s="42">
        <f t="shared" si="22"/>
        <v>142229</v>
      </c>
    </row>
    <row r="297" spans="1:6" x14ac:dyDescent="0.2">
      <c r="A297" s="108" t="s">
        <v>287</v>
      </c>
      <c r="B297" s="110" t="s">
        <v>225</v>
      </c>
      <c r="C297" s="104" t="s">
        <v>86</v>
      </c>
      <c r="D297" s="105">
        <v>1</v>
      </c>
      <c r="E297" s="41">
        <v>25932</v>
      </c>
      <c r="F297" s="42">
        <f t="shared" si="22"/>
        <v>25932</v>
      </c>
    </row>
    <row r="298" spans="1:6" x14ac:dyDescent="0.2">
      <c r="A298" s="108" t="s">
        <v>649</v>
      </c>
      <c r="B298" s="110" t="s">
        <v>665</v>
      </c>
      <c r="C298" s="104" t="s">
        <v>86</v>
      </c>
      <c r="D298" s="105">
        <v>1</v>
      </c>
      <c r="E298" s="41">
        <v>45678</v>
      </c>
      <c r="F298" s="42">
        <f t="shared" si="22"/>
        <v>45678</v>
      </c>
    </row>
    <row r="299" spans="1:6" x14ac:dyDescent="0.2">
      <c r="A299" s="48">
        <v>9.6999999999999993</v>
      </c>
      <c r="B299" s="130" t="s">
        <v>57</v>
      </c>
      <c r="C299" s="73"/>
      <c r="D299" s="74"/>
      <c r="E299" s="75"/>
      <c r="F299" s="76"/>
    </row>
    <row r="300" spans="1:6" x14ac:dyDescent="0.2">
      <c r="A300" s="108" t="s">
        <v>288</v>
      </c>
      <c r="B300" s="110" t="s">
        <v>77</v>
      </c>
      <c r="C300" s="104" t="s">
        <v>86</v>
      </c>
      <c r="D300" s="105">
        <v>1</v>
      </c>
      <c r="E300" s="41">
        <v>36395</v>
      </c>
      <c r="F300" s="42">
        <f>ROUND(+E300*D300,0)</f>
        <v>36395</v>
      </c>
    </row>
    <row r="301" spans="1:6" x14ac:dyDescent="0.2">
      <c r="A301" s="108" t="s">
        <v>289</v>
      </c>
      <c r="B301" s="110" t="s">
        <v>78</v>
      </c>
      <c r="C301" s="104" t="s">
        <v>86</v>
      </c>
      <c r="D301" s="105">
        <v>1</v>
      </c>
      <c r="E301" s="41">
        <v>36395</v>
      </c>
      <c r="F301" s="42">
        <f t="shared" ref="F301:F302" si="23">ROUND(+E301*D301,0)</f>
        <v>36395</v>
      </c>
    </row>
    <row r="302" spans="1:6" x14ac:dyDescent="0.2">
      <c r="A302" s="108" t="s">
        <v>290</v>
      </c>
      <c r="B302" s="110" t="s">
        <v>79</v>
      </c>
      <c r="C302" s="104" t="s">
        <v>86</v>
      </c>
      <c r="D302" s="105">
        <v>2</v>
      </c>
      <c r="E302" s="41">
        <v>370939</v>
      </c>
      <c r="F302" s="42">
        <f t="shared" si="23"/>
        <v>741878</v>
      </c>
    </row>
    <row r="303" spans="1:6" x14ac:dyDescent="0.2">
      <c r="A303" s="48">
        <v>9.8000000000000007</v>
      </c>
      <c r="B303" s="130" t="s">
        <v>65</v>
      </c>
      <c r="C303" s="73"/>
      <c r="D303" s="74"/>
      <c r="E303" s="75"/>
      <c r="F303" s="76"/>
    </row>
    <row r="304" spans="1:6" x14ac:dyDescent="0.2">
      <c r="A304" s="108" t="s">
        <v>291</v>
      </c>
      <c r="B304" s="110" t="s">
        <v>410</v>
      </c>
      <c r="C304" s="104" t="s">
        <v>86</v>
      </c>
      <c r="D304" s="105">
        <v>1</v>
      </c>
      <c r="E304" s="41">
        <v>151094</v>
      </c>
      <c r="F304" s="42">
        <f>ROUND(+E304*D304,0)</f>
        <v>151094</v>
      </c>
    </row>
    <row r="305" spans="1:6" x14ac:dyDescent="0.2">
      <c r="A305" s="108" t="s">
        <v>292</v>
      </c>
      <c r="B305" s="110" t="s">
        <v>80</v>
      </c>
      <c r="C305" s="104" t="s">
        <v>86</v>
      </c>
      <c r="D305" s="105">
        <v>1</v>
      </c>
      <c r="E305" s="41">
        <v>553286</v>
      </c>
      <c r="F305" s="42">
        <f t="shared" ref="F305:F308" si="24">ROUND(+E305*D305,0)</f>
        <v>553286</v>
      </c>
    </row>
    <row r="306" spans="1:6" s="11" customFormat="1" x14ac:dyDescent="0.2">
      <c r="A306" s="108" t="s">
        <v>293</v>
      </c>
      <c r="B306" s="110" t="s">
        <v>81</v>
      </c>
      <c r="C306" s="104" t="s">
        <v>86</v>
      </c>
      <c r="D306" s="105">
        <v>1</v>
      </c>
      <c r="E306" s="41">
        <v>686417</v>
      </c>
      <c r="F306" s="42">
        <f t="shared" si="24"/>
        <v>686417</v>
      </c>
    </row>
    <row r="307" spans="1:6" s="11" customFormat="1" x14ac:dyDescent="0.2">
      <c r="A307" s="108" t="s">
        <v>294</v>
      </c>
      <c r="B307" s="110" t="s">
        <v>82</v>
      </c>
      <c r="C307" s="104" t="s">
        <v>86</v>
      </c>
      <c r="D307" s="105">
        <v>1</v>
      </c>
      <c r="E307" s="41">
        <v>686417</v>
      </c>
      <c r="F307" s="42">
        <f t="shared" si="24"/>
        <v>686417</v>
      </c>
    </row>
    <row r="308" spans="1:6" x14ac:dyDescent="0.2">
      <c r="A308" s="108" t="s">
        <v>295</v>
      </c>
      <c r="B308" s="110" t="s">
        <v>73</v>
      </c>
      <c r="C308" s="104" t="s">
        <v>93</v>
      </c>
      <c r="D308" s="105">
        <v>37.96</v>
      </c>
      <c r="E308" s="41">
        <v>110732</v>
      </c>
      <c r="F308" s="42">
        <f t="shared" si="24"/>
        <v>4203387</v>
      </c>
    </row>
    <row r="309" spans="1:6" x14ac:dyDescent="0.2">
      <c r="A309" s="48">
        <v>10</v>
      </c>
      <c r="B309" s="132" t="s">
        <v>227</v>
      </c>
      <c r="C309" s="38"/>
      <c r="D309" s="38"/>
      <c r="E309" s="49"/>
      <c r="F309" s="86"/>
    </row>
    <row r="310" spans="1:6" x14ac:dyDescent="0.2">
      <c r="A310" s="135">
        <v>10.1</v>
      </c>
      <c r="B310" s="87" t="s">
        <v>503</v>
      </c>
      <c r="C310" s="136"/>
      <c r="D310" s="105"/>
      <c r="E310" s="137"/>
      <c r="F310" s="42"/>
    </row>
    <row r="311" spans="1:6" ht="13.5" x14ac:dyDescent="0.2">
      <c r="A311" s="45" t="s">
        <v>650</v>
      </c>
      <c r="B311" s="28" t="s">
        <v>651</v>
      </c>
      <c r="C311" s="47" t="s">
        <v>910</v>
      </c>
      <c r="D311" s="105">
        <v>6</v>
      </c>
      <c r="E311" s="41">
        <v>6930</v>
      </c>
      <c r="F311" s="42">
        <f>ROUND(+E311*D311,0)</f>
        <v>41580</v>
      </c>
    </row>
    <row r="312" spans="1:6" ht="24" x14ac:dyDescent="0.2">
      <c r="A312" s="45" t="s">
        <v>652</v>
      </c>
      <c r="B312" s="27" t="s">
        <v>549</v>
      </c>
      <c r="C312" s="47" t="s">
        <v>910</v>
      </c>
      <c r="D312" s="105">
        <v>6</v>
      </c>
      <c r="E312" s="41">
        <v>98639</v>
      </c>
      <c r="F312" s="42">
        <f t="shared" ref="F312:F315" si="25">ROUND(+E312*D312,0)</f>
        <v>591834</v>
      </c>
    </row>
    <row r="313" spans="1:6" x14ac:dyDescent="0.2">
      <c r="A313" s="45" t="s">
        <v>653</v>
      </c>
      <c r="B313" s="27" t="s">
        <v>447</v>
      </c>
      <c r="C313" s="47" t="s">
        <v>135</v>
      </c>
      <c r="D313" s="105">
        <v>6</v>
      </c>
      <c r="E313" s="41">
        <v>14502</v>
      </c>
      <c r="F313" s="42">
        <f t="shared" si="25"/>
        <v>87012</v>
      </c>
    </row>
    <row r="314" spans="1:6" x14ac:dyDescent="0.2">
      <c r="A314" s="56">
        <v>10.199999999999999</v>
      </c>
      <c r="B314" s="89" t="s">
        <v>509</v>
      </c>
      <c r="C314" s="47"/>
      <c r="D314" s="105"/>
      <c r="E314" s="58"/>
      <c r="F314" s="42"/>
    </row>
    <row r="315" spans="1:6" ht="13.5" x14ac:dyDescent="0.2">
      <c r="A315" s="45" t="s">
        <v>654</v>
      </c>
      <c r="B315" s="89" t="s">
        <v>918</v>
      </c>
      <c r="C315" s="47" t="s">
        <v>910</v>
      </c>
      <c r="D315" s="105">
        <v>0.5</v>
      </c>
      <c r="E315" s="41">
        <v>465205</v>
      </c>
      <c r="F315" s="42">
        <f t="shared" si="25"/>
        <v>232603</v>
      </c>
    </row>
    <row r="316" spans="1:6" x14ac:dyDescent="0.2">
      <c r="A316" s="138">
        <v>10.199999999999999</v>
      </c>
      <c r="B316" s="130" t="s">
        <v>44</v>
      </c>
      <c r="C316" s="139"/>
      <c r="D316" s="139"/>
      <c r="E316" s="140"/>
      <c r="F316" s="76"/>
    </row>
    <row r="317" spans="1:6" ht="24" x14ac:dyDescent="0.2">
      <c r="A317" s="141" t="s">
        <v>296</v>
      </c>
      <c r="B317" s="110" t="s">
        <v>497</v>
      </c>
      <c r="C317" s="104" t="s">
        <v>19</v>
      </c>
      <c r="D317" s="105">
        <v>25.87</v>
      </c>
      <c r="E317" s="41">
        <v>63328</v>
      </c>
      <c r="F317" s="42">
        <f>ROUND(+E317*D317,0)</f>
        <v>1638295</v>
      </c>
    </row>
    <row r="318" spans="1:6" x14ac:dyDescent="0.2">
      <c r="A318" s="141" t="s">
        <v>297</v>
      </c>
      <c r="B318" s="142" t="s">
        <v>35</v>
      </c>
      <c r="C318" s="104" t="s">
        <v>19</v>
      </c>
      <c r="D318" s="105">
        <v>21.11</v>
      </c>
      <c r="E318" s="41">
        <v>127312</v>
      </c>
      <c r="F318" s="42">
        <f>ROUND(+E318*D318,0)</f>
        <v>2687556</v>
      </c>
    </row>
    <row r="319" spans="1:6" x14ac:dyDescent="0.2">
      <c r="A319" s="138">
        <v>10.3</v>
      </c>
      <c r="B319" s="130" t="s">
        <v>54</v>
      </c>
      <c r="C319" s="73"/>
      <c r="D319" s="74"/>
      <c r="E319" s="75"/>
      <c r="F319" s="76"/>
    </row>
    <row r="320" spans="1:6" x14ac:dyDescent="0.2">
      <c r="A320" s="141" t="s">
        <v>298</v>
      </c>
      <c r="B320" s="110" t="s">
        <v>36</v>
      </c>
      <c r="C320" s="143" t="s">
        <v>19</v>
      </c>
      <c r="D320" s="105">
        <v>17.059999999999999</v>
      </c>
      <c r="E320" s="41">
        <v>102192</v>
      </c>
      <c r="F320" s="42">
        <f>ROUND(+E320*D320,0)</f>
        <v>1743396</v>
      </c>
    </row>
    <row r="321" spans="1:6" x14ac:dyDescent="0.2">
      <c r="A321" s="141" t="s">
        <v>299</v>
      </c>
      <c r="B321" s="142" t="s">
        <v>37</v>
      </c>
      <c r="C321" s="144" t="s">
        <v>21</v>
      </c>
      <c r="D321" s="105">
        <v>39</v>
      </c>
      <c r="E321" s="41">
        <v>18892</v>
      </c>
      <c r="F321" s="42">
        <f t="shared" ref="F321:F324" si="26">ROUND(+E321*D321,0)</f>
        <v>736788</v>
      </c>
    </row>
    <row r="322" spans="1:6" x14ac:dyDescent="0.2">
      <c r="A322" s="141" t="s">
        <v>660</v>
      </c>
      <c r="B322" s="142" t="s">
        <v>38</v>
      </c>
      <c r="C322" s="144" t="s">
        <v>27</v>
      </c>
      <c r="D322" s="105">
        <v>1</v>
      </c>
      <c r="E322" s="41">
        <v>980287</v>
      </c>
      <c r="F322" s="42">
        <f t="shared" si="26"/>
        <v>980287</v>
      </c>
    </row>
    <row r="323" spans="1:6" s="12" customFormat="1" x14ac:dyDescent="0.2">
      <c r="A323" s="141" t="s">
        <v>661</v>
      </c>
      <c r="B323" s="142" t="s">
        <v>39</v>
      </c>
      <c r="C323" s="144" t="s">
        <v>27</v>
      </c>
      <c r="D323" s="105">
        <v>1</v>
      </c>
      <c r="E323" s="41">
        <v>976703</v>
      </c>
      <c r="F323" s="42">
        <f t="shared" si="26"/>
        <v>976703</v>
      </c>
    </row>
    <row r="324" spans="1:6" s="12" customFormat="1" x14ac:dyDescent="0.2">
      <c r="A324" s="141" t="s">
        <v>662</v>
      </c>
      <c r="B324" s="142" t="s">
        <v>40</v>
      </c>
      <c r="C324" s="143" t="s">
        <v>27</v>
      </c>
      <c r="D324" s="105">
        <v>1</v>
      </c>
      <c r="E324" s="41">
        <v>976703</v>
      </c>
      <c r="F324" s="42">
        <f t="shared" si="26"/>
        <v>976703</v>
      </c>
    </row>
    <row r="325" spans="1:6" x14ac:dyDescent="0.2">
      <c r="A325" s="48">
        <v>11</v>
      </c>
      <c r="B325" s="132" t="s">
        <v>301</v>
      </c>
      <c r="C325" s="38"/>
      <c r="D325" s="38"/>
      <c r="E325" s="49"/>
      <c r="F325" s="86"/>
    </row>
    <row r="326" spans="1:6" s="11" customFormat="1" ht="13.5" x14ac:dyDescent="0.2">
      <c r="A326" s="18" t="s">
        <v>411</v>
      </c>
      <c r="B326" s="119" t="s">
        <v>919</v>
      </c>
      <c r="C326" s="5" t="s">
        <v>909</v>
      </c>
      <c r="D326" s="40">
        <v>1.72</v>
      </c>
      <c r="E326" s="41">
        <v>706289</v>
      </c>
      <c r="F326" s="42">
        <f>ROUND(+E326*D326,0)</f>
        <v>1214817</v>
      </c>
    </row>
    <row r="327" spans="1:6" s="11" customFormat="1" ht="13.5" x14ac:dyDescent="0.2">
      <c r="A327" s="18" t="s">
        <v>412</v>
      </c>
      <c r="B327" s="119" t="s">
        <v>920</v>
      </c>
      <c r="C327" s="5" t="s">
        <v>909</v>
      </c>
      <c r="D327" s="40">
        <v>7.48</v>
      </c>
      <c r="E327" s="41">
        <v>821217</v>
      </c>
      <c r="F327" s="42">
        <f t="shared" ref="F327:F330" si="27">ROUND(+E327*D327,0)</f>
        <v>6142703</v>
      </c>
    </row>
    <row r="328" spans="1:6" x14ac:dyDescent="0.2">
      <c r="A328" s="18" t="s">
        <v>413</v>
      </c>
      <c r="B328" s="27" t="s">
        <v>408</v>
      </c>
      <c r="C328" s="5" t="s">
        <v>144</v>
      </c>
      <c r="D328" s="40">
        <v>3590.4</v>
      </c>
      <c r="E328" s="41">
        <v>3741</v>
      </c>
      <c r="F328" s="42">
        <f t="shared" si="27"/>
        <v>13431686</v>
      </c>
    </row>
    <row r="329" spans="1:6" s="11" customFormat="1" ht="24" x14ac:dyDescent="0.2">
      <c r="A329" s="18" t="s">
        <v>414</v>
      </c>
      <c r="B329" s="27" t="s">
        <v>209</v>
      </c>
      <c r="C329" s="5" t="s">
        <v>909</v>
      </c>
      <c r="D329" s="40">
        <v>1.44</v>
      </c>
      <c r="E329" s="41">
        <v>465205</v>
      </c>
      <c r="F329" s="42">
        <f t="shared" si="27"/>
        <v>669895</v>
      </c>
    </row>
    <row r="330" spans="1:6" ht="13.5" x14ac:dyDescent="0.2">
      <c r="A330" s="18" t="s">
        <v>415</v>
      </c>
      <c r="B330" s="27" t="s">
        <v>210</v>
      </c>
      <c r="C330" s="5" t="s">
        <v>921</v>
      </c>
      <c r="D330" s="40">
        <v>30</v>
      </c>
      <c r="E330" s="41">
        <v>14446</v>
      </c>
      <c r="F330" s="42">
        <f t="shared" si="27"/>
        <v>433380</v>
      </c>
    </row>
    <row r="331" spans="1:6" x14ac:dyDescent="0.2">
      <c r="A331" s="48">
        <v>12</v>
      </c>
      <c r="B331" s="132" t="s">
        <v>300</v>
      </c>
      <c r="C331" s="38"/>
      <c r="D331" s="38"/>
      <c r="E331" s="49"/>
      <c r="F331" s="86"/>
    </row>
    <row r="332" spans="1:6" x14ac:dyDescent="0.2">
      <c r="A332" s="56">
        <v>12.1</v>
      </c>
      <c r="B332" s="87" t="s">
        <v>503</v>
      </c>
      <c r="C332" s="47"/>
      <c r="D332" s="40"/>
      <c r="E332" s="41"/>
      <c r="F332" s="42"/>
    </row>
    <row r="333" spans="1:6" x14ac:dyDescent="0.2">
      <c r="A333" s="45" t="s">
        <v>655</v>
      </c>
      <c r="B333" s="61" t="s">
        <v>656</v>
      </c>
      <c r="C333" s="47" t="s">
        <v>19</v>
      </c>
      <c r="D333" s="40">
        <v>6075</v>
      </c>
      <c r="E333" s="41">
        <v>2609</v>
      </c>
      <c r="F333" s="42">
        <f>ROUND(+E333*D333,0)</f>
        <v>15849675</v>
      </c>
    </row>
    <row r="334" spans="1:6" ht="13.5" x14ac:dyDescent="0.2">
      <c r="A334" s="45" t="s">
        <v>657</v>
      </c>
      <c r="B334" s="28" t="s">
        <v>651</v>
      </c>
      <c r="C334" s="47" t="s">
        <v>910</v>
      </c>
      <c r="D334" s="40">
        <v>297.52</v>
      </c>
      <c r="E334" s="41">
        <v>6930</v>
      </c>
      <c r="F334" s="42">
        <f t="shared" ref="F334:F335" si="28">ROUND(+E334*D334,0)</f>
        <v>2061814</v>
      </c>
    </row>
    <row r="335" spans="1:6" x14ac:dyDescent="0.2">
      <c r="A335" s="45" t="s">
        <v>658</v>
      </c>
      <c r="B335" s="27" t="s">
        <v>447</v>
      </c>
      <c r="C335" s="47" t="s">
        <v>135</v>
      </c>
      <c r="D335" s="40">
        <v>297.52</v>
      </c>
      <c r="E335" s="41">
        <v>14502</v>
      </c>
      <c r="F335" s="42">
        <f t="shared" si="28"/>
        <v>4314635</v>
      </c>
    </row>
    <row r="336" spans="1:6" x14ac:dyDescent="0.2">
      <c r="A336" s="48">
        <v>12.2</v>
      </c>
      <c r="B336" s="130" t="s">
        <v>20</v>
      </c>
      <c r="C336" s="73"/>
      <c r="D336" s="74"/>
      <c r="E336" s="75"/>
      <c r="F336" s="76"/>
    </row>
    <row r="337" spans="1:6" s="12" customFormat="1" ht="24" x14ac:dyDescent="0.2">
      <c r="A337" s="108" t="s">
        <v>812</v>
      </c>
      <c r="B337" s="110" t="s">
        <v>874</v>
      </c>
      <c r="C337" s="104" t="s">
        <v>136</v>
      </c>
      <c r="D337" s="40">
        <v>35.119999999999997</v>
      </c>
      <c r="E337" s="41">
        <v>697198</v>
      </c>
      <c r="F337" s="42">
        <f>ROUND(+E337*D337,0)</f>
        <v>24485594</v>
      </c>
    </row>
    <row r="338" spans="1:6" x14ac:dyDescent="0.2">
      <c r="A338" s="108" t="s">
        <v>813</v>
      </c>
      <c r="B338" s="110" t="s">
        <v>811</v>
      </c>
      <c r="C338" s="104" t="s">
        <v>136</v>
      </c>
      <c r="D338" s="40">
        <v>105.35</v>
      </c>
      <c r="E338" s="41">
        <v>65479</v>
      </c>
      <c r="F338" s="42">
        <f t="shared" ref="F338:F342" si="29">ROUND(+E338*D338,0)</f>
        <v>6898213</v>
      </c>
    </row>
    <row r="339" spans="1:6" ht="24" x14ac:dyDescent="0.2">
      <c r="A339" s="108" t="s">
        <v>814</v>
      </c>
      <c r="B339" s="110" t="s">
        <v>549</v>
      </c>
      <c r="C339" s="104" t="s">
        <v>136</v>
      </c>
      <c r="D339" s="40">
        <v>140.47</v>
      </c>
      <c r="E339" s="41">
        <v>98639</v>
      </c>
      <c r="F339" s="42">
        <f t="shared" si="29"/>
        <v>13855820</v>
      </c>
    </row>
    <row r="340" spans="1:6" x14ac:dyDescent="0.2">
      <c r="A340" s="108" t="s">
        <v>302</v>
      </c>
      <c r="B340" s="110" t="s">
        <v>673</v>
      </c>
      <c r="C340" s="104" t="s">
        <v>93</v>
      </c>
      <c r="D340" s="40">
        <v>104.67</v>
      </c>
      <c r="E340" s="41">
        <v>41904</v>
      </c>
      <c r="F340" s="42">
        <f t="shared" si="29"/>
        <v>4386092</v>
      </c>
    </row>
    <row r="341" spans="1:6" ht="24" x14ac:dyDescent="0.2">
      <c r="A341" s="108" t="s">
        <v>303</v>
      </c>
      <c r="B341" s="110" t="s">
        <v>810</v>
      </c>
      <c r="C341" s="104" t="s">
        <v>19</v>
      </c>
      <c r="D341" s="40">
        <v>344.67</v>
      </c>
      <c r="E341" s="41">
        <v>51039</v>
      </c>
      <c r="F341" s="42">
        <f t="shared" si="29"/>
        <v>17591612</v>
      </c>
    </row>
    <row r="342" spans="1:6" x14ac:dyDescent="0.2">
      <c r="A342" s="108" t="s">
        <v>304</v>
      </c>
      <c r="B342" s="110" t="s">
        <v>675</v>
      </c>
      <c r="C342" s="104" t="s">
        <v>19</v>
      </c>
      <c r="D342" s="40">
        <v>103.00999999999999</v>
      </c>
      <c r="E342" s="41">
        <v>19872</v>
      </c>
      <c r="F342" s="42">
        <f t="shared" si="29"/>
        <v>2047015</v>
      </c>
    </row>
    <row r="343" spans="1:6" x14ac:dyDescent="0.2">
      <c r="A343" s="48">
        <v>12.3</v>
      </c>
      <c r="B343" s="130" t="s">
        <v>22</v>
      </c>
      <c r="C343" s="73"/>
      <c r="D343" s="74"/>
      <c r="E343" s="75"/>
      <c r="F343" s="76"/>
    </row>
    <row r="344" spans="1:6" x14ac:dyDescent="0.2">
      <c r="A344" s="108" t="s">
        <v>305</v>
      </c>
      <c r="B344" s="110" t="s">
        <v>23</v>
      </c>
      <c r="C344" s="104" t="s">
        <v>19</v>
      </c>
      <c r="D344" s="40">
        <v>120.15</v>
      </c>
      <c r="E344" s="41">
        <v>65937</v>
      </c>
      <c r="F344" s="42">
        <f>ROUND(+E344*D344,0)</f>
        <v>7922331</v>
      </c>
    </row>
    <row r="345" spans="1:6" x14ac:dyDescent="0.2">
      <c r="A345" s="108" t="s">
        <v>306</v>
      </c>
      <c r="B345" s="110" t="s">
        <v>24</v>
      </c>
      <c r="C345" s="104" t="s">
        <v>19</v>
      </c>
      <c r="D345" s="40">
        <v>211.43</v>
      </c>
      <c r="E345" s="41">
        <v>63275</v>
      </c>
      <c r="F345" s="42">
        <f t="shared" ref="F345:F353" si="30">ROUND(+E345*D345,0)</f>
        <v>13378233</v>
      </c>
    </row>
    <row r="346" spans="1:6" x14ac:dyDescent="0.2">
      <c r="A346" s="108" t="s">
        <v>307</v>
      </c>
      <c r="B346" s="110" t="s">
        <v>25</v>
      </c>
      <c r="C346" s="104" t="s">
        <v>19</v>
      </c>
      <c r="D346" s="40">
        <v>24.67</v>
      </c>
      <c r="E346" s="41">
        <v>68968</v>
      </c>
      <c r="F346" s="42">
        <f t="shared" si="30"/>
        <v>1701441</v>
      </c>
    </row>
    <row r="347" spans="1:6" x14ac:dyDescent="0.2">
      <c r="A347" s="108" t="s">
        <v>308</v>
      </c>
      <c r="B347" s="110" t="s">
        <v>26</v>
      </c>
      <c r="C347" s="104" t="s">
        <v>86</v>
      </c>
      <c r="D347" s="40">
        <v>20</v>
      </c>
      <c r="E347" s="41">
        <v>11394</v>
      </c>
      <c r="F347" s="42">
        <f t="shared" si="30"/>
        <v>227880</v>
      </c>
    </row>
    <row r="348" spans="1:6" x14ac:dyDescent="0.2">
      <c r="A348" s="108" t="s">
        <v>309</v>
      </c>
      <c r="B348" s="110" t="s">
        <v>28</v>
      </c>
      <c r="C348" s="104" t="s">
        <v>86</v>
      </c>
      <c r="D348" s="40">
        <v>1</v>
      </c>
      <c r="E348" s="41">
        <v>5885</v>
      </c>
      <c r="F348" s="42">
        <f t="shared" si="30"/>
        <v>5885</v>
      </c>
    </row>
    <row r="349" spans="1:6" x14ac:dyDescent="0.2">
      <c r="A349" s="108" t="s">
        <v>310</v>
      </c>
      <c r="B349" s="110" t="s">
        <v>29</v>
      </c>
      <c r="C349" s="104" t="s">
        <v>86</v>
      </c>
      <c r="D349" s="40">
        <v>27</v>
      </c>
      <c r="E349" s="41">
        <v>65394</v>
      </c>
      <c r="F349" s="42">
        <f t="shared" si="30"/>
        <v>1765638</v>
      </c>
    </row>
    <row r="350" spans="1:6" x14ac:dyDescent="0.2">
      <c r="A350" s="108" t="s">
        <v>311</v>
      </c>
      <c r="B350" s="110" t="s">
        <v>30</v>
      </c>
      <c r="C350" s="104" t="s">
        <v>86</v>
      </c>
      <c r="D350" s="40">
        <v>54</v>
      </c>
      <c r="E350" s="41">
        <v>5659</v>
      </c>
      <c r="F350" s="42">
        <f t="shared" si="30"/>
        <v>305586</v>
      </c>
    </row>
    <row r="351" spans="1:6" x14ac:dyDescent="0.2">
      <c r="A351" s="108" t="s">
        <v>312</v>
      </c>
      <c r="B351" s="110" t="s">
        <v>922</v>
      </c>
      <c r="C351" s="104" t="s">
        <v>86</v>
      </c>
      <c r="D351" s="40">
        <v>65</v>
      </c>
      <c r="E351" s="41">
        <v>5659</v>
      </c>
      <c r="F351" s="42">
        <f t="shared" si="30"/>
        <v>367835</v>
      </c>
    </row>
    <row r="352" spans="1:6" x14ac:dyDescent="0.2">
      <c r="A352" s="108" t="s">
        <v>313</v>
      </c>
      <c r="B352" s="110" t="s">
        <v>31</v>
      </c>
      <c r="C352" s="104" t="s">
        <v>86</v>
      </c>
      <c r="D352" s="40">
        <v>18</v>
      </c>
      <c r="E352" s="41">
        <v>22024</v>
      </c>
      <c r="F352" s="42">
        <f t="shared" si="30"/>
        <v>396432</v>
      </c>
    </row>
    <row r="353" spans="1:6" x14ac:dyDescent="0.2">
      <c r="A353" s="108" t="s">
        <v>314</v>
      </c>
      <c r="B353" s="110" t="s">
        <v>32</v>
      </c>
      <c r="C353" s="104" t="s">
        <v>86</v>
      </c>
      <c r="D353" s="40">
        <v>16</v>
      </c>
      <c r="E353" s="41">
        <v>15225</v>
      </c>
      <c r="F353" s="42">
        <f t="shared" si="30"/>
        <v>243600</v>
      </c>
    </row>
    <row r="354" spans="1:6" x14ac:dyDescent="0.2">
      <c r="A354" s="48">
        <v>12.4</v>
      </c>
      <c r="B354" s="130" t="s">
        <v>33</v>
      </c>
      <c r="C354" s="73"/>
      <c r="D354" s="74"/>
      <c r="E354" s="75"/>
      <c r="F354" s="76"/>
    </row>
    <row r="355" spans="1:6" ht="24" x14ac:dyDescent="0.2">
      <c r="A355" s="108" t="s">
        <v>315</v>
      </c>
      <c r="B355" s="110" t="s">
        <v>34</v>
      </c>
      <c r="C355" s="104" t="s">
        <v>93</v>
      </c>
      <c r="D355" s="40">
        <v>231.28</v>
      </c>
      <c r="E355" s="41">
        <v>158055</v>
      </c>
      <c r="F355" s="42">
        <f>ROUND(+E355*D355,0)</f>
        <v>36554960</v>
      </c>
    </row>
    <row r="356" spans="1:6" ht="24" x14ac:dyDescent="0.2">
      <c r="A356" s="108" t="s">
        <v>316</v>
      </c>
      <c r="B356" s="110" t="s">
        <v>829</v>
      </c>
      <c r="C356" s="104" t="s">
        <v>86</v>
      </c>
      <c r="D356" s="40">
        <v>1</v>
      </c>
      <c r="E356" s="41">
        <v>1147956</v>
      </c>
      <c r="F356" s="42">
        <f>ROUND(+E356*D356,0)</f>
        <v>1147956</v>
      </c>
    </row>
    <row r="357" spans="1:6" x14ac:dyDescent="0.2">
      <c r="A357" s="48">
        <v>12.5</v>
      </c>
      <c r="B357" s="130" t="s">
        <v>41</v>
      </c>
      <c r="C357" s="73"/>
      <c r="D357" s="74"/>
      <c r="E357" s="75"/>
      <c r="F357" s="76"/>
    </row>
    <row r="358" spans="1:6" ht="24" x14ac:dyDescent="0.2">
      <c r="A358" s="108" t="s">
        <v>317</v>
      </c>
      <c r="B358" s="110" t="s">
        <v>497</v>
      </c>
      <c r="C358" s="104" t="s">
        <v>19</v>
      </c>
      <c r="D358" s="105">
        <v>20.73</v>
      </c>
      <c r="E358" s="41">
        <v>63328</v>
      </c>
      <c r="F358" s="42">
        <f>ROUND(+E358*D358,0)</f>
        <v>1312789</v>
      </c>
    </row>
    <row r="359" spans="1:6" x14ac:dyDescent="0.2">
      <c r="A359" s="108" t="s">
        <v>318</v>
      </c>
      <c r="B359" s="110" t="s">
        <v>42</v>
      </c>
      <c r="C359" s="104" t="s">
        <v>86</v>
      </c>
      <c r="D359" s="105">
        <v>1</v>
      </c>
      <c r="E359" s="41">
        <v>686417</v>
      </c>
      <c r="F359" s="42">
        <f t="shared" ref="F359:F367" si="31">ROUND(+E359*D359,0)</f>
        <v>686417</v>
      </c>
    </row>
    <row r="360" spans="1:6" x14ac:dyDescent="0.2">
      <c r="A360" s="108" t="s">
        <v>319</v>
      </c>
      <c r="B360" s="110" t="s">
        <v>676</v>
      </c>
      <c r="C360" s="104" t="s">
        <v>86</v>
      </c>
      <c r="D360" s="105">
        <v>1</v>
      </c>
      <c r="E360" s="41">
        <v>348505</v>
      </c>
      <c r="F360" s="42">
        <f t="shared" si="31"/>
        <v>348505</v>
      </c>
    </row>
    <row r="361" spans="1:6" x14ac:dyDescent="0.2">
      <c r="A361" s="108" t="s">
        <v>320</v>
      </c>
      <c r="B361" s="110" t="s">
        <v>496</v>
      </c>
      <c r="C361" s="104" t="s">
        <v>93</v>
      </c>
      <c r="D361" s="105">
        <v>7.8</v>
      </c>
      <c r="E361" s="41">
        <v>22623</v>
      </c>
      <c r="F361" s="42">
        <f t="shared" si="31"/>
        <v>176459</v>
      </c>
    </row>
    <row r="362" spans="1:6" x14ac:dyDescent="0.2">
      <c r="A362" s="108" t="s">
        <v>321</v>
      </c>
      <c r="B362" s="110" t="s">
        <v>43</v>
      </c>
      <c r="C362" s="104" t="s">
        <v>19</v>
      </c>
      <c r="D362" s="105">
        <v>80.81</v>
      </c>
      <c r="E362" s="41">
        <v>100032</v>
      </c>
      <c r="F362" s="42">
        <f t="shared" si="31"/>
        <v>8083586</v>
      </c>
    </row>
    <row r="363" spans="1:6" x14ac:dyDescent="0.2">
      <c r="A363" s="108" t="s">
        <v>322</v>
      </c>
      <c r="B363" s="110" t="s">
        <v>481</v>
      </c>
      <c r="C363" s="104" t="s">
        <v>86</v>
      </c>
      <c r="D363" s="105">
        <v>1</v>
      </c>
      <c r="E363" s="41">
        <v>18144</v>
      </c>
      <c r="F363" s="42">
        <f t="shared" si="31"/>
        <v>18144</v>
      </c>
    </row>
    <row r="364" spans="1:6" x14ac:dyDescent="0.2">
      <c r="A364" s="108" t="s">
        <v>323</v>
      </c>
      <c r="B364" s="110" t="s">
        <v>488</v>
      </c>
      <c r="C364" s="104" t="s">
        <v>86</v>
      </c>
      <c r="D364" s="105">
        <v>1</v>
      </c>
      <c r="E364" s="41">
        <v>146455</v>
      </c>
      <c r="F364" s="42">
        <f t="shared" si="31"/>
        <v>146455</v>
      </c>
    </row>
    <row r="365" spans="1:6" x14ac:dyDescent="0.2">
      <c r="A365" s="108" t="s">
        <v>324</v>
      </c>
      <c r="B365" s="110" t="s">
        <v>664</v>
      </c>
      <c r="C365" s="104" t="s">
        <v>86</v>
      </c>
      <c r="D365" s="105">
        <v>1</v>
      </c>
      <c r="E365" s="41">
        <v>142229</v>
      </c>
      <c r="F365" s="42">
        <f t="shared" si="31"/>
        <v>142229</v>
      </c>
    </row>
    <row r="366" spans="1:6" x14ac:dyDescent="0.2">
      <c r="A366" s="108" t="s">
        <v>325</v>
      </c>
      <c r="B366" s="110" t="s">
        <v>486</v>
      </c>
      <c r="C366" s="104" t="s">
        <v>86</v>
      </c>
      <c r="D366" s="105">
        <v>1</v>
      </c>
      <c r="E366" s="41">
        <v>195072</v>
      </c>
      <c r="F366" s="42">
        <f t="shared" si="31"/>
        <v>195072</v>
      </c>
    </row>
    <row r="367" spans="1:6" x14ac:dyDescent="0.2">
      <c r="A367" s="108" t="s">
        <v>326</v>
      </c>
      <c r="B367" s="110" t="s">
        <v>23</v>
      </c>
      <c r="C367" s="104" t="s">
        <v>19</v>
      </c>
      <c r="D367" s="105">
        <v>80.63</v>
      </c>
      <c r="E367" s="41">
        <v>65937</v>
      </c>
      <c r="F367" s="42">
        <f t="shared" si="31"/>
        <v>5316500</v>
      </c>
    </row>
    <row r="368" spans="1:6" s="19" customFormat="1" x14ac:dyDescent="0.2">
      <c r="A368" s="230" t="s">
        <v>404</v>
      </c>
      <c r="B368" s="231"/>
      <c r="C368" s="231"/>
      <c r="D368" s="231"/>
      <c r="E368" s="231"/>
      <c r="F368" s="145">
        <f>+SUM(F6:F367)</f>
        <v>1781772153</v>
      </c>
    </row>
    <row r="369" spans="1:6" x14ac:dyDescent="0.2">
      <c r="A369" s="232" t="s">
        <v>327</v>
      </c>
      <c r="B369" s="233"/>
      <c r="C369" s="233"/>
      <c r="D369" s="233"/>
      <c r="E369" s="233"/>
      <c r="F369" s="234"/>
    </row>
    <row r="370" spans="1:6" x14ac:dyDescent="0.2">
      <c r="A370" s="48">
        <v>13</v>
      </c>
      <c r="B370" s="37" t="s">
        <v>328</v>
      </c>
      <c r="C370" s="38"/>
      <c r="D370" s="38"/>
      <c r="E370" s="38"/>
      <c r="F370" s="146"/>
    </row>
    <row r="371" spans="1:6" x14ac:dyDescent="0.2">
      <c r="A371" s="48">
        <v>13.1</v>
      </c>
      <c r="B371" s="72" t="s">
        <v>693</v>
      </c>
      <c r="C371" s="73"/>
      <c r="D371" s="74"/>
      <c r="E371" s="139"/>
      <c r="F371" s="147"/>
    </row>
    <row r="372" spans="1:6" s="12" customFormat="1" x14ac:dyDescent="0.2">
      <c r="A372" s="108" t="s">
        <v>329</v>
      </c>
      <c r="B372" s="148" t="s">
        <v>690</v>
      </c>
      <c r="C372" s="104" t="s">
        <v>86</v>
      </c>
      <c r="D372" s="105">
        <v>1</v>
      </c>
      <c r="E372" s="41">
        <v>456660</v>
      </c>
      <c r="F372" s="42">
        <f>ROUND(+E372*D372,0)</f>
        <v>456660</v>
      </c>
    </row>
    <row r="373" spans="1:6" s="12" customFormat="1" x14ac:dyDescent="0.2">
      <c r="A373" s="108" t="s">
        <v>330</v>
      </c>
      <c r="B373" s="148" t="s">
        <v>691</v>
      </c>
      <c r="C373" s="104" t="s">
        <v>93</v>
      </c>
      <c r="D373" s="105">
        <v>11.36</v>
      </c>
      <c r="E373" s="41">
        <v>356214</v>
      </c>
      <c r="F373" s="42">
        <f t="shared" ref="F373:F375" si="32">ROUND(+E373*D373,0)</f>
        <v>4046591</v>
      </c>
    </row>
    <row r="374" spans="1:6" s="12" customFormat="1" ht="24" x14ac:dyDescent="0.2">
      <c r="A374" s="108" t="s">
        <v>331</v>
      </c>
      <c r="B374" s="148" t="s">
        <v>129</v>
      </c>
      <c r="C374" s="104" t="s">
        <v>86</v>
      </c>
      <c r="D374" s="105">
        <v>2</v>
      </c>
      <c r="E374" s="41">
        <v>1812502</v>
      </c>
      <c r="F374" s="42">
        <f t="shared" si="32"/>
        <v>3625004</v>
      </c>
    </row>
    <row r="375" spans="1:6" s="12" customFormat="1" x14ac:dyDescent="0.2">
      <c r="A375" s="108" t="s">
        <v>332</v>
      </c>
      <c r="B375" s="148" t="s">
        <v>692</v>
      </c>
      <c r="C375" s="104" t="s">
        <v>86</v>
      </c>
      <c r="D375" s="105">
        <v>5</v>
      </c>
      <c r="E375" s="41">
        <v>786133</v>
      </c>
      <c r="F375" s="42">
        <f t="shared" si="32"/>
        <v>3930665</v>
      </c>
    </row>
    <row r="376" spans="1:6" x14ac:dyDescent="0.2">
      <c r="A376" s="48">
        <v>13.2</v>
      </c>
      <c r="B376" s="72" t="s">
        <v>872</v>
      </c>
      <c r="C376" s="73"/>
      <c r="D376" s="74"/>
      <c r="E376" s="75"/>
      <c r="F376" s="76"/>
    </row>
    <row r="377" spans="1:6" s="8" customFormat="1" ht="24" x14ac:dyDescent="0.2">
      <c r="A377" s="45" t="s">
        <v>333</v>
      </c>
      <c r="B377" s="67" t="s">
        <v>105</v>
      </c>
      <c r="C377" s="47" t="s">
        <v>86</v>
      </c>
      <c r="D377" s="40">
        <v>1</v>
      </c>
      <c r="E377" s="41">
        <v>4573689</v>
      </c>
      <c r="F377" s="42">
        <f>ROUND(+E377*D377,0)</f>
        <v>4573689</v>
      </c>
    </row>
    <row r="378" spans="1:6" s="8" customFormat="1" x14ac:dyDescent="0.2">
      <c r="A378" s="45" t="s">
        <v>334</v>
      </c>
      <c r="B378" s="67" t="s">
        <v>106</v>
      </c>
      <c r="C378" s="47" t="s">
        <v>86</v>
      </c>
      <c r="D378" s="40">
        <v>1</v>
      </c>
      <c r="E378" s="41">
        <v>4980744</v>
      </c>
      <c r="F378" s="42">
        <f t="shared" ref="F378:F400" si="33">ROUND(+E378*D378,0)</f>
        <v>4980744</v>
      </c>
    </row>
    <row r="379" spans="1:6" s="8" customFormat="1" ht="24" x14ac:dyDescent="0.2">
      <c r="A379" s="45" t="s">
        <v>335</v>
      </c>
      <c r="B379" s="67" t="s">
        <v>836</v>
      </c>
      <c r="C379" s="47" t="s">
        <v>86</v>
      </c>
      <c r="D379" s="40">
        <v>1</v>
      </c>
      <c r="E379" s="41">
        <v>2483268</v>
      </c>
      <c r="F379" s="42">
        <f t="shared" si="33"/>
        <v>2483268</v>
      </c>
    </row>
    <row r="380" spans="1:6" s="8" customFormat="1" x14ac:dyDescent="0.2">
      <c r="A380" s="45" t="s">
        <v>336</v>
      </c>
      <c r="B380" s="67" t="s">
        <v>837</v>
      </c>
      <c r="C380" s="47" t="s">
        <v>86</v>
      </c>
      <c r="D380" s="40">
        <v>1</v>
      </c>
      <c r="E380" s="41">
        <v>332572</v>
      </c>
      <c r="F380" s="42">
        <f t="shared" si="33"/>
        <v>332572</v>
      </c>
    </row>
    <row r="381" spans="1:6" s="8" customFormat="1" ht="24" x14ac:dyDescent="0.2">
      <c r="A381" s="45" t="s">
        <v>337</v>
      </c>
      <c r="B381" s="67" t="s">
        <v>838</v>
      </c>
      <c r="C381" s="47" t="s">
        <v>86</v>
      </c>
      <c r="D381" s="40">
        <v>1</v>
      </c>
      <c r="E381" s="41">
        <v>5038564</v>
      </c>
      <c r="F381" s="42">
        <f t="shared" si="33"/>
        <v>5038564</v>
      </c>
    </row>
    <row r="382" spans="1:6" s="8" customFormat="1" x14ac:dyDescent="0.2">
      <c r="A382" s="45" t="s">
        <v>338</v>
      </c>
      <c r="B382" s="67" t="s">
        <v>839</v>
      </c>
      <c r="C382" s="47" t="s">
        <v>86</v>
      </c>
      <c r="D382" s="40">
        <v>1</v>
      </c>
      <c r="E382" s="41">
        <v>957583</v>
      </c>
      <c r="F382" s="42">
        <f t="shared" si="33"/>
        <v>957583</v>
      </c>
    </row>
    <row r="383" spans="1:6" s="8" customFormat="1" x14ac:dyDescent="0.2">
      <c r="A383" s="45" t="s">
        <v>680</v>
      </c>
      <c r="B383" s="67" t="s">
        <v>99</v>
      </c>
      <c r="C383" s="47" t="s">
        <v>86</v>
      </c>
      <c r="D383" s="40">
        <v>1</v>
      </c>
      <c r="E383" s="41">
        <v>276514</v>
      </c>
      <c r="F383" s="42">
        <f t="shared" si="33"/>
        <v>276514</v>
      </c>
    </row>
    <row r="384" spans="1:6" s="8" customFormat="1" x14ac:dyDescent="0.2">
      <c r="A384" s="45" t="s">
        <v>682</v>
      </c>
      <c r="B384" s="67" t="s">
        <v>107</v>
      </c>
      <c r="C384" s="47" t="s">
        <v>86</v>
      </c>
      <c r="D384" s="40">
        <v>1</v>
      </c>
      <c r="E384" s="41">
        <v>1462421</v>
      </c>
      <c r="F384" s="42">
        <f t="shared" si="33"/>
        <v>1462421</v>
      </c>
    </row>
    <row r="385" spans="1:6" s="8" customFormat="1" x14ac:dyDescent="0.2">
      <c r="A385" s="45" t="s">
        <v>683</v>
      </c>
      <c r="B385" s="67" t="s">
        <v>840</v>
      </c>
      <c r="C385" s="47" t="s">
        <v>86</v>
      </c>
      <c r="D385" s="40">
        <v>1</v>
      </c>
      <c r="E385" s="41">
        <v>2123145</v>
      </c>
      <c r="F385" s="42">
        <f t="shared" si="33"/>
        <v>2123145</v>
      </c>
    </row>
    <row r="386" spans="1:6" s="8" customFormat="1" ht="24" x14ac:dyDescent="0.2">
      <c r="A386" s="45" t="s">
        <v>871</v>
      </c>
      <c r="B386" s="67" t="s">
        <v>841</v>
      </c>
      <c r="C386" s="47" t="s">
        <v>86</v>
      </c>
      <c r="D386" s="40">
        <v>1</v>
      </c>
      <c r="E386" s="41">
        <v>1334532</v>
      </c>
      <c r="F386" s="42">
        <f t="shared" si="33"/>
        <v>1334532</v>
      </c>
    </row>
    <row r="387" spans="1:6" x14ac:dyDescent="0.2">
      <c r="A387" s="48">
        <v>13.3</v>
      </c>
      <c r="B387" s="72" t="s">
        <v>873</v>
      </c>
      <c r="C387" s="73"/>
      <c r="D387" s="74"/>
      <c r="E387" s="75"/>
      <c r="F387" s="76"/>
    </row>
    <row r="388" spans="1:6" s="6" customFormat="1" x14ac:dyDescent="0.2">
      <c r="A388" s="45" t="s">
        <v>858</v>
      </c>
      <c r="B388" s="149" t="s">
        <v>845</v>
      </c>
      <c r="C388" s="47" t="s">
        <v>86</v>
      </c>
      <c r="D388" s="150">
        <v>1</v>
      </c>
      <c r="E388" s="44">
        <v>1474086</v>
      </c>
      <c r="F388" s="42">
        <f t="shared" si="33"/>
        <v>1474086</v>
      </c>
    </row>
    <row r="389" spans="1:6" s="6" customFormat="1" x14ac:dyDescent="0.2">
      <c r="A389" s="45" t="s">
        <v>859</v>
      </c>
      <c r="B389" s="149" t="s">
        <v>846</v>
      </c>
      <c r="C389" s="47" t="s">
        <v>86</v>
      </c>
      <c r="D389" s="150">
        <v>1</v>
      </c>
      <c r="E389" s="44">
        <v>957583</v>
      </c>
      <c r="F389" s="42">
        <f t="shared" si="33"/>
        <v>957583</v>
      </c>
    </row>
    <row r="390" spans="1:6" s="6" customFormat="1" x14ac:dyDescent="0.2">
      <c r="A390" s="45" t="s">
        <v>860</v>
      </c>
      <c r="B390" s="149" t="s">
        <v>847</v>
      </c>
      <c r="C390" s="47" t="s">
        <v>86</v>
      </c>
      <c r="D390" s="150">
        <v>1</v>
      </c>
      <c r="E390" s="44">
        <v>366865</v>
      </c>
      <c r="F390" s="42">
        <f t="shared" si="33"/>
        <v>366865</v>
      </c>
    </row>
    <row r="391" spans="1:6" s="6" customFormat="1" x14ac:dyDescent="0.2">
      <c r="A391" s="45" t="s">
        <v>861</v>
      </c>
      <c r="B391" s="149" t="s">
        <v>848</v>
      </c>
      <c r="C391" s="47" t="s">
        <v>86</v>
      </c>
      <c r="D391" s="150">
        <v>1</v>
      </c>
      <c r="E391" s="44">
        <v>90440</v>
      </c>
      <c r="F391" s="42">
        <f t="shared" si="33"/>
        <v>90440</v>
      </c>
    </row>
    <row r="392" spans="1:6" s="6" customFormat="1" x14ac:dyDescent="0.2">
      <c r="A392" s="45" t="s">
        <v>862</v>
      </c>
      <c r="B392" s="149" t="s">
        <v>849</v>
      </c>
      <c r="C392" s="47" t="s">
        <v>86</v>
      </c>
      <c r="D392" s="150">
        <v>2</v>
      </c>
      <c r="E392" s="44">
        <v>287949</v>
      </c>
      <c r="F392" s="42">
        <f t="shared" si="33"/>
        <v>575898</v>
      </c>
    </row>
    <row r="393" spans="1:6" s="6" customFormat="1" x14ac:dyDescent="0.2">
      <c r="A393" s="45" t="s">
        <v>863</v>
      </c>
      <c r="B393" s="149" t="s">
        <v>850</v>
      </c>
      <c r="C393" s="47" t="s">
        <v>86</v>
      </c>
      <c r="D393" s="150">
        <v>2</v>
      </c>
      <c r="E393" s="44">
        <v>241954</v>
      </c>
      <c r="F393" s="42">
        <f t="shared" si="33"/>
        <v>483908</v>
      </c>
    </row>
    <row r="394" spans="1:6" s="6" customFormat="1" x14ac:dyDescent="0.2">
      <c r="A394" s="45" t="s">
        <v>864</v>
      </c>
      <c r="B394" s="149" t="s">
        <v>851</v>
      </c>
      <c r="C394" s="47" t="s">
        <v>86</v>
      </c>
      <c r="D394" s="150">
        <v>1</v>
      </c>
      <c r="E394" s="44">
        <v>332572</v>
      </c>
      <c r="F394" s="42">
        <f t="shared" si="33"/>
        <v>332572</v>
      </c>
    </row>
    <row r="395" spans="1:6" s="6" customFormat="1" x14ac:dyDescent="0.2">
      <c r="A395" s="45" t="s">
        <v>865</v>
      </c>
      <c r="B395" s="149" t="s">
        <v>852</v>
      </c>
      <c r="C395" s="47" t="s">
        <v>86</v>
      </c>
      <c r="D395" s="150">
        <v>1</v>
      </c>
      <c r="E395" s="44">
        <v>276514</v>
      </c>
      <c r="F395" s="42">
        <f t="shared" si="33"/>
        <v>276514</v>
      </c>
    </row>
    <row r="396" spans="1:6" s="6" customFormat="1" x14ac:dyDescent="0.2">
      <c r="A396" s="45" t="s">
        <v>866</v>
      </c>
      <c r="B396" s="149" t="s">
        <v>853</v>
      </c>
      <c r="C396" s="47" t="s">
        <v>86</v>
      </c>
      <c r="D396" s="150">
        <v>1</v>
      </c>
      <c r="E396" s="44">
        <v>247636</v>
      </c>
      <c r="F396" s="42">
        <f t="shared" si="33"/>
        <v>247636</v>
      </c>
    </row>
    <row r="397" spans="1:6" s="6" customFormat="1" x14ac:dyDescent="0.2">
      <c r="A397" s="45" t="s">
        <v>867</v>
      </c>
      <c r="B397" s="149" t="s">
        <v>854</v>
      </c>
      <c r="C397" s="47" t="s">
        <v>86</v>
      </c>
      <c r="D397" s="150">
        <v>2</v>
      </c>
      <c r="E397" s="44">
        <v>1812502</v>
      </c>
      <c r="F397" s="42">
        <f t="shared" si="33"/>
        <v>3625004</v>
      </c>
    </row>
    <row r="398" spans="1:6" s="6" customFormat="1" x14ac:dyDescent="0.2">
      <c r="A398" s="45" t="s">
        <v>868</v>
      </c>
      <c r="B398" s="149" t="s">
        <v>855</v>
      </c>
      <c r="C398" s="47" t="s">
        <v>86</v>
      </c>
      <c r="D398" s="150">
        <v>1</v>
      </c>
      <c r="E398" s="44">
        <v>1795621</v>
      </c>
      <c r="F398" s="42">
        <f t="shared" si="33"/>
        <v>1795621</v>
      </c>
    </row>
    <row r="399" spans="1:6" s="6" customFormat="1" x14ac:dyDescent="0.2">
      <c r="A399" s="45" t="s">
        <v>869</v>
      </c>
      <c r="B399" s="149" t="s">
        <v>856</v>
      </c>
      <c r="C399" s="47" t="s">
        <v>86</v>
      </c>
      <c r="D399" s="150">
        <v>2</v>
      </c>
      <c r="E399" s="44">
        <v>1344141</v>
      </c>
      <c r="F399" s="42">
        <f t="shared" si="33"/>
        <v>2688282</v>
      </c>
    </row>
    <row r="400" spans="1:6" s="6" customFormat="1" x14ac:dyDescent="0.2">
      <c r="A400" s="45" t="s">
        <v>870</v>
      </c>
      <c r="B400" s="149" t="s">
        <v>857</v>
      </c>
      <c r="C400" s="47" t="s">
        <v>86</v>
      </c>
      <c r="D400" s="150">
        <v>1</v>
      </c>
      <c r="E400" s="44">
        <v>425236</v>
      </c>
      <c r="F400" s="42">
        <f t="shared" si="33"/>
        <v>425236</v>
      </c>
    </row>
    <row r="401" spans="1:9" x14ac:dyDescent="0.2">
      <c r="A401" s="48">
        <v>13.4</v>
      </c>
      <c r="B401" s="72" t="s">
        <v>694</v>
      </c>
      <c r="C401" s="73"/>
      <c r="D401" s="74"/>
      <c r="E401" s="75"/>
      <c r="F401" s="76"/>
    </row>
    <row r="402" spans="1:9" ht="24" x14ac:dyDescent="0.2">
      <c r="A402" s="108" t="s">
        <v>718</v>
      </c>
      <c r="B402" s="148" t="s">
        <v>695</v>
      </c>
      <c r="C402" s="104" t="s">
        <v>86</v>
      </c>
      <c r="D402" s="105">
        <v>4</v>
      </c>
      <c r="E402" s="41">
        <v>441127</v>
      </c>
      <c r="F402" s="42">
        <f>ROUND(+E402*D402,0)</f>
        <v>1764508</v>
      </c>
    </row>
    <row r="403" spans="1:9" x14ac:dyDescent="0.2">
      <c r="A403" s="108" t="s">
        <v>719</v>
      </c>
      <c r="B403" s="148" t="s">
        <v>127</v>
      </c>
      <c r="C403" s="104" t="s">
        <v>86</v>
      </c>
      <c r="D403" s="105">
        <v>8</v>
      </c>
      <c r="E403" s="41">
        <v>603841</v>
      </c>
      <c r="F403" s="42">
        <f t="shared" ref="F403:F417" si="34">ROUND(+E403*D403,0)</f>
        <v>4830728</v>
      </c>
    </row>
    <row r="404" spans="1:9" ht="24" x14ac:dyDescent="0.2">
      <c r="A404" s="108" t="s">
        <v>720</v>
      </c>
      <c r="B404" s="148" t="s">
        <v>126</v>
      </c>
      <c r="C404" s="104" t="s">
        <v>93</v>
      </c>
      <c r="D404" s="105">
        <v>4</v>
      </c>
      <c r="E404" s="41">
        <v>125470</v>
      </c>
      <c r="F404" s="42">
        <f t="shared" si="34"/>
        <v>501880</v>
      </c>
    </row>
    <row r="405" spans="1:9" ht="24" x14ac:dyDescent="0.2">
      <c r="A405" s="108" t="s">
        <v>721</v>
      </c>
      <c r="B405" s="148" t="s">
        <v>125</v>
      </c>
      <c r="C405" s="104" t="s">
        <v>93</v>
      </c>
      <c r="D405" s="105">
        <v>19.02</v>
      </c>
      <c r="E405" s="41">
        <v>166813</v>
      </c>
      <c r="F405" s="42">
        <f t="shared" si="34"/>
        <v>3172783</v>
      </c>
    </row>
    <row r="406" spans="1:9" x14ac:dyDescent="0.2">
      <c r="A406" s="108" t="s">
        <v>722</v>
      </c>
      <c r="B406" s="148" t="s">
        <v>696</v>
      </c>
      <c r="C406" s="104" t="s">
        <v>86</v>
      </c>
      <c r="D406" s="105">
        <v>12</v>
      </c>
      <c r="E406" s="41">
        <v>354559</v>
      </c>
      <c r="F406" s="42">
        <f t="shared" si="34"/>
        <v>4254708</v>
      </c>
    </row>
    <row r="407" spans="1:9" x14ac:dyDescent="0.2">
      <c r="A407" s="108" t="s">
        <v>723</v>
      </c>
      <c r="B407" s="148" t="s">
        <v>697</v>
      </c>
      <c r="C407" s="104" t="s">
        <v>86</v>
      </c>
      <c r="D407" s="105">
        <v>8</v>
      </c>
      <c r="E407" s="41">
        <v>155028</v>
      </c>
      <c r="F407" s="42">
        <f t="shared" si="34"/>
        <v>1240224</v>
      </c>
    </row>
    <row r="408" spans="1:9" ht="36" x14ac:dyDescent="0.2">
      <c r="A408" s="108" t="s">
        <v>724</v>
      </c>
      <c r="B408" s="148" t="s">
        <v>108</v>
      </c>
      <c r="C408" s="104" t="s">
        <v>86</v>
      </c>
      <c r="D408" s="105">
        <v>6</v>
      </c>
      <c r="E408" s="41">
        <v>12473775</v>
      </c>
      <c r="F408" s="42">
        <f t="shared" si="34"/>
        <v>74842650</v>
      </c>
      <c r="H408" s="216"/>
    </row>
    <row r="409" spans="1:9" ht="24" x14ac:dyDescent="0.2">
      <c r="A409" s="108" t="s">
        <v>725</v>
      </c>
      <c r="B409" s="148" t="s">
        <v>109</v>
      </c>
      <c r="C409" s="104" t="s">
        <v>86</v>
      </c>
      <c r="D409" s="105">
        <v>6</v>
      </c>
      <c r="E409" s="41">
        <v>9283124</v>
      </c>
      <c r="F409" s="42">
        <f t="shared" si="34"/>
        <v>55698744</v>
      </c>
      <c r="I409" s="216"/>
    </row>
    <row r="410" spans="1:9" ht="24" x14ac:dyDescent="0.2">
      <c r="A410" s="108" t="s">
        <v>726</v>
      </c>
      <c r="B410" s="148" t="s">
        <v>110</v>
      </c>
      <c r="C410" s="104" t="s">
        <v>86</v>
      </c>
      <c r="D410" s="105">
        <v>6</v>
      </c>
      <c r="E410" s="41">
        <v>19877172</v>
      </c>
      <c r="F410" s="42">
        <f t="shared" si="34"/>
        <v>119263032</v>
      </c>
    </row>
    <row r="411" spans="1:9" ht="24" x14ac:dyDescent="0.2">
      <c r="A411" s="108" t="s">
        <v>727</v>
      </c>
      <c r="B411" s="148" t="s">
        <v>111</v>
      </c>
      <c r="C411" s="104" t="s">
        <v>86</v>
      </c>
      <c r="D411" s="105">
        <v>4</v>
      </c>
      <c r="E411" s="41">
        <v>12030941</v>
      </c>
      <c r="F411" s="42">
        <f t="shared" si="34"/>
        <v>48123764</v>
      </c>
      <c r="H411" s="216"/>
    </row>
    <row r="412" spans="1:9" ht="36" x14ac:dyDescent="0.2">
      <c r="A412" s="108" t="s">
        <v>728</v>
      </c>
      <c r="B412" s="148" t="s">
        <v>112</v>
      </c>
      <c r="C412" s="104" t="s">
        <v>86</v>
      </c>
      <c r="D412" s="105">
        <v>2</v>
      </c>
      <c r="E412" s="41">
        <v>10933982</v>
      </c>
      <c r="F412" s="42">
        <f t="shared" si="34"/>
        <v>21867964</v>
      </c>
    </row>
    <row r="413" spans="1:9" ht="24" x14ac:dyDescent="0.2">
      <c r="A413" s="108" t="s">
        <v>729</v>
      </c>
      <c r="B413" s="148" t="s">
        <v>139</v>
      </c>
      <c r="C413" s="104" t="s">
        <v>86</v>
      </c>
      <c r="D413" s="105">
        <v>6</v>
      </c>
      <c r="E413" s="41">
        <v>9452562</v>
      </c>
      <c r="F413" s="42">
        <f t="shared" si="34"/>
        <v>56715372</v>
      </c>
    </row>
    <row r="414" spans="1:9" ht="24" x14ac:dyDescent="0.2">
      <c r="A414" s="108" t="s">
        <v>730</v>
      </c>
      <c r="B414" s="148" t="s">
        <v>698</v>
      </c>
      <c r="C414" s="104" t="s">
        <v>93</v>
      </c>
      <c r="D414" s="105">
        <v>14.4</v>
      </c>
      <c r="E414" s="41">
        <v>115933</v>
      </c>
      <c r="F414" s="42">
        <f t="shared" si="34"/>
        <v>1669435</v>
      </c>
    </row>
    <row r="415" spans="1:9" x14ac:dyDescent="0.2">
      <c r="A415" s="108" t="s">
        <v>731</v>
      </c>
      <c r="B415" s="148" t="s">
        <v>118</v>
      </c>
      <c r="C415" s="104" t="s">
        <v>86</v>
      </c>
      <c r="D415" s="105">
        <v>5</v>
      </c>
      <c r="E415" s="41">
        <v>420231</v>
      </c>
      <c r="F415" s="42">
        <f t="shared" si="34"/>
        <v>2101155</v>
      </c>
    </row>
    <row r="416" spans="1:9" ht="24" x14ac:dyDescent="0.2">
      <c r="A416" s="108" t="s">
        <v>732</v>
      </c>
      <c r="B416" s="148" t="s">
        <v>699</v>
      </c>
      <c r="C416" s="104" t="s">
        <v>86</v>
      </c>
      <c r="D416" s="105">
        <v>1</v>
      </c>
      <c r="E416" s="41">
        <v>509025</v>
      </c>
      <c r="F416" s="42">
        <f t="shared" si="34"/>
        <v>509025</v>
      </c>
    </row>
    <row r="417" spans="1:6" x14ac:dyDescent="0.2">
      <c r="A417" s="108" t="s">
        <v>733</v>
      </c>
      <c r="B417" s="148" t="s">
        <v>700</v>
      </c>
      <c r="C417" s="104" t="s">
        <v>86</v>
      </c>
      <c r="D417" s="105">
        <v>18</v>
      </c>
      <c r="E417" s="41">
        <v>241053</v>
      </c>
      <c r="F417" s="42">
        <f t="shared" si="34"/>
        <v>4338954</v>
      </c>
    </row>
    <row r="418" spans="1:6" s="21" customFormat="1" x14ac:dyDescent="0.2">
      <c r="A418" s="151">
        <v>13.5</v>
      </c>
      <c r="B418" s="152" t="s">
        <v>701</v>
      </c>
      <c r="C418" s="153"/>
      <c r="D418" s="154"/>
      <c r="E418" s="155"/>
      <c r="F418" s="156"/>
    </row>
    <row r="419" spans="1:6" ht="24" x14ac:dyDescent="0.2">
      <c r="A419" s="108" t="s">
        <v>734</v>
      </c>
      <c r="B419" s="148" t="s">
        <v>699</v>
      </c>
      <c r="C419" s="104" t="s">
        <v>86</v>
      </c>
      <c r="D419" s="105">
        <v>1</v>
      </c>
      <c r="E419" s="41">
        <v>509025</v>
      </c>
      <c r="F419" s="42">
        <f>ROUND(+E419*D419,0)</f>
        <v>509025</v>
      </c>
    </row>
    <row r="420" spans="1:6" ht="24" x14ac:dyDescent="0.2">
      <c r="A420" s="108" t="s">
        <v>735</v>
      </c>
      <c r="B420" s="148" t="s">
        <v>698</v>
      </c>
      <c r="C420" s="104" t="s">
        <v>93</v>
      </c>
      <c r="D420" s="105">
        <v>0.3</v>
      </c>
      <c r="E420" s="41">
        <v>115933</v>
      </c>
      <c r="F420" s="42">
        <f t="shared" ref="F420:F483" si="35">ROUND(+E420*D420,0)</f>
        <v>34780</v>
      </c>
    </row>
    <row r="421" spans="1:6" x14ac:dyDescent="0.2">
      <c r="A421" s="108" t="s">
        <v>736</v>
      </c>
      <c r="B421" s="148" t="s">
        <v>700</v>
      </c>
      <c r="C421" s="104" t="s">
        <v>86</v>
      </c>
      <c r="D421" s="105">
        <v>1</v>
      </c>
      <c r="E421" s="41">
        <v>241053</v>
      </c>
      <c r="F421" s="42">
        <f t="shared" si="35"/>
        <v>241053</v>
      </c>
    </row>
    <row r="422" spans="1:6" x14ac:dyDescent="0.2">
      <c r="A422" s="108" t="s">
        <v>737</v>
      </c>
      <c r="B422" s="148" t="s">
        <v>120</v>
      </c>
      <c r="C422" s="104" t="s">
        <v>86</v>
      </c>
      <c r="D422" s="105">
        <v>1</v>
      </c>
      <c r="E422" s="41">
        <v>168702</v>
      </c>
      <c r="F422" s="42">
        <f t="shared" si="35"/>
        <v>168702</v>
      </c>
    </row>
    <row r="423" spans="1:6" x14ac:dyDescent="0.2">
      <c r="A423" s="108" t="s">
        <v>738</v>
      </c>
      <c r="B423" s="148" t="s">
        <v>702</v>
      </c>
      <c r="C423" s="104" t="s">
        <v>93</v>
      </c>
      <c r="D423" s="105">
        <v>5.68</v>
      </c>
      <c r="E423" s="41">
        <v>137262</v>
      </c>
      <c r="F423" s="42">
        <f t="shared" si="35"/>
        <v>779648</v>
      </c>
    </row>
    <row r="424" spans="1:6" ht="24" x14ac:dyDescent="0.2">
      <c r="A424" s="108" t="s">
        <v>739</v>
      </c>
      <c r="B424" s="148" t="s">
        <v>672</v>
      </c>
      <c r="C424" s="104" t="s">
        <v>86</v>
      </c>
      <c r="D424" s="105">
        <v>1</v>
      </c>
      <c r="E424" s="41">
        <v>362066</v>
      </c>
      <c r="F424" s="42">
        <f t="shared" si="35"/>
        <v>362066</v>
      </c>
    </row>
    <row r="425" spans="1:6" s="12" customFormat="1" x14ac:dyDescent="0.2">
      <c r="A425" s="108" t="s">
        <v>740</v>
      </c>
      <c r="B425" s="148" t="s">
        <v>685</v>
      </c>
      <c r="C425" s="104" t="s">
        <v>86</v>
      </c>
      <c r="D425" s="105">
        <v>1</v>
      </c>
      <c r="E425" s="41">
        <v>96216</v>
      </c>
      <c r="F425" s="42">
        <f t="shared" si="35"/>
        <v>96216</v>
      </c>
    </row>
    <row r="426" spans="1:6" s="12" customFormat="1" x14ac:dyDescent="0.2">
      <c r="A426" s="108" t="s">
        <v>741</v>
      </c>
      <c r="B426" s="148" t="s">
        <v>686</v>
      </c>
      <c r="C426" s="104" t="s">
        <v>86</v>
      </c>
      <c r="D426" s="105">
        <v>1</v>
      </c>
      <c r="E426" s="41">
        <v>538796</v>
      </c>
      <c r="F426" s="42">
        <f t="shared" si="35"/>
        <v>538796</v>
      </c>
    </row>
    <row r="427" spans="1:6" s="12" customFormat="1" ht="24" x14ac:dyDescent="0.2">
      <c r="A427" s="108" t="s">
        <v>742</v>
      </c>
      <c r="B427" s="148" t="s">
        <v>689</v>
      </c>
      <c r="C427" s="104" t="s">
        <v>93</v>
      </c>
      <c r="D427" s="105">
        <v>1.1000000000000001</v>
      </c>
      <c r="E427" s="41">
        <v>291522</v>
      </c>
      <c r="F427" s="42">
        <f t="shared" si="35"/>
        <v>320674</v>
      </c>
    </row>
    <row r="428" spans="1:6" s="12" customFormat="1" x14ac:dyDescent="0.2">
      <c r="A428" s="108" t="s">
        <v>743</v>
      </c>
      <c r="B428" s="148" t="s">
        <v>703</v>
      </c>
      <c r="C428" s="104" t="s">
        <v>86</v>
      </c>
      <c r="D428" s="105">
        <v>3</v>
      </c>
      <c r="E428" s="41">
        <v>621000</v>
      </c>
      <c r="F428" s="42">
        <f t="shared" si="35"/>
        <v>1863000</v>
      </c>
    </row>
    <row r="429" spans="1:6" s="12" customFormat="1" x14ac:dyDescent="0.2">
      <c r="A429" s="108" t="s">
        <v>744</v>
      </c>
      <c r="B429" s="148" t="s">
        <v>705</v>
      </c>
      <c r="C429" s="104" t="s">
        <v>86</v>
      </c>
      <c r="D429" s="105">
        <v>1</v>
      </c>
      <c r="E429" s="41">
        <v>2114737</v>
      </c>
      <c r="F429" s="42">
        <f t="shared" si="35"/>
        <v>2114737</v>
      </c>
    </row>
    <row r="430" spans="1:6" s="12" customFormat="1" x14ac:dyDescent="0.2">
      <c r="A430" s="108" t="s">
        <v>745</v>
      </c>
      <c r="B430" s="148" t="s">
        <v>684</v>
      </c>
      <c r="C430" s="104" t="s">
        <v>86</v>
      </c>
      <c r="D430" s="105">
        <v>5</v>
      </c>
      <c r="E430" s="41">
        <v>372076</v>
      </c>
      <c r="F430" s="42">
        <f t="shared" si="35"/>
        <v>1860380</v>
      </c>
    </row>
    <row r="431" spans="1:6" s="12" customFormat="1" x14ac:dyDescent="0.2">
      <c r="A431" s="108" t="s">
        <v>746</v>
      </c>
      <c r="B431" s="148" t="s">
        <v>704</v>
      </c>
      <c r="C431" s="104" t="s">
        <v>93</v>
      </c>
      <c r="D431" s="105">
        <v>45.599999999999994</v>
      </c>
      <c r="E431" s="41">
        <v>142515</v>
      </c>
      <c r="F431" s="42">
        <f t="shared" si="35"/>
        <v>6498684</v>
      </c>
    </row>
    <row r="432" spans="1:6" s="12" customFormat="1" x14ac:dyDescent="0.2">
      <c r="A432" s="108" t="s">
        <v>747</v>
      </c>
      <c r="B432" s="148" t="s">
        <v>688</v>
      </c>
      <c r="C432" s="104" t="s">
        <v>86</v>
      </c>
      <c r="D432" s="105">
        <v>2</v>
      </c>
      <c r="E432" s="41">
        <v>1157702</v>
      </c>
      <c r="F432" s="42">
        <f t="shared" si="35"/>
        <v>2315404</v>
      </c>
    </row>
    <row r="433" spans="1:6" x14ac:dyDescent="0.2">
      <c r="A433" s="48">
        <v>13.6</v>
      </c>
      <c r="B433" s="72" t="s">
        <v>89</v>
      </c>
      <c r="C433" s="73"/>
      <c r="D433" s="74"/>
      <c r="E433" s="75"/>
      <c r="F433" s="157"/>
    </row>
    <row r="434" spans="1:6" ht="24" x14ac:dyDescent="0.2">
      <c r="A434" s="108" t="s">
        <v>748</v>
      </c>
      <c r="B434" s="148" t="s">
        <v>103</v>
      </c>
      <c r="C434" s="104" t="s">
        <v>86</v>
      </c>
      <c r="D434" s="105">
        <v>2</v>
      </c>
      <c r="E434" s="41">
        <v>14601854</v>
      </c>
      <c r="F434" s="42">
        <f t="shared" si="35"/>
        <v>29203708</v>
      </c>
    </row>
    <row r="435" spans="1:6" x14ac:dyDescent="0.2">
      <c r="A435" s="108" t="s">
        <v>749</v>
      </c>
      <c r="B435" s="148" t="s">
        <v>104</v>
      </c>
      <c r="C435" s="104" t="s">
        <v>86</v>
      </c>
      <c r="D435" s="105">
        <v>2</v>
      </c>
      <c r="E435" s="41">
        <v>957583</v>
      </c>
      <c r="F435" s="42">
        <f t="shared" si="35"/>
        <v>1915166</v>
      </c>
    </row>
    <row r="436" spans="1:6" x14ac:dyDescent="0.2">
      <c r="A436" s="108" t="s">
        <v>750</v>
      </c>
      <c r="B436" s="148" t="s">
        <v>706</v>
      </c>
      <c r="C436" s="104" t="s">
        <v>86</v>
      </c>
      <c r="D436" s="105">
        <v>1</v>
      </c>
      <c r="E436" s="41">
        <v>2114737</v>
      </c>
      <c r="F436" s="42">
        <f t="shared" si="35"/>
        <v>2114737</v>
      </c>
    </row>
    <row r="437" spans="1:6" ht="24" x14ac:dyDescent="0.2">
      <c r="A437" s="108" t="s">
        <v>751</v>
      </c>
      <c r="B437" s="148" t="s">
        <v>123</v>
      </c>
      <c r="C437" s="104" t="s">
        <v>93</v>
      </c>
      <c r="D437" s="105">
        <v>2.14</v>
      </c>
      <c r="E437" s="41">
        <v>277513</v>
      </c>
      <c r="F437" s="42">
        <f t="shared" si="35"/>
        <v>593878</v>
      </c>
    </row>
    <row r="438" spans="1:6" s="12" customFormat="1" x14ac:dyDescent="0.2">
      <c r="A438" s="108" t="s">
        <v>752</v>
      </c>
      <c r="B438" s="148" t="s">
        <v>96</v>
      </c>
      <c r="C438" s="104" t="s">
        <v>86</v>
      </c>
      <c r="D438" s="105">
        <v>3</v>
      </c>
      <c r="E438" s="41">
        <v>314867</v>
      </c>
      <c r="F438" s="42">
        <f t="shared" si="35"/>
        <v>944601</v>
      </c>
    </row>
    <row r="439" spans="1:6" ht="24" x14ac:dyDescent="0.2">
      <c r="A439" s="108" t="s">
        <v>753</v>
      </c>
      <c r="B439" s="148" t="s">
        <v>90</v>
      </c>
      <c r="C439" s="104" t="s">
        <v>86</v>
      </c>
      <c r="D439" s="105">
        <v>1</v>
      </c>
      <c r="E439" s="41">
        <v>585220</v>
      </c>
      <c r="F439" s="42">
        <f t="shared" si="35"/>
        <v>585220</v>
      </c>
    </row>
    <row r="440" spans="1:6" s="12" customFormat="1" x14ac:dyDescent="0.2">
      <c r="A440" s="108" t="s">
        <v>754</v>
      </c>
      <c r="B440" s="148" t="s">
        <v>703</v>
      </c>
      <c r="C440" s="104" t="s">
        <v>86</v>
      </c>
      <c r="D440" s="105">
        <v>3</v>
      </c>
      <c r="E440" s="41">
        <v>621000</v>
      </c>
      <c r="F440" s="42">
        <f t="shared" si="35"/>
        <v>1863000</v>
      </c>
    </row>
    <row r="441" spans="1:6" x14ac:dyDescent="0.2">
      <c r="A441" s="48">
        <v>13.7</v>
      </c>
      <c r="B441" s="72" t="s">
        <v>92</v>
      </c>
      <c r="C441" s="73"/>
      <c r="D441" s="74"/>
      <c r="E441" s="75"/>
      <c r="F441" s="157"/>
    </row>
    <row r="442" spans="1:6" x14ac:dyDescent="0.2">
      <c r="A442" s="108" t="s">
        <v>339</v>
      </c>
      <c r="B442" s="148" t="s">
        <v>707</v>
      </c>
      <c r="C442" s="104" t="s">
        <v>93</v>
      </c>
      <c r="D442" s="105">
        <v>21.44</v>
      </c>
      <c r="E442" s="41">
        <v>142515</v>
      </c>
      <c r="F442" s="42">
        <f t="shared" si="35"/>
        <v>3055522</v>
      </c>
    </row>
    <row r="443" spans="1:6" s="12" customFormat="1" x14ac:dyDescent="0.2">
      <c r="A443" s="108" t="s">
        <v>755</v>
      </c>
      <c r="B443" s="148" t="s">
        <v>684</v>
      </c>
      <c r="C443" s="104" t="s">
        <v>86</v>
      </c>
      <c r="D443" s="105">
        <v>8</v>
      </c>
      <c r="E443" s="41">
        <v>372076</v>
      </c>
      <c r="F443" s="42">
        <f t="shared" si="35"/>
        <v>2976608</v>
      </c>
    </row>
    <row r="444" spans="1:6" s="12" customFormat="1" x14ac:dyDescent="0.2">
      <c r="A444" s="108" t="s">
        <v>340</v>
      </c>
      <c r="B444" s="148" t="s">
        <v>687</v>
      </c>
      <c r="C444" s="104" t="s">
        <v>86</v>
      </c>
      <c r="D444" s="105">
        <v>1</v>
      </c>
      <c r="E444" s="41">
        <v>2114737</v>
      </c>
      <c r="F444" s="42">
        <f t="shared" si="35"/>
        <v>2114737</v>
      </c>
    </row>
    <row r="445" spans="1:6" ht="24" x14ac:dyDescent="0.2">
      <c r="A445" s="108" t="s">
        <v>756</v>
      </c>
      <c r="B445" s="148" t="s">
        <v>708</v>
      </c>
      <c r="C445" s="104" t="s">
        <v>86</v>
      </c>
      <c r="D445" s="105">
        <v>2</v>
      </c>
      <c r="E445" s="41">
        <v>934274</v>
      </c>
      <c r="F445" s="42">
        <f t="shared" si="35"/>
        <v>1868548</v>
      </c>
    </row>
    <row r="446" spans="1:6" s="12" customFormat="1" x14ac:dyDescent="0.2">
      <c r="A446" s="108" t="s">
        <v>341</v>
      </c>
      <c r="B446" s="148" t="s">
        <v>688</v>
      </c>
      <c r="C446" s="104" t="s">
        <v>86</v>
      </c>
      <c r="D446" s="105">
        <v>4</v>
      </c>
      <c r="E446" s="41">
        <v>1157702</v>
      </c>
      <c r="F446" s="42">
        <f t="shared" si="35"/>
        <v>4630808</v>
      </c>
    </row>
    <row r="447" spans="1:6" s="12" customFormat="1" x14ac:dyDescent="0.2">
      <c r="A447" s="108" t="s">
        <v>757</v>
      </c>
      <c r="B447" s="148" t="s">
        <v>709</v>
      </c>
      <c r="C447" s="104" t="s">
        <v>86</v>
      </c>
      <c r="D447" s="105">
        <v>2</v>
      </c>
      <c r="E447" s="41">
        <v>372076</v>
      </c>
      <c r="F447" s="42">
        <f t="shared" si="35"/>
        <v>744152</v>
      </c>
    </row>
    <row r="448" spans="1:6" ht="24" x14ac:dyDescent="0.2">
      <c r="A448" s="108" t="s">
        <v>342</v>
      </c>
      <c r="B448" s="148" t="s">
        <v>710</v>
      </c>
      <c r="C448" s="104" t="s">
        <v>86</v>
      </c>
      <c r="D448" s="105">
        <v>2</v>
      </c>
      <c r="E448" s="41">
        <v>388725</v>
      </c>
      <c r="F448" s="42">
        <f t="shared" si="35"/>
        <v>777450</v>
      </c>
    </row>
    <row r="449" spans="1:6" x14ac:dyDescent="0.2">
      <c r="A449" s="48">
        <v>13.8</v>
      </c>
      <c r="B449" s="72" t="s">
        <v>88</v>
      </c>
      <c r="C449" s="73"/>
      <c r="D449" s="74"/>
      <c r="E449" s="75"/>
      <c r="F449" s="157"/>
    </row>
    <row r="450" spans="1:6" ht="48" x14ac:dyDescent="0.2">
      <c r="A450" s="108" t="s">
        <v>343</v>
      </c>
      <c r="B450" s="148" t="s">
        <v>438</v>
      </c>
      <c r="C450" s="104" t="s">
        <v>86</v>
      </c>
      <c r="D450" s="105">
        <v>2</v>
      </c>
      <c r="E450" s="41">
        <v>11508641</v>
      </c>
      <c r="F450" s="42">
        <f t="shared" si="35"/>
        <v>23017282</v>
      </c>
    </row>
    <row r="451" spans="1:6" ht="24" x14ac:dyDescent="0.2">
      <c r="A451" s="108" t="s">
        <v>344</v>
      </c>
      <c r="B451" s="148" t="s">
        <v>122</v>
      </c>
      <c r="C451" s="104" t="s">
        <v>93</v>
      </c>
      <c r="D451" s="105">
        <v>9.31</v>
      </c>
      <c r="E451" s="41">
        <v>72720</v>
      </c>
      <c r="F451" s="42">
        <f t="shared" si="35"/>
        <v>677023</v>
      </c>
    </row>
    <row r="452" spans="1:6" ht="24" x14ac:dyDescent="0.2">
      <c r="A452" s="108" t="s">
        <v>345</v>
      </c>
      <c r="B452" s="148" t="s">
        <v>98</v>
      </c>
      <c r="C452" s="104" t="s">
        <v>86</v>
      </c>
      <c r="D452" s="105">
        <v>4</v>
      </c>
      <c r="E452" s="41">
        <v>287949</v>
      </c>
      <c r="F452" s="42">
        <f t="shared" si="35"/>
        <v>1151796</v>
      </c>
    </row>
    <row r="453" spans="1:6" x14ac:dyDescent="0.2">
      <c r="A453" s="108" t="s">
        <v>346</v>
      </c>
      <c r="B453" s="148" t="s">
        <v>99</v>
      </c>
      <c r="C453" s="104" t="s">
        <v>86</v>
      </c>
      <c r="D453" s="105">
        <v>2</v>
      </c>
      <c r="E453" s="41">
        <v>276514</v>
      </c>
      <c r="F453" s="42">
        <f t="shared" si="35"/>
        <v>553028</v>
      </c>
    </row>
    <row r="454" spans="1:6" x14ac:dyDescent="0.2">
      <c r="A454" s="108" t="s">
        <v>347</v>
      </c>
      <c r="B454" s="148" t="s">
        <v>117</v>
      </c>
      <c r="C454" s="104" t="s">
        <v>86</v>
      </c>
      <c r="D454" s="105">
        <v>1</v>
      </c>
      <c r="E454" s="41">
        <v>280098</v>
      </c>
      <c r="F454" s="42">
        <f t="shared" si="35"/>
        <v>280098</v>
      </c>
    </row>
    <row r="455" spans="1:6" ht="24" x14ac:dyDescent="0.2">
      <c r="A455" s="108" t="s">
        <v>348</v>
      </c>
      <c r="B455" s="148" t="s">
        <v>100</v>
      </c>
      <c r="C455" s="104" t="s">
        <v>86</v>
      </c>
      <c r="D455" s="105">
        <v>2</v>
      </c>
      <c r="E455" s="41">
        <v>463330</v>
      </c>
      <c r="F455" s="42">
        <f t="shared" si="35"/>
        <v>926660</v>
      </c>
    </row>
    <row r="456" spans="1:6" ht="24" x14ac:dyDescent="0.2">
      <c r="A456" s="108" t="s">
        <v>349</v>
      </c>
      <c r="B456" s="148" t="s">
        <v>101</v>
      </c>
      <c r="C456" s="104" t="s">
        <v>86</v>
      </c>
      <c r="D456" s="105">
        <v>2</v>
      </c>
      <c r="E456" s="41">
        <v>416306</v>
      </c>
      <c r="F456" s="42">
        <f t="shared" si="35"/>
        <v>832612</v>
      </c>
    </row>
    <row r="457" spans="1:6" ht="24" x14ac:dyDescent="0.2">
      <c r="A457" s="108" t="s">
        <v>758</v>
      </c>
      <c r="B457" s="148" t="s">
        <v>102</v>
      </c>
      <c r="C457" s="104" t="s">
        <v>86</v>
      </c>
      <c r="D457" s="105">
        <v>2</v>
      </c>
      <c r="E457" s="41">
        <v>882332</v>
      </c>
      <c r="F457" s="42">
        <f t="shared" si="35"/>
        <v>1764664</v>
      </c>
    </row>
    <row r="458" spans="1:6" x14ac:dyDescent="0.2">
      <c r="A458" s="48">
        <v>13.9</v>
      </c>
      <c r="B458" s="72" t="s">
        <v>711</v>
      </c>
      <c r="C458" s="73"/>
      <c r="D458" s="74"/>
      <c r="E458" s="158"/>
      <c r="F458" s="157"/>
    </row>
    <row r="459" spans="1:6" ht="24" x14ac:dyDescent="0.2">
      <c r="A459" s="108" t="s">
        <v>759</v>
      </c>
      <c r="B459" s="148" t="s">
        <v>712</v>
      </c>
      <c r="C459" s="104" t="s">
        <v>93</v>
      </c>
      <c r="D459" s="105">
        <v>0.36</v>
      </c>
      <c r="E459" s="41">
        <v>72720</v>
      </c>
      <c r="F459" s="42">
        <f t="shared" si="35"/>
        <v>26179</v>
      </c>
    </row>
    <row r="460" spans="1:6" s="12" customFormat="1" x14ac:dyDescent="0.2">
      <c r="A460" s="108" t="s">
        <v>760</v>
      </c>
      <c r="B460" s="148" t="s">
        <v>703</v>
      </c>
      <c r="C460" s="104" t="s">
        <v>86</v>
      </c>
      <c r="D460" s="105">
        <v>1</v>
      </c>
      <c r="E460" s="41">
        <v>621000</v>
      </c>
      <c r="F460" s="42">
        <f t="shared" si="35"/>
        <v>621000</v>
      </c>
    </row>
    <row r="461" spans="1:6" x14ac:dyDescent="0.2">
      <c r="A461" s="108" t="s">
        <v>761</v>
      </c>
      <c r="B461" s="148" t="s">
        <v>818</v>
      </c>
      <c r="C461" s="104" t="s">
        <v>86</v>
      </c>
      <c r="D461" s="105">
        <v>1</v>
      </c>
      <c r="E461" s="41">
        <v>103530</v>
      </c>
      <c r="F461" s="42">
        <f t="shared" si="35"/>
        <v>103530</v>
      </c>
    </row>
    <row r="462" spans="1:6" x14ac:dyDescent="0.2">
      <c r="A462" s="108" t="s">
        <v>762</v>
      </c>
      <c r="B462" s="148" t="s">
        <v>666</v>
      </c>
      <c r="C462" s="104" t="s">
        <v>93</v>
      </c>
      <c r="D462" s="105">
        <v>34.65</v>
      </c>
      <c r="E462" s="41">
        <v>73125</v>
      </c>
      <c r="F462" s="42">
        <f t="shared" si="35"/>
        <v>2533781</v>
      </c>
    </row>
    <row r="463" spans="1:6" ht="24" x14ac:dyDescent="0.2">
      <c r="A463" s="108" t="s">
        <v>763</v>
      </c>
      <c r="B463" s="148" t="s">
        <v>670</v>
      </c>
      <c r="C463" s="104" t="s">
        <v>86</v>
      </c>
      <c r="D463" s="105">
        <v>7</v>
      </c>
      <c r="E463" s="41">
        <v>52260</v>
      </c>
      <c r="F463" s="42">
        <f t="shared" si="35"/>
        <v>365820</v>
      </c>
    </row>
    <row r="464" spans="1:6" x14ac:dyDescent="0.2">
      <c r="A464" s="48" t="s">
        <v>771</v>
      </c>
      <c r="B464" s="72" t="s">
        <v>713</v>
      </c>
      <c r="C464" s="73"/>
      <c r="D464" s="74"/>
      <c r="E464" s="158"/>
      <c r="F464" s="157"/>
    </row>
    <row r="465" spans="1:6" s="12" customFormat="1" ht="24" x14ac:dyDescent="0.2">
      <c r="A465" s="108" t="s">
        <v>764</v>
      </c>
      <c r="B465" s="148" t="s">
        <v>124</v>
      </c>
      <c r="C465" s="104" t="s">
        <v>93</v>
      </c>
      <c r="D465" s="105">
        <v>4.38</v>
      </c>
      <c r="E465" s="41">
        <v>356214</v>
      </c>
      <c r="F465" s="42">
        <f t="shared" si="35"/>
        <v>1560217</v>
      </c>
    </row>
    <row r="466" spans="1:6" s="12" customFormat="1" x14ac:dyDescent="0.2">
      <c r="A466" s="108" t="s">
        <v>765</v>
      </c>
      <c r="B466" s="159" t="s">
        <v>819</v>
      </c>
      <c r="C466" s="104" t="s">
        <v>86</v>
      </c>
      <c r="D466" s="105">
        <v>2</v>
      </c>
      <c r="E466" s="41">
        <v>402881</v>
      </c>
      <c r="F466" s="42">
        <f t="shared" si="35"/>
        <v>805762</v>
      </c>
    </row>
    <row r="467" spans="1:6" s="12" customFormat="1" x14ac:dyDescent="0.2">
      <c r="A467" s="108" t="s">
        <v>766</v>
      </c>
      <c r="B467" s="148" t="s">
        <v>714</v>
      </c>
      <c r="C467" s="104" t="s">
        <v>93</v>
      </c>
      <c r="D467" s="105">
        <v>24.869999999999997</v>
      </c>
      <c r="E467" s="41">
        <v>289780</v>
      </c>
      <c r="F467" s="42">
        <f t="shared" si="35"/>
        <v>7206829</v>
      </c>
    </row>
    <row r="468" spans="1:6" s="12" customFormat="1" ht="24" x14ac:dyDescent="0.2">
      <c r="A468" s="108" t="s">
        <v>767</v>
      </c>
      <c r="B468" s="148" t="s">
        <v>679</v>
      </c>
      <c r="C468" s="104" t="s">
        <v>86</v>
      </c>
      <c r="D468" s="105">
        <v>5</v>
      </c>
      <c r="E468" s="41">
        <v>2070004</v>
      </c>
      <c r="F468" s="42">
        <f t="shared" si="35"/>
        <v>10350020</v>
      </c>
    </row>
    <row r="469" spans="1:6" s="12" customFormat="1" ht="24" x14ac:dyDescent="0.2">
      <c r="A469" s="108" t="s">
        <v>768</v>
      </c>
      <c r="B469" s="148" t="s">
        <v>678</v>
      </c>
      <c r="C469" s="104" t="s">
        <v>86</v>
      </c>
      <c r="D469" s="105">
        <v>1</v>
      </c>
      <c r="E469" s="41">
        <v>4573689</v>
      </c>
      <c r="F469" s="42">
        <f t="shared" si="35"/>
        <v>4573689</v>
      </c>
    </row>
    <row r="470" spans="1:6" x14ac:dyDescent="0.2">
      <c r="A470" s="108" t="s">
        <v>769</v>
      </c>
      <c r="B470" s="148" t="s">
        <v>692</v>
      </c>
      <c r="C470" s="104" t="s">
        <v>86</v>
      </c>
      <c r="D470" s="105">
        <v>4</v>
      </c>
      <c r="E470" s="41">
        <v>786133</v>
      </c>
      <c r="F470" s="42">
        <f t="shared" si="35"/>
        <v>3144532</v>
      </c>
    </row>
    <row r="471" spans="1:6" s="12" customFormat="1" x14ac:dyDescent="0.2">
      <c r="A471" s="108" t="s">
        <v>770</v>
      </c>
      <c r="B471" s="148" t="s">
        <v>681</v>
      </c>
      <c r="C471" s="104" t="s">
        <v>86</v>
      </c>
      <c r="D471" s="105">
        <v>6</v>
      </c>
      <c r="E471" s="41">
        <v>404482</v>
      </c>
      <c r="F471" s="42">
        <f t="shared" si="35"/>
        <v>2426892</v>
      </c>
    </row>
    <row r="472" spans="1:6" x14ac:dyDescent="0.2">
      <c r="A472" s="48">
        <v>13.11</v>
      </c>
      <c r="B472" s="72" t="s">
        <v>87</v>
      </c>
      <c r="C472" s="73"/>
      <c r="D472" s="74"/>
      <c r="E472" s="75"/>
      <c r="F472" s="157"/>
    </row>
    <row r="473" spans="1:6" ht="24" x14ac:dyDescent="0.2">
      <c r="A473" s="108" t="s">
        <v>772</v>
      </c>
      <c r="B473" s="148" t="s">
        <v>97</v>
      </c>
      <c r="C473" s="104" t="s">
        <v>86</v>
      </c>
      <c r="D473" s="105">
        <v>8</v>
      </c>
      <c r="E473" s="41">
        <v>509025</v>
      </c>
      <c r="F473" s="42">
        <f t="shared" si="35"/>
        <v>4072200</v>
      </c>
    </row>
    <row r="474" spans="1:6" ht="24" x14ac:dyDescent="0.2">
      <c r="A474" s="108" t="s">
        <v>773</v>
      </c>
      <c r="B474" s="148" t="s">
        <v>128</v>
      </c>
      <c r="C474" s="104" t="s">
        <v>93</v>
      </c>
      <c r="D474" s="105">
        <v>2.4</v>
      </c>
      <c r="E474" s="41">
        <v>112343</v>
      </c>
      <c r="F474" s="42">
        <f t="shared" si="35"/>
        <v>269623</v>
      </c>
    </row>
    <row r="475" spans="1:6" x14ac:dyDescent="0.2">
      <c r="A475" s="48">
        <v>13.12</v>
      </c>
      <c r="B475" s="72" t="s">
        <v>715</v>
      </c>
      <c r="C475" s="73"/>
      <c r="D475" s="74"/>
      <c r="E475" s="158"/>
      <c r="F475" s="157"/>
    </row>
    <row r="476" spans="1:6" s="12" customFormat="1" ht="24" x14ac:dyDescent="0.2">
      <c r="A476" s="108" t="s">
        <v>774</v>
      </c>
      <c r="B476" s="148" t="s">
        <v>124</v>
      </c>
      <c r="C476" s="104" t="s">
        <v>93</v>
      </c>
      <c r="D476" s="105">
        <v>4</v>
      </c>
      <c r="E476" s="41">
        <v>356214</v>
      </c>
      <c r="F476" s="42">
        <f t="shared" si="35"/>
        <v>1424856</v>
      </c>
    </row>
    <row r="477" spans="1:6" x14ac:dyDescent="0.2">
      <c r="A477" s="108" t="s">
        <v>775</v>
      </c>
      <c r="B477" s="148" t="s">
        <v>692</v>
      </c>
      <c r="C477" s="104" t="s">
        <v>86</v>
      </c>
      <c r="D477" s="105">
        <v>4</v>
      </c>
      <c r="E477" s="41">
        <v>786133</v>
      </c>
      <c r="F477" s="42">
        <f t="shared" si="35"/>
        <v>3144532</v>
      </c>
    </row>
    <row r="478" spans="1:6" s="12" customFormat="1" ht="24" x14ac:dyDescent="0.2">
      <c r="A478" s="108" t="s">
        <v>776</v>
      </c>
      <c r="B478" s="148" t="s">
        <v>435</v>
      </c>
      <c r="C478" s="104" t="s">
        <v>119</v>
      </c>
      <c r="D478" s="105">
        <v>1</v>
      </c>
      <c r="E478" s="41">
        <v>12344766</v>
      </c>
      <c r="F478" s="42">
        <f t="shared" si="35"/>
        <v>12344766</v>
      </c>
    </row>
    <row r="479" spans="1:6" x14ac:dyDescent="0.2">
      <c r="A479" s="108" t="s">
        <v>777</v>
      </c>
      <c r="B479" s="159" t="s">
        <v>716</v>
      </c>
      <c r="C479" s="104"/>
      <c r="D479" s="105">
        <v>2</v>
      </c>
      <c r="E479" s="41">
        <v>2893221</v>
      </c>
      <c r="F479" s="42">
        <f t="shared" si="35"/>
        <v>5786442</v>
      </c>
    </row>
    <row r="480" spans="1:6" x14ac:dyDescent="0.2">
      <c r="A480" s="48">
        <v>13.13</v>
      </c>
      <c r="B480" s="72" t="s">
        <v>717</v>
      </c>
      <c r="C480" s="73"/>
      <c r="D480" s="74"/>
      <c r="E480" s="158"/>
      <c r="F480" s="157"/>
    </row>
    <row r="481" spans="1:6" s="12" customFormat="1" x14ac:dyDescent="0.2">
      <c r="A481" s="108" t="s">
        <v>778</v>
      </c>
      <c r="B481" s="148" t="s">
        <v>666</v>
      </c>
      <c r="C481" s="104" t="s">
        <v>93</v>
      </c>
      <c r="D481" s="105">
        <v>269.26000000000005</v>
      </c>
      <c r="E481" s="41">
        <v>73125</v>
      </c>
      <c r="F481" s="42">
        <f t="shared" si="35"/>
        <v>19689638</v>
      </c>
    </row>
    <row r="482" spans="1:6" s="12" customFormat="1" x14ac:dyDescent="0.2">
      <c r="A482" s="108" t="s">
        <v>779</v>
      </c>
      <c r="B482" s="148" t="s">
        <v>121</v>
      </c>
      <c r="C482" s="104" t="s">
        <v>86</v>
      </c>
      <c r="D482" s="105">
        <v>4</v>
      </c>
      <c r="E482" s="41">
        <v>83073</v>
      </c>
      <c r="F482" s="42">
        <f t="shared" si="35"/>
        <v>332292</v>
      </c>
    </row>
    <row r="483" spans="1:6" s="12" customFormat="1" ht="24" x14ac:dyDescent="0.2">
      <c r="A483" s="108" t="s">
        <v>780</v>
      </c>
      <c r="B483" s="148" t="s">
        <v>671</v>
      </c>
      <c r="C483" s="104" t="s">
        <v>86</v>
      </c>
      <c r="D483" s="105">
        <v>39</v>
      </c>
      <c r="E483" s="41">
        <v>52260</v>
      </c>
      <c r="F483" s="42">
        <f t="shared" si="35"/>
        <v>2038140</v>
      </c>
    </row>
    <row r="484" spans="1:6" s="12" customFormat="1" x14ac:dyDescent="0.2">
      <c r="A484" s="108" t="s">
        <v>781</v>
      </c>
      <c r="B484" s="148" t="s">
        <v>669</v>
      </c>
      <c r="C484" s="104" t="s">
        <v>86</v>
      </c>
      <c r="D484" s="105">
        <v>10</v>
      </c>
      <c r="E484" s="41">
        <v>71085</v>
      </c>
      <c r="F484" s="42">
        <f t="shared" ref="F484:F488" si="36">ROUND(+E484*D484,0)</f>
        <v>710850</v>
      </c>
    </row>
    <row r="485" spans="1:6" s="12" customFormat="1" x14ac:dyDescent="0.2">
      <c r="A485" s="108" t="s">
        <v>782</v>
      </c>
      <c r="B485" s="148" t="s">
        <v>702</v>
      </c>
      <c r="C485" s="104" t="s">
        <v>93</v>
      </c>
      <c r="D485" s="105">
        <v>39.06</v>
      </c>
      <c r="E485" s="41">
        <v>137262</v>
      </c>
      <c r="F485" s="42">
        <f t="shared" si="36"/>
        <v>5361454</v>
      </c>
    </row>
    <row r="486" spans="1:6" s="12" customFormat="1" x14ac:dyDescent="0.2">
      <c r="A486" s="108" t="s">
        <v>783</v>
      </c>
      <c r="B486" s="148" t="s">
        <v>668</v>
      </c>
      <c r="C486" s="104" t="s">
        <v>119</v>
      </c>
      <c r="D486" s="105">
        <v>50</v>
      </c>
      <c r="E486" s="41">
        <v>60026</v>
      </c>
      <c r="F486" s="42">
        <f t="shared" si="36"/>
        <v>3001300</v>
      </c>
    </row>
    <row r="487" spans="1:6" s="12" customFormat="1" x14ac:dyDescent="0.2">
      <c r="A487" s="108" t="s">
        <v>784</v>
      </c>
      <c r="B487" s="148" t="s">
        <v>667</v>
      </c>
      <c r="C487" s="104" t="s">
        <v>119</v>
      </c>
      <c r="D487" s="105">
        <v>50</v>
      </c>
      <c r="E487" s="41">
        <v>29319</v>
      </c>
      <c r="F487" s="42">
        <f t="shared" si="36"/>
        <v>1465950</v>
      </c>
    </row>
    <row r="488" spans="1:6" s="12" customFormat="1" x14ac:dyDescent="0.2">
      <c r="A488" s="108" t="s">
        <v>785</v>
      </c>
      <c r="B488" s="148" t="s">
        <v>677</v>
      </c>
      <c r="C488" s="104" t="s">
        <v>119</v>
      </c>
      <c r="D488" s="105">
        <v>10</v>
      </c>
      <c r="E488" s="41">
        <v>13606</v>
      </c>
      <c r="F488" s="42">
        <f t="shared" si="36"/>
        <v>136060</v>
      </c>
    </row>
    <row r="489" spans="1:6" s="19" customFormat="1" x14ac:dyDescent="0.2">
      <c r="A489" s="230" t="s">
        <v>148</v>
      </c>
      <c r="B489" s="231"/>
      <c r="C489" s="231"/>
      <c r="D489" s="231"/>
      <c r="E489" s="231"/>
      <c r="F489" s="145">
        <f>+SUM(F372:F488)</f>
        <v>643647340</v>
      </c>
    </row>
    <row r="490" spans="1:6" x14ac:dyDescent="0.2">
      <c r="A490" s="48">
        <v>14</v>
      </c>
      <c r="B490" s="37" t="s">
        <v>350</v>
      </c>
      <c r="C490" s="38"/>
      <c r="D490" s="38"/>
      <c r="E490" s="38"/>
      <c r="F490" s="146"/>
    </row>
    <row r="491" spans="1:6" x14ac:dyDescent="0.2">
      <c r="A491" s="48">
        <v>14.1</v>
      </c>
      <c r="B491" s="72" t="s">
        <v>150</v>
      </c>
      <c r="C491" s="73"/>
      <c r="D491" s="74"/>
      <c r="E491" s="139"/>
      <c r="F491" s="147"/>
    </row>
    <row r="492" spans="1:6" x14ac:dyDescent="0.2">
      <c r="A492" s="108" t="s">
        <v>351</v>
      </c>
      <c r="B492" s="160" t="s">
        <v>467</v>
      </c>
      <c r="C492" s="161" t="s">
        <v>93</v>
      </c>
      <c r="D492" s="161">
        <v>20</v>
      </c>
      <c r="E492" s="162">
        <v>4548</v>
      </c>
      <c r="F492" s="42">
        <f>ROUND(+E492*D492,0)</f>
        <v>90960</v>
      </c>
    </row>
    <row r="493" spans="1:6" x14ac:dyDescent="0.2">
      <c r="A493" s="108" t="s">
        <v>352</v>
      </c>
      <c r="B493" s="163" t="s">
        <v>151</v>
      </c>
      <c r="C493" s="164" t="s">
        <v>86</v>
      </c>
      <c r="D493" s="164">
        <v>1</v>
      </c>
      <c r="E493" s="165">
        <v>876026</v>
      </c>
      <c r="F493" s="42">
        <f t="shared" ref="F493:F538" si="37">ROUND(+E493*D493,0)</f>
        <v>876026</v>
      </c>
    </row>
    <row r="494" spans="1:6" ht="24" x14ac:dyDescent="0.2">
      <c r="A494" s="108" t="s">
        <v>353</v>
      </c>
      <c r="B494" s="110" t="s">
        <v>470</v>
      </c>
      <c r="C494" s="164" t="s">
        <v>86</v>
      </c>
      <c r="D494" s="164">
        <v>2</v>
      </c>
      <c r="E494" s="165">
        <v>717543</v>
      </c>
      <c r="F494" s="42">
        <f t="shared" si="37"/>
        <v>1435086</v>
      </c>
    </row>
    <row r="495" spans="1:6" ht="24" x14ac:dyDescent="0.2">
      <c r="A495" s="108" t="s">
        <v>354</v>
      </c>
      <c r="B495" s="163" t="s">
        <v>471</v>
      </c>
      <c r="C495" s="164" t="s">
        <v>86</v>
      </c>
      <c r="D495" s="164">
        <v>1</v>
      </c>
      <c r="E495" s="165">
        <v>970818</v>
      </c>
      <c r="F495" s="42">
        <f t="shared" si="37"/>
        <v>970818</v>
      </c>
    </row>
    <row r="496" spans="1:6" x14ac:dyDescent="0.2">
      <c r="A496" s="108" t="s">
        <v>355</v>
      </c>
      <c r="B496" s="163" t="s">
        <v>152</v>
      </c>
      <c r="C496" s="164" t="s">
        <v>86</v>
      </c>
      <c r="D496" s="164">
        <v>1</v>
      </c>
      <c r="E496" s="165">
        <v>4330329</v>
      </c>
      <c r="F496" s="42">
        <f t="shared" si="37"/>
        <v>4330329</v>
      </c>
    </row>
    <row r="497" spans="1:6" ht="24" x14ac:dyDescent="0.2">
      <c r="A497" s="108" t="s">
        <v>356</v>
      </c>
      <c r="B497" s="163" t="s">
        <v>153</v>
      </c>
      <c r="C497" s="164" t="s">
        <v>86</v>
      </c>
      <c r="D497" s="164">
        <v>40</v>
      </c>
      <c r="E497" s="165">
        <v>160141</v>
      </c>
      <c r="F497" s="42">
        <f t="shared" si="37"/>
        <v>6405640</v>
      </c>
    </row>
    <row r="498" spans="1:6" x14ac:dyDescent="0.2">
      <c r="A498" s="108" t="s">
        <v>357</v>
      </c>
      <c r="B498" s="163" t="s">
        <v>473</v>
      </c>
      <c r="C498" s="164" t="s">
        <v>86</v>
      </c>
      <c r="D498" s="164">
        <v>16</v>
      </c>
      <c r="E498" s="165">
        <v>315164</v>
      </c>
      <c r="F498" s="42">
        <f t="shared" si="37"/>
        <v>5042624</v>
      </c>
    </row>
    <row r="499" spans="1:6" x14ac:dyDescent="0.2">
      <c r="A499" s="108" t="s">
        <v>358</v>
      </c>
      <c r="B499" s="163" t="s">
        <v>474</v>
      </c>
      <c r="C499" s="164" t="s">
        <v>86</v>
      </c>
      <c r="D499" s="164">
        <v>15</v>
      </c>
      <c r="E499" s="165">
        <v>397706</v>
      </c>
      <c r="F499" s="42">
        <f t="shared" si="37"/>
        <v>5965590</v>
      </c>
    </row>
    <row r="500" spans="1:6" ht="24" x14ac:dyDescent="0.2">
      <c r="A500" s="108" t="s">
        <v>359</v>
      </c>
      <c r="B500" s="163" t="s">
        <v>154</v>
      </c>
      <c r="C500" s="164" t="s">
        <v>93</v>
      </c>
      <c r="D500" s="164">
        <v>485</v>
      </c>
      <c r="E500" s="165">
        <v>3225</v>
      </c>
      <c r="F500" s="42">
        <f t="shared" si="37"/>
        <v>1564125</v>
      </c>
    </row>
    <row r="501" spans="1:6" ht="24" x14ac:dyDescent="0.2">
      <c r="A501" s="108" t="s">
        <v>360</v>
      </c>
      <c r="B501" s="163" t="s">
        <v>155</v>
      </c>
      <c r="C501" s="164" t="s">
        <v>86</v>
      </c>
      <c r="D501" s="164">
        <v>62</v>
      </c>
      <c r="E501" s="165">
        <v>65314</v>
      </c>
      <c r="F501" s="42">
        <f t="shared" si="37"/>
        <v>4049468</v>
      </c>
    </row>
    <row r="502" spans="1:6" ht="24" x14ac:dyDescent="0.2">
      <c r="A502" s="108" t="s">
        <v>361</v>
      </c>
      <c r="B502" s="163" t="s">
        <v>156</v>
      </c>
      <c r="C502" s="164" t="s">
        <v>93</v>
      </c>
      <c r="D502" s="164">
        <v>55</v>
      </c>
      <c r="E502" s="165">
        <v>5665</v>
      </c>
      <c r="F502" s="42">
        <f t="shared" si="37"/>
        <v>311575</v>
      </c>
    </row>
    <row r="503" spans="1:6" ht="36" x14ac:dyDescent="0.2">
      <c r="A503" s="108" t="s">
        <v>362</v>
      </c>
      <c r="B503" s="163" t="s">
        <v>157</v>
      </c>
      <c r="C503" s="164" t="s">
        <v>93</v>
      </c>
      <c r="D503" s="164">
        <v>83</v>
      </c>
      <c r="E503" s="165">
        <v>3132</v>
      </c>
      <c r="F503" s="42">
        <f t="shared" si="37"/>
        <v>259956</v>
      </c>
    </row>
    <row r="504" spans="1:6" ht="36" x14ac:dyDescent="0.2">
      <c r="A504" s="108" t="s">
        <v>363</v>
      </c>
      <c r="B504" s="163" t="s">
        <v>158</v>
      </c>
      <c r="C504" s="164" t="s">
        <v>93</v>
      </c>
      <c r="D504" s="164">
        <v>60</v>
      </c>
      <c r="E504" s="165">
        <v>9582</v>
      </c>
      <c r="F504" s="42">
        <f t="shared" si="37"/>
        <v>574920</v>
      </c>
    </row>
    <row r="505" spans="1:6" ht="36" x14ac:dyDescent="0.2">
      <c r="A505" s="108" t="s">
        <v>364</v>
      </c>
      <c r="B505" s="163" t="s">
        <v>159</v>
      </c>
      <c r="C505" s="164" t="s">
        <v>93</v>
      </c>
      <c r="D505" s="164">
        <v>15</v>
      </c>
      <c r="E505" s="165">
        <v>3132</v>
      </c>
      <c r="F505" s="42">
        <f t="shared" si="37"/>
        <v>46980</v>
      </c>
    </row>
    <row r="506" spans="1:6" ht="36" x14ac:dyDescent="0.2">
      <c r="A506" s="108" t="s">
        <v>365</v>
      </c>
      <c r="B506" s="163" t="s">
        <v>160</v>
      </c>
      <c r="C506" s="164" t="s">
        <v>93</v>
      </c>
      <c r="D506" s="164">
        <v>5</v>
      </c>
      <c r="E506" s="165">
        <v>3132</v>
      </c>
      <c r="F506" s="42">
        <f t="shared" si="37"/>
        <v>15660</v>
      </c>
    </row>
    <row r="507" spans="1:6" x14ac:dyDescent="0.2">
      <c r="A507" s="108" t="s">
        <v>366</v>
      </c>
      <c r="B507" s="166" t="s">
        <v>472</v>
      </c>
      <c r="C507" s="167" t="s">
        <v>86</v>
      </c>
      <c r="D507" s="167">
        <v>1</v>
      </c>
      <c r="E507" s="168">
        <v>182581</v>
      </c>
      <c r="F507" s="42">
        <f t="shared" si="37"/>
        <v>182581</v>
      </c>
    </row>
    <row r="508" spans="1:6" x14ac:dyDescent="0.2">
      <c r="A508" s="48">
        <v>14.2</v>
      </c>
      <c r="B508" s="130" t="s">
        <v>161</v>
      </c>
      <c r="C508" s="73"/>
      <c r="D508" s="74"/>
      <c r="E508" s="75"/>
      <c r="F508" s="76"/>
    </row>
    <row r="509" spans="1:6" ht="48" x14ac:dyDescent="0.2">
      <c r="A509" s="108" t="s">
        <v>367</v>
      </c>
      <c r="B509" s="160" t="s">
        <v>162</v>
      </c>
      <c r="C509" s="161" t="s">
        <v>86</v>
      </c>
      <c r="D509" s="161">
        <v>1</v>
      </c>
      <c r="E509" s="41">
        <v>259764</v>
      </c>
      <c r="F509" s="42">
        <f t="shared" si="37"/>
        <v>259764</v>
      </c>
    </row>
    <row r="510" spans="1:6" ht="48" x14ac:dyDescent="0.2">
      <c r="A510" s="108" t="s">
        <v>368</v>
      </c>
      <c r="B510" s="163" t="s">
        <v>163</v>
      </c>
      <c r="C510" s="164" t="s">
        <v>86</v>
      </c>
      <c r="D510" s="164">
        <v>1</v>
      </c>
      <c r="E510" s="41">
        <v>1487222</v>
      </c>
      <c r="F510" s="42">
        <f t="shared" si="37"/>
        <v>1487222</v>
      </c>
    </row>
    <row r="511" spans="1:6" ht="48" x14ac:dyDescent="0.2">
      <c r="A511" s="108" t="s">
        <v>369</v>
      </c>
      <c r="B511" s="163" t="s">
        <v>164</v>
      </c>
      <c r="C511" s="164" t="s">
        <v>86</v>
      </c>
      <c r="D511" s="164">
        <v>1</v>
      </c>
      <c r="E511" s="41">
        <v>1593022</v>
      </c>
      <c r="F511" s="42">
        <f t="shared" si="37"/>
        <v>1593022</v>
      </c>
    </row>
    <row r="512" spans="1:6" ht="48" x14ac:dyDescent="0.2">
      <c r="A512" s="108" t="s">
        <v>370</v>
      </c>
      <c r="B512" s="163" t="s">
        <v>165</v>
      </c>
      <c r="C512" s="164" t="s">
        <v>86</v>
      </c>
      <c r="D512" s="164">
        <v>1</v>
      </c>
      <c r="E512" s="41">
        <v>2406815</v>
      </c>
      <c r="F512" s="42">
        <f t="shared" si="37"/>
        <v>2406815</v>
      </c>
    </row>
    <row r="513" spans="1:6" ht="48" x14ac:dyDescent="0.2">
      <c r="A513" s="108" t="s">
        <v>371</v>
      </c>
      <c r="B513" s="163" t="s">
        <v>166</v>
      </c>
      <c r="C513" s="164" t="s">
        <v>86</v>
      </c>
      <c r="D513" s="164">
        <v>1</v>
      </c>
      <c r="E513" s="41">
        <v>12178737</v>
      </c>
      <c r="F513" s="42">
        <f t="shared" si="37"/>
        <v>12178737</v>
      </c>
    </row>
    <row r="514" spans="1:6" ht="48" x14ac:dyDescent="0.2">
      <c r="A514" s="108" t="s">
        <v>372</v>
      </c>
      <c r="B514" s="163" t="s">
        <v>475</v>
      </c>
      <c r="C514" s="164" t="s">
        <v>86</v>
      </c>
      <c r="D514" s="164">
        <v>1</v>
      </c>
      <c r="E514" s="41">
        <v>289929</v>
      </c>
      <c r="F514" s="42">
        <f t="shared" si="37"/>
        <v>289929</v>
      </c>
    </row>
    <row r="515" spans="1:6" ht="24" x14ac:dyDescent="0.2">
      <c r="A515" s="108" t="s">
        <v>373</v>
      </c>
      <c r="B515" s="163" t="s">
        <v>167</v>
      </c>
      <c r="C515" s="164" t="s">
        <v>140</v>
      </c>
      <c r="D515" s="164">
        <v>1</v>
      </c>
      <c r="E515" s="41">
        <v>788490</v>
      </c>
      <c r="F515" s="42">
        <f t="shared" si="37"/>
        <v>788490</v>
      </c>
    </row>
    <row r="516" spans="1:6" ht="24" x14ac:dyDescent="0.2">
      <c r="A516" s="108" t="s">
        <v>374</v>
      </c>
      <c r="B516" s="166" t="s">
        <v>476</v>
      </c>
      <c r="C516" s="167" t="s">
        <v>86</v>
      </c>
      <c r="D516" s="167">
        <v>1</v>
      </c>
      <c r="E516" s="41">
        <v>289929</v>
      </c>
      <c r="F516" s="42">
        <f t="shared" si="37"/>
        <v>289929</v>
      </c>
    </row>
    <row r="517" spans="1:6" x14ac:dyDescent="0.2">
      <c r="A517" s="48">
        <v>14.3</v>
      </c>
      <c r="B517" s="130" t="s">
        <v>168</v>
      </c>
      <c r="C517" s="73"/>
      <c r="D517" s="74"/>
      <c r="E517" s="75"/>
      <c r="F517" s="76"/>
    </row>
    <row r="518" spans="1:6" ht="33.75" customHeight="1" x14ac:dyDescent="0.2">
      <c r="A518" s="108" t="s">
        <v>375</v>
      </c>
      <c r="B518" s="169" t="s">
        <v>169</v>
      </c>
      <c r="C518" s="161" t="s">
        <v>93</v>
      </c>
      <c r="D518" s="161">
        <v>55</v>
      </c>
      <c r="E518" s="41">
        <v>65594</v>
      </c>
      <c r="F518" s="42">
        <f t="shared" si="37"/>
        <v>3607670</v>
      </c>
    </row>
    <row r="519" spans="1:6" ht="33.75" customHeight="1" x14ac:dyDescent="0.2">
      <c r="A519" s="108" t="s">
        <v>376</v>
      </c>
      <c r="B519" s="170" t="s">
        <v>170</v>
      </c>
      <c r="C519" s="164" t="s">
        <v>93</v>
      </c>
      <c r="D519" s="164">
        <v>485</v>
      </c>
      <c r="E519" s="41">
        <v>27865</v>
      </c>
      <c r="F519" s="42">
        <f t="shared" si="37"/>
        <v>13514525</v>
      </c>
    </row>
    <row r="520" spans="1:6" ht="33.75" customHeight="1" x14ac:dyDescent="0.2">
      <c r="A520" s="108" t="s">
        <v>377</v>
      </c>
      <c r="B520" s="170" t="s">
        <v>171</v>
      </c>
      <c r="C520" s="164" t="s">
        <v>93</v>
      </c>
      <c r="D520" s="164">
        <v>265</v>
      </c>
      <c r="E520" s="41">
        <v>26265</v>
      </c>
      <c r="F520" s="42">
        <f t="shared" si="37"/>
        <v>6960225</v>
      </c>
    </row>
    <row r="521" spans="1:6" ht="24" x14ac:dyDescent="0.2">
      <c r="A521" s="108" t="s">
        <v>378</v>
      </c>
      <c r="B521" s="170" t="s">
        <v>172</v>
      </c>
      <c r="C521" s="164" t="s">
        <v>93</v>
      </c>
      <c r="D521" s="164">
        <v>10</v>
      </c>
      <c r="E521" s="41">
        <v>30715</v>
      </c>
      <c r="F521" s="42">
        <f t="shared" si="37"/>
        <v>307150</v>
      </c>
    </row>
    <row r="522" spans="1:6" ht="24" x14ac:dyDescent="0.2">
      <c r="A522" s="108" t="s">
        <v>379</v>
      </c>
      <c r="B522" s="170" t="s">
        <v>173</v>
      </c>
      <c r="C522" s="164" t="s">
        <v>93</v>
      </c>
      <c r="D522" s="164">
        <v>70</v>
      </c>
      <c r="E522" s="41">
        <v>29888</v>
      </c>
      <c r="F522" s="42">
        <f t="shared" si="37"/>
        <v>2092160</v>
      </c>
    </row>
    <row r="523" spans="1:6" ht="24" x14ac:dyDescent="0.2">
      <c r="A523" s="108" t="s">
        <v>380</v>
      </c>
      <c r="B523" s="170" t="s">
        <v>174</v>
      </c>
      <c r="C523" s="164" t="s">
        <v>93</v>
      </c>
      <c r="D523" s="164">
        <v>90</v>
      </c>
      <c r="E523" s="41">
        <v>36144</v>
      </c>
      <c r="F523" s="42">
        <f t="shared" si="37"/>
        <v>3252960</v>
      </c>
    </row>
    <row r="524" spans="1:6" ht="24" x14ac:dyDescent="0.2">
      <c r="A524" s="108" t="s">
        <v>381</v>
      </c>
      <c r="B524" s="170" t="s">
        <v>175</v>
      </c>
      <c r="C524" s="164" t="s">
        <v>93</v>
      </c>
      <c r="D524" s="164">
        <v>90</v>
      </c>
      <c r="E524" s="41">
        <v>29888</v>
      </c>
      <c r="F524" s="42">
        <f t="shared" si="37"/>
        <v>2689920</v>
      </c>
    </row>
    <row r="525" spans="1:6" ht="24" x14ac:dyDescent="0.2">
      <c r="A525" s="108" t="s">
        <v>382</v>
      </c>
      <c r="B525" s="171" t="s">
        <v>176</v>
      </c>
      <c r="C525" s="167" t="s">
        <v>93</v>
      </c>
      <c r="D525" s="167">
        <v>70</v>
      </c>
      <c r="E525" s="41">
        <v>29888</v>
      </c>
      <c r="F525" s="42">
        <f t="shared" si="37"/>
        <v>2092160</v>
      </c>
    </row>
    <row r="526" spans="1:6" x14ac:dyDescent="0.2">
      <c r="A526" s="48">
        <v>14.4</v>
      </c>
      <c r="B526" s="130" t="s">
        <v>177</v>
      </c>
      <c r="C526" s="73"/>
      <c r="D526" s="74"/>
      <c r="E526" s="75"/>
      <c r="F526" s="76"/>
    </row>
    <row r="527" spans="1:6" ht="36" x14ac:dyDescent="0.2">
      <c r="A527" s="108" t="s">
        <v>383</v>
      </c>
      <c r="B527" s="172" t="s">
        <v>178</v>
      </c>
      <c r="C527" s="161" t="s">
        <v>86</v>
      </c>
      <c r="D527" s="161">
        <v>13</v>
      </c>
      <c r="E527" s="41">
        <v>124754</v>
      </c>
      <c r="F527" s="42">
        <f t="shared" si="37"/>
        <v>1621802</v>
      </c>
    </row>
    <row r="528" spans="1:6" ht="36" x14ac:dyDescent="0.2">
      <c r="A528" s="108" t="s">
        <v>384</v>
      </c>
      <c r="B528" s="173" t="s">
        <v>179</v>
      </c>
      <c r="C528" s="164" t="s">
        <v>86</v>
      </c>
      <c r="D528" s="164">
        <v>15</v>
      </c>
      <c r="E528" s="41">
        <v>72822</v>
      </c>
      <c r="F528" s="42">
        <f t="shared" si="37"/>
        <v>1092330</v>
      </c>
    </row>
    <row r="529" spans="1:6" ht="36" x14ac:dyDescent="0.2">
      <c r="A529" s="108" t="s">
        <v>385</v>
      </c>
      <c r="B529" s="173" t="s">
        <v>180</v>
      </c>
      <c r="C529" s="164" t="s">
        <v>86</v>
      </c>
      <c r="D529" s="164">
        <v>3</v>
      </c>
      <c r="E529" s="41">
        <v>88822</v>
      </c>
      <c r="F529" s="42">
        <f t="shared" si="37"/>
        <v>266466</v>
      </c>
    </row>
    <row r="530" spans="1:6" ht="24" x14ac:dyDescent="0.2">
      <c r="A530" s="108" t="s">
        <v>386</v>
      </c>
      <c r="B530" s="173" t="s">
        <v>477</v>
      </c>
      <c r="C530" s="164" t="s">
        <v>86</v>
      </c>
      <c r="D530" s="164">
        <v>4</v>
      </c>
      <c r="E530" s="41">
        <v>52356</v>
      </c>
      <c r="F530" s="42">
        <f t="shared" si="37"/>
        <v>209424</v>
      </c>
    </row>
    <row r="531" spans="1:6" ht="27.75" customHeight="1" x14ac:dyDescent="0.2">
      <c r="A531" s="108" t="s">
        <v>387</v>
      </c>
      <c r="B531" s="174" t="s">
        <v>478</v>
      </c>
      <c r="C531" s="167" t="s">
        <v>86</v>
      </c>
      <c r="D531" s="167">
        <v>2</v>
      </c>
      <c r="E531" s="41">
        <v>75922</v>
      </c>
      <c r="F531" s="42">
        <f t="shared" si="37"/>
        <v>151844</v>
      </c>
    </row>
    <row r="532" spans="1:6" x14ac:dyDescent="0.2">
      <c r="A532" s="48">
        <v>14.5</v>
      </c>
      <c r="B532" s="72" t="s">
        <v>181</v>
      </c>
      <c r="C532" s="73"/>
      <c r="D532" s="74"/>
      <c r="E532" s="75"/>
      <c r="F532" s="76"/>
    </row>
    <row r="533" spans="1:6" ht="24" x14ac:dyDescent="0.2">
      <c r="A533" s="108" t="s">
        <v>388</v>
      </c>
      <c r="B533" s="175" t="s">
        <v>182</v>
      </c>
      <c r="C533" s="161" t="s">
        <v>86</v>
      </c>
      <c r="D533" s="161">
        <v>13</v>
      </c>
      <c r="E533" s="41">
        <v>90902</v>
      </c>
      <c r="F533" s="42">
        <f t="shared" si="37"/>
        <v>1181726</v>
      </c>
    </row>
    <row r="534" spans="1:6" x14ac:dyDescent="0.2">
      <c r="A534" s="108" t="s">
        <v>389</v>
      </c>
      <c r="B534" s="176" t="s">
        <v>479</v>
      </c>
      <c r="C534" s="167" t="s">
        <v>86</v>
      </c>
      <c r="D534" s="167">
        <v>31</v>
      </c>
      <c r="E534" s="41">
        <v>106402</v>
      </c>
      <c r="F534" s="42">
        <f t="shared" si="37"/>
        <v>3298462</v>
      </c>
    </row>
    <row r="535" spans="1:6" x14ac:dyDescent="0.2">
      <c r="A535" s="48">
        <v>14.6</v>
      </c>
      <c r="B535" s="72" t="s">
        <v>183</v>
      </c>
      <c r="C535" s="73"/>
      <c r="D535" s="74"/>
      <c r="E535" s="75"/>
      <c r="F535" s="76"/>
    </row>
    <row r="536" spans="1:6" ht="48" x14ac:dyDescent="0.2">
      <c r="A536" s="108" t="s">
        <v>390</v>
      </c>
      <c r="B536" s="172" t="s">
        <v>184</v>
      </c>
      <c r="C536" s="161" t="s">
        <v>140</v>
      </c>
      <c r="D536" s="161">
        <v>1</v>
      </c>
      <c r="E536" s="41">
        <v>970922</v>
      </c>
      <c r="F536" s="42">
        <f t="shared" si="37"/>
        <v>970922</v>
      </c>
    </row>
    <row r="537" spans="1:6" ht="36" x14ac:dyDescent="0.2">
      <c r="A537" s="108" t="s">
        <v>391</v>
      </c>
      <c r="B537" s="173" t="s">
        <v>185</v>
      </c>
      <c r="C537" s="164" t="s">
        <v>140</v>
      </c>
      <c r="D537" s="164">
        <v>1</v>
      </c>
      <c r="E537" s="41">
        <v>387885</v>
      </c>
      <c r="F537" s="42">
        <f t="shared" si="37"/>
        <v>387885</v>
      </c>
    </row>
    <row r="538" spans="1:6" ht="24" x14ac:dyDescent="0.2">
      <c r="A538" s="108" t="s">
        <v>392</v>
      </c>
      <c r="B538" s="173" t="s">
        <v>186</v>
      </c>
      <c r="C538" s="164" t="s">
        <v>93</v>
      </c>
      <c r="D538" s="164">
        <v>30</v>
      </c>
      <c r="E538" s="41">
        <v>3518</v>
      </c>
      <c r="F538" s="42">
        <f t="shared" si="37"/>
        <v>105540</v>
      </c>
    </row>
    <row r="539" spans="1:6" s="19" customFormat="1" x14ac:dyDescent="0.2">
      <c r="A539" s="230" t="s">
        <v>149</v>
      </c>
      <c r="B539" s="231"/>
      <c r="C539" s="231"/>
      <c r="D539" s="231"/>
      <c r="E539" s="231"/>
      <c r="F539" s="145">
        <f>+SUM(F492:F538)</f>
        <v>95219417</v>
      </c>
    </row>
    <row r="540" spans="1:6" x14ac:dyDescent="0.2">
      <c r="A540" s="48">
        <v>15</v>
      </c>
      <c r="B540" s="37" t="s">
        <v>393</v>
      </c>
      <c r="C540" s="38"/>
      <c r="D540" s="38"/>
      <c r="E540" s="38"/>
      <c r="F540" s="146"/>
    </row>
    <row r="541" spans="1:6" s="12" customFormat="1" ht="33" customHeight="1" x14ac:dyDescent="0.2">
      <c r="A541" s="108">
        <v>15.1</v>
      </c>
      <c r="B541" s="148" t="s">
        <v>130</v>
      </c>
      <c r="C541" s="104" t="s">
        <v>86</v>
      </c>
      <c r="D541" s="105">
        <v>9</v>
      </c>
      <c r="E541" s="41">
        <v>4155103</v>
      </c>
      <c r="F541" s="42">
        <f>ROUND(+E541*D541,0)</f>
        <v>37395927</v>
      </c>
    </row>
    <row r="542" spans="1:6" ht="23.25" customHeight="1" x14ac:dyDescent="0.2">
      <c r="A542" s="108">
        <v>15.2</v>
      </c>
      <c r="B542" s="148" t="s">
        <v>113</v>
      </c>
      <c r="C542" s="104" t="s">
        <v>86</v>
      </c>
      <c r="D542" s="105">
        <v>2</v>
      </c>
      <c r="E542" s="41">
        <v>34939120</v>
      </c>
      <c r="F542" s="42">
        <f t="shared" ref="F542:F570" si="38">ROUND(+E542*D542,0)</f>
        <v>69878240</v>
      </c>
    </row>
    <row r="543" spans="1:6" ht="26.25" customHeight="1" x14ac:dyDescent="0.2">
      <c r="A543" s="108">
        <v>15.3</v>
      </c>
      <c r="B543" s="148" t="s">
        <v>131</v>
      </c>
      <c r="C543" s="104" t="s">
        <v>86</v>
      </c>
      <c r="D543" s="105">
        <v>1</v>
      </c>
      <c r="E543" s="41">
        <v>78724010</v>
      </c>
      <c r="F543" s="42">
        <f t="shared" si="38"/>
        <v>78724010</v>
      </c>
    </row>
    <row r="544" spans="1:6" x14ac:dyDescent="0.2">
      <c r="A544" s="108">
        <v>15.4</v>
      </c>
      <c r="B544" s="148" t="s">
        <v>114</v>
      </c>
      <c r="C544" s="104" t="s">
        <v>86</v>
      </c>
      <c r="D544" s="105">
        <v>1</v>
      </c>
      <c r="E544" s="41">
        <v>15792270</v>
      </c>
      <c r="F544" s="42">
        <f t="shared" si="38"/>
        <v>15792270</v>
      </c>
    </row>
    <row r="545" spans="1:6" x14ac:dyDescent="0.2">
      <c r="A545" s="108">
        <v>15.5</v>
      </c>
      <c r="B545" s="148" t="s">
        <v>115</v>
      </c>
      <c r="C545" s="104" t="s">
        <v>86</v>
      </c>
      <c r="D545" s="105">
        <v>1</v>
      </c>
      <c r="E545" s="41">
        <v>8516368</v>
      </c>
      <c r="F545" s="42">
        <f t="shared" si="38"/>
        <v>8516368</v>
      </c>
    </row>
    <row r="546" spans="1:6" ht="24" x14ac:dyDescent="0.2">
      <c r="A546" s="108">
        <v>15.6</v>
      </c>
      <c r="B546" s="148" t="s">
        <v>116</v>
      </c>
      <c r="C546" s="104" t="s">
        <v>86</v>
      </c>
      <c r="D546" s="105">
        <v>1</v>
      </c>
      <c r="E546" s="41">
        <v>14192696</v>
      </c>
      <c r="F546" s="42">
        <f t="shared" si="38"/>
        <v>14192696</v>
      </c>
    </row>
    <row r="547" spans="1:6" x14ac:dyDescent="0.2">
      <c r="A547" s="108">
        <v>15.7</v>
      </c>
      <c r="B547" s="148" t="s">
        <v>132</v>
      </c>
      <c r="C547" s="104" t="s">
        <v>93</v>
      </c>
      <c r="D547" s="105">
        <v>1000</v>
      </c>
      <c r="E547" s="41">
        <v>7673</v>
      </c>
      <c r="F547" s="42">
        <f t="shared" si="38"/>
        <v>7673000</v>
      </c>
    </row>
    <row r="548" spans="1:6" x14ac:dyDescent="0.2">
      <c r="A548" s="108">
        <v>15.8</v>
      </c>
      <c r="B548" s="177" t="s">
        <v>133</v>
      </c>
      <c r="C548" s="178" t="s">
        <v>93</v>
      </c>
      <c r="D548" s="179">
        <v>1500</v>
      </c>
      <c r="E548" s="118">
        <v>6570</v>
      </c>
      <c r="F548" s="42">
        <f t="shared" si="38"/>
        <v>9855000</v>
      </c>
    </row>
    <row r="549" spans="1:6" s="12" customFormat="1" ht="31.5" customHeight="1" x14ac:dyDescent="0.2">
      <c r="A549" s="108">
        <v>15.9</v>
      </c>
      <c r="B549" s="177" t="s">
        <v>815</v>
      </c>
      <c r="C549" s="104"/>
      <c r="D549" s="105"/>
      <c r="E549" s="41"/>
      <c r="F549" s="42"/>
    </row>
    <row r="550" spans="1:6" s="12" customFormat="1" x14ac:dyDescent="0.2">
      <c r="A550" s="108" t="s">
        <v>875</v>
      </c>
      <c r="B550" s="117" t="s">
        <v>434</v>
      </c>
      <c r="C550" s="104" t="s">
        <v>119</v>
      </c>
      <c r="D550" s="105">
        <v>2</v>
      </c>
      <c r="E550" s="41">
        <v>2320000</v>
      </c>
      <c r="F550" s="42">
        <f t="shared" si="38"/>
        <v>4640000</v>
      </c>
    </row>
    <row r="551" spans="1:6" s="12" customFormat="1" x14ac:dyDescent="0.2">
      <c r="A551" s="108" t="s">
        <v>876</v>
      </c>
      <c r="B551" s="117" t="s">
        <v>433</v>
      </c>
      <c r="C551" s="104" t="s">
        <v>119</v>
      </c>
      <c r="D551" s="105">
        <v>1</v>
      </c>
      <c r="E551" s="41">
        <v>10029592</v>
      </c>
      <c r="F551" s="42">
        <f t="shared" si="38"/>
        <v>10029592</v>
      </c>
    </row>
    <row r="552" spans="1:6" s="12" customFormat="1" x14ac:dyDescent="0.2">
      <c r="A552" s="108" t="s">
        <v>877</v>
      </c>
      <c r="B552" s="117" t="s">
        <v>432</v>
      </c>
      <c r="C552" s="104" t="s">
        <v>119</v>
      </c>
      <c r="D552" s="105">
        <v>1</v>
      </c>
      <c r="E552" s="41">
        <v>7664004</v>
      </c>
      <c r="F552" s="42">
        <f t="shared" si="38"/>
        <v>7664004</v>
      </c>
    </row>
    <row r="553" spans="1:6" s="12" customFormat="1" x14ac:dyDescent="0.2">
      <c r="A553" s="108" t="s">
        <v>878</v>
      </c>
      <c r="B553" s="117" t="s">
        <v>431</v>
      </c>
      <c r="C553" s="104" t="s">
        <v>119</v>
      </c>
      <c r="D553" s="105">
        <v>1</v>
      </c>
      <c r="E553" s="41">
        <v>7845776</v>
      </c>
      <c r="F553" s="42">
        <f t="shared" si="38"/>
        <v>7845776</v>
      </c>
    </row>
    <row r="554" spans="1:6" s="12" customFormat="1" x14ac:dyDescent="0.2">
      <c r="A554" s="108" t="s">
        <v>879</v>
      </c>
      <c r="B554" s="117" t="s">
        <v>430</v>
      </c>
      <c r="C554" s="104" t="s">
        <v>119</v>
      </c>
      <c r="D554" s="105">
        <v>1</v>
      </c>
      <c r="E554" s="41">
        <v>4289796</v>
      </c>
      <c r="F554" s="42">
        <f t="shared" si="38"/>
        <v>4289796</v>
      </c>
    </row>
    <row r="555" spans="1:6" s="12" customFormat="1" x14ac:dyDescent="0.2">
      <c r="A555" s="108" t="s">
        <v>880</v>
      </c>
      <c r="B555" s="117" t="s">
        <v>429</v>
      </c>
      <c r="C555" s="104" t="s">
        <v>119</v>
      </c>
      <c r="D555" s="105">
        <v>1</v>
      </c>
      <c r="E555" s="41">
        <v>9976000</v>
      </c>
      <c r="F555" s="42">
        <f t="shared" si="38"/>
        <v>9976000</v>
      </c>
    </row>
    <row r="556" spans="1:6" s="12" customFormat="1" x14ac:dyDescent="0.2">
      <c r="A556" s="108" t="s">
        <v>881</v>
      </c>
      <c r="B556" s="117" t="s">
        <v>428</v>
      </c>
      <c r="C556" s="104" t="s">
        <v>119</v>
      </c>
      <c r="D556" s="105">
        <v>1</v>
      </c>
      <c r="E556" s="41">
        <v>25195200</v>
      </c>
      <c r="F556" s="42">
        <f t="shared" si="38"/>
        <v>25195200</v>
      </c>
    </row>
    <row r="557" spans="1:6" s="12" customFormat="1" x14ac:dyDescent="0.2">
      <c r="A557" s="108" t="s">
        <v>882</v>
      </c>
      <c r="B557" s="117" t="s">
        <v>468</v>
      </c>
      <c r="C557" s="104" t="s">
        <v>119</v>
      </c>
      <c r="D557" s="105">
        <v>1</v>
      </c>
      <c r="E557" s="41">
        <v>5330200</v>
      </c>
      <c r="F557" s="42">
        <f t="shared" si="38"/>
        <v>5330200</v>
      </c>
    </row>
    <row r="558" spans="1:6" s="12" customFormat="1" x14ac:dyDescent="0.2">
      <c r="A558" s="108" t="s">
        <v>883</v>
      </c>
      <c r="B558" s="117" t="s">
        <v>427</v>
      </c>
      <c r="C558" s="104" t="s">
        <v>119</v>
      </c>
      <c r="D558" s="105">
        <v>1</v>
      </c>
      <c r="E558" s="41">
        <v>7401960</v>
      </c>
      <c r="F558" s="42">
        <f t="shared" si="38"/>
        <v>7401960</v>
      </c>
    </row>
    <row r="559" spans="1:6" s="12" customFormat="1" x14ac:dyDescent="0.2">
      <c r="A559" s="108" t="s">
        <v>884</v>
      </c>
      <c r="B559" s="117" t="s">
        <v>469</v>
      </c>
      <c r="C559" s="104" t="s">
        <v>119</v>
      </c>
      <c r="D559" s="105">
        <v>1</v>
      </c>
      <c r="E559" s="41">
        <v>2334500</v>
      </c>
      <c r="F559" s="42">
        <f t="shared" si="38"/>
        <v>2334500</v>
      </c>
    </row>
    <row r="560" spans="1:6" s="12" customFormat="1" x14ac:dyDescent="0.2">
      <c r="A560" s="108" t="s">
        <v>885</v>
      </c>
      <c r="B560" s="117" t="s">
        <v>426</v>
      </c>
      <c r="C560" s="104" t="s">
        <v>119</v>
      </c>
      <c r="D560" s="105">
        <v>1</v>
      </c>
      <c r="E560" s="41">
        <v>16665720</v>
      </c>
      <c r="F560" s="42">
        <f t="shared" si="38"/>
        <v>16665720</v>
      </c>
    </row>
    <row r="561" spans="1:6" s="12" customFormat="1" x14ac:dyDescent="0.2">
      <c r="A561" s="108" t="s">
        <v>886</v>
      </c>
      <c r="B561" s="117" t="s">
        <v>809</v>
      </c>
      <c r="C561" s="104" t="s">
        <v>119</v>
      </c>
      <c r="D561" s="105">
        <v>1</v>
      </c>
      <c r="E561" s="41">
        <v>11741520</v>
      </c>
      <c r="F561" s="42">
        <f t="shared" si="38"/>
        <v>11741520</v>
      </c>
    </row>
    <row r="562" spans="1:6" s="12" customFormat="1" x14ac:dyDescent="0.2">
      <c r="A562" s="108" t="s">
        <v>887</v>
      </c>
      <c r="B562" s="117" t="s">
        <v>425</v>
      </c>
      <c r="C562" s="104" t="s">
        <v>119</v>
      </c>
      <c r="D562" s="105">
        <v>1</v>
      </c>
      <c r="E562" s="41">
        <v>2687720</v>
      </c>
      <c r="F562" s="42">
        <f t="shared" si="38"/>
        <v>2687720</v>
      </c>
    </row>
    <row r="563" spans="1:6" s="12" customFormat="1" x14ac:dyDescent="0.2">
      <c r="A563" s="108" t="s">
        <v>888</v>
      </c>
      <c r="B563" s="117" t="s">
        <v>424</v>
      </c>
      <c r="C563" s="104" t="s">
        <v>119</v>
      </c>
      <c r="D563" s="105">
        <v>1</v>
      </c>
      <c r="E563" s="41">
        <v>2532280</v>
      </c>
      <c r="F563" s="42">
        <f t="shared" si="38"/>
        <v>2532280</v>
      </c>
    </row>
    <row r="564" spans="1:6" s="12" customFormat="1" x14ac:dyDescent="0.2">
      <c r="A564" s="108" t="s">
        <v>889</v>
      </c>
      <c r="B564" s="117" t="s">
        <v>423</v>
      </c>
      <c r="C564" s="104" t="s">
        <v>119</v>
      </c>
      <c r="D564" s="122">
        <v>1</v>
      </c>
      <c r="E564" s="44">
        <v>3584400</v>
      </c>
      <c r="F564" s="42">
        <f t="shared" si="38"/>
        <v>3584400</v>
      </c>
    </row>
    <row r="565" spans="1:6" s="12" customFormat="1" x14ac:dyDescent="0.2">
      <c r="A565" s="108" t="s">
        <v>890</v>
      </c>
      <c r="B565" s="117" t="s">
        <v>422</v>
      </c>
      <c r="C565" s="104" t="s">
        <v>119</v>
      </c>
      <c r="D565" s="122">
        <v>1</v>
      </c>
      <c r="E565" s="44">
        <v>3947480</v>
      </c>
      <c r="F565" s="42">
        <f t="shared" si="38"/>
        <v>3947480</v>
      </c>
    </row>
    <row r="566" spans="1:6" s="12" customFormat="1" x14ac:dyDescent="0.2">
      <c r="A566" s="108" t="s">
        <v>891</v>
      </c>
      <c r="B566" s="117" t="s">
        <v>421</v>
      </c>
      <c r="C566" s="104" t="s">
        <v>119</v>
      </c>
      <c r="D566" s="122">
        <v>1</v>
      </c>
      <c r="E566" s="44">
        <v>6264000</v>
      </c>
      <c r="F566" s="42">
        <f t="shared" si="38"/>
        <v>6264000</v>
      </c>
    </row>
    <row r="567" spans="1:6" s="12" customFormat="1" x14ac:dyDescent="0.2">
      <c r="A567" s="108" t="s">
        <v>892</v>
      </c>
      <c r="B567" s="117" t="s">
        <v>420</v>
      </c>
      <c r="C567" s="104" t="s">
        <v>119</v>
      </c>
      <c r="D567" s="105">
        <v>1</v>
      </c>
      <c r="E567" s="41">
        <v>6748184</v>
      </c>
      <c r="F567" s="42">
        <f t="shared" si="38"/>
        <v>6748184</v>
      </c>
    </row>
    <row r="568" spans="1:6" s="12" customFormat="1" x14ac:dyDescent="0.2">
      <c r="A568" s="108" t="s">
        <v>893</v>
      </c>
      <c r="B568" s="117" t="s">
        <v>419</v>
      </c>
      <c r="C568" s="104" t="s">
        <v>119</v>
      </c>
      <c r="D568" s="105">
        <v>1</v>
      </c>
      <c r="E568" s="41">
        <v>24338540</v>
      </c>
      <c r="F568" s="42">
        <f t="shared" si="38"/>
        <v>24338540</v>
      </c>
    </row>
    <row r="569" spans="1:6" s="12" customFormat="1" x14ac:dyDescent="0.2">
      <c r="A569" s="108" t="s">
        <v>894</v>
      </c>
      <c r="B569" s="117" t="s">
        <v>418</v>
      </c>
      <c r="C569" s="104" t="s">
        <v>119</v>
      </c>
      <c r="D569" s="105">
        <v>1</v>
      </c>
      <c r="E569" s="41">
        <v>6263768</v>
      </c>
      <c r="F569" s="42">
        <f t="shared" si="38"/>
        <v>6263768</v>
      </c>
    </row>
    <row r="570" spans="1:6" s="12" customFormat="1" x14ac:dyDescent="0.2">
      <c r="A570" s="108" t="s">
        <v>895</v>
      </c>
      <c r="B570" s="117" t="s">
        <v>417</v>
      </c>
      <c r="C570" s="104" t="s">
        <v>119</v>
      </c>
      <c r="D570" s="105">
        <v>1</v>
      </c>
      <c r="E570" s="41">
        <v>7770840</v>
      </c>
      <c r="F570" s="42">
        <f t="shared" si="38"/>
        <v>7770840</v>
      </c>
    </row>
    <row r="571" spans="1:6" x14ac:dyDescent="0.2">
      <c r="A571" s="180"/>
      <c r="B571" s="181"/>
      <c r="C571" s="182"/>
      <c r="D571" s="183"/>
      <c r="E571" s="85"/>
      <c r="F571" s="184"/>
    </row>
    <row r="572" spans="1:6" s="19" customFormat="1" x14ac:dyDescent="0.2">
      <c r="A572" s="235" t="s">
        <v>405</v>
      </c>
      <c r="B572" s="236"/>
      <c r="C572" s="236"/>
      <c r="D572" s="236"/>
      <c r="E572" s="236"/>
      <c r="F572" s="185">
        <f>+SUM(F541:F549)</f>
        <v>242027511</v>
      </c>
    </row>
    <row r="573" spans="1:6" x14ac:dyDescent="0.2">
      <c r="A573" s="48">
        <v>16</v>
      </c>
      <c r="B573" s="37" t="s">
        <v>394</v>
      </c>
      <c r="C573" s="38"/>
      <c r="D573" s="38"/>
      <c r="E573" s="38"/>
      <c r="F573" s="146"/>
    </row>
    <row r="574" spans="1:6" x14ac:dyDescent="0.2">
      <c r="A574" s="186">
        <v>16.100000000000001</v>
      </c>
      <c r="B574" s="187" t="s">
        <v>211</v>
      </c>
      <c r="C574" s="187"/>
      <c r="D574" s="188"/>
      <c r="E574" s="187"/>
      <c r="F574" s="146"/>
    </row>
    <row r="575" spans="1:6" ht="31.5" customHeight="1" x14ac:dyDescent="0.2">
      <c r="A575" s="108" t="s">
        <v>395</v>
      </c>
      <c r="B575" s="31" t="s">
        <v>212</v>
      </c>
      <c r="C575" s="5" t="s">
        <v>141</v>
      </c>
      <c r="D575" s="40">
        <v>2</v>
      </c>
      <c r="E575" s="41">
        <v>7147279</v>
      </c>
      <c r="F575" s="85">
        <f>ROUND(+E575*D575,0)</f>
        <v>14294558</v>
      </c>
    </row>
    <row r="576" spans="1:6" ht="35.25" customHeight="1" x14ac:dyDescent="0.2">
      <c r="A576" s="108" t="s">
        <v>396</v>
      </c>
      <c r="B576" s="31" t="s">
        <v>213</v>
      </c>
      <c r="C576" s="5" t="s">
        <v>141</v>
      </c>
      <c r="D576" s="40">
        <v>2</v>
      </c>
      <c r="E576" s="41">
        <v>7593343</v>
      </c>
      <c r="F576" s="85">
        <f t="shared" ref="F576:F585" si="39">ROUND(+E576*D576,0)</f>
        <v>15186686</v>
      </c>
    </row>
    <row r="577" spans="1:6" ht="18" customHeight="1" x14ac:dyDescent="0.2">
      <c r="A577" s="108" t="s">
        <v>397</v>
      </c>
      <c r="B577" s="31" t="s">
        <v>214</v>
      </c>
      <c r="C577" s="5" t="s">
        <v>141</v>
      </c>
      <c r="D577" s="40">
        <v>1</v>
      </c>
      <c r="E577" s="41">
        <v>1086599</v>
      </c>
      <c r="F577" s="85">
        <f t="shared" si="39"/>
        <v>1086599</v>
      </c>
    </row>
    <row r="578" spans="1:6" ht="33.75" customHeight="1" x14ac:dyDescent="0.2">
      <c r="A578" s="108" t="s">
        <v>398</v>
      </c>
      <c r="B578" s="31" t="s">
        <v>659</v>
      </c>
      <c r="C578" s="5" t="s">
        <v>141</v>
      </c>
      <c r="D578" s="40">
        <v>4</v>
      </c>
      <c r="E578" s="41">
        <v>854999</v>
      </c>
      <c r="F578" s="85">
        <f t="shared" si="39"/>
        <v>3419996</v>
      </c>
    </row>
    <row r="579" spans="1:6" x14ac:dyDescent="0.2">
      <c r="A579" s="189">
        <v>16.2</v>
      </c>
      <c r="B579" s="187" t="s">
        <v>215</v>
      </c>
      <c r="C579" s="187"/>
      <c r="D579" s="188"/>
      <c r="E579" s="187"/>
      <c r="F579" s="190"/>
    </row>
    <row r="580" spans="1:6" ht="18.75" customHeight="1" x14ac:dyDescent="0.2">
      <c r="A580" s="22" t="s">
        <v>399</v>
      </c>
      <c r="B580" s="27" t="s">
        <v>216</v>
      </c>
      <c r="C580" s="5" t="s">
        <v>141</v>
      </c>
      <c r="D580" s="40">
        <v>2</v>
      </c>
      <c r="E580" s="41">
        <v>24622438</v>
      </c>
      <c r="F580" s="85">
        <f t="shared" si="39"/>
        <v>49244876</v>
      </c>
    </row>
    <row r="581" spans="1:6" ht="24.75" customHeight="1" x14ac:dyDescent="0.2">
      <c r="A581" s="22" t="s">
        <v>400</v>
      </c>
      <c r="B581" s="27" t="s">
        <v>217</v>
      </c>
      <c r="C581" s="5" t="s">
        <v>141</v>
      </c>
      <c r="D581" s="40">
        <v>2</v>
      </c>
      <c r="E581" s="41">
        <v>23905280</v>
      </c>
      <c r="F581" s="85">
        <f t="shared" si="39"/>
        <v>47810560</v>
      </c>
    </row>
    <row r="582" spans="1:6" ht="53.25" customHeight="1" x14ac:dyDescent="0.2">
      <c r="A582" s="22" t="s">
        <v>401</v>
      </c>
      <c r="B582" s="27" t="s">
        <v>218</v>
      </c>
      <c r="C582" s="5" t="s">
        <v>208</v>
      </c>
      <c r="D582" s="40">
        <v>1</v>
      </c>
      <c r="E582" s="41">
        <v>386231</v>
      </c>
      <c r="F582" s="85">
        <f t="shared" si="39"/>
        <v>386231</v>
      </c>
    </row>
    <row r="583" spans="1:6" x14ac:dyDescent="0.2">
      <c r="A583" s="186">
        <v>16.3</v>
      </c>
      <c r="B583" s="187" t="s">
        <v>219</v>
      </c>
      <c r="C583" s="187"/>
      <c r="D583" s="188"/>
      <c r="E583" s="187"/>
      <c r="F583" s="190"/>
    </row>
    <row r="584" spans="1:6" s="10" customFormat="1" ht="91.5" customHeight="1" x14ac:dyDescent="0.2">
      <c r="A584" s="18" t="s">
        <v>402</v>
      </c>
      <c r="B584" s="27" t="s">
        <v>224</v>
      </c>
      <c r="C584" s="29" t="s">
        <v>208</v>
      </c>
      <c r="D584" s="191">
        <v>1</v>
      </c>
      <c r="E584" s="192">
        <v>242968527</v>
      </c>
      <c r="F584" s="193">
        <f t="shared" si="39"/>
        <v>242968527</v>
      </c>
    </row>
    <row r="585" spans="1:6" s="10" customFormat="1" ht="54.75" customHeight="1" x14ac:dyDescent="0.2">
      <c r="A585" s="18" t="s">
        <v>403</v>
      </c>
      <c r="B585" s="27" t="s">
        <v>816</v>
      </c>
      <c r="C585" s="29" t="s">
        <v>141</v>
      </c>
      <c r="D585" s="191">
        <v>1</v>
      </c>
      <c r="E585" s="192">
        <v>27506734</v>
      </c>
      <c r="F585" s="193">
        <f t="shared" si="39"/>
        <v>27506734</v>
      </c>
    </row>
    <row r="586" spans="1:6" s="19" customFormat="1" ht="12.75" thickBot="1" x14ac:dyDescent="0.25">
      <c r="A586" s="237" t="s">
        <v>406</v>
      </c>
      <c r="B586" s="238"/>
      <c r="C586" s="238"/>
      <c r="D586" s="238"/>
      <c r="E586" s="238"/>
      <c r="F586" s="194">
        <f>+SUM(F575:F585)</f>
        <v>401904767</v>
      </c>
    </row>
    <row r="587" spans="1:6" ht="12.75" thickBot="1" x14ac:dyDescent="0.25">
      <c r="A587" s="227" t="s">
        <v>404</v>
      </c>
      <c r="B587" s="228"/>
      <c r="C587" s="228"/>
      <c r="D587" s="228"/>
      <c r="E587" s="229"/>
      <c r="F587" s="195">
        <f>SUM(F6:F367)</f>
        <v>1781772153</v>
      </c>
    </row>
    <row r="588" spans="1:6" ht="12.75" thickBot="1" x14ac:dyDescent="0.25">
      <c r="A588" s="227" t="s">
        <v>148</v>
      </c>
      <c r="B588" s="228"/>
      <c r="C588" s="228"/>
      <c r="D588" s="228"/>
      <c r="E588" s="229"/>
      <c r="F588" s="196">
        <f>SUM(F372:F488)</f>
        <v>643647340</v>
      </c>
    </row>
    <row r="589" spans="1:6" ht="12.75" thickBot="1" x14ac:dyDescent="0.25">
      <c r="A589" s="227" t="s">
        <v>405</v>
      </c>
      <c r="B589" s="228"/>
      <c r="C589" s="228"/>
      <c r="D589" s="228"/>
      <c r="E589" s="229"/>
      <c r="F589" s="197">
        <f>SUM(F541:F570)</f>
        <v>419278991</v>
      </c>
    </row>
    <row r="590" spans="1:6" ht="12.75" thickBot="1" x14ac:dyDescent="0.25">
      <c r="A590" s="227" t="s">
        <v>149</v>
      </c>
      <c r="B590" s="228"/>
      <c r="C590" s="228"/>
      <c r="D590" s="228"/>
      <c r="E590" s="229"/>
      <c r="F590" s="198">
        <f>SUM(F492:F538)</f>
        <v>95219417</v>
      </c>
    </row>
    <row r="591" spans="1:6" ht="12.75" thickBot="1" x14ac:dyDescent="0.25">
      <c r="A591" s="227" t="s">
        <v>406</v>
      </c>
      <c r="B591" s="228"/>
      <c r="C591" s="228"/>
      <c r="D591" s="228"/>
      <c r="E591" s="229"/>
      <c r="F591" s="198">
        <f>SUM(F575:F585)</f>
        <v>401904767</v>
      </c>
    </row>
    <row r="592" spans="1:6" ht="36.75" thickBot="1" x14ac:dyDescent="0.25">
      <c r="A592" s="199"/>
      <c r="B592" s="200"/>
      <c r="C592" s="200"/>
      <c r="D592" s="200"/>
      <c r="E592" s="201" t="s">
        <v>206</v>
      </c>
      <c r="F592" s="197">
        <f>ROUND(SUM(F587:F591),0)</f>
        <v>3341822668</v>
      </c>
    </row>
    <row r="593" spans="1:8" ht="12.75" thickBot="1" x14ac:dyDescent="0.25">
      <c r="A593" s="202"/>
      <c r="B593" s="203"/>
      <c r="C593" s="204" t="s">
        <v>205</v>
      </c>
      <c r="D593" s="205"/>
      <c r="E593" s="206">
        <v>0.26500000000000001</v>
      </c>
      <c r="F593" s="197">
        <f>ROUND(($F$592*E593),0)</f>
        <v>885583007</v>
      </c>
    </row>
    <row r="594" spans="1:8" ht="12.75" thickBot="1" x14ac:dyDescent="0.25">
      <c r="A594" s="202"/>
      <c r="B594" s="207"/>
      <c r="C594" s="208" t="s">
        <v>146</v>
      </c>
      <c r="D594" s="209"/>
      <c r="E594" s="220">
        <v>3.3000000000000002E-2</v>
      </c>
      <c r="F594" s="197">
        <f>ROUND(($F$592*E594),0)</f>
        <v>110280148</v>
      </c>
      <c r="H594" s="219"/>
    </row>
    <row r="595" spans="1:8" ht="12.75" thickBot="1" x14ac:dyDescent="0.25">
      <c r="A595" s="202"/>
      <c r="B595" s="210"/>
      <c r="C595" s="211" t="s">
        <v>147</v>
      </c>
      <c r="D595" s="212"/>
      <c r="E595" s="206">
        <v>0.05</v>
      </c>
      <c r="F595" s="197">
        <f>ROUND(($F$592*E595),0)</f>
        <v>167091133</v>
      </c>
      <c r="G595" s="218"/>
    </row>
    <row r="596" spans="1:8" ht="15" customHeight="1" thickBot="1" x14ac:dyDescent="0.25">
      <c r="A596" s="202"/>
      <c r="B596" s="222"/>
      <c r="C596" s="223"/>
      <c r="D596" s="239" t="s">
        <v>204</v>
      </c>
      <c r="E596" s="240"/>
      <c r="F596" s="197">
        <f>ROUND((F595*0.16),0)</f>
        <v>26734581</v>
      </c>
    </row>
    <row r="597" spans="1:8" ht="12.75" customHeight="1" thickBot="1" x14ac:dyDescent="0.25">
      <c r="B597" s="224"/>
      <c r="C597" s="224"/>
      <c r="D597" s="225" t="s">
        <v>925</v>
      </c>
      <c r="E597" s="226"/>
      <c r="F597" s="197">
        <f>SUM(F592:F596)</f>
        <v>4531511537</v>
      </c>
    </row>
    <row r="598" spans="1:8" x14ac:dyDescent="0.2">
      <c r="E598" s="20"/>
      <c r="F598" s="24"/>
    </row>
    <row r="599" spans="1:8" x14ac:dyDescent="0.2">
      <c r="E599" s="20"/>
      <c r="F599" s="20"/>
    </row>
    <row r="600" spans="1:8" x14ac:dyDescent="0.2">
      <c r="D600" s="25"/>
      <c r="E600" s="20"/>
      <c r="F600" s="217"/>
    </row>
    <row r="601" spans="1:8" x14ac:dyDescent="0.2">
      <c r="E601" s="20"/>
      <c r="F601" s="221"/>
    </row>
    <row r="602" spans="1:8" x14ac:dyDescent="0.2">
      <c r="D602" s="25"/>
      <c r="E602" s="20"/>
      <c r="F602" s="25"/>
    </row>
    <row r="603" spans="1:8" x14ac:dyDescent="0.2">
      <c r="E603" s="20"/>
      <c r="F603" s="24"/>
    </row>
    <row r="604" spans="1:8" x14ac:dyDescent="0.2">
      <c r="E604" s="20"/>
      <c r="F604" s="20"/>
    </row>
    <row r="605" spans="1:8" x14ac:dyDescent="0.2">
      <c r="E605" s="20"/>
      <c r="F605" s="20"/>
    </row>
  </sheetData>
  <sheetProtection algorithmName="SHA-512" hashValue="5fGmTbOzNjlRrWQ+4FinjJ4pT809Uh0JsMcYGD79T7zfpsKb1mF1fxUJAwsnlxT/8n5fGhPTmcjECSniNfTdag==" saltValue="zSmLd3PPUJw1X5acMGLcfA==" spinCount="100000" sheet="1" objects="1" scenarios="1"/>
  <mergeCells count="19">
    <mergeCell ref="A1:F1"/>
    <mergeCell ref="A587:E587"/>
    <mergeCell ref="A588:E588"/>
    <mergeCell ref="A589:E589"/>
    <mergeCell ref="A590:E590"/>
    <mergeCell ref="A2:A3"/>
    <mergeCell ref="B2:B3"/>
    <mergeCell ref="C2:C3"/>
    <mergeCell ref="D2:D3"/>
    <mergeCell ref="A4:F4"/>
    <mergeCell ref="D597:E597"/>
    <mergeCell ref="A591:E591"/>
    <mergeCell ref="A368:E368"/>
    <mergeCell ref="A369:F369"/>
    <mergeCell ref="A489:E489"/>
    <mergeCell ref="A539:E539"/>
    <mergeCell ref="A572:E572"/>
    <mergeCell ref="A586:E586"/>
    <mergeCell ref="D596:E596"/>
  </mergeCells>
  <pageMargins left="0.7" right="0.7" top="0.75" bottom="0.75" header="0.3" footer="0.3"/>
  <pageSetup paperSize="9" scale="42" orientation="portrait" r:id="rId1"/>
  <rowBreaks count="1" manualBreakCount="1">
    <brk id="535"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Luffi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DUQUE</dc:creator>
  <cp:lastModifiedBy>ggomez</cp:lastModifiedBy>
  <cp:lastPrinted>2016-04-14T21:20:35Z</cp:lastPrinted>
  <dcterms:created xsi:type="dcterms:W3CDTF">2013-07-13T15:37:07Z</dcterms:created>
  <dcterms:modified xsi:type="dcterms:W3CDTF">2016-10-07T13:16:36Z</dcterms:modified>
</cp:coreProperties>
</file>