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PRES ESTIMADO FASE III ARAUQUIT" sheetId="1" r:id="rId1"/>
    <sheet name="Hoja1" sheetId="2" state="hidden" r:id="rId2"/>
  </sheets>
  <externalReferences>
    <externalReference r:id="rId3"/>
  </externalReferences>
  <definedNames>
    <definedName name="_">#REF!</definedName>
    <definedName name="_xlnm._FilterDatabase" localSheetId="0" hidden="1">'PRES ESTIMADO FASE III ARAUQUIT'!$A$9:$G$233</definedName>
    <definedName name="_xlnm.Print_Area" localSheetId="0">'PRES ESTIMADO FASE III ARAUQUIT'!$B$1:$G$258</definedName>
    <definedName name="bd">#REF!</definedName>
    <definedName name="Cll_4N__15_AE_40_San_Eduardo_II_Etapa._Tel_750372._Cúcuta_Colombia.">'[1]INFOR. GENERAL'!#REF!</definedName>
    <definedName name="d_percápita">#REF!</definedName>
    <definedName name="DARIPAVA_SOFTWARE_INC">'[1]INFOR. GENERAL'!#REF!</definedName>
    <definedName name="Dp">#REF!</definedName>
    <definedName name="Dv">#REF!</definedName>
    <definedName name="FECHAFSQ">#REF!</definedName>
    <definedName name="Generación_de_análisis_de_precios_Unitarios.">'[1]INFOR. GENERAL'!#REF!</definedName>
    <definedName name="GGG">#REF!</definedName>
    <definedName name="_xlnm.Recorder">#REF!</definedName>
    <definedName name="h">#REF!</definedName>
    <definedName name="hab___viv">#REF!</definedName>
    <definedName name="KKK">#REF!</definedName>
    <definedName name="LISTA" localSheetId="0">'PRES ESTIMADO FASE III ARAUQUIT'!#REF!</definedName>
    <definedName name="LISTA">#REF!</definedName>
    <definedName name="N">#REF!</definedName>
    <definedName name="No.">#REF!</definedName>
    <definedName name="resultado">#REF!</definedName>
    <definedName name="_xlnm.Print_Titles" localSheetId="0">'PRES ESTIMADO FASE III ARAUQUIT'!$1:$3</definedName>
    <definedName name="turbiedad">#REF!</definedName>
    <definedName name="UU">#REF!</definedName>
  </definedNames>
  <calcPr calcId="145621"/>
</workbook>
</file>

<file path=xl/calcChain.xml><?xml version="1.0" encoding="utf-8"?>
<calcChain xmlns="http://schemas.openxmlformats.org/spreadsheetml/2006/main">
  <c r="G66" i="1" l="1"/>
  <c r="G64" i="1"/>
  <c r="G61" i="1"/>
  <c r="G147" i="1" l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245" i="1" l="1"/>
  <c r="G233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3" i="1"/>
  <c r="G211" i="1"/>
  <c r="G212" i="1"/>
  <c r="G208" i="1"/>
  <c r="G209" i="1"/>
  <c r="G206" i="1"/>
  <c r="G201" i="1"/>
  <c r="G202" i="1"/>
  <c r="G203" i="1"/>
  <c r="G198" i="1"/>
  <c r="G199" i="1"/>
  <c r="G187" i="1"/>
  <c r="G188" i="1"/>
  <c r="G189" i="1"/>
  <c r="G190" i="1"/>
  <c r="G191" i="1"/>
  <c r="G192" i="1"/>
  <c r="G193" i="1"/>
  <c r="G195" i="1"/>
  <c r="G196" i="1"/>
  <c r="G184" i="1"/>
  <c r="G185" i="1"/>
  <c r="G181" i="1"/>
  <c r="G182" i="1"/>
  <c r="G180" i="1"/>
  <c r="G178" i="1"/>
  <c r="G142" i="1"/>
  <c r="G143" i="1"/>
  <c r="G144" i="1"/>
  <c r="G145" i="1"/>
  <c r="G140" i="1"/>
  <c r="G139" i="1"/>
  <c r="G129" i="1"/>
  <c r="G130" i="1"/>
  <c r="G131" i="1"/>
  <c r="G132" i="1"/>
  <c r="G133" i="1"/>
  <c r="G134" i="1"/>
  <c r="G135" i="1"/>
  <c r="G136" i="1"/>
  <c r="G137" i="1"/>
  <c r="G127" i="1"/>
  <c r="G126" i="1"/>
  <c r="G122" i="1"/>
  <c r="G123" i="1"/>
  <c r="G124" i="1"/>
  <c r="G117" i="1"/>
  <c r="G116" i="1"/>
  <c r="G115" i="1"/>
  <c r="G114" i="1"/>
  <c r="G39" i="1" l="1"/>
  <c r="G40" i="1"/>
  <c r="G41" i="1"/>
  <c r="G42" i="1"/>
  <c r="G43" i="1"/>
  <c r="G44" i="1"/>
  <c r="G45" i="1"/>
  <c r="G46" i="1"/>
  <c r="G47" i="1"/>
  <c r="G48" i="1"/>
  <c r="G49" i="1"/>
  <c r="G30" i="1"/>
  <c r="G21" i="1"/>
  <c r="G22" i="1"/>
  <c r="G23" i="1"/>
  <c r="G24" i="1"/>
  <c r="G25" i="1"/>
  <c r="G26" i="1"/>
  <c r="G27" i="1"/>
  <c r="G28" i="1"/>
  <c r="G11" i="1"/>
  <c r="G113" i="1" l="1"/>
  <c r="G93" i="1" l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92" i="1"/>
  <c r="G91" i="1"/>
  <c r="G90" i="1"/>
  <c r="G89" i="1"/>
  <c r="G88" i="1"/>
  <c r="G87" i="1"/>
  <c r="G86" i="1"/>
  <c r="G85" i="1"/>
  <c r="G84" i="1"/>
  <c r="G80" i="1"/>
  <c r="G78" i="1"/>
  <c r="G77" i="1"/>
  <c r="G76" i="1"/>
  <c r="G75" i="1"/>
  <c r="G74" i="1"/>
  <c r="G73" i="1"/>
  <c r="G68" i="1"/>
  <c r="G62" i="1"/>
  <c r="G59" i="1"/>
  <c r="G57" i="1"/>
  <c r="G56" i="1"/>
  <c r="G55" i="1"/>
  <c r="G54" i="1"/>
  <c r="G53" i="1"/>
  <c r="G52" i="1"/>
  <c r="G51" i="1"/>
  <c r="G38" i="1"/>
  <c r="G36" i="1"/>
  <c r="G35" i="1"/>
  <c r="G34" i="1"/>
  <c r="G33" i="1"/>
  <c r="G32" i="1"/>
  <c r="G20" i="1"/>
  <c r="G19" i="1"/>
  <c r="G14" i="1"/>
  <c r="G13" i="1"/>
  <c r="G15" i="1"/>
  <c r="G120" i="1" l="1"/>
  <c r="G83" i="1"/>
  <c r="G71" i="1"/>
  <c r="G70" i="1"/>
  <c r="G69" i="1"/>
  <c r="G60" i="1"/>
  <c r="G63" i="1"/>
  <c r="G17" i="1" l="1"/>
  <c r="G244" i="1" l="1"/>
  <c r="G246" i="1"/>
  <c r="G247" i="1"/>
  <c r="G248" i="1"/>
  <c r="G249" i="1"/>
  <c r="G250" i="1"/>
  <c r="G251" i="1"/>
  <c r="G252" i="1"/>
  <c r="G243" i="1"/>
  <c r="G254" i="1" l="1"/>
  <c r="G79" i="1"/>
  <c r="G67" i="1"/>
  <c r="G65" i="1"/>
  <c r="G235" i="1" l="1"/>
  <c r="G255" i="1"/>
  <c r="G256" i="1" s="1"/>
  <c r="G237" i="1" l="1"/>
  <c r="G238" i="1" s="1"/>
  <c r="G258" i="1" s="1"/>
</calcChain>
</file>

<file path=xl/sharedStrings.xml><?xml version="1.0" encoding="utf-8"?>
<sst xmlns="http://schemas.openxmlformats.org/spreadsheetml/2006/main" count="679" uniqueCount="357">
  <si>
    <t>PRESUPUESTO ESTIMADO FASE III</t>
  </si>
  <si>
    <t>ITEM</t>
  </si>
  <si>
    <t>UND</t>
  </si>
  <si>
    <t>CANTIDAD</t>
  </si>
  <si>
    <t>VALOR
UNITARIO</t>
  </si>
  <si>
    <t>VALOR TOTAL</t>
  </si>
  <si>
    <t>CODIGO</t>
  </si>
  <si>
    <t>OBRA CIVIL</t>
  </si>
  <si>
    <t>APR-002</t>
  </si>
  <si>
    <t>AEX-002</t>
  </si>
  <si>
    <t>ARE-001</t>
  </si>
  <si>
    <t>ACD-001</t>
  </si>
  <si>
    <t>AEC-001</t>
  </si>
  <si>
    <t>AEC-034</t>
  </si>
  <si>
    <t>ATA-049</t>
  </si>
  <si>
    <t xml:space="preserve">TOTAL COSTO DIRECTO OBRA CIVIL : </t>
  </si>
  <si>
    <t xml:space="preserve"> PRESUPUESTO ESTIMADO FASE III - OBRA CIVIL : </t>
  </si>
  <si>
    <t>SUMINISTROS</t>
  </si>
  <si>
    <t xml:space="preserve">TOTAL COSTO DIRECTO SUMINISTROS : </t>
  </si>
  <si>
    <t xml:space="preserve"> PRESUPUESTO ESTIMADO FASE III - SUMINISTRO : </t>
  </si>
  <si>
    <t xml:space="preserve">IVA SOBRE LA UTILIDAD (16%): </t>
  </si>
  <si>
    <t>AIU :</t>
  </si>
  <si>
    <t>TOTAL PRESUPUESTO ESTIMADO FASE III:  (OBRA CIVIL + SUMINISTROS)</t>
  </si>
  <si>
    <t>1.1</t>
  </si>
  <si>
    <t>2.1</t>
  </si>
  <si>
    <t>DESCRIPCIÓN</t>
  </si>
  <si>
    <t xml:space="preserve">ADMINISTRACIÓN : </t>
  </si>
  <si>
    <t>CONSTRUCCIÓN Y AMPLIACIÓN DE LA PLANTA DE TRATAMIENTO DE AGUA POTABLE Y TANQUE DE ALMACENAMIENTO DEL SISTEMA DE ACUEDUCTO EN EL MUNICIPIO DE ARAUQUITA, DEPARTAMENTO DE ARAUCA</t>
  </si>
  <si>
    <t>CONSTRUCCIÓN PLANTA DE TRATAMIENTO DE AGUA POTABLE</t>
  </si>
  <si>
    <t>A</t>
  </si>
  <si>
    <t>PRELIMINARES</t>
  </si>
  <si>
    <t>Localizaciòn y replanteo para estructuras hidráulicas incluye elaboraciòn de planos</t>
  </si>
  <si>
    <t>EXCAVACIONES Y DEMOLICIONES</t>
  </si>
  <si>
    <t xml:space="preserve">Excavación Mecánica en material común   H &lt;3.00M </t>
  </si>
  <si>
    <t>M3</t>
  </si>
  <si>
    <t>Demolicion de  tanque de lecho de secado</t>
  </si>
  <si>
    <t>M2</t>
  </si>
  <si>
    <t xml:space="preserve">Excavación Mecánica en material común H &lt;3.00M </t>
  </si>
  <si>
    <t>RELLENOS Y BASES</t>
  </si>
  <si>
    <t>2.2</t>
  </si>
  <si>
    <t>2.3</t>
  </si>
  <si>
    <t>Relleno con Material Seleccionado tamaño máximo 2"</t>
  </si>
  <si>
    <t>3.1</t>
  </si>
  <si>
    <t>CONCRETOS</t>
  </si>
  <si>
    <t>Concreto simple 2000 psi para solados</t>
  </si>
  <si>
    <t>Baranda en tubo H.G. para pasarelas con pintura epóxica</t>
  </si>
  <si>
    <t>ML</t>
  </si>
  <si>
    <t xml:space="preserve">Fabricación, transporte, montaje y pintura de estructura metálica en acero estructural ASTM A-36 </t>
  </si>
  <si>
    <t>KG</t>
  </si>
  <si>
    <t xml:space="preserve">Concreto 3000 PSI para vigas y viguetas (inc. formaleta 1/4 usos y colocación) </t>
  </si>
  <si>
    <t xml:space="preserve">Concreto 3000 PSI para columnas y zapatas, elab. obra, elevaciones h&lt;3,0 (inc. formaleta 1/4 usos y colocación) </t>
  </si>
  <si>
    <t>Cinta PVC d=22cm (incluye instalación)</t>
  </si>
  <si>
    <t>Concreto impermeab. 3500 psi para placa piso, elab. obra,  (inc. formaleta 1/4 usos y colocación)</t>
  </si>
  <si>
    <t>Concreto impermeab. 3500 psi para muros, elab. obra, elevaciones 3.0&lt;h&lt;6.0 m (inc. formaleta 1/4 usos y colocación)</t>
  </si>
  <si>
    <t>Concreto 3500 psi  para placa entrepiso, elab. en obra (inc. formaleta 1/4 usos y colocación) pasarelas</t>
  </si>
  <si>
    <t>Cañuela en concreto  3000 psi  para  relleno en los floculadores y sedimentadores, para dar pendientes y formar el canal central de desagüe.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</si>
  <si>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</si>
  <si>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</si>
  <si>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</si>
  <si>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</si>
  <si>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</si>
  <si>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</si>
  <si>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</si>
  <si>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</si>
  <si>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</si>
  <si>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</si>
  <si>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ACERO DE REFUERZO</t>
  </si>
  <si>
    <t>5.1</t>
  </si>
  <si>
    <t>Acero de refuezo fy = 60.000 psi</t>
  </si>
  <si>
    <t>ACCESORIOS FLOCULADOR</t>
  </si>
  <si>
    <t>Codo floculante en fibra de vidrio</t>
  </si>
  <si>
    <t>6.1</t>
  </si>
  <si>
    <t>6.2</t>
  </si>
  <si>
    <t>6.3</t>
  </si>
  <si>
    <t>6.4</t>
  </si>
  <si>
    <t>6.5</t>
  </si>
  <si>
    <t xml:space="preserve">EQUIPOS MECÁNICOS SEDIMENTACIÓN </t>
  </si>
  <si>
    <t>Modulos de Sedimentación Acelerada Tipo Panal con Tubos hexagonales de 2.5 cm en ABS Cal. 30 de alto impacto de 1.05m altura</t>
  </si>
  <si>
    <t>Pasamuro HD 14" x 0.5 Z=0.35 un extremo con junta Rapida para PVC y el otro liso</t>
  </si>
  <si>
    <t>Pasamuro HD 10" x 0.5 Z=0.35 un extremo con junta Rapida para PVC y el otro liso</t>
  </si>
  <si>
    <t>Canal primario de recolección de agua sedimentada en concreto</t>
  </si>
  <si>
    <t>canal repartidor de agua flocualda en los sedimentadores (tubería PVC RDE 21 14" perforada)</t>
  </si>
  <si>
    <t>Suministro e instalación  Codo 90° en H.D. -Presión Trabajo 250PSI- extremo lisos para PVC/AC (14")</t>
  </si>
  <si>
    <t>Sistema de recolección de agua sedimentada fabricados en tubería de polietilileno alta densidad con agujero de ahogado</t>
  </si>
  <si>
    <t>Perfil C PHR-C  120X60X2,0 mm con pintura epóxica</t>
  </si>
  <si>
    <t>Suministro e instalación Codo radio corto 10" PVC</t>
  </si>
  <si>
    <t>Suministro e instalación Tee HD -Presión Trabajo 250PSI- extremos lisos para PVC/AC (10x10")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</si>
  <si>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</si>
  <si>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</si>
  <si>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</si>
  <si>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</si>
  <si>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</si>
  <si>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</si>
  <si>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</si>
  <si>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</si>
  <si>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</si>
  <si>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</si>
  <si>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</si>
  <si>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</si>
  <si>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Instalación tubería  6" acero al carbón  ramal sanitario floculadores</t>
  </si>
  <si>
    <t>Suministro e instalación Codo 90 - 6"  acero al carbón ramal sanitario floculadores</t>
  </si>
  <si>
    <t>Suministro e instalación TEE 6" Acero al carbón floculador</t>
  </si>
  <si>
    <t>Pasamuro HD 6" x 0.5 Z=0.35 un extremo con junta Rápida para PVC y el otro liso</t>
  </si>
  <si>
    <t>Instalación Tuberia PVC 10" RDE 21 para evacuación de lodos</t>
  </si>
  <si>
    <t>Instalación TuberÍa PVC 10" RDE 21 perforada para evacuación de lodos</t>
  </si>
  <si>
    <t xml:space="preserve">SISTEMA DE FILTRACIÓN </t>
  </si>
  <si>
    <t>Antracita 0.72 - 1.84 mm, Coeficiente de Uniformidad 1.6, Porosidad 0.50, Duerza en la escala de Mohr superior a 2.7 (NTC 2572)</t>
  </si>
  <si>
    <t>Gravilla de alta densidad 2.5 - 30 mm (NTC 2572)</t>
  </si>
  <si>
    <t>Suministro e instalación del Falso fondo en poliester reforzado con fibra de vidrio orificios 0.019m y separación 0.15m  para filtros</t>
  </si>
  <si>
    <t>Pasamuro HD 3" x 0.3 Z=0.25 un extremo con junta Rapida para PVC y el otro liso</t>
  </si>
  <si>
    <t>8.1</t>
  </si>
  <si>
    <t>8.2</t>
  </si>
  <si>
    <t>8.3</t>
  </si>
  <si>
    <t>8.4</t>
  </si>
  <si>
    <t>8.5</t>
  </si>
  <si>
    <t>8.6</t>
  </si>
  <si>
    <t>8.7</t>
  </si>
  <si>
    <t>Arena de sílice  Tamaño Efectivo 0.55 - 1.41 mm, Coeficiente de Uniformidad 1.6, Porosidad 0.40  (NTC 2572)</t>
  </si>
  <si>
    <t>Canal  de recolección retrolavado filtros en concreto 30x30 cm</t>
  </si>
  <si>
    <t>EQUIPOS Y ACCESO DE CONTRO DE FLUJO</t>
  </si>
  <si>
    <t xml:space="preserve">Compuerta  lateral  en  lámina  de   3/8" de  espesor, con  marcos  en  ángulo 1" x 1" x  1/4",  con vástago de extensión sin  columna de  maniobra y con rueda de manejo, pintada con dos  (2) manos de resina epóxica Para la admisión a los Floculadores de 0.25 m. x 0.25 m. </t>
  </si>
  <si>
    <t xml:space="preserve">Compuerta  lateral  en  lámina  de   3/8" de  espesor, con  marcos  en  ángulo 1" x 1" x  ¼",  con vástago de extensión sin  columna de  maniobra y con rueda de manejo, pintada con dos  (2) manos de resina epóxica Para paso de los Sedimentadores al canal repartidor de  agua sedimentada a los filtros, de 0.30 m. x 0.30 m. </t>
  </si>
  <si>
    <t xml:space="preserve">Compuerta  lateral  en  lámina  de   3/8" de  espesor, con  marcos  en  ángulo 1" x 1" x  ¼",  con vástago de extensión sin  columna de  maniobra y con rueda de manejo, pintada con dos  (2) manos de resina epóxica Para la entrada de los  Filtros. Dimensiones = 0,30 m. x 0,30 m. </t>
  </si>
  <si>
    <t xml:space="preserve">Compuerta  lateral  en  lámina  de   3/8" de  espesor, con  marcos  en  ángulo 1" x 1" x  ¼",  con vástago de extensión sin  columna de  maniobra y con rueda de manejo, pintada con dos  (2) manos de resina epóxica Para la entrada al canal de agua filtrada. Dimensiones = 0,30 m. x 0,30 m. </t>
  </si>
  <si>
    <t>Suministro e instalación de válvula compuerta elástica en H.D. 6" (incluye caja valv. y anclaje en concreto) lavado floculadores</t>
  </si>
  <si>
    <t>GLB</t>
  </si>
  <si>
    <t>Suministro e instalación de macromedidor mecánico de turbina tipo Woltman PN16 DN 250 (10"), a la entrada y salida de la planta</t>
  </si>
  <si>
    <t>Suministro e instalación del sistema de  medición de caudal,  con canaleta parshall de acuerdo a lo indicado en los planos, con diámetro de 15 cms (6")</t>
  </si>
  <si>
    <t xml:space="preserve">Registro de bola ø3" con adaptador macho, para  desagüe  del  canal de  agua  sedimentada y relavado del filtro. 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</si>
  <si>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</si>
  <si>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</si>
  <si>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</si>
  <si>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</si>
  <si>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</si>
  <si>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</si>
  <si>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</si>
  <si>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</si>
  <si>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</si>
  <si>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</si>
  <si>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</si>
  <si>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COMPLEMENTARIOS</t>
  </si>
  <si>
    <t>Suministro e instalación Válvula compuerta elástica d=10" punta hidráulica control salida canal de recolección filtración hacia tanque de contacto</t>
  </si>
  <si>
    <t>10.1</t>
  </si>
  <si>
    <t>10.2</t>
  </si>
  <si>
    <t>10.3</t>
  </si>
  <si>
    <t>10.4</t>
  </si>
  <si>
    <t>10.5</t>
  </si>
  <si>
    <t>10.6</t>
  </si>
  <si>
    <t>10.7</t>
  </si>
  <si>
    <t>10.8</t>
  </si>
  <si>
    <t>Suministro e instalación Tee HD -Presión Trabajo 250PSI- extremos lisos para PVC/AC (14x14")</t>
  </si>
  <si>
    <t>Pasamuro HD 14" x 0.5 Z=0.35 un extremo con junta Rápida para PVC y el otro liso</t>
  </si>
  <si>
    <t>Instalación Tubería PVC d=10" conducción entre canal de recolección, filtración y el tanque</t>
  </si>
  <si>
    <t xml:space="preserve">Suministro e instalación de pasamuros en A.C.  d=10" L=0.30 m Z=0.20 </t>
  </si>
  <si>
    <t>Instalación Tubería PVC RDE 21 14" (Del desarenador a las dos plantas)</t>
  </si>
  <si>
    <t>Caja de inspección de 1.00x1.00x1.00 m en concreto reforzado de 3000 psi e= 0.10 m. Incluye refuerzo</t>
  </si>
  <si>
    <t>Concreto 3000 PSI para vigas y viguetas (inc. formaleta 1/4 usos y colocación)  y placas</t>
  </si>
  <si>
    <t>Fabricación, transporte, montaje y pintura de estructura metálica en acero estructural ASTM A-36 (escalera de acceso a pasarelas)</t>
  </si>
  <si>
    <t>Cubierta en lámina Thermoacustic Supertrapezoidal con estructura</t>
  </si>
  <si>
    <t>Pañete muros mortero 1:4 (incl. Filos y dilataciones)</t>
  </si>
  <si>
    <t>Enchape muros</t>
  </si>
  <si>
    <t>Acometida tablero de circuitos</t>
  </si>
  <si>
    <t>Acometida electrobomba</t>
  </si>
  <si>
    <t>Breaker 2x15</t>
  </si>
  <si>
    <t>Interruptor sencillo</t>
  </si>
  <si>
    <t>Puesta a tierra con 4 varillas</t>
  </si>
  <si>
    <t>Acometida sanitaria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</si>
  <si>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</si>
  <si>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</si>
  <si>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</si>
  <si>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</si>
  <si>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</si>
  <si>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</si>
  <si>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</si>
  <si>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</si>
  <si>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</si>
  <si>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</si>
  <si>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</si>
  <si>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</si>
  <si>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</si>
  <si>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</si>
  <si>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</si>
  <si>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</si>
  <si>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</si>
  <si>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</si>
  <si>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</si>
  <si>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</si>
  <si>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</si>
  <si>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</si>
  <si>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</si>
  <si>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</si>
  <si>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</si>
  <si>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</si>
  <si>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</si>
  <si>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</si>
  <si>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</si>
  <si>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Mesón en concreto 3000 psi, granito pulido e=0,07m a=0,65</t>
  </si>
  <si>
    <t>Lámpara fluorescente 2x32</t>
  </si>
  <si>
    <t>Tablero bifásico 12 circuitos con espacio para totalizador</t>
  </si>
  <si>
    <t>Acometida hidráulica larga 1/2"</t>
  </si>
  <si>
    <t xml:space="preserve">Puntos desagues </t>
  </si>
  <si>
    <t>Puerta metálica cal 18, entamborada, incluye pintura, anticorrrosivo, pasador</t>
  </si>
  <si>
    <t>Piso en cerámica</t>
  </si>
  <si>
    <t>Lavaplatos en acero inoxidable</t>
  </si>
  <si>
    <t>Puntos eléctricos de alumbrado</t>
  </si>
  <si>
    <t>CASETA DE CONTROL Y DOSIFICACIÓN</t>
  </si>
  <si>
    <t>EQUIPO DE DOSIFICACIÓN DE COAGULANTES</t>
  </si>
  <si>
    <t>11.30</t>
  </si>
  <si>
    <t>11.31</t>
  </si>
  <si>
    <t>11.32</t>
  </si>
  <si>
    <t>Cilindros por 68 kg para cloro gaseosos con lleno total</t>
  </si>
  <si>
    <t>11.33</t>
  </si>
  <si>
    <t>11.34</t>
  </si>
  <si>
    <t>Suministro e Instalación Clorador gaseoso de 0 a 100 lbs procedencia americana</t>
  </si>
  <si>
    <t>Suministro e Instalación Bomba reforzadora de cloro</t>
  </si>
  <si>
    <t>B</t>
  </si>
  <si>
    <t>CONSTRUCCIÓN RESERVORIO SEMIENTERRADO</t>
  </si>
  <si>
    <t>Localización y replanteo para estructuras hidráulicas incluye elaboraciòn de planos</t>
  </si>
  <si>
    <t>Demolición de edificaciones existentes</t>
  </si>
  <si>
    <t>Relleno material seleccionado de la excavacion compactacion manual cada 0.20 m</t>
  </si>
  <si>
    <t>3.2</t>
  </si>
  <si>
    <t xml:space="preserve">Concreto impermeab. 3000 PSI para vigas cimentacion (inc. formaleta 1/4 usos y colocación) </t>
  </si>
  <si>
    <t xml:space="preserve">Concreto impermeab. 3000 PSI para columnas, elab. obra, elevaciones 3.0&lt;h&lt;6.0 (inc. formaleta 1/4 usos y colocación) </t>
  </si>
  <si>
    <t>Cañuela en concreto  3000 psi  para dar pendientes</t>
  </si>
  <si>
    <t>Sistema entrepiso en placa fácil</t>
  </si>
  <si>
    <t xml:space="preserve">Concreto 3500 psi para vigas, elab. obra, elevaciones 3.0&lt;h&lt;6.0  (inc. formaleta 1/4 usos y colocación) </t>
  </si>
  <si>
    <t>5.2</t>
  </si>
  <si>
    <t>VÁLVULAS Y ACCESORIOS</t>
  </si>
  <si>
    <t>Caja válvulas de 2.00x2.00x1.91 en concreto reforzado de 3000 psi e= 0.15 m. Incluye refuerzo</t>
  </si>
  <si>
    <t>Pasamuro HD 10" x 0.5 Z=0.35 un extremo con junta Rápida para PVC y el otro liso</t>
  </si>
  <si>
    <t>Instalación Tuberia PVC 10" RDE 26 unión platino</t>
  </si>
  <si>
    <t>C</t>
  </si>
  <si>
    <t>CONSTRUCCIÓN TANQUE ELEVADO</t>
  </si>
  <si>
    <t>Relleno material seleccionado de la excavación compactación manual cada 0.20 m</t>
  </si>
  <si>
    <t>Concreto de 3.000 PSI para Columnas entre 3 m a 18 m</t>
  </si>
  <si>
    <t xml:space="preserve">Concreto 3500 psi para vigas áereas, elab. obra, elevaciones 3.0&lt;h&lt;24.0  (inc. formaleta 1/4 usos y colocación) </t>
  </si>
  <si>
    <t>Concreto impermeab. 3500 psi para muros, elab. obra, elevaciones 18&lt;h&lt;24.0 m (inc. formaleta 1/4 usos y colocación)</t>
  </si>
  <si>
    <t>Concreto impermeab. 3500 psi para placa, elab. obra, elevaciones 18.0&lt;h&lt;24.0 m (inc. formaleta 1/4 usos y colocación)</t>
  </si>
  <si>
    <t>OTRAS OBRAS</t>
  </si>
  <si>
    <t>Cubierta en lámina Thermoacustic Supertrapezoidal</t>
  </si>
  <si>
    <t>Escalera Tipo Gato</t>
  </si>
  <si>
    <t>CIMENTACIÓN TANQUE ELEVADO</t>
  </si>
  <si>
    <t>Pilote en Concreto  de resistencia 4000 PSI</t>
  </si>
  <si>
    <t>D</t>
  </si>
  <si>
    <t>LÍNEA DISTRIBUCIÓN TANQUES</t>
  </si>
  <si>
    <t>Cama de Arena</t>
  </si>
  <si>
    <t>3.3</t>
  </si>
  <si>
    <t>TUBERÍAS Y ACCESORIOS</t>
  </si>
  <si>
    <t xml:space="preserve">UN </t>
  </si>
  <si>
    <t>Suministro e instalación de sistema de purga 2" (incluye tee, codo, adapt. brida univ., válvula compuerta elástica)</t>
  </si>
  <si>
    <t>Suministro e instalación de sistema de ventosa 2" (incluye tee, vávula de compuerta de elástica y caja válvula)</t>
  </si>
  <si>
    <t>Suministro e instalación de válvula compuerta elástica en H.D. 6" (incluye caja valv. y anclaje en concreto)</t>
  </si>
  <si>
    <t>Suministro e instalación de válvula compuerta elástica en H.D. 4" (incluye caja valv. y anclaje en concreto)</t>
  </si>
  <si>
    <t>Suministro e instalación de macromedidor mecánico de turbina tipo Woltman PN16 DN 150 (6")</t>
  </si>
  <si>
    <t>4.11</t>
  </si>
  <si>
    <t>4.12</t>
  </si>
  <si>
    <t>4.13</t>
  </si>
  <si>
    <t>4.14</t>
  </si>
  <si>
    <t>4.15</t>
  </si>
  <si>
    <t>4.16</t>
  </si>
  <si>
    <t>Instalación tubería PVC unión mecánica para acueductos -Presión Trabajo 200 PSI- 8" (incluye instal. accesorios)</t>
  </si>
  <si>
    <t>Instalación tubería PVC unión mecánica para acueductos -Presión Trabajo 200 PSI- 6" (incluye instal. accesorios)</t>
  </si>
  <si>
    <t>Instalación tubería PVC unión mecánica para acueductos -Presión Trabajo 200 PSI- 4" (incluye instal. accesorios)</t>
  </si>
  <si>
    <t>Tee PVC -Presión Trabajo 200PSI- extremos unión mecánica x liso (8")</t>
  </si>
  <si>
    <t>Tee PVC -Presión Trabajo 200PSI- extremos unión mecánica x liso (6x6x6")</t>
  </si>
  <si>
    <t>Codo Radio Corto 45° PVC -Presión Trabajo 200PSI- extremos unión mecánica x liso  (6")</t>
  </si>
  <si>
    <t>Codo Radio Corto 90° PVC -Presión Trabajo 200PSI- extremos unión mecánica x liso  (4")</t>
  </si>
  <si>
    <t>Codo Radio Corto 90° PVC -Presión Trabajo 200PSI- extremos unión mecánica x liso  (6")</t>
  </si>
  <si>
    <t>Suministro e Instalación de Pasamuro H.F. (6")</t>
  </si>
  <si>
    <t xml:space="preserve">Codo 90 H.F. D=4" (para sistema de ventilación tanques elevados) - 4 puntos de ventilación por tanque - </t>
  </si>
  <si>
    <t xml:space="preserve">Instalación Tuberia H.F. D=4" (para sistema de ventilación tanques elevados) - 4 puntos de ventilación por tanque - </t>
  </si>
  <si>
    <t>E</t>
  </si>
  <si>
    <t>BOMBAS</t>
  </si>
  <si>
    <t>UN</t>
  </si>
  <si>
    <t>SUMINISTRO E INSTALACIONES</t>
  </si>
  <si>
    <t>Bomba CENTRÍFUGA BARNES GE 3B 200 TIPO GS ELÉCTRICA 20 HP 3600 RPM o similar (incluye Válvula de pie, Válvula de cheque, Unión universal, Tee, Tapón de cebado, soportes de neopreno)</t>
  </si>
  <si>
    <t>Suministro Tubería PVC d=10" conducción entre canal de recolección, filtración y el tanque</t>
  </si>
  <si>
    <t>Suministro tubería d=6" acero al carbón ramal sanitario floculadores</t>
  </si>
  <si>
    <t>Suministro TuberÍa PVC d=10" RDE 21 perforada para evacuación de lodos</t>
  </si>
  <si>
    <t>Suministro Tuberia PVC d=10" RDE 21 para evacuación de lodos</t>
  </si>
  <si>
    <t>Suministro Tubería PVC RDE 21 d=14" (Del desarenador a las dos plantas)</t>
  </si>
  <si>
    <t>Suministro Tuberia PVC 10" RDE 26 unión platino</t>
  </si>
  <si>
    <t>Suministro tubería PVC unión mecánica para acueductos -Presión Trabajo 200 PSI- 8" (incluye instal. accesorios)</t>
  </si>
  <si>
    <t>Suministro tubería PVC unión mecánica para acueductos -Presión Trabajo 200 PSI- 6" (incluye instal. accesorios)</t>
  </si>
  <si>
    <t>Suministro tubería PVC unión mecánica para acueductos -Presión Trabajo 200 PSI- 4" (incluye instal. accesorios)</t>
  </si>
  <si>
    <t xml:space="preserve">Concreto 3000 psi columnas (inc. formaleta 1/4 usos y colocación) </t>
  </si>
  <si>
    <t>Concreto 3000 psi para zapatas elaborado en obra</t>
  </si>
  <si>
    <t>Concreto 3000 psi para vigas elaborado en obra</t>
  </si>
  <si>
    <t>Acero de refuerzo fy = 60.000 psi</t>
  </si>
  <si>
    <t>Muro en bloque  No. 4</t>
  </si>
  <si>
    <t>Excavación manual Prof de 0 a 2 m para zapatas</t>
  </si>
  <si>
    <t xml:space="preserve">Relleno en recebo compactado </t>
  </si>
  <si>
    <t>Pintura Vinilo Tipo I (2 manos)</t>
  </si>
  <si>
    <t>Retiro de Sobrantes</t>
  </si>
  <si>
    <t xml:space="preserve">Retiro de Sobrantes </t>
  </si>
  <si>
    <t>Localizaciòn y replanteo para estructuras hidráulicas incluye elaboración de planos</t>
  </si>
  <si>
    <t xml:space="preserve">Suministro Tuberia H.f. D=4" (para sistema de ventilación tanques elevados) - 4 puntos de ventilación por tanque - </t>
  </si>
  <si>
    <t>Puntos hidráulicos 1/2''</t>
  </si>
  <si>
    <t>Suministro e Instalación Dosificador gravimétrico para aplicar sulfato con capacidad de 50 kg/dia con dosificacion tipo basculante. Estructuras metalicas y tolvas  en PRFV(Fibra de Vidrio)</t>
  </si>
  <si>
    <t>Suministro e Instalación Dosificador gravimétrico para aplicar cal con capacidad de 50 kg/dia con dosificación tipo basculante. Estructuras metálicas y tolvas  en PRFV(Fibra de Vidrio)</t>
  </si>
  <si>
    <t>CASETA DE BOMBEO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</si>
  <si>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</si>
  <si>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</si>
  <si>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</si>
  <si>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</si>
  <si>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</si>
  <si>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</si>
  <si>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</si>
  <si>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</si>
  <si>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</si>
  <si>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</si>
  <si>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</si>
  <si>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</si>
  <si>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</si>
  <si>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</si>
  <si>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</si>
  <si>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</si>
  <si>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</si>
  <si>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</si>
  <si>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</si>
  <si>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</si>
  <si>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</si>
  <si>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</si>
  <si>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</si>
  <si>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</si>
  <si>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</si>
  <si>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</si>
  <si>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</si>
  <si>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</si>
  <si>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Localización y replanteo de redes</t>
  </si>
  <si>
    <t xml:space="preserve">Compuerta  lateral  en  lámina  de   3/8" de  espesor, con  marcos  en  ángulo 1" x 1" x  1/4",  con vástago de extensión sin  columna de  maniobra y con rueda de manejo, pintada con dos  (2) manos de resina epóxica Para la admisión al Tanque de aquietamiento de 0.25 m. x 0.25 m. </t>
  </si>
  <si>
    <t>COMPUERTAS CARACTERÍSTICAS</t>
  </si>
  <si>
    <t>Ubicación</t>
  </si>
  <si>
    <t>Dimensiones Libres de la Hoja</t>
  </si>
  <si>
    <t>a</t>
  </si>
  <si>
    <t>b</t>
  </si>
  <si>
    <t>Altura sin considerar el marco</t>
  </si>
  <si>
    <t>c</t>
  </si>
  <si>
    <t>Cantidad de Compuertas</t>
  </si>
  <si>
    <t xml:space="preserve">Admisión a floculador </t>
  </si>
  <si>
    <t>Admisión a Tanque de Aquietamiento</t>
  </si>
  <si>
    <t>Salida canal agua sedimentada</t>
  </si>
  <si>
    <t>Admisión a filtros</t>
  </si>
  <si>
    <t>Retrolavado de los filtros</t>
  </si>
  <si>
    <t>Lateral de espigo D= 14''</t>
  </si>
  <si>
    <t>9.12</t>
  </si>
  <si>
    <t>9.13</t>
  </si>
  <si>
    <t xml:space="preserve">Entrada al sedimentador </t>
  </si>
  <si>
    <t xml:space="preserve">Lavado del sedimentador </t>
  </si>
  <si>
    <t>Lateral de espigo D= 10''</t>
  </si>
  <si>
    <t>Salida agua filtrada</t>
  </si>
  <si>
    <t>Lateral de espigo D= 8''</t>
  </si>
  <si>
    <t>Entrada Canal de agua filtrada</t>
  </si>
  <si>
    <t>Compuertas en H.F. con sello maquinado y cuñas  de ajuste, vástago de  extens., columna de maniobra y C.R.M., así : Laterales circulares de espigo, de  ø14", (lavado  de  los filtros) con  una guía para el  vástago de extensión. Distancia (d)  del  centro de la compuerta  al piso de la columna = 2,80 m.</t>
  </si>
  <si>
    <t>Compuertas en H.F. con sello mequinado y cuñas  de ajuste, vástago de  extens., columna de maniobra y C.R.M., así : Laterales circulares de espigo, de  ø8", (salida agua filtrada) con dos  (2) guías para el  vástago. Distanc. (d)  del  centro de la compuerta  al piso de la columna = 5.35 m.</t>
  </si>
  <si>
    <r>
      <t>Compuertas en H.F. con sello mequinado y cuñas  de ajuste, vástago de  extens., columna de maniobra y C.R.M., así : Laterales circulares de espigo, de  ø10", (</t>
    </r>
    <r>
      <rPr>
        <sz val="8"/>
        <rFont val="Arial Narrow"/>
        <family val="2"/>
      </rPr>
      <t>descarga  de sedimentadores) con dos  (2) guías para el  vástago. Distanc. (d)  del  centro de la compuerta  al piso de la columna = 4,18 m.</t>
    </r>
  </si>
  <si>
    <t>Compuertas en H.F. con sello mequinado y cuñas  de ajuste, vástago de  extens., columna de maniobra y C.R.M., así : Laterales circulares de espigo, de  ø14", (entrada de sedimentadores) con dos  (2) guías para el  vástago. Distanc. (d)  del  centro de la compuerta  al piso de la columna = 4,18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</si>
</sst>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0_)"/>
    <numFmt numFmtId="165" formatCode="_ * #,##0.0_ ;_ * \-#,##0.0_ ;_ * &quot;-&quot;_ ;_ @_ "/>
    <numFmt numFmtId="166" formatCode="_(* #.##0.0_);_(* \(#.##0.0\);_(* &quot;-&quot;?_);_(@_)"/>
    <numFmt numFmtId="167" formatCode="_-&quot;$&quot;* #,##0.00_-;\-&quot;$&quot;* #,##0.00_-;_-&quot;$&quot;* &quot;-&quot;??_-;_-@_-"/>
    <numFmt numFmtId="168" formatCode="_ [$€-2]\ * #,##0.00_ ;_ [$€-2]\ * \-#,##0.00_ ;_ [$€-2]\ * &quot;-&quot;??_ "/>
    <numFmt numFmtId="169" formatCode="_ * #,##0.00_ ;_ * \-#,##0.00_ ;_ * &quot;-&quot;??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(&quot;$&quot;\ * #.##0.00_);_(&quot;$&quot;\ * \(#.##0.00\);_(&quot;$&quot;\ * &quot;-&quot;??_);_(@_)"/>
    <numFmt numFmtId="173" formatCode="0.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color theme="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5">
    <xf numFmtId="0" fontId="0" fillId="0" borderId="0"/>
    <xf numFmtId="40" fontId="6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44" fontId="2" fillId="0" borderId="0" applyFont="0" applyFill="0" applyBorder="0" applyAlignment="0" applyProtection="0"/>
    <xf numFmtId="0" fontId="11" fillId="0" borderId="0"/>
    <xf numFmtId="0" fontId="11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5" fillId="23" borderId="4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6" fillId="24" borderId="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6" fillId="24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0" fontId="19" fillId="10" borderId="4" applyNumberFormat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9" fillId="10" borderId="4" applyNumberFormat="0" applyAlignment="0" applyProtection="0"/>
    <xf numFmtId="0" fontId="17" fillId="0" borderId="6" applyNumberFormat="0" applyFill="0" applyAlignment="0" applyProtection="0"/>
    <xf numFmtId="43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2" fillId="0" borderId="0"/>
    <xf numFmtId="164" fontId="2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11" fillId="25" borderId="10" applyNumberFormat="0" applyFont="0" applyAlignment="0" applyProtection="0"/>
    <xf numFmtId="0" fontId="8" fillId="25" borderId="10" applyNumberFormat="0" applyFont="0" applyAlignment="0" applyProtection="0"/>
    <xf numFmtId="0" fontId="23" fillId="23" borderId="11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3" fillId="23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02">
    <xf numFmtId="0" fontId="0" fillId="0" borderId="0" xfId="0"/>
    <xf numFmtId="0" fontId="10" fillId="0" borderId="0" xfId="6" applyFont="1" applyFill="1" applyBorder="1" applyAlignment="1" applyProtection="1">
      <alignment horizontal="center" vertical="center" wrapText="1"/>
    </xf>
    <xf numFmtId="0" fontId="4" fillId="4" borderId="16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NumberFormat="1" applyFont="1" applyFill="1" applyBorder="1" applyAlignment="1" applyProtection="1">
      <alignment horizontal="center" vertical="center"/>
    </xf>
    <xf numFmtId="0" fontId="4" fillId="0" borderId="14" xfId="3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vertical="center" wrapText="1"/>
    </xf>
    <xf numFmtId="0" fontId="4" fillId="0" borderId="15" xfId="3" applyFont="1" applyFill="1" applyBorder="1" applyAlignment="1" applyProtection="1">
      <alignment vertical="center" wrapText="1"/>
    </xf>
    <xf numFmtId="2" fontId="26" fillId="0" borderId="16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left" vertical="center" wrapText="1"/>
    </xf>
    <xf numFmtId="0" fontId="26" fillId="0" borderId="1" xfId="4" applyFont="1" applyFill="1" applyBorder="1" applyAlignment="1" applyProtection="1">
      <alignment horizontal="center" vertical="center" wrapText="1"/>
    </xf>
    <xf numFmtId="4" fontId="26" fillId="0" borderId="1" xfId="4" applyNumberFormat="1" applyFont="1" applyFill="1" applyBorder="1" applyAlignment="1" applyProtection="1">
      <alignment horizontal="center" vertical="center"/>
    </xf>
    <xf numFmtId="0" fontId="26" fillId="0" borderId="1" xfId="4" applyFont="1" applyFill="1" applyBorder="1" applyAlignment="1" applyProtection="1">
      <alignment horizontal="justify" vertical="center" wrapText="1"/>
    </xf>
    <xf numFmtId="44" fontId="4" fillId="3" borderId="17" xfId="5" applyNumberFormat="1" applyFont="1" applyFill="1" applyBorder="1" applyAlignment="1" applyProtection="1">
      <alignment horizontal="center" vertical="center" wrapText="1"/>
    </xf>
    <xf numFmtId="0" fontId="26" fillId="0" borderId="16" xfId="3" applyFont="1" applyFill="1" applyBorder="1" applyAlignment="1" applyProtection="1">
      <alignment horizontal="center" vertical="center" wrapText="1"/>
    </xf>
    <xf numFmtId="167" fontId="26" fillId="0" borderId="1" xfId="5" applyNumberFormat="1" applyFont="1" applyFill="1" applyBorder="1" applyAlignment="1" applyProtection="1">
      <alignment horizontal="center" vertical="center"/>
    </xf>
    <xf numFmtId="44" fontId="4" fillId="0" borderId="17" xfId="5" applyNumberFormat="1" applyFont="1" applyFill="1" applyBorder="1" applyAlignment="1" applyProtection="1">
      <alignment horizontal="center" vertical="center" wrapText="1"/>
    </xf>
    <xf numFmtId="0" fontId="27" fillId="0" borderId="12" xfId="0" applyFont="1" applyBorder="1" applyProtection="1"/>
    <xf numFmtId="0" fontId="27" fillId="0" borderId="0" xfId="0" applyFont="1" applyBorder="1" applyProtection="1"/>
    <xf numFmtId="0" fontId="27" fillId="0" borderId="13" xfId="0" applyFont="1" applyBorder="1" applyProtection="1"/>
    <xf numFmtId="0" fontId="3" fillId="0" borderId="0" xfId="2" applyNumberFormat="1" applyFont="1" applyFill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center" vertical="center"/>
    </xf>
    <xf numFmtId="40" fontId="4" fillId="4" borderId="17" xfId="1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165" fontId="26" fillId="0" borderId="1" xfId="4" applyNumberFormat="1" applyFont="1" applyFill="1" applyBorder="1" applyAlignment="1" applyProtection="1">
      <alignment horizontal="center" vertical="center"/>
    </xf>
    <xf numFmtId="44" fontId="26" fillId="0" borderId="1" xfId="5" applyFont="1" applyFill="1" applyBorder="1" applyAlignment="1" applyProtection="1">
      <alignment horizontal="right" vertical="center" wrapText="1"/>
    </xf>
    <xf numFmtId="0" fontId="10" fillId="0" borderId="0" xfId="4" applyFont="1" applyFill="1" applyBorder="1" applyAlignment="1" applyProtection="1">
      <alignment horizontal="center" vertical="center"/>
    </xf>
    <xf numFmtId="0" fontId="26" fillId="0" borderId="16" xfId="4" applyNumberFormat="1" applyFont="1" applyFill="1" applyBorder="1" applyAlignment="1" applyProtection="1">
      <alignment horizontal="center" vertical="center"/>
    </xf>
    <xf numFmtId="44" fontId="26" fillId="0" borderId="1" xfId="5" applyNumberFormat="1" applyFont="1" applyFill="1" applyBorder="1" applyAlignment="1" applyProtection="1">
      <alignment horizontal="right" vertical="center" wrapText="1"/>
    </xf>
    <xf numFmtId="44" fontId="26" fillId="0" borderId="17" xfId="5" applyNumberFormat="1" applyFont="1" applyFill="1" applyBorder="1" applyAlignment="1" applyProtection="1">
      <alignment horizontal="center" vertical="center" wrapText="1"/>
    </xf>
    <xf numFmtId="166" fontId="5" fillId="0" borderId="0" xfId="4" applyNumberFormat="1" applyFont="1" applyFill="1" applyAlignment="1" applyProtection="1">
      <alignment vertical="center"/>
    </xf>
    <xf numFmtId="44" fontId="5" fillId="0" borderId="0" xfId="4" applyNumberFormat="1" applyFont="1" applyFill="1" applyAlignment="1" applyProtection="1">
      <alignment vertical="center"/>
    </xf>
    <xf numFmtId="0" fontId="5" fillId="0" borderId="0" xfId="2" applyNumberFormat="1" applyFont="1" applyFill="1" applyProtection="1"/>
    <xf numFmtId="0" fontId="3" fillId="0" borderId="0" xfId="4" applyFont="1" applyFill="1" applyAlignment="1" applyProtection="1">
      <alignment horizontal="center" vertical="center"/>
    </xf>
    <xf numFmtId="44" fontId="4" fillId="0" borderId="15" xfId="3" applyNumberFormat="1" applyFont="1" applyFill="1" applyBorder="1" applyAlignment="1" applyProtection="1">
      <alignment vertical="center" wrapText="1"/>
    </xf>
    <xf numFmtId="0" fontId="5" fillId="0" borderId="0" xfId="4" applyFont="1" applyFill="1" applyAlignment="1" applyProtection="1">
      <alignment horizontal="center" vertical="center"/>
    </xf>
    <xf numFmtId="40" fontId="5" fillId="0" borderId="0" xfId="1" applyFont="1" applyFill="1" applyAlignment="1" applyProtection="1">
      <alignment vertical="center"/>
    </xf>
    <xf numFmtId="0" fontId="4" fillId="4" borderId="1" xfId="4" applyFont="1" applyFill="1" applyBorder="1" applyAlignment="1" applyProtection="1">
      <alignment horizontal="center" vertical="center" wrapText="1"/>
    </xf>
    <xf numFmtId="0" fontId="4" fillId="4" borderId="16" xfId="4" applyNumberFormat="1" applyFont="1" applyFill="1" applyBorder="1" applyAlignment="1" applyProtection="1">
      <alignment horizontal="center" vertical="center"/>
    </xf>
    <xf numFmtId="0" fontId="4" fillId="26" borderId="1" xfId="4" applyFont="1" applyFill="1" applyBorder="1" applyAlignment="1" applyProtection="1">
      <alignment horizontal="center" vertical="center" wrapText="1"/>
    </xf>
    <xf numFmtId="3" fontId="5" fillId="0" borderId="0" xfId="4" applyNumberFormat="1" applyFont="1" applyFill="1" applyAlignment="1" applyProtection="1">
      <alignment vertical="center"/>
    </xf>
    <xf numFmtId="40" fontId="5" fillId="0" borderId="0" xfId="4" applyNumberFormat="1" applyFont="1" applyFill="1" applyAlignment="1" applyProtection="1">
      <alignment vertical="center"/>
    </xf>
    <xf numFmtId="1" fontId="26" fillId="0" borderId="16" xfId="4" applyNumberFormat="1" applyFont="1" applyFill="1" applyBorder="1" applyAlignment="1" applyProtection="1">
      <alignment horizontal="center" vertical="center"/>
    </xf>
    <xf numFmtId="44" fontId="26" fillId="2" borderId="1" xfId="5" applyNumberFormat="1" applyFont="1" applyFill="1" applyBorder="1" applyAlignment="1" applyProtection="1">
      <alignment horizontal="right" vertical="center" wrapText="1"/>
    </xf>
    <xf numFmtId="1" fontId="4" fillId="26" borderId="16" xfId="4" applyNumberFormat="1" applyFont="1" applyFill="1" applyBorder="1" applyAlignment="1" applyProtection="1">
      <alignment horizontal="center" vertical="center"/>
    </xf>
    <xf numFmtId="0" fontId="4" fillId="2" borderId="14" xfId="4" applyFont="1" applyFill="1" applyBorder="1" applyAlignment="1" applyProtection="1">
      <alignment horizontal="center" vertical="center" wrapText="1"/>
    </xf>
    <xf numFmtId="0" fontId="4" fillId="2" borderId="2" xfId="4" applyFont="1" applyFill="1" applyBorder="1" applyAlignment="1" applyProtection="1">
      <alignment horizontal="center" vertical="center" wrapText="1"/>
    </xf>
    <xf numFmtId="0" fontId="4" fillId="2" borderId="15" xfId="4" applyFont="1" applyFill="1" applyBorder="1" applyAlignment="1" applyProtection="1">
      <alignment horizontal="center" vertical="center" wrapText="1"/>
    </xf>
    <xf numFmtId="4" fontId="5" fillId="0" borderId="0" xfId="2" applyNumberFormat="1" applyFont="1" applyFill="1" applyProtection="1"/>
    <xf numFmtId="0" fontId="4" fillId="2" borderId="14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15" xfId="2" applyNumberFormat="1" applyFont="1" applyFill="1" applyBorder="1" applyAlignment="1" applyProtection="1">
      <alignment horizontal="center" vertical="center"/>
    </xf>
    <xf numFmtId="44" fontId="4" fillId="3" borderId="24" xfId="5" applyNumberFormat="1" applyFont="1" applyFill="1" applyBorder="1" applyAlignment="1" applyProtection="1">
      <alignment horizontal="center" vertical="center" wrapText="1"/>
    </xf>
    <xf numFmtId="0" fontId="4" fillId="4" borderId="1" xfId="4" applyFont="1" applyFill="1" applyBorder="1" applyAlignment="1" applyProtection="1">
      <alignment horizontal="left" vertical="center" wrapText="1"/>
    </xf>
    <xf numFmtId="0" fontId="4" fillId="26" borderId="1" xfId="4" applyFont="1" applyFill="1" applyBorder="1" applyAlignment="1" applyProtection="1">
      <alignment horizontal="left" vertical="center" wrapText="1"/>
    </xf>
    <xf numFmtId="0" fontId="26" fillId="0" borderId="1" xfId="4" applyFont="1" applyFill="1" applyBorder="1" applyAlignment="1" applyProtection="1">
      <alignment horizontal="justify" vertical="top" wrapText="1"/>
    </xf>
    <xf numFmtId="10" fontId="5" fillId="0" borderId="0" xfId="583" applyNumberFormat="1" applyFont="1" applyFill="1" applyAlignment="1" applyProtection="1">
      <alignment vertical="center"/>
    </xf>
    <xf numFmtId="173" fontId="5" fillId="0" borderId="0" xfId="583" applyNumberFormat="1" applyFont="1" applyFill="1" applyAlignment="1" applyProtection="1">
      <alignment vertical="center"/>
    </xf>
    <xf numFmtId="0" fontId="26" fillId="2" borderId="1" xfId="4" applyFont="1" applyFill="1" applyBorder="1" applyAlignment="1" applyProtection="1">
      <alignment horizontal="justify" vertical="center" wrapText="1"/>
    </xf>
    <xf numFmtId="0" fontId="29" fillId="0" borderId="0" xfId="0" applyFont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wrapText="1"/>
    </xf>
    <xf numFmtId="2" fontId="29" fillId="0" borderId="1" xfId="0" applyNumberFormat="1" applyFont="1" applyBorder="1" applyAlignment="1">
      <alignment horizontal="center" vertical="center"/>
    </xf>
    <xf numFmtId="2" fontId="26" fillId="2" borderId="16" xfId="4" applyNumberFormat="1" applyFont="1" applyFill="1" applyBorder="1" applyAlignment="1" applyProtection="1">
      <alignment horizontal="center" vertical="center"/>
    </xf>
    <xf numFmtId="0" fontId="26" fillId="2" borderId="1" xfId="4" applyFont="1" applyFill="1" applyBorder="1" applyAlignment="1" applyProtection="1">
      <alignment horizontal="center" vertical="center" wrapText="1"/>
    </xf>
    <xf numFmtId="4" fontId="26" fillId="2" borderId="1" xfId="4" applyNumberFormat="1" applyFont="1" applyFill="1" applyBorder="1" applyAlignment="1" applyProtection="1">
      <alignment horizontal="center" vertical="center"/>
    </xf>
    <xf numFmtId="44" fontId="26" fillId="2" borderId="17" xfId="5" applyNumberFormat="1" applyFont="1" applyFill="1" applyBorder="1" applyAlignment="1" applyProtection="1">
      <alignment horizontal="center" vertical="center" wrapText="1"/>
    </xf>
    <xf numFmtId="0" fontId="4" fillId="3" borderId="16" xfId="2" applyNumberFormat="1" applyFont="1" applyFill="1" applyBorder="1" applyAlignment="1" applyProtection="1">
      <alignment horizontal="right" vertical="center"/>
    </xf>
    <xf numFmtId="0" fontId="4" fillId="3" borderId="1" xfId="2" applyNumberFormat="1" applyFont="1" applyFill="1" applyBorder="1" applyAlignment="1" applyProtection="1">
      <alignment horizontal="right" vertical="center"/>
    </xf>
    <xf numFmtId="0" fontId="4" fillId="3" borderId="21" xfId="2" applyNumberFormat="1" applyFont="1" applyFill="1" applyBorder="1" applyAlignment="1" applyProtection="1">
      <alignment horizontal="center" vertical="center"/>
    </xf>
    <xf numFmtId="0" fontId="4" fillId="3" borderId="22" xfId="2" applyNumberFormat="1" applyFont="1" applyFill="1" applyBorder="1" applyAlignment="1" applyProtection="1">
      <alignment horizontal="center" vertical="center"/>
    </xf>
    <xf numFmtId="0" fontId="4" fillId="3" borderId="23" xfId="2" applyNumberFormat="1" applyFont="1" applyFill="1" applyBorder="1" applyAlignment="1" applyProtection="1">
      <alignment horizontal="center" vertical="center"/>
    </xf>
    <xf numFmtId="0" fontId="4" fillId="2" borderId="16" xfId="2" applyNumberFormat="1" applyFont="1" applyFill="1" applyBorder="1" applyAlignment="1" applyProtection="1">
      <alignment horizontal="right" vertical="center"/>
    </xf>
    <xf numFmtId="0" fontId="4" fillId="2" borderId="1" xfId="2" applyNumberFormat="1" applyFont="1" applyFill="1" applyBorder="1" applyAlignment="1" applyProtection="1">
      <alignment horizontal="right" vertical="center"/>
    </xf>
    <xf numFmtId="0" fontId="4" fillId="2" borderId="18" xfId="2" applyNumberFormat="1" applyFont="1" applyFill="1" applyBorder="1" applyAlignment="1" applyProtection="1">
      <alignment horizontal="center" vertical="center" wrapText="1"/>
    </xf>
    <xf numFmtId="0" fontId="4" fillId="2" borderId="19" xfId="2" applyNumberFormat="1" applyFont="1" applyFill="1" applyBorder="1" applyAlignment="1" applyProtection="1">
      <alignment horizontal="center" vertical="center" wrapText="1"/>
    </xf>
    <xf numFmtId="0" fontId="4" fillId="2" borderId="20" xfId="2" applyNumberFormat="1" applyFont="1" applyFill="1" applyBorder="1" applyAlignment="1" applyProtection="1">
      <alignment horizontal="center" vertical="center" wrapText="1"/>
    </xf>
    <xf numFmtId="0" fontId="4" fillId="2" borderId="16" xfId="2" applyNumberFormat="1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7" xfId="2" applyNumberFormat="1" applyFont="1" applyFill="1" applyBorder="1" applyAlignment="1" applyProtection="1">
      <alignment horizontal="center" vertical="center" wrapText="1"/>
    </xf>
    <xf numFmtId="0" fontId="4" fillId="3" borderId="16" xfId="2" applyNumberFormat="1" applyFont="1" applyFill="1" applyBorder="1" applyAlignment="1" applyProtection="1">
      <alignment horizontal="center" vertical="center"/>
    </xf>
    <xf numFmtId="0" fontId="4" fillId="3" borderId="1" xfId="2" quotePrefix="1" applyNumberFormat="1" applyFont="1" applyFill="1" applyBorder="1" applyAlignment="1" applyProtection="1">
      <alignment horizontal="center" vertical="center"/>
    </xf>
    <xf numFmtId="0" fontId="4" fillId="3" borderId="17" xfId="2" quotePrefix="1" applyNumberFormat="1" applyFont="1" applyFill="1" applyBorder="1" applyAlignment="1" applyProtection="1">
      <alignment horizontal="center" vertical="center"/>
    </xf>
    <xf numFmtId="0" fontId="4" fillId="4" borderId="14" xfId="4" applyFont="1" applyFill="1" applyBorder="1" applyAlignment="1" applyProtection="1">
      <alignment horizontal="center" vertical="center" wrapText="1"/>
    </xf>
    <xf numFmtId="0" fontId="4" fillId="4" borderId="2" xfId="4" applyFont="1" applyFill="1" applyBorder="1" applyAlignment="1" applyProtection="1">
      <alignment horizontal="center" vertical="center" wrapText="1"/>
    </xf>
    <xf numFmtId="0" fontId="4" fillId="4" borderId="15" xfId="4" applyFont="1" applyFill="1" applyBorder="1" applyAlignment="1" applyProtection="1">
      <alignment horizontal="center" vertical="center" wrapText="1"/>
    </xf>
    <xf numFmtId="0" fontId="4" fillId="0" borderId="14" xfId="2" applyNumberFormat="1" applyFont="1" applyFill="1" applyBorder="1" applyAlignment="1" applyProtection="1">
      <alignment horizontal="right" vertical="center" wrapText="1"/>
    </xf>
    <xf numFmtId="0" fontId="4" fillId="0" borderId="2" xfId="2" applyNumberFormat="1" applyFont="1" applyFill="1" applyBorder="1" applyAlignment="1" applyProtection="1">
      <alignment horizontal="right" vertical="center" wrapText="1"/>
    </xf>
    <xf numFmtId="0" fontId="4" fillId="0" borderId="3" xfId="2" applyNumberFormat="1" applyFont="1" applyFill="1" applyBorder="1" applyAlignment="1" applyProtection="1">
      <alignment horizontal="right" vertical="center" wrapText="1"/>
    </xf>
    <xf numFmtId="0" fontId="4" fillId="2" borderId="14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15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</cellXfs>
  <cellStyles count="585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1 10" xfId="14"/>
    <cellStyle name="20% - Énfasis1 2" xfId="15"/>
    <cellStyle name="20% - Énfasis1 3" xfId="16"/>
    <cellStyle name="20% - Énfasis1 4" xfId="17"/>
    <cellStyle name="20% - Énfasis1 5" xfId="18"/>
    <cellStyle name="20% - Énfasis1 6" xfId="19"/>
    <cellStyle name="20% - Énfasis1 7" xfId="20"/>
    <cellStyle name="20% - Énfasis1 8" xfId="21"/>
    <cellStyle name="20% - Énfasis1 9" xfId="22"/>
    <cellStyle name="20% - Énfasis2 10" xfId="23"/>
    <cellStyle name="20% - Énfasis2 2" xfId="24"/>
    <cellStyle name="20% - Énfasis2 3" xfId="25"/>
    <cellStyle name="20% - Énfasis2 4" xfId="26"/>
    <cellStyle name="20% - Énfasis2 5" xfId="27"/>
    <cellStyle name="20% - Énfasis2 6" xfId="28"/>
    <cellStyle name="20% - Énfasis2 7" xfId="29"/>
    <cellStyle name="20% - Énfasis2 8" xfId="30"/>
    <cellStyle name="20% - Énfasis2 9" xfId="31"/>
    <cellStyle name="20% - Énfasis3 10" xfId="32"/>
    <cellStyle name="20% - Énfasis3 2" xfId="33"/>
    <cellStyle name="20% - Énfasis3 3" xfId="34"/>
    <cellStyle name="20% - Énfasis3 4" xfId="35"/>
    <cellStyle name="20% - Énfasis3 5" xfId="36"/>
    <cellStyle name="20% - Énfasis3 6" xfId="37"/>
    <cellStyle name="20% - Énfasis3 7" xfId="38"/>
    <cellStyle name="20% - Énfasis3 8" xfId="39"/>
    <cellStyle name="20% - Énfasis3 9" xfId="40"/>
    <cellStyle name="20% - Énfasis4 10" xfId="41"/>
    <cellStyle name="20% - Énfasis4 2" xfId="42"/>
    <cellStyle name="20% - Énfasis4 3" xfId="43"/>
    <cellStyle name="20% - Énfasis4 4" xfId="44"/>
    <cellStyle name="20% - Énfasis4 5" xfId="45"/>
    <cellStyle name="20% - Énfasis4 6" xfId="46"/>
    <cellStyle name="20% - Énfasis4 7" xfId="47"/>
    <cellStyle name="20% - Énfasis4 8" xfId="48"/>
    <cellStyle name="20% - Énfasis4 9" xfId="49"/>
    <cellStyle name="20% - Énfasis5 10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2" xfId="60"/>
    <cellStyle name="20% - Énfasis6 3" xfId="61"/>
    <cellStyle name="20% - Énfasis6 4" xfId="62"/>
    <cellStyle name="20% - Énfasis6 5" xfId="63"/>
    <cellStyle name="20% - Énfasis6 6" xfId="64"/>
    <cellStyle name="20% - Énfasis6 7" xfId="65"/>
    <cellStyle name="20% - Énfasis6 8" xfId="66"/>
    <cellStyle name="20% - Énfasis6 9" xfId="67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 10" xfId="74"/>
    <cellStyle name="40% - Énfasis1 2" xfId="75"/>
    <cellStyle name="40% - Énfasis1 3" xfId="76"/>
    <cellStyle name="40% - Énfasis1 4" xfId="77"/>
    <cellStyle name="40% - Énfasis1 5" xfId="78"/>
    <cellStyle name="40% - Énfasis1 6" xfId="79"/>
    <cellStyle name="40% - Énfasis1 7" xfId="80"/>
    <cellStyle name="40% - Énfasis1 8" xfId="81"/>
    <cellStyle name="40% - Énfasis1 9" xfId="82"/>
    <cellStyle name="40% - Énfasis2 10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2" xfId="93"/>
    <cellStyle name="40% - Énfasis3 3" xfId="94"/>
    <cellStyle name="40% - Énfasis3 4" xfId="95"/>
    <cellStyle name="40% - Énfasis3 5" xfId="96"/>
    <cellStyle name="40% - Énfasis3 6" xfId="97"/>
    <cellStyle name="40% - Énfasis3 7" xfId="98"/>
    <cellStyle name="40% - Énfasis3 8" xfId="99"/>
    <cellStyle name="40% - Énfasis3 9" xfId="100"/>
    <cellStyle name="40% - Énfasis4 10" xfId="101"/>
    <cellStyle name="40% - Énfasis4 2" xfId="102"/>
    <cellStyle name="40% - Énfasis4 3" xfId="103"/>
    <cellStyle name="40% - Énfasis4 4" xfId="104"/>
    <cellStyle name="40% - Énfasis4 5" xfId="105"/>
    <cellStyle name="40% - Énfasis4 6" xfId="106"/>
    <cellStyle name="40% - Énfasis4 7" xfId="107"/>
    <cellStyle name="40% - Énfasis4 8" xfId="108"/>
    <cellStyle name="40% - Énfasis4 9" xfId="109"/>
    <cellStyle name="40% - Énfasis5 10" xfId="110"/>
    <cellStyle name="40% - Énfasis5 2" xfId="111"/>
    <cellStyle name="40% - Énfasis5 3" xfId="112"/>
    <cellStyle name="40% - Énfasis5 4" xfId="113"/>
    <cellStyle name="40% - Énfasis5 5" xfId="114"/>
    <cellStyle name="40% - Énfasis5 6" xfId="115"/>
    <cellStyle name="40% - Énfasis5 7" xfId="116"/>
    <cellStyle name="40% - Énfasis5 8" xfId="117"/>
    <cellStyle name="40% - Énfasis5 9" xfId="118"/>
    <cellStyle name="40% - Énfasis6 10" xfId="119"/>
    <cellStyle name="40% - Énfasis6 2" xfId="120"/>
    <cellStyle name="40% - Énfasis6 3" xfId="121"/>
    <cellStyle name="40% - Énfasis6 4" xfId="122"/>
    <cellStyle name="40% - Énfasis6 5" xfId="123"/>
    <cellStyle name="40% - Énfasis6 6" xfId="124"/>
    <cellStyle name="40% - Énfasis6 7" xfId="125"/>
    <cellStyle name="40% - Énfasis6 8" xfId="126"/>
    <cellStyle name="40% - Énfasis6 9" xfId="127"/>
    <cellStyle name="60% - Accent1" xfId="128"/>
    <cellStyle name="60% - Accent2" xfId="129"/>
    <cellStyle name="60% - Accent3" xfId="130"/>
    <cellStyle name="60% - Accent4" xfId="131"/>
    <cellStyle name="60% - Accent5" xfId="132"/>
    <cellStyle name="60% - Accent6" xfId="133"/>
    <cellStyle name="60% - Énfasis1 10" xfId="134"/>
    <cellStyle name="60% - Énfasis1 2" xfId="135"/>
    <cellStyle name="60% - Énfasis1 3" xfId="136"/>
    <cellStyle name="60% - Énfasis1 4" xfId="137"/>
    <cellStyle name="60% - Énfasis1 5" xfId="138"/>
    <cellStyle name="60% - Énfasis1 6" xfId="139"/>
    <cellStyle name="60% - Énfasis1 7" xfId="140"/>
    <cellStyle name="60% - Énfasis1 8" xfId="141"/>
    <cellStyle name="60% - Énfasis1 9" xfId="142"/>
    <cellStyle name="60% - Énfasis2 10" xfId="143"/>
    <cellStyle name="60% - Énfasis2 2" xfId="144"/>
    <cellStyle name="60% - Énfasis2 3" xfId="145"/>
    <cellStyle name="60% - Énfasis2 4" xfId="146"/>
    <cellStyle name="60% - Énfasis2 5" xfId="147"/>
    <cellStyle name="60% - Énfasis2 6" xfId="148"/>
    <cellStyle name="60% - Énfasis2 7" xfId="149"/>
    <cellStyle name="60% - Énfasis2 8" xfId="150"/>
    <cellStyle name="60% - Énfasis2 9" xfId="151"/>
    <cellStyle name="60% - Énfasis3 10" xfId="152"/>
    <cellStyle name="60% - Énfasis3 2" xfId="153"/>
    <cellStyle name="60% - Énfasis3 3" xfId="154"/>
    <cellStyle name="60% - Énfasis3 4" xfId="155"/>
    <cellStyle name="60% - Énfasis3 5" xfId="156"/>
    <cellStyle name="60% - Énfasis3 6" xfId="157"/>
    <cellStyle name="60% - Énfasis3 7" xfId="158"/>
    <cellStyle name="60% - Énfasis3 8" xfId="159"/>
    <cellStyle name="60% - Énfasis3 9" xfId="160"/>
    <cellStyle name="60% - Énfasis4 10" xfId="161"/>
    <cellStyle name="60% - Énfasis4 2" xfId="162"/>
    <cellStyle name="60% - Énfasis4 3" xfId="163"/>
    <cellStyle name="60% - Énfasis4 4" xfId="164"/>
    <cellStyle name="60% - Énfasis4 5" xfId="165"/>
    <cellStyle name="60% - Énfasis4 6" xfId="166"/>
    <cellStyle name="60% - Énfasis4 7" xfId="167"/>
    <cellStyle name="60% - Énfasis4 8" xfId="168"/>
    <cellStyle name="60% - Énfasis4 9" xfId="169"/>
    <cellStyle name="60% - Énfasis5 10" xfId="170"/>
    <cellStyle name="60% - Énfasis5 2" xfId="171"/>
    <cellStyle name="60% - Énfasis5 3" xfId="172"/>
    <cellStyle name="60% - Énfasis5 4" xfId="173"/>
    <cellStyle name="60% - Énfasis5 5" xfId="174"/>
    <cellStyle name="60% - Énfasis5 6" xfId="175"/>
    <cellStyle name="60% - Énfasis5 7" xfId="176"/>
    <cellStyle name="60% - Énfasis5 8" xfId="177"/>
    <cellStyle name="60% - Énfasis5 9" xfId="178"/>
    <cellStyle name="60% - Énfasis6 10" xfId="179"/>
    <cellStyle name="60% - Énfasis6 2" xfId="180"/>
    <cellStyle name="60% - Énfasis6 3" xfId="181"/>
    <cellStyle name="60% - Énfasis6 4" xfId="182"/>
    <cellStyle name="60% - Énfasis6 5" xfId="183"/>
    <cellStyle name="60% - Énfasis6 6" xfId="184"/>
    <cellStyle name="60% - Énfasis6 7" xfId="185"/>
    <cellStyle name="60% - Énfasis6 8" xfId="186"/>
    <cellStyle name="60% - Énfasis6 9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Bad" xfId="194"/>
    <cellStyle name="Buena 10" xfId="195"/>
    <cellStyle name="Buena 2" xfId="196"/>
    <cellStyle name="Buena 3" xfId="197"/>
    <cellStyle name="Buena 4" xfId="198"/>
    <cellStyle name="Buena 5" xfId="199"/>
    <cellStyle name="Buena 6" xfId="200"/>
    <cellStyle name="Buena 7" xfId="201"/>
    <cellStyle name="Buena 8" xfId="202"/>
    <cellStyle name="Buena 9" xfId="203"/>
    <cellStyle name="Calculation" xfId="204"/>
    <cellStyle name="Cálculo 10" xfId="205"/>
    <cellStyle name="Cálculo 2" xfId="206"/>
    <cellStyle name="Cálculo 3" xfId="207"/>
    <cellStyle name="Cálculo 4" xfId="208"/>
    <cellStyle name="Cálculo 5" xfId="209"/>
    <cellStyle name="Cálculo 6" xfId="210"/>
    <cellStyle name="Cálculo 7" xfId="211"/>
    <cellStyle name="Cálculo 8" xfId="212"/>
    <cellStyle name="Cálculo 9" xfId="213"/>
    <cellStyle name="Celda de comprobación 10" xfId="214"/>
    <cellStyle name="Celda de comprobación 2" xfId="215"/>
    <cellStyle name="Celda de comprobación 3" xfId="216"/>
    <cellStyle name="Celda de comprobación 4" xfId="217"/>
    <cellStyle name="Celda de comprobación 5" xfId="218"/>
    <cellStyle name="Celda de comprobación 6" xfId="219"/>
    <cellStyle name="Celda de comprobación 7" xfId="220"/>
    <cellStyle name="Celda de comprobación 8" xfId="221"/>
    <cellStyle name="Celda de comprobación 9" xfId="222"/>
    <cellStyle name="Celda vinculada 10" xfId="223"/>
    <cellStyle name="Celda vinculada 2" xfId="224"/>
    <cellStyle name="Celda vinculada 3" xfId="225"/>
    <cellStyle name="Celda vinculada 4" xfId="226"/>
    <cellStyle name="Celda vinculada 5" xfId="227"/>
    <cellStyle name="Celda vinculada 6" xfId="228"/>
    <cellStyle name="Celda vinculada 7" xfId="229"/>
    <cellStyle name="Celda vinculada 8" xfId="230"/>
    <cellStyle name="Celda vinculada 9" xfId="231"/>
    <cellStyle name="Check Cell" xfId="232"/>
    <cellStyle name="Encabezado 4 10" xfId="233"/>
    <cellStyle name="Encabezado 4 2" xfId="234"/>
    <cellStyle name="Encabezado 4 3" xfId="235"/>
    <cellStyle name="Encabezado 4 4" xfId="236"/>
    <cellStyle name="Encabezado 4 5" xfId="237"/>
    <cellStyle name="Encabezado 4 6" xfId="238"/>
    <cellStyle name="Encabezado 4 7" xfId="239"/>
    <cellStyle name="Encabezado 4 8" xfId="240"/>
    <cellStyle name="Encabezado 4 9" xfId="241"/>
    <cellStyle name="Énfasis1 10" xfId="242"/>
    <cellStyle name="Énfasis1 2" xfId="243"/>
    <cellStyle name="Énfasis1 3" xfId="244"/>
    <cellStyle name="Énfasis1 4" xfId="245"/>
    <cellStyle name="Énfasis1 5" xfId="246"/>
    <cellStyle name="Énfasis1 6" xfId="247"/>
    <cellStyle name="Énfasis1 7" xfId="248"/>
    <cellStyle name="Énfasis1 8" xfId="249"/>
    <cellStyle name="Énfasis1 9" xfId="250"/>
    <cellStyle name="Énfasis2 10" xfId="251"/>
    <cellStyle name="Énfasis2 2" xfId="252"/>
    <cellStyle name="Énfasis2 3" xfId="253"/>
    <cellStyle name="Énfasis2 4" xfId="254"/>
    <cellStyle name="Énfasis2 5" xfId="255"/>
    <cellStyle name="Énfasis2 6" xfId="256"/>
    <cellStyle name="Énfasis2 7" xfId="257"/>
    <cellStyle name="Énfasis2 8" xfId="258"/>
    <cellStyle name="Énfasis2 9" xfId="259"/>
    <cellStyle name="Énfasis3 10" xfId="260"/>
    <cellStyle name="Énfasis3 2" xfId="261"/>
    <cellStyle name="Énfasis3 3" xfId="262"/>
    <cellStyle name="Énfasis3 4" xfId="263"/>
    <cellStyle name="Énfasis3 5" xfId="264"/>
    <cellStyle name="Énfasis3 6" xfId="265"/>
    <cellStyle name="Énfasis3 7" xfId="266"/>
    <cellStyle name="Énfasis3 8" xfId="267"/>
    <cellStyle name="Énfasis3 9" xfId="268"/>
    <cellStyle name="Énfasis4 10" xfId="269"/>
    <cellStyle name="Énfasis4 2" xfId="270"/>
    <cellStyle name="Énfasis4 3" xfId="271"/>
    <cellStyle name="Énfasis4 4" xfId="272"/>
    <cellStyle name="Énfasis4 5" xfId="273"/>
    <cellStyle name="Énfasis4 6" xfId="274"/>
    <cellStyle name="Énfasis4 7" xfId="275"/>
    <cellStyle name="Énfasis4 8" xfId="276"/>
    <cellStyle name="Énfasis4 9" xfId="277"/>
    <cellStyle name="Énfasis5 10" xfId="278"/>
    <cellStyle name="Énfasis5 2" xfId="279"/>
    <cellStyle name="Énfasis5 3" xfId="280"/>
    <cellStyle name="Énfasis5 4" xfId="281"/>
    <cellStyle name="Énfasis5 5" xfId="282"/>
    <cellStyle name="Énfasis5 6" xfId="283"/>
    <cellStyle name="Énfasis5 7" xfId="284"/>
    <cellStyle name="Énfasis5 8" xfId="285"/>
    <cellStyle name="Énfasis5 9" xfId="286"/>
    <cellStyle name="Énfasis6 10" xfId="287"/>
    <cellStyle name="Énfasis6 2" xfId="288"/>
    <cellStyle name="Énfasis6 3" xfId="289"/>
    <cellStyle name="Énfasis6 4" xfId="290"/>
    <cellStyle name="Énfasis6 5" xfId="291"/>
    <cellStyle name="Énfasis6 6" xfId="292"/>
    <cellStyle name="Énfasis6 7" xfId="293"/>
    <cellStyle name="Énfasis6 8" xfId="294"/>
    <cellStyle name="Énfasis6 9" xfId="295"/>
    <cellStyle name="Entrada 10" xfId="296"/>
    <cellStyle name="Entrada 2" xfId="297"/>
    <cellStyle name="Entrada 3" xfId="298"/>
    <cellStyle name="Entrada 4" xfId="299"/>
    <cellStyle name="Entrada 5" xfId="300"/>
    <cellStyle name="Entrada 6" xfId="301"/>
    <cellStyle name="Entrada 7" xfId="302"/>
    <cellStyle name="Entrada 8" xfId="303"/>
    <cellStyle name="Entrada 9" xfId="304"/>
    <cellStyle name="Euro" xfId="305"/>
    <cellStyle name="Euro 2" xfId="306"/>
    <cellStyle name="Euro 3" xfId="307"/>
    <cellStyle name="Euro 4" xfId="308"/>
    <cellStyle name="Explanatory Text" xfId="309"/>
    <cellStyle name="Good" xfId="310"/>
    <cellStyle name="Heading 1" xfId="311"/>
    <cellStyle name="Heading 2" xfId="312"/>
    <cellStyle name="Heading 3" xfId="313"/>
    <cellStyle name="Heading 4" xfId="314"/>
    <cellStyle name="Incorrecto 10" xfId="315"/>
    <cellStyle name="Incorrecto 2" xfId="316"/>
    <cellStyle name="Incorrecto 3" xfId="317"/>
    <cellStyle name="Incorrecto 4" xfId="318"/>
    <cellStyle name="Incorrecto 5" xfId="319"/>
    <cellStyle name="Incorrecto 6" xfId="320"/>
    <cellStyle name="Incorrecto 7" xfId="321"/>
    <cellStyle name="Incorrecto 8" xfId="322"/>
    <cellStyle name="Incorrecto 9" xfId="323"/>
    <cellStyle name="Input" xfId="324"/>
    <cellStyle name="Linked Cell" xfId="325"/>
    <cellStyle name="Millares" xfId="1" builtinId="3"/>
    <cellStyle name="Millares 10" xfId="326"/>
    <cellStyle name="Millares 10 2" xfId="327"/>
    <cellStyle name="Millares 11" xfId="328"/>
    <cellStyle name="Millares 15" xfId="329"/>
    <cellStyle name="Millares 16" xfId="330"/>
    <cellStyle name="Millares 17" xfId="331"/>
    <cellStyle name="Millares 18" xfId="332"/>
    <cellStyle name="Millares 19" xfId="333"/>
    <cellStyle name="Millares 2" xfId="334"/>
    <cellStyle name="Millares 2 10" xfId="335"/>
    <cellStyle name="Millares 2 11" xfId="336"/>
    <cellStyle name="Millares 2 11 2" xfId="337"/>
    <cellStyle name="Millares 2 12" xfId="338"/>
    <cellStyle name="Millares 2 13" xfId="339"/>
    <cellStyle name="Millares 2 14" xfId="340"/>
    <cellStyle name="Millares 2 15" xfId="341"/>
    <cellStyle name="Millares 2 16" xfId="342"/>
    <cellStyle name="Millares 2 17" xfId="343"/>
    <cellStyle name="Millares 2 18" xfId="344"/>
    <cellStyle name="Millares 2 19" xfId="345"/>
    <cellStyle name="Millares 2 2" xfId="346"/>
    <cellStyle name="Millares 2 2 2" xfId="347"/>
    <cellStyle name="Millares 2 2 2 2" xfId="348"/>
    <cellStyle name="Millares 2 2 3" xfId="349"/>
    <cellStyle name="Millares 2 2 4" xfId="350"/>
    <cellStyle name="Millares 2 2 5" xfId="351"/>
    <cellStyle name="Millares 2 20" xfId="352"/>
    <cellStyle name="Millares 2 21" xfId="353"/>
    <cellStyle name="Millares 2 22" xfId="354"/>
    <cellStyle name="Millares 2 23" xfId="355"/>
    <cellStyle name="Millares 2 24" xfId="356"/>
    <cellStyle name="Millares 2 25" xfId="357"/>
    <cellStyle name="Millares 2 26" xfId="358"/>
    <cellStyle name="Millares 2 27" xfId="359"/>
    <cellStyle name="Millares 2 28" xfId="360"/>
    <cellStyle name="Millares 2 29" xfId="361"/>
    <cellStyle name="Millares 2 3" xfId="362"/>
    <cellStyle name="Millares 2 3 2" xfId="363"/>
    <cellStyle name="Millares 2 3 2 2" xfId="364"/>
    <cellStyle name="Millares 2 3 2 3" xfId="365"/>
    <cellStyle name="Millares 2 3 3" xfId="366"/>
    <cellStyle name="Millares 2 3 4" xfId="367"/>
    <cellStyle name="Millares 2 30" xfId="368"/>
    <cellStyle name="Millares 2 4" xfId="369"/>
    <cellStyle name="Millares 2 4 2" xfId="370"/>
    <cellStyle name="Millares 2 4 3" xfId="371"/>
    <cellStyle name="Millares 2 5" xfId="372"/>
    <cellStyle name="Millares 2 5 2" xfId="373"/>
    <cellStyle name="Millares 2 5 3" xfId="374"/>
    <cellStyle name="Millares 2 6" xfId="375"/>
    <cellStyle name="Millares 2 7" xfId="376"/>
    <cellStyle name="Millares 2 7 2" xfId="377"/>
    <cellStyle name="Millares 2 7 3" xfId="378"/>
    <cellStyle name="Millares 2 8" xfId="379"/>
    <cellStyle name="Millares 2 9" xfId="380"/>
    <cellStyle name="Millares 21" xfId="381"/>
    <cellStyle name="Millares 21 2" xfId="382"/>
    <cellStyle name="Millares 3" xfId="383"/>
    <cellStyle name="Millares 3 2" xfId="384"/>
    <cellStyle name="Millares 3 3" xfId="385"/>
    <cellStyle name="Millares 3 4" xfId="386"/>
    <cellStyle name="Millares 4" xfId="387"/>
    <cellStyle name="Millares 4 2" xfId="388"/>
    <cellStyle name="Millares 4 3" xfId="389"/>
    <cellStyle name="Millares 4 4" xfId="390"/>
    <cellStyle name="Millares 5 2" xfId="391"/>
    <cellStyle name="Millares 5 3" xfId="392"/>
    <cellStyle name="Millares 6 2" xfId="393"/>
    <cellStyle name="Millares 6 3" xfId="394"/>
    <cellStyle name="Millares 7 2" xfId="395"/>
    <cellStyle name="Millares 7 3" xfId="396"/>
    <cellStyle name="Millares 8 2" xfId="397"/>
    <cellStyle name="Millares 8 3" xfId="398"/>
    <cellStyle name="Moneda 10" xfId="399"/>
    <cellStyle name="Moneda 11" xfId="400"/>
    <cellStyle name="Moneda 15" xfId="401"/>
    <cellStyle name="Moneda 2" xfId="402"/>
    <cellStyle name="Moneda 2 10" xfId="403"/>
    <cellStyle name="Moneda 2 2" xfId="404"/>
    <cellStyle name="Moneda 2 3" xfId="405"/>
    <cellStyle name="Moneda 2 4" xfId="406"/>
    <cellStyle name="Moneda 2 5" xfId="407"/>
    <cellStyle name="Moneda 2 6" xfId="408"/>
    <cellStyle name="Moneda 2 7" xfId="409"/>
    <cellStyle name="Moneda 2 8" xfId="410"/>
    <cellStyle name="Moneda 2 9" xfId="411"/>
    <cellStyle name="Moneda 2_Xl0000159" xfId="412"/>
    <cellStyle name="Moneda 3" xfId="413"/>
    <cellStyle name="Moneda 3 2" xfId="414"/>
    <cellStyle name="Moneda 3 3" xfId="415"/>
    <cellStyle name="Moneda 3 4" xfId="416"/>
    <cellStyle name="Moneda 4" xfId="5"/>
    <cellStyle name="Moneda 4 2" xfId="417"/>
    <cellStyle name="Moneda 4 3" xfId="418"/>
    <cellStyle name="Moneda 5" xfId="419"/>
    <cellStyle name="Moneda 5 2" xfId="420"/>
    <cellStyle name="Moneda 6" xfId="421"/>
    <cellStyle name="Normal" xfId="0" builtinId="0"/>
    <cellStyle name="Normal 10" xfId="422"/>
    <cellStyle name="Normal 10 2" xfId="584"/>
    <cellStyle name="Normal 2" xfId="2"/>
    <cellStyle name="Normal 2 10" xfId="423"/>
    <cellStyle name="Normal 2 11" xfId="424"/>
    <cellStyle name="Normal 2 12" xfId="425"/>
    <cellStyle name="Normal 2 13" xfId="426"/>
    <cellStyle name="Normal 2 14" xfId="427"/>
    <cellStyle name="Normal 2 15" xfId="428"/>
    <cellStyle name="Normal 2 16" xfId="429"/>
    <cellStyle name="Normal 2 17" xfId="430"/>
    <cellStyle name="Normal 2 2" xfId="431"/>
    <cellStyle name="Normal 2 2 2" xfId="432"/>
    <cellStyle name="Normal 2 2 2 2" xfId="433"/>
    <cellStyle name="Normal 2 2 2 3" xfId="434"/>
    <cellStyle name="Normal 2 2 3" xfId="435"/>
    <cellStyle name="Normal 2 2 4" xfId="436"/>
    <cellStyle name="Normal 2 3" xfId="437"/>
    <cellStyle name="Normal 2 4" xfId="438"/>
    <cellStyle name="Normal 2 5" xfId="439"/>
    <cellStyle name="Normal 2 6" xfId="440"/>
    <cellStyle name="Normal 2 7" xfId="441"/>
    <cellStyle name="Normal 2 7 2" xfId="442"/>
    <cellStyle name="Normal 2 7 3" xfId="443"/>
    <cellStyle name="Normal 2 8" xfId="444"/>
    <cellStyle name="Normal 2 9" xfId="445"/>
    <cellStyle name="Normal 2_BASE APU'S" xfId="446"/>
    <cellStyle name="Normal 3" xfId="447"/>
    <cellStyle name="Normal 3 10" xfId="448"/>
    <cellStyle name="Normal 3 11" xfId="449"/>
    <cellStyle name="Normal 3 12" xfId="450"/>
    <cellStyle name="Normal 3 13" xfId="451"/>
    <cellStyle name="Normal 3 14" xfId="452"/>
    <cellStyle name="Normal 3 15" xfId="453"/>
    <cellStyle name="Normal 3 16" xfId="454"/>
    <cellStyle name="Normal 3 16 2" xfId="455"/>
    <cellStyle name="Normal 3 17" xfId="456"/>
    <cellStyle name="Normal 3 18" xfId="457"/>
    <cellStyle name="Normal 3 19" xfId="458"/>
    <cellStyle name="Normal 3 2" xfId="459"/>
    <cellStyle name="Normal 3 20" xfId="460"/>
    <cellStyle name="Normal 3 21" xfId="461"/>
    <cellStyle name="Normal 3 22" xfId="462"/>
    <cellStyle name="Normal 3 23" xfId="463"/>
    <cellStyle name="Normal 3 24" xfId="464"/>
    <cellStyle name="Normal 3 25" xfId="465"/>
    <cellStyle name="Normal 3 26" xfId="466"/>
    <cellStyle name="Normal 3 27" xfId="467"/>
    <cellStyle name="Normal 3 28" xfId="468"/>
    <cellStyle name="Normal 3 29" xfId="469"/>
    <cellStyle name="Normal 3 3" xfId="470"/>
    <cellStyle name="Normal 3 30" xfId="471"/>
    <cellStyle name="Normal 3 4" xfId="472"/>
    <cellStyle name="Normal 3 5" xfId="473"/>
    <cellStyle name="Normal 3 6" xfId="474"/>
    <cellStyle name="Normal 3 7" xfId="475"/>
    <cellStyle name="Normal 3 8" xfId="476"/>
    <cellStyle name="Normal 3 9" xfId="477"/>
    <cellStyle name="Normal 3_PPTOs ACU SINAI + precios" xfId="478"/>
    <cellStyle name="Normal 4" xfId="479"/>
    <cellStyle name="Normal 5" xfId="480"/>
    <cellStyle name="Normal 6" xfId="481"/>
    <cellStyle name="Normal 8" xfId="7"/>
    <cellStyle name="Normal_FUNDADORES 3" xfId="3"/>
    <cellStyle name="Normal_HOJA DE DISEÑO" xfId="4"/>
    <cellStyle name="Normal_Xl0000022 2" xfId="6"/>
    <cellStyle name="Notas 10" xfId="482"/>
    <cellStyle name="Notas 2" xfId="483"/>
    <cellStyle name="Notas 3" xfId="484"/>
    <cellStyle name="Notas 4" xfId="485"/>
    <cellStyle name="Notas 5" xfId="486"/>
    <cellStyle name="Notas 6" xfId="487"/>
    <cellStyle name="Notas 7" xfId="488"/>
    <cellStyle name="Notas 8" xfId="489"/>
    <cellStyle name="Notas 9" xfId="490"/>
    <cellStyle name="Note" xfId="491"/>
    <cellStyle name="Output" xfId="492"/>
    <cellStyle name="Porcentaje" xfId="583" builtinId="5"/>
    <cellStyle name="Porcentaje 2" xfId="493"/>
    <cellStyle name="Porcentaje 3" xfId="494"/>
    <cellStyle name="Porcentaje 3 2" xfId="495"/>
    <cellStyle name="Porcentual 10" xfId="496"/>
    <cellStyle name="Porcentual 2" xfId="497"/>
    <cellStyle name="Porcentual 2 2" xfId="498"/>
    <cellStyle name="Porcentual 2 3" xfId="499"/>
    <cellStyle name="Porcentual 2 4" xfId="500"/>
    <cellStyle name="Porcentual 3" xfId="501"/>
    <cellStyle name="Porcentual 3 10" xfId="502"/>
    <cellStyle name="Porcentual 3 11" xfId="503"/>
    <cellStyle name="Porcentual 3 12" xfId="504"/>
    <cellStyle name="Porcentual 3 13" xfId="505"/>
    <cellStyle name="Porcentual 3 14" xfId="506"/>
    <cellStyle name="Porcentual 3 15" xfId="507"/>
    <cellStyle name="Porcentual 3 16" xfId="508"/>
    <cellStyle name="Porcentual 3 17" xfId="509"/>
    <cellStyle name="Porcentual 3 2" xfId="510"/>
    <cellStyle name="Porcentual 3 3" xfId="511"/>
    <cellStyle name="Porcentual 3 4" xfId="512"/>
    <cellStyle name="Porcentual 3 5" xfId="513"/>
    <cellStyle name="Porcentual 3 6" xfId="514"/>
    <cellStyle name="Porcentual 3 7" xfId="515"/>
    <cellStyle name="Porcentual 3 8" xfId="516"/>
    <cellStyle name="Porcentual 3 9" xfId="517"/>
    <cellStyle name="Salida 10" xfId="518"/>
    <cellStyle name="Salida 2" xfId="519"/>
    <cellStyle name="Salida 3" xfId="520"/>
    <cellStyle name="Salida 4" xfId="521"/>
    <cellStyle name="Salida 5" xfId="522"/>
    <cellStyle name="Salida 6" xfId="523"/>
    <cellStyle name="Salida 7" xfId="524"/>
    <cellStyle name="Salida 8" xfId="525"/>
    <cellStyle name="Salida 9" xfId="526"/>
    <cellStyle name="Texto de advertencia 10" xfId="527"/>
    <cellStyle name="Texto de advertencia 2" xfId="528"/>
    <cellStyle name="Texto de advertencia 3" xfId="529"/>
    <cellStyle name="Texto de advertencia 4" xfId="530"/>
    <cellStyle name="Texto de advertencia 5" xfId="531"/>
    <cellStyle name="Texto de advertencia 6" xfId="532"/>
    <cellStyle name="Texto de advertencia 7" xfId="533"/>
    <cellStyle name="Texto de advertencia 8" xfId="534"/>
    <cellStyle name="Texto de advertencia 9" xfId="535"/>
    <cellStyle name="Texto explicativo 10" xfId="536"/>
    <cellStyle name="Texto explicativo 2" xfId="537"/>
    <cellStyle name="Texto explicativo 3" xfId="538"/>
    <cellStyle name="Texto explicativo 4" xfId="539"/>
    <cellStyle name="Texto explicativo 5" xfId="540"/>
    <cellStyle name="Texto explicativo 6" xfId="541"/>
    <cellStyle name="Texto explicativo 7" xfId="542"/>
    <cellStyle name="Texto explicativo 8" xfId="543"/>
    <cellStyle name="Texto explicativo 9" xfId="544"/>
    <cellStyle name="Title" xfId="545"/>
    <cellStyle name="Título 1 10" xfId="546"/>
    <cellStyle name="Título 1 2" xfId="547"/>
    <cellStyle name="Título 1 3" xfId="548"/>
    <cellStyle name="Título 1 4" xfId="549"/>
    <cellStyle name="Título 1 5" xfId="550"/>
    <cellStyle name="Título 1 6" xfId="551"/>
    <cellStyle name="Título 1 7" xfId="552"/>
    <cellStyle name="Título 1 8" xfId="553"/>
    <cellStyle name="Título 1 9" xfId="554"/>
    <cellStyle name="Título 10" xfId="555"/>
    <cellStyle name="Título 11" xfId="556"/>
    <cellStyle name="Título 12" xfId="557"/>
    <cellStyle name="Título 2 10" xfId="558"/>
    <cellStyle name="Título 2 2" xfId="559"/>
    <cellStyle name="Título 2 3" xfId="560"/>
    <cellStyle name="Título 2 4" xfId="561"/>
    <cellStyle name="Título 2 5" xfId="562"/>
    <cellStyle name="Título 2 6" xfId="563"/>
    <cellStyle name="Título 2 7" xfId="564"/>
    <cellStyle name="Título 2 8" xfId="565"/>
    <cellStyle name="Título 2 9" xfId="566"/>
    <cellStyle name="Título 3 10" xfId="567"/>
    <cellStyle name="Título 3 2" xfId="568"/>
    <cellStyle name="Título 3 3" xfId="569"/>
    <cellStyle name="Título 3 4" xfId="570"/>
    <cellStyle name="Título 3 5" xfId="571"/>
    <cellStyle name="Título 3 6" xfId="572"/>
    <cellStyle name="Título 3 7" xfId="573"/>
    <cellStyle name="Título 3 8" xfId="574"/>
    <cellStyle name="Título 3 9" xfId="575"/>
    <cellStyle name="Título 4" xfId="576"/>
    <cellStyle name="Título 5" xfId="577"/>
    <cellStyle name="Título 6" xfId="578"/>
    <cellStyle name="Título 7" xfId="579"/>
    <cellStyle name="Título 8" xfId="580"/>
    <cellStyle name="Título 9" xfId="581"/>
    <cellStyle name="Warning Text" xfId="582"/>
  </cellStyles>
  <dxfs count="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yectos3\Users\GUSTAVO%20RAMBAUTH\ADESA\A&#209;O%202009\COLECTOR%20SINCELEJITO\Otros\Mis%20Apus\Partidimetro%20Actualizado%20ADESA%20(01-09-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. GENERAL"/>
      <sheetName val="LISTA APUS PRELIMINARES"/>
      <sheetName val="LISTA APUS EXCAVACIONES"/>
      <sheetName val="LISTA APUS RELLENOS"/>
      <sheetName val="LISTA APUS CONCRETOS"/>
      <sheetName val="LISTA APUS ACUEDUCTO"/>
      <sheetName val="LISTA APUS ALCANTARILLADO"/>
      <sheetName val="APUS PRELIMINARES"/>
      <sheetName val="APUS EXCAVACIONES"/>
      <sheetName val="APUS RELLENOS"/>
      <sheetName val="APUS CONCRETOS"/>
      <sheetName val="APUS ACUEDUCTO"/>
      <sheetName val="APUS ALCANTARILLADO"/>
      <sheetName val="APUS CAJA"/>
      <sheetName val="APUS CAJA (2)"/>
      <sheetName val="Caja Domiciliaria"/>
      <sheetName val="LISTA INSUMOS "/>
      <sheetName val="LISTA MANO DE OBRA"/>
      <sheetName val="LISTA EQUIPO"/>
      <sheetName val="LISTA TRANSPOR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2"/>
  <sheetViews>
    <sheetView showGridLines="0" tabSelected="1" view="pageBreakPreview" topLeftCell="B1" zoomScale="148" zoomScaleNormal="70" zoomScaleSheetLayoutView="148" workbookViewId="0">
      <selection activeCell="C21" sqref="C21"/>
    </sheetView>
  </sheetViews>
  <sheetFormatPr baseColWidth="10" defaultColWidth="11.42578125" defaultRowHeight="11.25" x14ac:dyDescent="0.25"/>
  <cols>
    <col min="1" max="1" width="7.140625" style="36" hidden="1" customWidth="1"/>
    <col min="2" max="2" width="5.85546875" style="25" customWidth="1"/>
    <col min="3" max="3" width="47.7109375" style="25" customWidth="1"/>
    <col min="4" max="4" width="5.85546875" style="38" customWidth="1"/>
    <col min="5" max="5" width="10.7109375" style="25" customWidth="1"/>
    <col min="6" max="6" width="13.42578125" style="25" customWidth="1"/>
    <col min="7" max="7" width="15.7109375" style="39" customWidth="1"/>
    <col min="8" max="8" width="16.140625" style="25" customWidth="1"/>
    <col min="9" max="9" width="5.7109375" style="25" bestFit="1" customWidth="1"/>
    <col min="10" max="10" width="11.42578125" style="25"/>
    <col min="11" max="11" width="14.28515625" style="25" bestFit="1" customWidth="1"/>
    <col min="12" max="13" width="13.85546875" style="25" bestFit="1" customWidth="1"/>
    <col min="14" max="16384" width="11.42578125" style="25"/>
  </cols>
  <sheetData>
    <row r="1" spans="1:11" s="21" customFormat="1" ht="20.25" customHeight="1" x14ac:dyDescent="0.25">
      <c r="A1" s="20"/>
      <c r="B1" s="79" t="s">
        <v>27</v>
      </c>
      <c r="C1" s="80"/>
      <c r="D1" s="80"/>
      <c r="E1" s="80"/>
      <c r="F1" s="80"/>
      <c r="G1" s="81"/>
      <c r="I1" s="22"/>
      <c r="J1" s="22"/>
    </row>
    <row r="2" spans="1:11" s="21" customFormat="1" ht="9.75" customHeight="1" x14ac:dyDescent="0.25">
      <c r="A2" s="20"/>
      <c r="B2" s="82"/>
      <c r="C2" s="83"/>
      <c r="D2" s="83"/>
      <c r="E2" s="83"/>
      <c r="F2" s="83"/>
      <c r="G2" s="84"/>
      <c r="H2" s="22"/>
      <c r="I2" s="22"/>
      <c r="J2" s="22"/>
    </row>
    <row r="3" spans="1:11" s="21" customFormat="1" ht="18" customHeight="1" x14ac:dyDescent="0.25">
      <c r="A3" s="20"/>
      <c r="B3" s="85" t="s">
        <v>0</v>
      </c>
      <c r="C3" s="86"/>
      <c r="D3" s="86"/>
      <c r="E3" s="86"/>
      <c r="F3" s="86"/>
      <c r="G3" s="87"/>
      <c r="H3" s="22"/>
      <c r="I3" s="22"/>
      <c r="J3" s="22"/>
    </row>
    <row r="4" spans="1:11" s="21" customFormat="1" ht="5.0999999999999996" customHeight="1" x14ac:dyDescent="0.25">
      <c r="A4" s="20"/>
      <c r="B4" s="5"/>
      <c r="C4" s="6"/>
      <c r="D4" s="6"/>
      <c r="E4" s="6"/>
      <c r="F4" s="6"/>
      <c r="G4" s="7"/>
    </row>
    <row r="5" spans="1:11" ht="15" customHeight="1" x14ac:dyDescent="0.25">
      <c r="A5" s="24" t="s">
        <v>6</v>
      </c>
      <c r="B5" s="88" t="s">
        <v>7</v>
      </c>
      <c r="C5" s="89"/>
      <c r="D5" s="89"/>
      <c r="E5" s="89"/>
      <c r="F5" s="89"/>
      <c r="G5" s="90"/>
      <c r="J5" s="21"/>
      <c r="K5" s="21"/>
    </row>
    <row r="6" spans="1:11" ht="5.25" customHeight="1" x14ac:dyDescent="0.25">
      <c r="A6" s="24"/>
      <c r="B6" s="48"/>
      <c r="C6" s="49"/>
      <c r="D6" s="49"/>
      <c r="E6" s="49"/>
      <c r="F6" s="49"/>
      <c r="G6" s="50"/>
      <c r="J6" s="21"/>
      <c r="K6" s="21"/>
    </row>
    <row r="7" spans="1:11" s="21" customFormat="1" ht="22.5" customHeight="1" x14ac:dyDescent="0.25">
      <c r="A7" s="26"/>
      <c r="B7" s="2" t="s">
        <v>1</v>
      </c>
      <c r="C7" s="3" t="s">
        <v>25</v>
      </c>
      <c r="D7" s="3" t="s">
        <v>2</v>
      </c>
      <c r="E7" s="4" t="s">
        <v>3</v>
      </c>
      <c r="F7" s="3" t="s">
        <v>4</v>
      </c>
      <c r="G7" s="23" t="s">
        <v>5</v>
      </c>
    </row>
    <row r="8" spans="1:11" s="21" customFormat="1" ht="6.75" customHeight="1" x14ac:dyDescent="0.25">
      <c r="A8" s="26"/>
      <c r="B8" s="94"/>
      <c r="C8" s="95"/>
      <c r="D8" s="95"/>
      <c r="E8" s="95"/>
      <c r="F8" s="95"/>
      <c r="G8" s="96"/>
    </row>
    <row r="9" spans="1:11" s="21" customFormat="1" ht="14.25" customHeight="1" x14ac:dyDescent="0.25">
      <c r="A9" s="26"/>
      <c r="B9" s="41" t="s">
        <v>29</v>
      </c>
      <c r="C9" s="40" t="s">
        <v>28</v>
      </c>
      <c r="D9" s="10"/>
      <c r="E9" s="27"/>
      <c r="F9" s="28"/>
      <c r="G9" s="16"/>
    </row>
    <row r="10" spans="1:11" s="21" customFormat="1" ht="14.25" customHeight="1" x14ac:dyDescent="0.25">
      <c r="A10" s="26"/>
      <c r="B10" s="41">
        <v>1</v>
      </c>
      <c r="C10" s="56" t="s">
        <v>30</v>
      </c>
      <c r="D10" s="10"/>
      <c r="E10" s="27"/>
      <c r="F10" s="28"/>
      <c r="G10" s="16"/>
    </row>
    <row r="11" spans="1:11" ht="25.5" customHeight="1" x14ac:dyDescent="0.25">
      <c r="A11" s="29" t="s">
        <v>8</v>
      </c>
      <c r="B11" s="30" t="s">
        <v>23</v>
      </c>
      <c r="C11" s="12" t="s">
        <v>295</v>
      </c>
      <c r="D11" s="10" t="s">
        <v>36</v>
      </c>
      <c r="E11" s="11">
        <v>200</v>
      </c>
      <c r="F11" s="31">
        <v>4226</v>
      </c>
      <c r="G11" s="32">
        <f>ROUND(E11*F11,0)</f>
        <v>845200</v>
      </c>
    </row>
    <row r="12" spans="1:11" ht="15.75" customHeight="1" x14ac:dyDescent="0.25">
      <c r="A12" s="29"/>
      <c r="B12" s="41">
        <v>2</v>
      </c>
      <c r="C12" s="56" t="s">
        <v>32</v>
      </c>
      <c r="D12" s="10"/>
      <c r="E12" s="11"/>
      <c r="F12" s="31"/>
      <c r="G12" s="32"/>
    </row>
    <row r="13" spans="1:11" ht="13.5" customHeight="1" x14ac:dyDescent="0.25">
      <c r="A13" s="29" t="s">
        <v>9</v>
      </c>
      <c r="B13" s="30" t="s">
        <v>24</v>
      </c>
      <c r="C13" s="12" t="s">
        <v>37</v>
      </c>
      <c r="D13" s="10" t="s">
        <v>34</v>
      </c>
      <c r="E13" s="11">
        <v>72.010000000000005</v>
      </c>
      <c r="F13" s="31">
        <v>7615</v>
      </c>
      <c r="G13" s="32">
        <f t="shared" ref="G13:G28" si="0">ROUND(E13*F13,0)</f>
        <v>548356</v>
      </c>
      <c r="I13" s="33"/>
    </row>
    <row r="14" spans="1:11" ht="12.75" x14ac:dyDescent="0.25">
      <c r="A14" s="29"/>
      <c r="B14" s="30" t="s">
        <v>39</v>
      </c>
      <c r="C14" s="12" t="s">
        <v>293</v>
      </c>
      <c r="D14" s="10" t="s">
        <v>34</v>
      </c>
      <c r="E14" s="11">
        <v>125.78</v>
      </c>
      <c r="F14" s="31">
        <v>12806</v>
      </c>
      <c r="G14" s="32">
        <f t="shared" si="0"/>
        <v>1610739</v>
      </c>
      <c r="I14" s="33"/>
    </row>
    <row r="15" spans="1:11" ht="12.75" x14ac:dyDescent="0.25">
      <c r="A15" s="29"/>
      <c r="B15" s="30" t="s">
        <v>40</v>
      </c>
      <c r="C15" s="12" t="s">
        <v>35</v>
      </c>
      <c r="D15" s="10" t="s">
        <v>34</v>
      </c>
      <c r="E15" s="11">
        <v>53.769999999999996</v>
      </c>
      <c r="F15" s="31">
        <v>55041</v>
      </c>
      <c r="G15" s="32">
        <f t="shared" si="0"/>
        <v>2959555</v>
      </c>
      <c r="I15" s="33"/>
    </row>
    <row r="16" spans="1:11" ht="12.75" x14ac:dyDescent="0.25">
      <c r="A16" s="29"/>
      <c r="B16" s="41">
        <v>3</v>
      </c>
      <c r="C16" s="56" t="s">
        <v>38</v>
      </c>
      <c r="D16" s="10"/>
      <c r="E16" s="11"/>
      <c r="F16" s="31"/>
      <c r="G16" s="32"/>
      <c r="I16" s="33"/>
    </row>
    <row r="17" spans="1:7" ht="15.75" customHeight="1" x14ac:dyDescent="0.25">
      <c r="A17" s="29" t="s">
        <v>10</v>
      </c>
      <c r="B17" s="30" t="s">
        <v>42</v>
      </c>
      <c r="C17" s="12" t="s">
        <v>41</v>
      </c>
      <c r="D17" s="10" t="s">
        <v>34</v>
      </c>
      <c r="E17" s="11">
        <v>44.35</v>
      </c>
      <c r="F17" s="46">
        <v>96096</v>
      </c>
      <c r="G17" s="32">
        <f t="shared" si="0"/>
        <v>4261858</v>
      </c>
    </row>
    <row r="18" spans="1:7" ht="15.75" customHeight="1" x14ac:dyDescent="0.25">
      <c r="A18" s="29"/>
      <c r="B18" s="41">
        <v>4</v>
      </c>
      <c r="C18" s="56" t="s">
        <v>43</v>
      </c>
      <c r="D18" s="10"/>
      <c r="E18" s="11"/>
      <c r="F18" s="46"/>
      <c r="G18" s="32"/>
    </row>
    <row r="19" spans="1:7" ht="18.75" customHeight="1" x14ac:dyDescent="0.25">
      <c r="A19" s="29"/>
      <c r="B19" s="30" t="s">
        <v>56</v>
      </c>
      <c r="C19" s="12" t="s">
        <v>44</v>
      </c>
      <c r="D19" s="10" t="s">
        <v>34</v>
      </c>
      <c r="E19" s="11">
        <v>6.59</v>
      </c>
      <c r="F19" s="46">
        <v>508885</v>
      </c>
      <c r="G19" s="32">
        <f t="shared" si="0"/>
        <v>3353552</v>
      </c>
    </row>
    <row r="20" spans="1:7" ht="18.75" customHeight="1" x14ac:dyDescent="0.25">
      <c r="A20" s="29"/>
      <c r="B20" s="30" t="s">
        <v>57</v>
      </c>
      <c r="C20" s="12" t="s">
        <v>45</v>
      </c>
      <c r="D20" s="10" t="s">
        <v>46</v>
      </c>
      <c r="E20" s="11">
        <v>127.95</v>
      </c>
      <c r="F20" s="46">
        <v>124771</v>
      </c>
      <c r="G20" s="32">
        <f t="shared" si="0"/>
        <v>15964449</v>
      </c>
    </row>
    <row r="21" spans="1:7" ht="26.25" customHeight="1" x14ac:dyDescent="0.25">
      <c r="A21" s="29"/>
      <c r="B21" s="30" t="s">
        <v>58</v>
      </c>
      <c r="C21" s="12" t="s">
        <v>47</v>
      </c>
      <c r="D21" s="10" t="s">
        <v>48</v>
      </c>
      <c r="E21" s="11">
        <v>169.45</v>
      </c>
      <c r="F21" s="46">
        <v>15046</v>
      </c>
      <c r="G21" s="32">
        <f t="shared" si="0"/>
        <v>2549545</v>
      </c>
    </row>
    <row r="22" spans="1:7" ht="28.5" customHeight="1" x14ac:dyDescent="0.25">
      <c r="A22" s="29"/>
      <c r="B22" s="30" t="s">
        <v>59</v>
      </c>
      <c r="C22" s="12" t="s">
        <v>52</v>
      </c>
      <c r="D22" s="10" t="s">
        <v>34</v>
      </c>
      <c r="E22" s="11">
        <v>40.06</v>
      </c>
      <c r="F22" s="46">
        <v>743708</v>
      </c>
      <c r="G22" s="32">
        <f t="shared" si="0"/>
        <v>29792942</v>
      </c>
    </row>
    <row r="23" spans="1:7" ht="30" customHeight="1" x14ac:dyDescent="0.25">
      <c r="A23" s="29"/>
      <c r="B23" s="30" t="s">
        <v>60</v>
      </c>
      <c r="C23" s="12" t="s">
        <v>53</v>
      </c>
      <c r="D23" s="10" t="s">
        <v>34</v>
      </c>
      <c r="E23" s="11">
        <v>146.34</v>
      </c>
      <c r="F23" s="46">
        <v>872486</v>
      </c>
      <c r="G23" s="32">
        <f t="shared" si="0"/>
        <v>127679601</v>
      </c>
    </row>
    <row r="24" spans="1:7" ht="32.25" customHeight="1" x14ac:dyDescent="0.25">
      <c r="A24" s="29"/>
      <c r="B24" s="30" t="s">
        <v>61</v>
      </c>
      <c r="C24" s="12" t="s">
        <v>54</v>
      </c>
      <c r="D24" s="10" t="s">
        <v>34</v>
      </c>
      <c r="E24" s="11">
        <v>13.42</v>
      </c>
      <c r="F24" s="46">
        <v>805977</v>
      </c>
      <c r="G24" s="32">
        <f t="shared" si="0"/>
        <v>10816211</v>
      </c>
    </row>
    <row r="25" spans="1:7" ht="20.25" customHeight="1" x14ac:dyDescent="0.25">
      <c r="A25" s="29" t="s">
        <v>11</v>
      </c>
      <c r="B25" s="30" t="s">
        <v>62</v>
      </c>
      <c r="C25" s="9" t="s">
        <v>49</v>
      </c>
      <c r="D25" s="10" t="s">
        <v>34</v>
      </c>
      <c r="E25" s="11">
        <v>0.99</v>
      </c>
      <c r="F25" s="46">
        <v>793472</v>
      </c>
      <c r="G25" s="32">
        <f t="shared" si="0"/>
        <v>785537</v>
      </c>
    </row>
    <row r="26" spans="1:7" ht="26.25" customHeight="1" x14ac:dyDescent="0.25">
      <c r="A26" s="29" t="s">
        <v>12</v>
      </c>
      <c r="B26" s="30" t="s">
        <v>63</v>
      </c>
      <c r="C26" s="12" t="s">
        <v>50</v>
      </c>
      <c r="D26" s="10" t="s">
        <v>34</v>
      </c>
      <c r="E26" s="11">
        <v>0.51</v>
      </c>
      <c r="F26" s="31">
        <v>773060</v>
      </c>
      <c r="G26" s="32">
        <f t="shared" si="0"/>
        <v>394261</v>
      </c>
    </row>
    <row r="27" spans="1:7" ht="27.75" customHeight="1" x14ac:dyDescent="0.25">
      <c r="A27" s="29" t="s">
        <v>13</v>
      </c>
      <c r="B27" s="30" t="s">
        <v>64</v>
      </c>
      <c r="C27" s="12" t="s">
        <v>55</v>
      </c>
      <c r="D27" s="10" t="s">
        <v>34</v>
      </c>
      <c r="E27" s="11">
        <v>19.329999999999998</v>
      </c>
      <c r="F27" s="31">
        <v>763715</v>
      </c>
      <c r="G27" s="32">
        <f t="shared" si="0"/>
        <v>14762611</v>
      </c>
    </row>
    <row r="28" spans="1:7" ht="17.25" customHeight="1" x14ac:dyDescent="0.25">
      <c r="A28" s="29" t="s">
        <v>14</v>
      </c>
      <c r="B28" s="30" t="s">
        <v>65</v>
      </c>
      <c r="C28" s="12" t="s">
        <v>51</v>
      </c>
      <c r="D28" s="10" t="s">
        <v>46</v>
      </c>
      <c r="E28" s="11">
        <v>266.86</v>
      </c>
      <c r="F28" s="31">
        <v>50952</v>
      </c>
      <c r="G28" s="32">
        <f t="shared" si="0"/>
        <v>13597051</v>
      </c>
    </row>
    <row r="29" spans="1:7" ht="16.5" customHeight="1" x14ac:dyDescent="0.25">
      <c r="A29" s="1"/>
      <c r="B29" s="41">
        <v>5</v>
      </c>
      <c r="C29" s="56" t="s">
        <v>66</v>
      </c>
      <c r="D29" s="10"/>
      <c r="E29" s="11"/>
      <c r="F29" s="31"/>
      <c r="G29" s="32"/>
    </row>
    <row r="30" spans="1:7" ht="18" customHeight="1" x14ac:dyDescent="0.25">
      <c r="A30" s="1"/>
      <c r="B30" s="30" t="s">
        <v>67</v>
      </c>
      <c r="C30" s="12" t="s">
        <v>68</v>
      </c>
      <c r="D30" s="10" t="s">
        <v>48</v>
      </c>
      <c r="E30" s="11">
        <v>25586.6</v>
      </c>
      <c r="F30" s="31">
        <v>4316</v>
      </c>
      <c r="G30" s="32">
        <f>ROUND(E30*F30,0)</f>
        <v>110431766</v>
      </c>
    </row>
    <row r="31" spans="1:7" ht="18" customHeight="1" x14ac:dyDescent="0.25">
      <c r="A31" s="1"/>
      <c r="B31" s="41">
        <v>6</v>
      </c>
      <c r="C31" s="56" t="s">
        <v>69</v>
      </c>
      <c r="D31" s="10"/>
      <c r="E31" s="11"/>
      <c r="F31" s="31"/>
      <c r="G31" s="32"/>
    </row>
    <row r="32" spans="1:7" ht="18.75" customHeight="1" x14ac:dyDescent="0.25">
      <c r="A32" s="1"/>
      <c r="B32" s="8" t="s">
        <v>71</v>
      </c>
      <c r="C32" s="12" t="s">
        <v>70</v>
      </c>
      <c r="D32" s="10" t="s">
        <v>2</v>
      </c>
      <c r="E32" s="11">
        <v>16</v>
      </c>
      <c r="F32" s="31">
        <v>1270204</v>
      </c>
      <c r="G32" s="32">
        <f t="shared" ref="G32:G49" si="1">ROUND(E32*F32,0)</f>
        <v>20323264</v>
      </c>
    </row>
    <row r="33" spans="1:7" ht="19.5" customHeight="1" x14ac:dyDescent="0.25">
      <c r="A33" s="1"/>
      <c r="B33" s="8" t="s">
        <v>72</v>
      </c>
      <c r="C33" s="12" t="s">
        <v>99</v>
      </c>
      <c r="D33" s="10" t="s">
        <v>46</v>
      </c>
      <c r="E33" s="11">
        <v>43.67</v>
      </c>
      <c r="F33" s="31">
        <v>22840</v>
      </c>
      <c r="G33" s="32">
        <f t="shared" si="1"/>
        <v>997423</v>
      </c>
    </row>
    <row r="34" spans="1:7" ht="22.5" customHeight="1" x14ac:dyDescent="0.25">
      <c r="A34" s="1"/>
      <c r="B34" s="8" t="s">
        <v>73</v>
      </c>
      <c r="C34" s="12" t="s">
        <v>100</v>
      </c>
      <c r="D34" s="10" t="s">
        <v>2</v>
      </c>
      <c r="E34" s="11">
        <v>13</v>
      </c>
      <c r="F34" s="31">
        <v>538921</v>
      </c>
      <c r="G34" s="32">
        <f t="shared" si="1"/>
        <v>7005973</v>
      </c>
    </row>
    <row r="35" spans="1:7" ht="21.75" customHeight="1" x14ac:dyDescent="0.25">
      <c r="A35" s="1"/>
      <c r="B35" s="8" t="s">
        <v>74</v>
      </c>
      <c r="C35" s="12" t="s">
        <v>101</v>
      </c>
      <c r="D35" s="10" t="s">
        <v>2</v>
      </c>
      <c r="E35" s="11">
        <v>13</v>
      </c>
      <c r="F35" s="31">
        <v>821559</v>
      </c>
      <c r="G35" s="32">
        <f t="shared" si="1"/>
        <v>10680267</v>
      </c>
    </row>
    <row r="36" spans="1:7" ht="20.25" customHeight="1" x14ac:dyDescent="0.25">
      <c r="A36" s="1"/>
      <c r="B36" s="8" t="s">
        <v>75</v>
      </c>
      <c r="C36" s="12" t="s">
        <v>102</v>
      </c>
      <c r="D36" s="10" t="s">
        <v>2</v>
      </c>
      <c r="E36" s="11">
        <v>18</v>
      </c>
      <c r="F36" s="46">
        <v>863706</v>
      </c>
      <c r="G36" s="32">
        <f t="shared" si="1"/>
        <v>15546708</v>
      </c>
    </row>
    <row r="37" spans="1:7" ht="24" customHeight="1" x14ac:dyDescent="0.25">
      <c r="A37" s="1"/>
      <c r="B37" s="41">
        <v>7</v>
      </c>
      <c r="C37" s="56" t="s">
        <v>76</v>
      </c>
      <c r="D37" s="10"/>
      <c r="E37" s="11"/>
      <c r="F37" s="46"/>
      <c r="G37" s="32"/>
    </row>
    <row r="38" spans="1:7" ht="24" customHeight="1" x14ac:dyDescent="0.25">
      <c r="A38" s="1"/>
      <c r="B38" s="8" t="s">
        <v>87</v>
      </c>
      <c r="C38" s="12" t="s">
        <v>77</v>
      </c>
      <c r="D38" s="10" t="s">
        <v>36</v>
      </c>
      <c r="E38" s="11">
        <v>29.3</v>
      </c>
      <c r="F38" s="31">
        <v>603796</v>
      </c>
      <c r="G38" s="32">
        <f t="shared" si="1"/>
        <v>17691223</v>
      </c>
    </row>
    <row r="39" spans="1:7" ht="24" customHeight="1" x14ac:dyDescent="0.25">
      <c r="A39" s="1"/>
      <c r="B39" s="8" t="s">
        <v>88</v>
      </c>
      <c r="C39" s="12" t="s">
        <v>80</v>
      </c>
      <c r="D39" s="10" t="s">
        <v>34</v>
      </c>
      <c r="E39" s="11">
        <v>1</v>
      </c>
      <c r="F39" s="31">
        <v>1381031</v>
      </c>
      <c r="G39" s="32">
        <f t="shared" si="1"/>
        <v>1381031</v>
      </c>
    </row>
    <row r="40" spans="1:7" ht="24" customHeight="1" x14ac:dyDescent="0.25">
      <c r="A40" s="1"/>
      <c r="B40" s="8" t="s">
        <v>89</v>
      </c>
      <c r="C40" s="12" t="s">
        <v>81</v>
      </c>
      <c r="D40" s="10" t="s">
        <v>46</v>
      </c>
      <c r="E40" s="11">
        <v>10.16</v>
      </c>
      <c r="F40" s="31">
        <v>397582</v>
      </c>
      <c r="G40" s="32">
        <f t="shared" si="1"/>
        <v>4039433</v>
      </c>
    </row>
    <row r="41" spans="1:7" ht="24" customHeight="1" x14ac:dyDescent="0.25">
      <c r="A41" s="1"/>
      <c r="B41" s="8" t="s">
        <v>90</v>
      </c>
      <c r="C41" s="12" t="s">
        <v>82</v>
      </c>
      <c r="D41" s="10" t="s">
        <v>2</v>
      </c>
      <c r="E41" s="11">
        <v>4</v>
      </c>
      <c r="F41" s="31">
        <v>2439501</v>
      </c>
      <c r="G41" s="32">
        <f t="shared" si="1"/>
        <v>9758004</v>
      </c>
    </row>
    <row r="42" spans="1:7" ht="24" customHeight="1" x14ac:dyDescent="0.25">
      <c r="A42" s="1"/>
      <c r="B42" s="8" t="s">
        <v>91</v>
      </c>
      <c r="C42" s="12" t="s">
        <v>83</v>
      </c>
      <c r="D42" s="10" t="s">
        <v>46</v>
      </c>
      <c r="E42" s="11">
        <v>27</v>
      </c>
      <c r="F42" s="31">
        <v>425612</v>
      </c>
      <c r="G42" s="32">
        <f t="shared" si="1"/>
        <v>11491524</v>
      </c>
    </row>
    <row r="43" spans="1:7" ht="24" customHeight="1" x14ac:dyDescent="0.25">
      <c r="A43" s="1"/>
      <c r="B43" s="8" t="s">
        <v>92</v>
      </c>
      <c r="C43" s="12" t="s">
        <v>84</v>
      </c>
      <c r="D43" s="10" t="s">
        <v>46</v>
      </c>
      <c r="E43" s="11">
        <v>18.899999999999999</v>
      </c>
      <c r="F43" s="31">
        <v>37573</v>
      </c>
      <c r="G43" s="32">
        <f t="shared" si="1"/>
        <v>710130</v>
      </c>
    </row>
    <row r="44" spans="1:7" ht="24" customHeight="1" x14ac:dyDescent="0.25">
      <c r="A44" s="1"/>
      <c r="B44" s="8" t="s">
        <v>93</v>
      </c>
      <c r="C44" s="12" t="s">
        <v>78</v>
      </c>
      <c r="D44" s="10" t="s">
        <v>2</v>
      </c>
      <c r="E44" s="11">
        <v>2</v>
      </c>
      <c r="F44" s="31">
        <v>2191879</v>
      </c>
      <c r="G44" s="32">
        <f t="shared" si="1"/>
        <v>4383758</v>
      </c>
    </row>
    <row r="45" spans="1:7" ht="24" customHeight="1" x14ac:dyDescent="0.25">
      <c r="A45" s="1"/>
      <c r="B45" s="8" t="s">
        <v>94</v>
      </c>
      <c r="C45" s="12" t="s">
        <v>79</v>
      </c>
      <c r="D45" s="10" t="s">
        <v>2</v>
      </c>
      <c r="E45" s="11">
        <v>2</v>
      </c>
      <c r="F45" s="31">
        <v>1294501</v>
      </c>
      <c r="G45" s="32">
        <f t="shared" si="1"/>
        <v>2589002</v>
      </c>
    </row>
    <row r="46" spans="1:7" ht="24" customHeight="1" x14ac:dyDescent="0.25">
      <c r="A46" s="1"/>
      <c r="B46" s="8" t="s">
        <v>95</v>
      </c>
      <c r="C46" s="12" t="s">
        <v>104</v>
      </c>
      <c r="D46" s="10" t="s">
        <v>46</v>
      </c>
      <c r="E46" s="11">
        <v>6.3</v>
      </c>
      <c r="F46" s="31">
        <v>8780</v>
      </c>
      <c r="G46" s="32">
        <f t="shared" si="1"/>
        <v>55314</v>
      </c>
    </row>
    <row r="47" spans="1:7" ht="24" customHeight="1" x14ac:dyDescent="0.25">
      <c r="A47" s="1"/>
      <c r="B47" s="8" t="s">
        <v>96</v>
      </c>
      <c r="C47" s="12" t="s">
        <v>103</v>
      </c>
      <c r="D47" s="10" t="s">
        <v>46</v>
      </c>
      <c r="E47" s="11">
        <v>8.5299999999999994</v>
      </c>
      <c r="F47" s="31">
        <v>6882</v>
      </c>
      <c r="G47" s="32">
        <f t="shared" si="1"/>
        <v>58703</v>
      </c>
    </row>
    <row r="48" spans="1:7" ht="24" customHeight="1" x14ac:dyDescent="0.25">
      <c r="A48" s="1"/>
      <c r="B48" s="8" t="s">
        <v>97</v>
      </c>
      <c r="C48" s="12" t="s">
        <v>85</v>
      </c>
      <c r="D48" s="10" t="s">
        <v>2</v>
      </c>
      <c r="E48" s="11">
        <v>1</v>
      </c>
      <c r="F48" s="31">
        <v>1248193</v>
      </c>
      <c r="G48" s="32">
        <f t="shared" si="1"/>
        <v>1248193</v>
      </c>
    </row>
    <row r="49" spans="1:7" ht="24" customHeight="1" x14ac:dyDescent="0.25">
      <c r="A49" s="1"/>
      <c r="B49" s="8" t="s">
        <v>98</v>
      </c>
      <c r="C49" s="12" t="s">
        <v>86</v>
      </c>
      <c r="D49" s="10" t="s">
        <v>2</v>
      </c>
      <c r="E49" s="11">
        <v>1</v>
      </c>
      <c r="F49" s="46">
        <v>1476169</v>
      </c>
      <c r="G49" s="32">
        <f t="shared" si="1"/>
        <v>1476169</v>
      </c>
    </row>
    <row r="50" spans="1:7" ht="14.25" customHeight="1" x14ac:dyDescent="0.25">
      <c r="A50" s="1"/>
      <c r="B50" s="47">
        <v>8</v>
      </c>
      <c r="C50" s="57" t="s">
        <v>105</v>
      </c>
      <c r="D50" s="10"/>
      <c r="E50" s="11"/>
      <c r="F50" s="31"/>
      <c r="G50" s="32"/>
    </row>
    <row r="51" spans="1:7" ht="24" customHeight="1" x14ac:dyDescent="0.25">
      <c r="A51" s="1"/>
      <c r="B51" s="8" t="s">
        <v>110</v>
      </c>
      <c r="C51" s="12" t="s">
        <v>117</v>
      </c>
      <c r="D51" s="10" t="s">
        <v>34</v>
      </c>
      <c r="E51" s="11">
        <v>3.86</v>
      </c>
      <c r="F51" s="31">
        <v>831893</v>
      </c>
      <c r="G51" s="32">
        <f t="shared" ref="G51:G57" si="2">ROUND(E51*F51,0)</f>
        <v>3211107</v>
      </c>
    </row>
    <row r="52" spans="1:7" ht="28.5" customHeight="1" x14ac:dyDescent="0.25">
      <c r="A52" s="1"/>
      <c r="B52" s="8" t="s">
        <v>111</v>
      </c>
      <c r="C52" s="12" t="s">
        <v>106</v>
      </c>
      <c r="D52" s="10" t="s">
        <v>34</v>
      </c>
      <c r="E52" s="11">
        <v>5.79</v>
      </c>
      <c r="F52" s="31">
        <v>724387</v>
      </c>
      <c r="G52" s="32">
        <f t="shared" si="2"/>
        <v>4194201</v>
      </c>
    </row>
    <row r="53" spans="1:7" ht="17.25" customHeight="1" x14ac:dyDescent="0.25">
      <c r="A53" s="1"/>
      <c r="B53" s="8" t="s">
        <v>112</v>
      </c>
      <c r="C53" s="12" t="s">
        <v>107</v>
      </c>
      <c r="D53" s="10" t="s">
        <v>34</v>
      </c>
      <c r="E53" s="11">
        <v>1.93</v>
      </c>
      <c r="F53" s="31">
        <v>831892</v>
      </c>
      <c r="G53" s="32">
        <f t="shared" si="2"/>
        <v>1605552</v>
      </c>
    </row>
    <row r="54" spans="1:7" ht="26.25" customHeight="1" x14ac:dyDescent="0.25">
      <c r="A54" s="1"/>
      <c r="B54" s="8" t="s">
        <v>113</v>
      </c>
      <c r="C54" s="12" t="s">
        <v>108</v>
      </c>
      <c r="D54" s="10" t="s">
        <v>36</v>
      </c>
      <c r="E54" s="11">
        <v>11.7</v>
      </c>
      <c r="F54" s="31">
        <v>1786328</v>
      </c>
      <c r="G54" s="32">
        <f t="shared" si="2"/>
        <v>20900038</v>
      </c>
    </row>
    <row r="55" spans="1:7" ht="25.5" customHeight="1" x14ac:dyDescent="0.25">
      <c r="A55" s="1"/>
      <c r="B55" s="8" t="s">
        <v>114</v>
      </c>
      <c r="C55" s="12" t="s">
        <v>47</v>
      </c>
      <c r="D55" s="10" t="s">
        <v>48</v>
      </c>
      <c r="E55" s="11">
        <v>512.64</v>
      </c>
      <c r="F55" s="31">
        <v>15046</v>
      </c>
      <c r="G55" s="32">
        <f t="shared" si="2"/>
        <v>7713181</v>
      </c>
    </row>
    <row r="56" spans="1:7" ht="18" customHeight="1" x14ac:dyDescent="0.25">
      <c r="A56" s="1"/>
      <c r="B56" s="8" t="s">
        <v>115</v>
      </c>
      <c r="C56" s="12" t="s">
        <v>118</v>
      </c>
      <c r="D56" s="10" t="s">
        <v>34</v>
      </c>
      <c r="E56" s="11">
        <v>1.5</v>
      </c>
      <c r="F56" s="46">
        <v>1396591</v>
      </c>
      <c r="G56" s="32">
        <f t="shared" si="2"/>
        <v>2094887</v>
      </c>
    </row>
    <row r="57" spans="1:7" ht="17.25" customHeight="1" x14ac:dyDescent="0.25">
      <c r="A57" s="1"/>
      <c r="B57" s="8" t="s">
        <v>116</v>
      </c>
      <c r="C57" s="12" t="s">
        <v>109</v>
      </c>
      <c r="D57" s="10" t="s">
        <v>2</v>
      </c>
      <c r="E57" s="11">
        <v>12</v>
      </c>
      <c r="F57" s="31">
        <v>445871</v>
      </c>
      <c r="G57" s="32">
        <f t="shared" si="2"/>
        <v>5350452</v>
      </c>
    </row>
    <row r="58" spans="1:7" ht="12.75" x14ac:dyDescent="0.25">
      <c r="A58" s="1"/>
      <c r="B58" s="47">
        <v>9</v>
      </c>
      <c r="C58" s="57" t="s">
        <v>119</v>
      </c>
      <c r="D58" s="10"/>
      <c r="E58" s="11"/>
      <c r="F58" s="31"/>
      <c r="G58" s="32"/>
    </row>
    <row r="59" spans="1:7" ht="25.5" x14ac:dyDescent="0.25">
      <c r="A59" s="1"/>
      <c r="B59" s="8" t="s">
        <v>129</v>
      </c>
      <c r="C59" s="12" t="s">
        <v>126</v>
      </c>
      <c r="D59" s="10" t="s">
        <v>2</v>
      </c>
      <c r="E59" s="11">
        <v>2</v>
      </c>
      <c r="F59" s="31">
        <v>5861433</v>
      </c>
      <c r="G59" s="32">
        <f>ROUND(E59*F59,0)</f>
        <v>11722866</v>
      </c>
    </row>
    <row r="60" spans="1:7" ht="56.25" customHeight="1" x14ac:dyDescent="0.25">
      <c r="A60" s="1"/>
      <c r="B60" s="68" t="s">
        <v>130</v>
      </c>
      <c r="C60" s="61" t="s">
        <v>120</v>
      </c>
      <c r="D60" s="69" t="s">
        <v>2</v>
      </c>
      <c r="E60" s="70">
        <v>2</v>
      </c>
      <c r="F60" s="46">
        <v>6925866</v>
      </c>
      <c r="G60" s="71">
        <f t="shared" ref="G60:G63" si="3">ROUND(E60*F60,0)</f>
        <v>13851732</v>
      </c>
    </row>
    <row r="61" spans="1:7" ht="56.25" customHeight="1" x14ac:dyDescent="0.25">
      <c r="A61" s="1"/>
      <c r="B61" s="68" t="s">
        <v>131</v>
      </c>
      <c r="C61" s="61" t="s">
        <v>330</v>
      </c>
      <c r="D61" s="69" t="s">
        <v>2</v>
      </c>
      <c r="E61" s="70">
        <v>1</v>
      </c>
      <c r="F61" s="46">
        <v>6925866</v>
      </c>
      <c r="G61" s="71">
        <f t="shared" si="3"/>
        <v>6925866</v>
      </c>
    </row>
    <row r="62" spans="1:7" ht="63.75" customHeight="1" x14ac:dyDescent="0.25">
      <c r="A62" s="1"/>
      <c r="B62" s="68" t="s">
        <v>132</v>
      </c>
      <c r="C62" s="61" t="s">
        <v>121</v>
      </c>
      <c r="D62" s="69" t="s">
        <v>2</v>
      </c>
      <c r="E62" s="70">
        <v>2</v>
      </c>
      <c r="F62" s="46">
        <v>7699479</v>
      </c>
      <c r="G62" s="71">
        <f>ROUND(E62*F62,0)</f>
        <v>15398958</v>
      </c>
    </row>
    <row r="63" spans="1:7" ht="53.25" customHeight="1" x14ac:dyDescent="0.25">
      <c r="A63" s="1"/>
      <c r="B63" s="68" t="s">
        <v>133</v>
      </c>
      <c r="C63" s="61" t="s">
        <v>122</v>
      </c>
      <c r="D63" s="69" t="s">
        <v>2</v>
      </c>
      <c r="E63" s="70">
        <v>6</v>
      </c>
      <c r="F63" s="46">
        <v>7699479</v>
      </c>
      <c r="G63" s="71">
        <f t="shared" si="3"/>
        <v>46196874</v>
      </c>
    </row>
    <row r="64" spans="1:7" ht="59.25" customHeight="1" x14ac:dyDescent="0.25">
      <c r="A64" s="1"/>
      <c r="B64" s="68" t="s">
        <v>134</v>
      </c>
      <c r="C64" s="61" t="s">
        <v>353</v>
      </c>
      <c r="D64" s="69" t="s">
        <v>2</v>
      </c>
      <c r="E64" s="70">
        <v>6</v>
      </c>
      <c r="F64" s="46">
        <v>10873058</v>
      </c>
      <c r="G64" s="71">
        <f>ROUND(E64*F64,0)</f>
        <v>65238348</v>
      </c>
    </row>
    <row r="65" spans="1:7" ht="69" customHeight="1" x14ac:dyDescent="0.25">
      <c r="A65" s="1"/>
      <c r="B65" s="68" t="s">
        <v>135</v>
      </c>
      <c r="C65" s="61" t="s">
        <v>355</v>
      </c>
      <c r="D65" s="69" t="s">
        <v>2</v>
      </c>
      <c r="E65" s="70">
        <v>2</v>
      </c>
      <c r="F65" s="46">
        <v>10860517</v>
      </c>
      <c r="G65" s="71">
        <f t="shared" ref="G65:G66" si="4">ROUND(E65*F65,0)</f>
        <v>21721034</v>
      </c>
    </row>
    <row r="66" spans="1:7" ht="69" customHeight="1" x14ac:dyDescent="0.25">
      <c r="A66" s="1"/>
      <c r="B66" s="68" t="s">
        <v>136</v>
      </c>
      <c r="C66" s="61" t="s">
        <v>356</v>
      </c>
      <c r="D66" s="69" t="s">
        <v>2</v>
      </c>
      <c r="E66" s="70">
        <v>2</v>
      </c>
      <c r="F66" s="46">
        <v>12438610</v>
      </c>
      <c r="G66" s="71">
        <f t="shared" si="4"/>
        <v>24877220</v>
      </c>
    </row>
    <row r="67" spans="1:7" ht="59.25" customHeight="1" x14ac:dyDescent="0.25">
      <c r="A67" s="1"/>
      <c r="B67" s="68" t="s">
        <v>137</v>
      </c>
      <c r="C67" s="61" t="s">
        <v>354</v>
      </c>
      <c r="D67" s="69" t="s">
        <v>2</v>
      </c>
      <c r="E67" s="70">
        <v>2</v>
      </c>
      <c r="F67" s="46">
        <v>8463718</v>
      </c>
      <c r="G67" s="71">
        <f>ROUND(E67*F67,0)</f>
        <v>16927436</v>
      </c>
    </row>
    <row r="68" spans="1:7" ht="54" customHeight="1" x14ac:dyDescent="0.25">
      <c r="A68" s="1"/>
      <c r="B68" s="8" t="s">
        <v>138</v>
      </c>
      <c r="C68" s="12" t="s">
        <v>123</v>
      </c>
      <c r="D68" s="10" t="s">
        <v>2</v>
      </c>
      <c r="E68" s="11">
        <v>6</v>
      </c>
      <c r="F68" s="31">
        <v>7699479</v>
      </c>
      <c r="G68" s="32">
        <f>ROUND(E68*F68,0)</f>
        <v>46196874</v>
      </c>
    </row>
    <row r="69" spans="1:7" ht="26.25" customHeight="1" x14ac:dyDescent="0.25">
      <c r="A69" s="1"/>
      <c r="B69" s="8" t="s">
        <v>139</v>
      </c>
      <c r="C69" s="12" t="s">
        <v>128</v>
      </c>
      <c r="D69" s="10" t="s">
        <v>2</v>
      </c>
      <c r="E69" s="11">
        <v>9</v>
      </c>
      <c r="F69" s="31">
        <v>395881</v>
      </c>
      <c r="G69" s="32">
        <f t="shared" ref="G69:G79" si="5">ROUND(E69*F69,0)</f>
        <v>3562929</v>
      </c>
    </row>
    <row r="70" spans="1:7" ht="27" customHeight="1" x14ac:dyDescent="0.25">
      <c r="A70" s="1"/>
      <c r="B70" s="8" t="s">
        <v>345</v>
      </c>
      <c r="C70" s="12" t="s">
        <v>124</v>
      </c>
      <c r="D70" s="10" t="s">
        <v>2</v>
      </c>
      <c r="E70" s="11">
        <v>4</v>
      </c>
      <c r="F70" s="31">
        <v>1668316</v>
      </c>
      <c r="G70" s="32">
        <f t="shared" ref="G70:G71" si="6">ROUND(E70*F70,0)</f>
        <v>6673264</v>
      </c>
    </row>
    <row r="71" spans="1:7" ht="27.75" customHeight="1" x14ac:dyDescent="0.25">
      <c r="A71" s="1"/>
      <c r="B71" s="8" t="s">
        <v>346</v>
      </c>
      <c r="C71" s="58" t="s">
        <v>127</v>
      </c>
      <c r="D71" s="10" t="s">
        <v>125</v>
      </c>
      <c r="E71" s="11">
        <v>1</v>
      </c>
      <c r="F71" s="31">
        <v>6835476</v>
      </c>
      <c r="G71" s="32">
        <f t="shared" si="6"/>
        <v>6835476</v>
      </c>
    </row>
    <row r="72" spans="1:7" ht="15" customHeight="1" x14ac:dyDescent="0.25">
      <c r="A72" s="1"/>
      <c r="B72" s="47">
        <v>10</v>
      </c>
      <c r="C72" s="57" t="s">
        <v>140</v>
      </c>
      <c r="D72" s="10"/>
      <c r="E72" s="11"/>
      <c r="F72" s="31"/>
      <c r="G72" s="32"/>
    </row>
    <row r="73" spans="1:7" ht="25.5" customHeight="1" x14ac:dyDescent="0.25">
      <c r="A73" s="1"/>
      <c r="B73" s="8" t="s">
        <v>142</v>
      </c>
      <c r="C73" s="12" t="s">
        <v>141</v>
      </c>
      <c r="D73" s="10" t="s">
        <v>2</v>
      </c>
      <c r="E73" s="11">
        <v>1</v>
      </c>
      <c r="F73" s="31">
        <v>3435634</v>
      </c>
      <c r="G73" s="32">
        <f t="shared" ref="G73:G78" si="7">ROUND(E73*F73,0)</f>
        <v>3435634</v>
      </c>
    </row>
    <row r="74" spans="1:7" ht="25.5" x14ac:dyDescent="0.25">
      <c r="A74" s="1"/>
      <c r="B74" s="8" t="s">
        <v>143</v>
      </c>
      <c r="C74" s="12" t="s">
        <v>152</v>
      </c>
      <c r="D74" s="10" t="s">
        <v>46</v>
      </c>
      <c r="E74" s="11">
        <v>68.42</v>
      </c>
      <c r="F74" s="31">
        <v>6882</v>
      </c>
      <c r="G74" s="32">
        <f t="shared" si="7"/>
        <v>470866</v>
      </c>
    </row>
    <row r="75" spans="1:7" ht="15" customHeight="1" x14ac:dyDescent="0.25">
      <c r="A75" s="1"/>
      <c r="B75" s="8" t="s">
        <v>144</v>
      </c>
      <c r="C75" s="12" t="s">
        <v>153</v>
      </c>
      <c r="D75" s="10" t="s">
        <v>2</v>
      </c>
      <c r="E75" s="11">
        <v>1</v>
      </c>
      <c r="F75" s="31">
        <v>815936</v>
      </c>
      <c r="G75" s="32">
        <f t="shared" si="7"/>
        <v>815936</v>
      </c>
    </row>
    <row r="76" spans="1:7" ht="17.25" customHeight="1" x14ac:dyDescent="0.25">
      <c r="A76" s="1"/>
      <c r="B76" s="8" t="s">
        <v>145</v>
      </c>
      <c r="C76" s="12" t="s">
        <v>154</v>
      </c>
      <c r="D76" s="10" t="s">
        <v>46</v>
      </c>
      <c r="E76" s="11">
        <v>30.26</v>
      </c>
      <c r="F76" s="31">
        <v>6935</v>
      </c>
      <c r="G76" s="32">
        <f t="shared" si="7"/>
        <v>209853</v>
      </c>
    </row>
    <row r="77" spans="1:7" ht="26.25" customHeight="1" x14ac:dyDescent="0.25">
      <c r="A77" s="1"/>
      <c r="B77" s="8" t="s">
        <v>146</v>
      </c>
      <c r="C77" s="12" t="s">
        <v>82</v>
      </c>
      <c r="D77" s="10" t="s">
        <v>2</v>
      </c>
      <c r="E77" s="11">
        <v>6</v>
      </c>
      <c r="F77" s="31">
        <v>2439501</v>
      </c>
      <c r="G77" s="32">
        <f t="shared" si="7"/>
        <v>14637006</v>
      </c>
    </row>
    <row r="78" spans="1:7" ht="24.75" customHeight="1" x14ac:dyDescent="0.25">
      <c r="A78" s="1"/>
      <c r="B78" s="8" t="s">
        <v>147</v>
      </c>
      <c r="C78" s="12" t="s">
        <v>150</v>
      </c>
      <c r="D78" s="10" t="s">
        <v>2</v>
      </c>
      <c r="E78" s="11">
        <v>1</v>
      </c>
      <c r="F78" s="31">
        <v>3260840</v>
      </c>
      <c r="G78" s="32">
        <f t="shared" si="7"/>
        <v>3260840</v>
      </c>
    </row>
    <row r="79" spans="1:7" ht="27" customHeight="1" x14ac:dyDescent="0.25">
      <c r="A79" s="1"/>
      <c r="B79" s="8" t="s">
        <v>148</v>
      </c>
      <c r="C79" s="12" t="s">
        <v>151</v>
      </c>
      <c r="D79" s="10" t="s">
        <v>2</v>
      </c>
      <c r="E79" s="11">
        <v>1</v>
      </c>
      <c r="F79" s="31">
        <v>2191879</v>
      </c>
      <c r="G79" s="32">
        <f t="shared" si="5"/>
        <v>2191879</v>
      </c>
    </row>
    <row r="80" spans="1:7" ht="25.5" customHeight="1" x14ac:dyDescent="0.25">
      <c r="A80" s="1"/>
      <c r="B80" s="8" t="s">
        <v>149</v>
      </c>
      <c r="C80" s="12" t="s">
        <v>155</v>
      </c>
      <c r="D80" s="10" t="s">
        <v>2</v>
      </c>
      <c r="E80" s="11">
        <v>2</v>
      </c>
      <c r="F80" s="31">
        <v>1043890</v>
      </c>
      <c r="G80" s="32">
        <f>ROUND(E80*F80,0)</f>
        <v>2087780</v>
      </c>
    </row>
    <row r="81" spans="1:7" ht="12.75" x14ac:dyDescent="0.25">
      <c r="A81" s="1"/>
      <c r="B81" s="47">
        <v>11</v>
      </c>
      <c r="C81" s="57" t="s">
        <v>140</v>
      </c>
      <c r="D81" s="10"/>
      <c r="E81" s="11"/>
      <c r="F81" s="31"/>
      <c r="G81" s="32"/>
    </row>
    <row r="82" spans="1:7" ht="12.75" x14ac:dyDescent="0.25">
      <c r="A82" s="1"/>
      <c r="B82" s="47"/>
      <c r="C82" s="57" t="s">
        <v>205</v>
      </c>
      <c r="D82" s="10"/>
      <c r="E82" s="11"/>
      <c r="F82" s="31"/>
      <c r="G82" s="32"/>
    </row>
    <row r="83" spans="1:7" ht="24.75" customHeight="1" x14ac:dyDescent="0.25">
      <c r="A83" s="1"/>
      <c r="B83" s="8" t="s">
        <v>167</v>
      </c>
      <c r="C83" s="61" t="s">
        <v>286</v>
      </c>
      <c r="D83" s="10" t="s">
        <v>34</v>
      </c>
      <c r="E83" s="11">
        <v>1.44</v>
      </c>
      <c r="F83" s="31">
        <v>811713</v>
      </c>
      <c r="G83" s="32">
        <f t="shared" ref="G83:G111" si="8">ROUND(E83*F83,0)</f>
        <v>1168867</v>
      </c>
    </row>
    <row r="84" spans="1:7" ht="18" customHeight="1" x14ac:dyDescent="0.25">
      <c r="A84" s="1"/>
      <c r="B84" s="8" t="s">
        <v>168</v>
      </c>
      <c r="C84" s="61" t="s">
        <v>287</v>
      </c>
      <c r="D84" s="10" t="s">
        <v>34</v>
      </c>
      <c r="E84" s="11">
        <v>1.9</v>
      </c>
      <c r="F84" s="31">
        <v>833146</v>
      </c>
      <c r="G84" s="32">
        <f t="shared" si="8"/>
        <v>1582977</v>
      </c>
    </row>
    <row r="85" spans="1:7" ht="18.75" customHeight="1" x14ac:dyDescent="0.25">
      <c r="A85" s="1"/>
      <c r="B85" s="8" t="s">
        <v>169</v>
      </c>
      <c r="C85" s="61" t="s">
        <v>285</v>
      </c>
      <c r="D85" s="10" t="s">
        <v>34</v>
      </c>
      <c r="E85" s="11">
        <v>1.85</v>
      </c>
      <c r="F85" s="31">
        <v>811713</v>
      </c>
      <c r="G85" s="32">
        <f t="shared" si="8"/>
        <v>1501669</v>
      </c>
    </row>
    <row r="86" spans="1:7" ht="25.5" x14ac:dyDescent="0.25">
      <c r="A86" s="1"/>
      <c r="B86" s="8" t="s">
        <v>170</v>
      </c>
      <c r="C86" s="61" t="s">
        <v>156</v>
      </c>
      <c r="D86" s="10" t="s">
        <v>34</v>
      </c>
      <c r="E86" s="11">
        <v>1.81</v>
      </c>
      <c r="F86" s="31">
        <v>833146</v>
      </c>
      <c r="G86" s="32">
        <f t="shared" si="8"/>
        <v>1507994</v>
      </c>
    </row>
    <row r="87" spans="1:7" ht="16.5" customHeight="1" x14ac:dyDescent="0.25">
      <c r="A87" s="1"/>
      <c r="B87" s="8" t="s">
        <v>171</v>
      </c>
      <c r="C87" s="61" t="s">
        <v>288</v>
      </c>
      <c r="D87" s="10" t="s">
        <v>48</v>
      </c>
      <c r="E87" s="11">
        <v>905.48</v>
      </c>
      <c r="F87" s="31">
        <v>4436</v>
      </c>
      <c r="G87" s="32">
        <f t="shared" si="8"/>
        <v>4016709</v>
      </c>
    </row>
    <row r="88" spans="1:7" ht="15" customHeight="1" x14ac:dyDescent="0.25">
      <c r="A88" s="1"/>
      <c r="B88" s="8" t="s">
        <v>172</v>
      </c>
      <c r="C88" s="61" t="s">
        <v>289</v>
      </c>
      <c r="D88" s="10" t="s">
        <v>36</v>
      </c>
      <c r="E88" s="11">
        <v>32.22</v>
      </c>
      <c r="F88" s="31">
        <v>54439</v>
      </c>
      <c r="G88" s="32">
        <f t="shared" si="8"/>
        <v>1754025</v>
      </c>
    </row>
    <row r="89" spans="1:7" ht="24" customHeight="1" x14ac:dyDescent="0.25">
      <c r="A89" s="1"/>
      <c r="B89" s="8" t="s">
        <v>173</v>
      </c>
      <c r="C89" s="61" t="s">
        <v>157</v>
      </c>
      <c r="D89" s="10" t="s">
        <v>48</v>
      </c>
      <c r="E89" s="11">
        <v>8.5500000000000007</v>
      </c>
      <c r="F89" s="31">
        <v>12692</v>
      </c>
      <c r="G89" s="32">
        <f t="shared" si="8"/>
        <v>108517</v>
      </c>
    </row>
    <row r="90" spans="1:7" ht="15" customHeight="1" x14ac:dyDescent="0.25">
      <c r="A90" s="1"/>
      <c r="B90" s="8" t="s">
        <v>174</v>
      </c>
      <c r="C90" s="61" t="s">
        <v>158</v>
      </c>
      <c r="D90" s="10" t="s">
        <v>36</v>
      </c>
      <c r="E90" s="11">
        <v>8.5500000000000007</v>
      </c>
      <c r="F90" s="31">
        <v>94899</v>
      </c>
      <c r="G90" s="32">
        <f t="shared" si="8"/>
        <v>811386</v>
      </c>
    </row>
    <row r="91" spans="1:7" ht="15" customHeight="1" x14ac:dyDescent="0.25">
      <c r="A91" s="1"/>
      <c r="B91" s="8" t="s">
        <v>175</v>
      </c>
      <c r="C91" s="61" t="s">
        <v>290</v>
      </c>
      <c r="D91" s="10" t="s">
        <v>34</v>
      </c>
      <c r="E91" s="11">
        <v>7.839999999999999</v>
      </c>
      <c r="F91" s="31">
        <v>20877</v>
      </c>
      <c r="G91" s="32">
        <f t="shared" si="8"/>
        <v>163676</v>
      </c>
    </row>
    <row r="92" spans="1:7" ht="14.25" customHeight="1" x14ac:dyDescent="0.25">
      <c r="A92" s="1"/>
      <c r="B92" s="8" t="s">
        <v>176</v>
      </c>
      <c r="C92" s="61" t="s">
        <v>291</v>
      </c>
      <c r="D92" s="10" t="s">
        <v>34</v>
      </c>
      <c r="E92" s="11">
        <v>1.57</v>
      </c>
      <c r="F92" s="31">
        <v>100901</v>
      </c>
      <c r="G92" s="32">
        <f t="shared" si="8"/>
        <v>158415</v>
      </c>
    </row>
    <row r="93" spans="1:7" ht="15" customHeight="1" x14ac:dyDescent="0.25">
      <c r="A93" s="1"/>
      <c r="B93" s="8" t="s">
        <v>177</v>
      </c>
      <c r="C93" s="61" t="s">
        <v>159</v>
      </c>
      <c r="D93" s="10" t="s">
        <v>36</v>
      </c>
      <c r="E93" s="11">
        <v>64.44</v>
      </c>
      <c r="F93" s="31">
        <v>17436</v>
      </c>
      <c r="G93" s="32">
        <f t="shared" si="8"/>
        <v>1123576</v>
      </c>
    </row>
    <row r="94" spans="1:7" ht="16.5" customHeight="1" x14ac:dyDescent="0.25">
      <c r="A94" s="1"/>
      <c r="B94" s="8" t="s">
        <v>178</v>
      </c>
      <c r="C94" s="61" t="s">
        <v>292</v>
      </c>
      <c r="D94" s="10" t="s">
        <v>36</v>
      </c>
      <c r="E94" s="11">
        <v>64.44</v>
      </c>
      <c r="F94" s="31">
        <v>10042</v>
      </c>
      <c r="G94" s="32">
        <f t="shared" si="8"/>
        <v>647106</v>
      </c>
    </row>
    <row r="95" spans="1:7" ht="16.5" customHeight="1" x14ac:dyDescent="0.25">
      <c r="A95" s="1"/>
      <c r="B95" s="8" t="s">
        <v>179</v>
      </c>
      <c r="C95" s="61" t="s">
        <v>160</v>
      </c>
      <c r="D95" s="10" t="s">
        <v>36</v>
      </c>
      <c r="E95" s="11">
        <v>32.22</v>
      </c>
      <c r="F95" s="31">
        <v>43907</v>
      </c>
      <c r="G95" s="32">
        <f t="shared" si="8"/>
        <v>1414684</v>
      </c>
    </row>
    <row r="96" spans="1:7" ht="16.5" customHeight="1" x14ac:dyDescent="0.25">
      <c r="A96" s="1"/>
      <c r="B96" s="8" t="s">
        <v>180</v>
      </c>
      <c r="C96" s="61" t="s">
        <v>202</v>
      </c>
      <c r="D96" s="10" t="s">
        <v>36</v>
      </c>
      <c r="E96" s="11">
        <v>7.26</v>
      </c>
      <c r="F96" s="31">
        <v>37703</v>
      </c>
      <c r="G96" s="32">
        <f t="shared" si="8"/>
        <v>273724</v>
      </c>
    </row>
    <row r="97" spans="1:7" ht="15.75" customHeight="1" x14ac:dyDescent="0.25">
      <c r="A97" s="1"/>
      <c r="B97" s="8" t="s">
        <v>181</v>
      </c>
      <c r="C97" s="61" t="s">
        <v>196</v>
      </c>
      <c r="D97" s="10" t="s">
        <v>46</v>
      </c>
      <c r="E97" s="11">
        <v>7</v>
      </c>
      <c r="F97" s="31">
        <v>65845</v>
      </c>
      <c r="G97" s="32">
        <f t="shared" si="8"/>
        <v>460915</v>
      </c>
    </row>
    <row r="98" spans="1:7" ht="15.75" customHeight="1" x14ac:dyDescent="0.25">
      <c r="A98" s="1"/>
      <c r="B98" s="8" t="s">
        <v>182</v>
      </c>
      <c r="C98" s="61" t="s">
        <v>203</v>
      </c>
      <c r="D98" s="10" t="s">
        <v>2</v>
      </c>
      <c r="E98" s="11">
        <v>1</v>
      </c>
      <c r="F98" s="31">
        <v>239580</v>
      </c>
      <c r="G98" s="32">
        <f t="shared" si="8"/>
        <v>239580</v>
      </c>
    </row>
    <row r="99" spans="1:7" ht="16.5" customHeight="1" x14ac:dyDescent="0.25">
      <c r="A99" s="1"/>
      <c r="B99" s="8" t="s">
        <v>183</v>
      </c>
      <c r="C99" s="61" t="s">
        <v>204</v>
      </c>
      <c r="D99" s="10" t="s">
        <v>2</v>
      </c>
      <c r="E99" s="11">
        <v>6</v>
      </c>
      <c r="F99" s="31">
        <v>91559</v>
      </c>
      <c r="G99" s="32">
        <f t="shared" si="8"/>
        <v>549354</v>
      </c>
    </row>
    <row r="100" spans="1:7" ht="15.75" customHeight="1" x14ac:dyDescent="0.25">
      <c r="A100" s="1"/>
      <c r="B100" s="8" t="s">
        <v>184</v>
      </c>
      <c r="C100" s="61" t="s">
        <v>161</v>
      </c>
      <c r="D100" s="10" t="s">
        <v>46</v>
      </c>
      <c r="E100" s="11">
        <v>20</v>
      </c>
      <c r="F100" s="31">
        <v>39526</v>
      </c>
      <c r="G100" s="32">
        <f t="shared" si="8"/>
        <v>790520</v>
      </c>
    </row>
    <row r="101" spans="1:7" ht="16.5" customHeight="1" x14ac:dyDescent="0.25">
      <c r="A101" s="1"/>
      <c r="B101" s="8" t="s">
        <v>185</v>
      </c>
      <c r="C101" s="61" t="s">
        <v>162</v>
      </c>
      <c r="D101" s="10" t="s">
        <v>46</v>
      </c>
      <c r="E101" s="11">
        <v>20</v>
      </c>
      <c r="F101" s="31">
        <v>24212</v>
      </c>
      <c r="G101" s="32">
        <f t="shared" si="8"/>
        <v>484240</v>
      </c>
    </row>
    <row r="102" spans="1:7" ht="15.75" customHeight="1" x14ac:dyDescent="0.25">
      <c r="A102" s="1"/>
      <c r="B102" s="8" t="s">
        <v>186</v>
      </c>
      <c r="C102" s="61" t="s">
        <v>163</v>
      </c>
      <c r="D102" s="10" t="s">
        <v>2</v>
      </c>
      <c r="E102" s="11">
        <v>6</v>
      </c>
      <c r="F102" s="31">
        <v>43285</v>
      </c>
      <c r="G102" s="32">
        <f t="shared" si="8"/>
        <v>259710</v>
      </c>
    </row>
    <row r="103" spans="1:7" ht="15.75" customHeight="1" x14ac:dyDescent="0.25">
      <c r="A103" s="1"/>
      <c r="B103" s="8" t="s">
        <v>187</v>
      </c>
      <c r="C103" s="61" t="s">
        <v>197</v>
      </c>
      <c r="D103" s="10" t="s">
        <v>2</v>
      </c>
      <c r="E103" s="11">
        <v>3</v>
      </c>
      <c r="F103" s="31">
        <v>138250</v>
      </c>
      <c r="G103" s="32">
        <f t="shared" si="8"/>
        <v>414750</v>
      </c>
    </row>
    <row r="104" spans="1:7" ht="15" customHeight="1" x14ac:dyDescent="0.25">
      <c r="A104" s="1"/>
      <c r="B104" s="8" t="s">
        <v>188</v>
      </c>
      <c r="C104" s="61" t="s">
        <v>164</v>
      </c>
      <c r="D104" s="10" t="s">
        <v>2</v>
      </c>
      <c r="E104" s="11">
        <v>3</v>
      </c>
      <c r="F104" s="31">
        <v>141561</v>
      </c>
      <c r="G104" s="32">
        <f t="shared" si="8"/>
        <v>424683</v>
      </c>
    </row>
    <row r="105" spans="1:7" ht="15.75" customHeight="1" x14ac:dyDescent="0.25">
      <c r="A105" s="1"/>
      <c r="B105" s="8" t="s">
        <v>189</v>
      </c>
      <c r="C105" s="61" t="s">
        <v>198</v>
      </c>
      <c r="D105" s="10" t="s">
        <v>2</v>
      </c>
      <c r="E105" s="11">
        <v>1</v>
      </c>
      <c r="F105" s="31">
        <v>1125390</v>
      </c>
      <c r="G105" s="32">
        <f t="shared" si="8"/>
        <v>1125390</v>
      </c>
    </row>
    <row r="106" spans="1:7" ht="15" customHeight="1" x14ac:dyDescent="0.25">
      <c r="A106" s="1"/>
      <c r="B106" s="8" t="s">
        <v>190</v>
      </c>
      <c r="C106" s="61" t="s">
        <v>165</v>
      </c>
      <c r="D106" s="10" t="s">
        <v>2</v>
      </c>
      <c r="E106" s="11">
        <v>1</v>
      </c>
      <c r="F106" s="31">
        <v>2320493</v>
      </c>
      <c r="G106" s="32">
        <f t="shared" si="8"/>
        <v>2320493</v>
      </c>
    </row>
    <row r="107" spans="1:7" ht="15" customHeight="1" x14ac:dyDescent="0.25">
      <c r="A107" s="1"/>
      <c r="B107" s="8" t="s">
        <v>191</v>
      </c>
      <c r="C107" s="61" t="s">
        <v>297</v>
      </c>
      <c r="D107" s="10" t="s">
        <v>2</v>
      </c>
      <c r="E107" s="11">
        <v>3</v>
      </c>
      <c r="F107" s="31">
        <v>38588</v>
      </c>
      <c r="G107" s="32">
        <f t="shared" si="8"/>
        <v>115764</v>
      </c>
    </row>
    <row r="108" spans="1:7" ht="15" customHeight="1" x14ac:dyDescent="0.25">
      <c r="A108" s="1"/>
      <c r="B108" s="8" t="s">
        <v>192</v>
      </c>
      <c r="C108" s="61" t="s">
        <v>199</v>
      </c>
      <c r="D108" s="10" t="s">
        <v>2</v>
      </c>
      <c r="E108" s="11">
        <v>1</v>
      </c>
      <c r="F108" s="31">
        <v>400976</v>
      </c>
      <c r="G108" s="32">
        <f t="shared" si="8"/>
        <v>400976</v>
      </c>
    </row>
    <row r="109" spans="1:7" ht="14.25" customHeight="1" x14ac:dyDescent="0.25">
      <c r="A109" s="1"/>
      <c r="B109" s="8" t="s">
        <v>193</v>
      </c>
      <c r="C109" s="61" t="s">
        <v>200</v>
      </c>
      <c r="D109" s="10" t="s">
        <v>2</v>
      </c>
      <c r="E109" s="11">
        <v>3</v>
      </c>
      <c r="F109" s="31">
        <v>38588</v>
      </c>
      <c r="G109" s="32">
        <f t="shared" si="8"/>
        <v>115764</v>
      </c>
    </row>
    <row r="110" spans="1:7" ht="15" customHeight="1" x14ac:dyDescent="0.25">
      <c r="A110" s="1"/>
      <c r="B110" s="8" t="s">
        <v>194</v>
      </c>
      <c r="C110" s="61" t="s">
        <v>166</v>
      </c>
      <c r="D110" s="10" t="s">
        <v>46</v>
      </c>
      <c r="E110" s="11">
        <v>15</v>
      </c>
      <c r="F110" s="31">
        <v>11025</v>
      </c>
      <c r="G110" s="32">
        <f t="shared" si="8"/>
        <v>165375</v>
      </c>
    </row>
    <row r="111" spans="1:7" ht="15" customHeight="1" x14ac:dyDescent="0.25">
      <c r="A111" s="1"/>
      <c r="B111" s="8" t="s">
        <v>195</v>
      </c>
      <c r="C111" s="61" t="s">
        <v>201</v>
      </c>
      <c r="D111" s="10" t="s">
        <v>36</v>
      </c>
      <c r="E111" s="11">
        <v>2</v>
      </c>
      <c r="F111" s="31">
        <v>260657</v>
      </c>
      <c r="G111" s="32">
        <f t="shared" si="8"/>
        <v>521314</v>
      </c>
    </row>
    <row r="112" spans="1:7" ht="12.75" x14ac:dyDescent="0.25">
      <c r="A112" s="1"/>
      <c r="B112" s="47"/>
      <c r="C112" s="57" t="s">
        <v>206</v>
      </c>
      <c r="D112" s="10"/>
      <c r="E112" s="11"/>
      <c r="F112" s="31"/>
      <c r="G112" s="32"/>
    </row>
    <row r="113" spans="1:8" ht="38.25" x14ac:dyDescent="0.25">
      <c r="A113" s="1"/>
      <c r="B113" s="8" t="s">
        <v>207</v>
      </c>
      <c r="C113" s="12" t="s">
        <v>298</v>
      </c>
      <c r="D113" s="10" t="s">
        <v>2</v>
      </c>
      <c r="E113" s="11">
        <v>1</v>
      </c>
      <c r="F113" s="31">
        <v>15500000</v>
      </c>
      <c r="G113" s="32">
        <f>ROUND(E113*F113,0)</f>
        <v>15500000</v>
      </c>
      <c r="H113" s="60"/>
    </row>
    <row r="114" spans="1:8" ht="38.25" x14ac:dyDescent="0.25">
      <c r="A114" s="1"/>
      <c r="B114" s="8" t="s">
        <v>208</v>
      </c>
      <c r="C114" s="12" t="s">
        <v>299</v>
      </c>
      <c r="D114" s="10" t="s">
        <v>2</v>
      </c>
      <c r="E114" s="11">
        <v>1</v>
      </c>
      <c r="F114" s="31">
        <v>15500000</v>
      </c>
      <c r="G114" s="32">
        <f>ROUND(E114*F114,0)</f>
        <v>15500000</v>
      </c>
    </row>
    <row r="115" spans="1:8" ht="18" customHeight="1" x14ac:dyDescent="0.25">
      <c r="A115" s="1"/>
      <c r="B115" s="8" t="s">
        <v>209</v>
      </c>
      <c r="C115" s="12" t="s">
        <v>213</v>
      </c>
      <c r="D115" s="10" t="s">
        <v>2</v>
      </c>
      <c r="E115" s="11">
        <v>1</v>
      </c>
      <c r="F115" s="31">
        <v>9004000</v>
      </c>
      <c r="G115" s="32">
        <f>ROUND(E115*F115,0)</f>
        <v>9004000</v>
      </c>
      <c r="H115" s="59"/>
    </row>
    <row r="116" spans="1:8" ht="18" customHeight="1" x14ac:dyDescent="0.25">
      <c r="A116" s="1"/>
      <c r="B116" s="8" t="s">
        <v>211</v>
      </c>
      <c r="C116" s="12" t="s">
        <v>210</v>
      </c>
      <c r="D116" s="10" t="s">
        <v>2</v>
      </c>
      <c r="E116" s="11">
        <v>2</v>
      </c>
      <c r="F116" s="31">
        <v>5582000</v>
      </c>
      <c r="G116" s="32">
        <f>ROUND(E116*F116,0)</f>
        <v>11164000</v>
      </c>
    </row>
    <row r="117" spans="1:8" ht="18.75" customHeight="1" x14ac:dyDescent="0.25">
      <c r="A117" s="1"/>
      <c r="B117" s="8" t="s">
        <v>212</v>
      </c>
      <c r="C117" s="12" t="s">
        <v>214</v>
      </c>
      <c r="D117" s="10" t="s">
        <v>2</v>
      </c>
      <c r="E117" s="11">
        <v>1</v>
      </c>
      <c r="F117" s="31">
        <v>2392000</v>
      </c>
      <c r="G117" s="32">
        <f>ROUND(E117*F117,0)</f>
        <v>2392000</v>
      </c>
    </row>
    <row r="118" spans="1:8" ht="12.75" x14ac:dyDescent="0.25">
      <c r="A118" s="1"/>
      <c r="B118" s="47" t="s">
        <v>215</v>
      </c>
      <c r="C118" s="42" t="s">
        <v>216</v>
      </c>
      <c r="D118" s="10"/>
      <c r="E118" s="11"/>
      <c r="F118" s="31"/>
      <c r="G118" s="32"/>
    </row>
    <row r="119" spans="1:8" ht="12.75" x14ac:dyDescent="0.25">
      <c r="A119" s="1"/>
      <c r="B119" s="41">
        <v>1</v>
      </c>
      <c r="C119" s="56" t="s">
        <v>30</v>
      </c>
      <c r="D119" s="10"/>
      <c r="E119" s="11"/>
      <c r="F119" s="31"/>
      <c r="G119" s="32"/>
    </row>
    <row r="120" spans="1:8" ht="25.5" x14ac:dyDescent="0.25">
      <c r="A120" s="1"/>
      <c r="B120" s="45" t="s">
        <v>23</v>
      </c>
      <c r="C120" s="12" t="s">
        <v>217</v>
      </c>
      <c r="D120" s="10" t="s">
        <v>36</v>
      </c>
      <c r="E120" s="11">
        <v>227</v>
      </c>
      <c r="F120" s="31">
        <v>4226</v>
      </c>
      <c r="G120" s="32">
        <f t="shared" ref="G120:G212" si="9">ROUND(E120*F120,0)</f>
        <v>959302</v>
      </c>
    </row>
    <row r="121" spans="1:8" ht="12.75" x14ac:dyDescent="0.25">
      <c r="A121" s="1"/>
      <c r="B121" s="41">
        <v>2</v>
      </c>
      <c r="C121" s="56" t="s">
        <v>32</v>
      </c>
      <c r="D121" s="10"/>
      <c r="E121" s="11"/>
      <c r="F121" s="31"/>
      <c r="G121" s="32"/>
    </row>
    <row r="122" spans="1:8" ht="12.75" x14ac:dyDescent="0.25">
      <c r="A122" s="1"/>
      <c r="B122" s="45" t="s">
        <v>24</v>
      </c>
      <c r="C122" s="12" t="s">
        <v>33</v>
      </c>
      <c r="D122" s="10" t="s">
        <v>34</v>
      </c>
      <c r="E122" s="11">
        <v>784.01</v>
      </c>
      <c r="F122" s="31">
        <v>7615</v>
      </c>
      <c r="G122" s="32">
        <f t="shared" si="9"/>
        <v>5970236</v>
      </c>
    </row>
    <row r="123" spans="1:8" ht="12.75" x14ac:dyDescent="0.25">
      <c r="A123" s="1"/>
      <c r="B123" s="45" t="s">
        <v>39</v>
      </c>
      <c r="C123" s="12" t="s">
        <v>294</v>
      </c>
      <c r="D123" s="10" t="s">
        <v>34</v>
      </c>
      <c r="E123" s="11">
        <v>1264.5999999999999</v>
      </c>
      <c r="F123" s="31">
        <v>12806</v>
      </c>
      <c r="G123" s="32">
        <f t="shared" si="9"/>
        <v>16194468</v>
      </c>
    </row>
    <row r="124" spans="1:8" ht="12.75" x14ac:dyDescent="0.25">
      <c r="A124" s="1"/>
      <c r="B124" s="45" t="s">
        <v>40</v>
      </c>
      <c r="C124" s="12" t="s">
        <v>218</v>
      </c>
      <c r="D124" s="10" t="s">
        <v>34</v>
      </c>
      <c r="E124" s="11">
        <v>480.59</v>
      </c>
      <c r="F124" s="31">
        <v>165243</v>
      </c>
      <c r="G124" s="32">
        <f t="shared" si="9"/>
        <v>79414133</v>
      </c>
    </row>
    <row r="125" spans="1:8" ht="12.75" x14ac:dyDescent="0.25">
      <c r="A125" s="1"/>
      <c r="B125" s="41">
        <v>3</v>
      </c>
      <c r="C125" s="56" t="s">
        <v>38</v>
      </c>
      <c r="D125" s="10"/>
      <c r="E125" s="11"/>
      <c r="F125" s="31"/>
      <c r="G125" s="32"/>
    </row>
    <row r="126" spans="1:8" ht="12.75" x14ac:dyDescent="0.25">
      <c r="A126" s="1"/>
      <c r="B126" s="45" t="s">
        <v>42</v>
      </c>
      <c r="C126" s="12" t="s">
        <v>41</v>
      </c>
      <c r="D126" s="10" t="s">
        <v>34</v>
      </c>
      <c r="E126" s="11">
        <v>228.71</v>
      </c>
      <c r="F126" s="31">
        <v>96096</v>
      </c>
      <c r="G126" s="32">
        <f t="shared" si="9"/>
        <v>21978116</v>
      </c>
    </row>
    <row r="127" spans="1:8" ht="25.5" x14ac:dyDescent="0.25">
      <c r="A127" s="1"/>
      <c r="B127" s="45" t="s">
        <v>220</v>
      </c>
      <c r="C127" s="12" t="s">
        <v>219</v>
      </c>
      <c r="D127" s="10" t="s">
        <v>34</v>
      </c>
      <c r="E127" s="11">
        <v>71.569999999999993</v>
      </c>
      <c r="F127" s="31">
        <v>19252</v>
      </c>
      <c r="G127" s="32">
        <f t="shared" si="9"/>
        <v>1377866</v>
      </c>
    </row>
    <row r="128" spans="1:8" ht="12.75" x14ac:dyDescent="0.25">
      <c r="A128" s="1"/>
      <c r="B128" s="41">
        <v>4</v>
      </c>
      <c r="C128" s="56" t="s">
        <v>43</v>
      </c>
      <c r="D128" s="10"/>
      <c r="E128" s="11"/>
      <c r="F128" s="31"/>
      <c r="G128" s="32"/>
    </row>
    <row r="129" spans="1:7" ht="12.75" x14ac:dyDescent="0.25">
      <c r="A129" s="1"/>
      <c r="B129" s="45" t="s">
        <v>56</v>
      </c>
      <c r="C129" s="12" t="s">
        <v>44</v>
      </c>
      <c r="D129" s="10" t="s">
        <v>34</v>
      </c>
      <c r="E129" s="11">
        <v>12.22</v>
      </c>
      <c r="F129" s="31">
        <v>508885</v>
      </c>
      <c r="G129" s="32">
        <f t="shared" si="9"/>
        <v>6218575</v>
      </c>
    </row>
    <row r="130" spans="1:7" ht="25.5" x14ac:dyDescent="0.25">
      <c r="A130" s="1"/>
      <c r="B130" s="45" t="s">
        <v>57</v>
      </c>
      <c r="C130" s="12" t="s">
        <v>52</v>
      </c>
      <c r="D130" s="10" t="s">
        <v>34</v>
      </c>
      <c r="E130" s="11">
        <v>78.709999999999994</v>
      </c>
      <c r="F130" s="31">
        <v>743708</v>
      </c>
      <c r="G130" s="32">
        <f t="shared" si="9"/>
        <v>58537257</v>
      </c>
    </row>
    <row r="131" spans="1:7" ht="25.5" x14ac:dyDescent="0.25">
      <c r="A131" s="1"/>
      <c r="B131" s="45" t="s">
        <v>58</v>
      </c>
      <c r="C131" s="12" t="s">
        <v>53</v>
      </c>
      <c r="D131" s="10" t="s">
        <v>34</v>
      </c>
      <c r="E131" s="11">
        <v>93.78</v>
      </c>
      <c r="F131" s="31">
        <v>872486</v>
      </c>
      <c r="G131" s="32">
        <f t="shared" si="9"/>
        <v>81821737</v>
      </c>
    </row>
    <row r="132" spans="1:7" ht="12.75" x14ac:dyDescent="0.25">
      <c r="A132" s="1"/>
      <c r="B132" s="45" t="s">
        <v>59</v>
      </c>
      <c r="C132" s="12" t="s">
        <v>224</v>
      </c>
      <c r="D132" s="10" t="s">
        <v>36</v>
      </c>
      <c r="E132" s="11">
        <v>226.72</v>
      </c>
      <c r="F132" s="31">
        <v>106889</v>
      </c>
      <c r="G132" s="32">
        <f t="shared" si="9"/>
        <v>24233874</v>
      </c>
    </row>
    <row r="133" spans="1:7" ht="25.5" x14ac:dyDescent="0.25">
      <c r="A133" s="1"/>
      <c r="B133" s="45" t="s">
        <v>60</v>
      </c>
      <c r="C133" s="12" t="s">
        <v>225</v>
      </c>
      <c r="D133" s="10" t="s">
        <v>34</v>
      </c>
      <c r="E133" s="11">
        <v>13.55</v>
      </c>
      <c r="F133" s="31">
        <v>858616</v>
      </c>
      <c r="G133" s="32">
        <f t="shared" si="9"/>
        <v>11634247</v>
      </c>
    </row>
    <row r="134" spans="1:7" ht="25.5" x14ac:dyDescent="0.25">
      <c r="A134" s="1"/>
      <c r="B134" s="45" t="s">
        <v>61</v>
      </c>
      <c r="C134" s="12" t="s">
        <v>221</v>
      </c>
      <c r="D134" s="10" t="s">
        <v>34</v>
      </c>
      <c r="E134" s="11">
        <v>12.3</v>
      </c>
      <c r="F134" s="31">
        <v>724487</v>
      </c>
      <c r="G134" s="32">
        <f t="shared" si="9"/>
        <v>8911190</v>
      </c>
    </row>
    <row r="135" spans="1:7" ht="25.5" x14ac:dyDescent="0.25">
      <c r="A135" s="1"/>
      <c r="B135" s="45" t="s">
        <v>62</v>
      </c>
      <c r="C135" s="12" t="s">
        <v>222</v>
      </c>
      <c r="D135" s="10" t="s">
        <v>34</v>
      </c>
      <c r="E135" s="11">
        <v>5.7</v>
      </c>
      <c r="F135" s="31">
        <v>837520</v>
      </c>
      <c r="G135" s="32">
        <f t="shared" si="9"/>
        <v>4773864</v>
      </c>
    </row>
    <row r="136" spans="1:7" ht="15.75" customHeight="1" x14ac:dyDescent="0.25">
      <c r="A136" s="1"/>
      <c r="B136" s="45" t="s">
        <v>63</v>
      </c>
      <c r="C136" s="12" t="s">
        <v>223</v>
      </c>
      <c r="D136" s="10" t="s">
        <v>34</v>
      </c>
      <c r="E136" s="11">
        <v>18.329999999999998</v>
      </c>
      <c r="F136" s="31">
        <v>763715</v>
      </c>
      <c r="G136" s="32">
        <f t="shared" si="9"/>
        <v>13998896</v>
      </c>
    </row>
    <row r="137" spans="1:7" ht="12.75" x14ac:dyDescent="0.25">
      <c r="A137" s="1"/>
      <c r="B137" s="45" t="s">
        <v>64</v>
      </c>
      <c r="C137" s="12" t="s">
        <v>51</v>
      </c>
      <c r="D137" s="10" t="s">
        <v>46</v>
      </c>
      <c r="E137" s="11">
        <v>84.2</v>
      </c>
      <c r="F137" s="31">
        <v>50952</v>
      </c>
      <c r="G137" s="32">
        <f t="shared" si="9"/>
        <v>4290158</v>
      </c>
    </row>
    <row r="138" spans="1:7" ht="12.75" x14ac:dyDescent="0.25">
      <c r="A138" s="1"/>
      <c r="B138" s="41">
        <v>5</v>
      </c>
      <c r="C138" s="56" t="s">
        <v>66</v>
      </c>
      <c r="D138" s="10"/>
      <c r="E138" s="11"/>
      <c r="F138" s="31"/>
      <c r="G138" s="32"/>
    </row>
    <row r="139" spans="1:7" ht="12.75" x14ac:dyDescent="0.25">
      <c r="A139" s="1"/>
      <c r="B139" s="45" t="s">
        <v>67</v>
      </c>
      <c r="C139" s="12" t="s">
        <v>68</v>
      </c>
      <c r="D139" s="10" t="s">
        <v>48</v>
      </c>
      <c r="E139" s="11">
        <v>27669.75</v>
      </c>
      <c r="F139" s="31">
        <v>4316</v>
      </c>
      <c r="G139" s="32">
        <f t="shared" si="9"/>
        <v>119422641</v>
      </c>
    </row>
    <row r="140" spans="1:7" ht="25.5" x14ac:dyDescent="0.25">
      <c r="A140" s="1"/>
      <c r="B140" s="45" t="s">
        <v>226</v>
      </c>
      <c r="C140" s="12" t="s">
        <v>47</v>
      </c>
      <c r="D140" s="10" t="s">
        <v>48</v>
      </c>
      <c r="E140" s="11">
        <v>225</v>
      </c>
      <c r="F140" s="31">
        <v>15046</v>
      </c>
      <c r="G140" s="32">
        <f t="shared" si="9"/>
        <v>3385350</v>
      </c>
    </row>
    <row r="141" spans="1:7" ht="12.75" x14ac:dyDescent="0.25">
      <c r="A141" s="1"/>
      <c r="B141" s="41">
        <v>6</v>
      </c>
      <c r="C141" s="56" t="s">
        <v>227</v>
      </c>
      <c r="D141" s="10"/>
      <c r="E141" s="11"/>
      <c r="F141" s="31"/>
      <c r="G141" s="32"/>
    </row>
    <row r="142" spans="1:7" ht="25.5" x14ac:dyDescent="0.25">
      <c r="A142" s="1"/>
      <c r="B142" s="45" t="s">
        <v>71</v>
      </c>
      <c r="C142" s="12" t="s">
        <v>229</v>
      </c>
      <c r="D142" s="10" t="s">
        <v>2</v>
      </c>
      <c r="E142" s="11">
        <v>2</v>
      </c>
      <c r="F142" s="31">
        <v>1294501</v>
      </c>
      <c r="G142" s="32">
        <f t="shared" si="9"/>
        <v>2589002</v>
      </c>
    </row>
    <row r="143" spans="1:7" ht="12.75" x14ac:dyDescent="0.25">
      <c r="A143" s="1"/>
      <c r="B143" s="45" t="s">
        <v>72</v>
      </c>
      <c r="C143" s="12" t="s">
        <v>85</v>
      </c>
      <c r="D143" s="10" t="s">
        <v>2</v>
      </c>
      <c r="E143" s="11">
        <v>6</v>
      </c>
      <c r="F143" s="31">
        <v>1248193</v>
      </c>
      <c r="G143" s="32">
        <f t="shared" si="9"/>
        <v>7489158</v>
      </c>
    </row>
    <row r="144" spans="1:7" ht="12.75" x14ac:dyDescent="0.25">
      <c r="A144" s="1"/>
      <c r="B144" s="45" t="s">
        <v>73</v>
      </c>
      <c r="C144" s="12" t="s">
        <v>230</v>
      </c>
      <c r="D144" s="10" t="s">
        <v>46</v>
      </c>
      <c r="E144" s="11">
        <v>83.96</v>
      </c>
      <c r="F144" s="31">
        <v>3430</v>
      </c>
      <c r="G144" s="32">
        <f t="shared" si="9"/>
        <v>287983</v>
      </c>
    </row>
    <row r="145" spans="1:7" ht="25.5" x14ac:dyDescent="0.25">
      <c r="A145" s="1"/>
      <c r="B145" s="45" t="s">
        <v>74</v>
      </c>
      <c r="C145" s="12" t="s">
        <v>228</v>
      </c>
      <c r="D145" s="10" t="s">
        <v>2</v>
      </c>
      <c r="E145" s="11">
        <v>1</v>
      </c>
      <c r="F145" s="31">
        <v>3814832</v>
      </c>
      <c r="G145" s="32">
        <f t="shared" si="9"/>
        <v>3814832</v>
      </c>
    </row>
    <row r="146" spans="1:7" ht="12.75" x14ac:dyDescent="0.25">
      <c r="A146" s="1"/>
      <c r="B146" s="45"/>
      <c r="C146" s="56" t="s">
        <v>300</v>
      </c>
      <c r="D146" s="10"/>
      <c r="E146" s="11"/>
      <c r="F146" s="31"/>
      <c r="G146" s="32"/>
    </row>
    <row r="147" spans="1:7" ht="12.75" x14ac:dyDescent="0.25">
      <c r="A147" s="1"/>
      <c r="B147" s="45" t="s">
        <v>75</v>
      </c>
      <c r="C147" s="12" t="s">
        <v>286</v>
      </c>
      <c r="D147" s="10" t="s">
        <v>34</v>
      </c>
      <c r="E147" s="11">
        <v>1.44</v>
      </c>
      <c r="F147" s="31">
        <v>811713</v>
      </c>
      <c r="G147" s="32">
        <f t="shared" si="9"/>
        <v>1168867</v>
      </c>
    </row>
    <row r="148" spans="1:7" ht="12.75" x14ac:dyDescent="0.25">
      <c r="A148" s="1"/>
      <c r="B148" s="45" t="s">
        <v>301</v>
      </c>
      <c r="C148" s="12" t="s">
        <v>287</v>
      </c>
      <c r="D148" s="10" t="s">
        <v>34</v>
      </c>
      <c r="E148" s="11">
        <v>1.9</v>
      </c>
      <c r="F148" s="31">
        <v>833146</v>
      </c>
      <c r="G148" s="32">
        <f t="shared" si="9"/>
        <v>1582977</v>
      </c>
    </row>
    <row r="149" spans="1:7" ht="12.75" x14ac:dyDescent="0.25">
      <c r="A149" s="1"/>
      <c r="B149" s="45" t="s">
        <v>302</v>
      </c>
      <c r="C149" s="12" t="s">
        <v>285</v>
      </c>
      <c r="D149" s="10" t="s">
        <v>34</v>
      </c>
      <c r="E149" s="11">
        <v>1.85</v>
      </c>
      <c r="F149" s="31">
        <v>811713</v>
      </c>
      <c r="G149" s="32">
        <f t="shared" si="9"/>
        <v>1501669</v>
      </c>
    </row>
    <row r="150" spans="1:7" ht="25.5" x14ac:dyDescent="0.25">
      <c r="A150" s="1"/>
      <c r="B150" s="45" t="s">
        <v>303</v>
      </c>
      <c r="C150" s="12" t="s">
        <v>156</v>
      </c>
      <c r="D150" s="10" t="s">
        <v>34</v>
      </c>
      <c r="E150" s="11">
        <v>1.81</v>
      </c>
      <c r="F150" s="31">
        <v>833146</v>
      </c>
      <c r="G150" s="32">
        <f t="shared" si="9"/>
        <v>1507994</v>
      </c>
    </row>
    <row r="151" spans="1:7" ht="12.75" x14ac:dyDescent="0.25">
      <c r="A151" s="1"/>
      <c r="B151" s="45" t="s">
        <v>304</v>
      </c>
      <c r="C151" s="12" t="s">
        <v>288</v>
      </c>
      <c r="D151" s="10" t="s">
        <v>48</v>
      </c>
      <c r="E151" s="11">
        <v>905.48</v>
      </c>
      <c r="F151" s="31">
        <v>4436</v>
      </c>
      <c r="G151" s="32">
        <f t="shared" si="9"/>
        <v>4016709</v>
      </c>
    </row>
    <row r="152" spans="1:7" ht="12.75" x14ac:dyDescent="0.25">
      <c r="A152" s="1"/>
      <c r="B152" s="45" t="s">
        <v>305</v>
      </c>
      <c r="C152" s="12" t="s">
        <v>289</v>
      </c>
      <c r="D152" s="10" t="s">
        <v>36</v>
      </c>
      <c r="E152" s="11">
        <v>32.22</v>
      </c>
      <c r="F152" s="31">
        <v>54439</v>
      </c>
      <c r="G152" s="32">
        <f t="shared" si="9"/>
        <v>1754025</v>
      </c>
    </row>
    <row r="153" spans="1:7" ht="25.5" x14ac:dyDescent="0.25">
      <c r="A153" s="1"/>
      <c r="B153" s="45" t="s">
        <v>306</v>
      </c>
      <c r="C153" s="12" t="s">
        <v>157</v>
      </c>
      <c r="D153" s="10" t="s">
        <v>48</v>
      </c>
      <c r="E153" s="11">
        <v>8.5500000000000007</v>
      </c>
      <c r="F153" s="31">
        <v>12692</v>
      </c>
      <c r="G153" s="32">
        <f t="shared" si="9"/>
        <v>108517</v>
      </c>
    </row>
    <row r="154" spans="1:7" ht="12.75" x14ac:dyDescent="0.25">
      <c r="A154" s="1"/>
      <c r="B154" s="45" t="s">
        <v>307</v>
      </c>
      <c r="C154" s="12" t="s">
        <v>158</v>
      </c>
      <c r="D154" s="10" t="s">
        <v>36</v>
      </c>
      <c r="E154" s="11">
        <v>8.5500000000000007</v>
      </c>
      <c r="F154" s="31">
        <v>94899</v>
      </c>
      <c r="G154" s="32">
        <f t="shared" si="9"/>
        <v>811386</v>
      </c>
    </row>
    <row r="155" spans="1:7" ht="12.75" x14ac:dyDescent="0.25">
      <c r="A155" s="1"/>
      <c r="B155" s="45" t="s">
        <v>308</v>
      </c>
      <c r="C155" s="12" t="s">
        <v>290</v>
      </c>
      <c r="D155" s="10" t="s">
        <v>34</v>
      </c>
      <c r="E155" s="11">
        <v>7.839999999999999</v>
      </c>
      <c r="F155" s="31">
        <v>20877</v>
      </c>
      <c r="G155" s="32">
        <f t="shared" si="9"/>
        <v>163676</v>
      </c>
    </row>
    <row r="156" spans="1:7" ht="12.75" x14ac:dyDescent="0.25">
      <c r="A156" s="1"/>
      <c r="B156" s="45" t="s">
        <v>309</v>
      </c>
      <c r="C156" s="12" t="s">
        <v>291</v>
      </c>
      <c r="D156" s="10" t="s">
        <v>34</v>
      </c>
      <c r="E156" s="11">
        <v>1.57</v>
      </c>
      <c r="F156" s="31">
        <v>100901</v>
      </c>
      <c r="G156" s="32">
        <f t="shared" si="9"/>
        <v>158415</v>
      </c>
    </row>
    <row r="157" spans="1:7" ht="12.75" x14ac:dyDescent="0.25">
      <c r="A157" s="1"/>
      <c r="B157" s="45" t="s">
        <v>310</v>
      </c>
      <c r="C157" s="12" t="s">
        <v>159</v>
      </c>
      <c r="D157" s="10" t="s">
        <v>36</v>
      </c>
      <c r="E157" s="11">
        <v>64.44</v>
      </c>
      <c r="F157" s="31">
        <v>17436</v>
      </c>
      <c r="G157" s="32">
        <f t="shared" si="9"/>
        <v>1123576</v>
      </c>
    </row>
    <row r="158" spans="1:7" ht="12.75" x14ac:dyDescent="0.25">
      <c r="A158" s="1"/>
      <c r="B158" s="45" t="s">
        <v>311</v>
      </c>
      <c r="C158" s="12" t="s">
        <v>292</v>
      </c>
      <c r="D158" s="10" t="s">
        <v>36</v>
      </c>
      <c r="E158" s="11">
        <v>64.44</v>
      </c>
      <c r="F158" s="31">
        <v>10042</v>
      </c>
      <c r="G158" s="32">
        <f t="shared" si="9"/>
        <v>647106</v>
      </c>
    </row>
    <row r="159" spans="1:7" ht="12.75" x14ac:dyDescent="0.25">
      <c r="A159" s="1"/>
      <c r="B159" s="45" t="s">
        <v>312</v>
      </c>
      <c r="C159" s="12" t="s">
        <v>160</v>
      </c>
      <c r="D159" s="10" t="s">
        <v>36</v>
      </c>
      <c r="E159" s="11">
        <v>32.22</v>
      </c>
      <c r="F159" s="31">
        <v>43907</v>
      </c>
      <c r="G159" s="32">
        <f t="shared" si="9"/>
        <v>1414684</v>
      </c>
    </row>
    <row r="160" spans="1:7" ht="12.75" x14ac:dyDescent="0.25">
      <c r="A160" s="1"/>
      <c r="B160" s="45" t="s">
        <v>313</v>
      </c>
      <c r="C160" s="12" t="s">
        <v>202</v>
      </c>
      <c r="D160" s="10" t="s">
        <v>36</v>
      </c>
      <c r="E160" s="11">
        <v>7.26</v>
      </c>
      <c r="F160" s="31">
        <v>37703</v>
      </c>
      <c r="G160" s="32">
        <f t="shared" si="9"/>
        <v>273724</v>
      </c>
    </row>
    <row r="161" spans="1:7" ht="12.75" x14ac:dyDescent="0.25">
      <c r="A161" s="1"/>
      <c r="B161" s="45" t="s">
        <v>314</v>
      </c>
      <c r="C161" s="12" t="s">
        <v>196</v>
      </c>
      <c r="D161" s="10" t="s">
        <v>46</v>
      </c>
      <c r="E161" s="11">
        <v>7</v>
      </c>
      <c r="F161" s="31">
        <v>65845</v>
      </c>
      <c r="G161" s="32">
        <f t="shared" si="9"/>
        <v>460915</v>
      </c>
    </row>
    <row r="162" spans="1:7" ht="12.75" x14ac:dyDescent="0.25">
      <c r="A162" s="1"/>
      <c r="B162" s="45" t="s">
        <v>315</v>
      </c>
      <c r="C162" s="12" t="s">
        <v>203</v>
      </c>
      <c r="D162" s="10" t="s">
        <v>2</v>
      </c>
      <c r="E162" s="11">
        <v>1</v>
      </c>
      <c r="F162" s="31">
        <v>239580</v>
      </c>
      <c r="G162" s="32">
        <f t="shared" si="9"/>
        <v>239580</v>
      </c>
    </row>
    <row r="163" spans="1:7" ht="12.75" x14ac:dyDescent="0.25">
      <c r="A163" s="1"/>
      <c r="B163" s="45" t="s">
        <v>316</v>
      </c>
      <c r="C163" s="12" t="s">
        <v>204</v>
      </c>
      <c r="D163" s="10" t="s">
        <v>2</v>
      </c>
      <c r="E163" s="11">
        <v>6</v>
      </c>
      <c r="F163" s="31">
        <v>91559</v>
      </c>
      <c r="G163" s="32">
        <f t="shared" si="9"/>
        <v>549354</v>
      </c>
    </row>
    <row r="164" spans="1:7" ht="12.75" x14ac:dyDescent="0.25">
      <c r="A164" s="1"/>
      <c r="B164" s="45" t="s">
        <v>317</v>
      </c>
      <c r="C164" s="12" t="s">
        <v>161</v>
      </c>
      <c r="D164" s="10" t="s">
        <v>46</v>
      </c>
      <c r="E164" s="11">
        <v>20</v>
      </c>
      <c r="F164" s="31">
        <v>39526</v>
      </c>
      <c r="G164" s="32">
        <f t="shared" si="9"/>
        <v>790520</v>
      </c>
    </row>
    <row r="165" spans="1:7" ht="12.75" x14ac:dyDescent="0.25">
      <c r="A165" s="1"/>
      <c r="B165" s="45" t="s">
        <v>318</v>
      </c>
      <c r="C165" s="12" t="s">
        <v>162</v>
      </c>
      <c r="D165" s="10" t="s">
        <v>46</v>
      </c>
      <c r="E165" s="11">
        <v>20</v>
      </c>
      <c r="F165" s="31">
        <v>24212</v>
      </c>
      <c r="G165" s="32">
        <f t="shared" si="9"/>
        <v>484240</v>
      </c>
    </row>
    <row r="166" spans="1:7" ht="12.75" x14ac:dyDescent="0.25">
      <c r="A166" s="1"/>
      <c r="B166" s="45" t="s">
        <v>319</v>
      </c>
      <c r="C166" s="12" t="s">
        <v>163</v>
      </c>
      <c r="D166" s="10" t="s">
        <v>2</v>
      </c>
      <c r="E166" s="11">
        <v>6</v>
      </c>
      <c r="F166" s="31">
        <v>43285</v>
      </c>
      <c r="G166" s="32">
        <f t="shared" si="9"/>
        <v>259710</v>
      </c>
    </row>
    <row r="167" spans="1:7" ht="12.75" x14ac:dyDescent="0.25">
      <c r="A167" s="1"/>
      <c r="B167" s="45" t="s">
        <v>320</v>
      </c>
      <c r="C167" s="12" t="s">
        <v>197</v>
      </c>
      <c r="D167" s="10" t="s">
        <v>2</v>
      </c>
      <c r="E167" s="11">
        <v>3</v>
      </c>
      <c r="F167" s="31">
        <v>138250</v>
      </c>
      <c r="G167" s="32">
        <f t="shared" si="9"/>
        <v>414750</v>
      </c>
    </row>
    <row r="168" spans="1:7" ht="12.75" x14ac:dyDescent="0.25">
      <c r="A168" s="1"/>
      <c r="B168" s="45" t="s">
        <v>321</v>
      </c>
      <c r="C168" s="12" t="s">
        <v>164</v>
      </c>
      <c r="D168" s="10" t="s">
        <v>2</v>
      </c>
      <c r="E168" s="11">
        <v>3</v>
      </c>
      <c r="F168" s="31">
        <v>141561</v>
      </c>
      <c r="G168" s="32">
        <f t="shared" si="9"/>
        <v>424683</v>
      </c>
    </row>
    <row r="169" spans="1:7" ht="12.75" x14ac:dyDescent="0.25">
      <c r="A169" s="1"/>
      <c r="B169" s="45" t="s">
        <v>322</v>
      </c>
      <c r="C169" s="12" t="s">
        <v>198</v>
      </c>
      <c r="D169" s="10" t="s">
        <v>2</v>
      </c>
      <c r="E169" s="11">
        <v>1</v>
      </c>
      <c r="F169" s="31">
        <v>1125390</v>
      </c>
      <c r="G169" s="32">
        <f t="shared" si="9"/>
        <v>1125390</v>
      </c>
    </row>
    <row r="170" spans="1:7" ht="12.75" x14ac:dyDescent="0.25">
      <c r="A170" s="1"/>
      <c r="B170" s="45" t="s">
        <v>323</v>
      </c>
      <c r="C170" s="12" t="s">
        <v>165</v>
      </c>
      <c r="D170" s="10" t="s">
        <v>2</v>
      </c>
      <c r="E170" s="11">
        <v>1</v>
      </c>
      <c r="F170" s="31">
        <v>2320493</v>
      </c>
      <c r="G170" s="32">
        <f t="shared" si="9"/>
        <v>2320493</v>
      </c>
    </row>
    <row r="171" spans="1:7" ht="12.75" x14ac:dyDescent="0.25">
      <c r="A171" s="1"/>
      <c r="B171" s="45" t="s">
        <v>324</v>
      </c>
      <c r="C171" s="12" t="s">
        <v>297</v>
      </c>
      <c r="D171" s="10" t="s">
        <v>2</v>
      </c>
      <c r="E171" s="11">
        <v>3</v>
      </c>
      <c r="F171" s="31">
        <v>38588</v>
      </c>
      <c r="G171" s="32">
        <f t="shared" si="9"/>
        <v>115764</v>
      </c>
    </row>
    <row r="172" spans="1:7" ht="12.75" x14ac:dyDescent="0.25">
      <c r="A172" s="1"/>
      <c r="B172" s="45" t="s">
        <v>325</v>
      </c>
      <c r="C172" s="12" t="s">
        <v>199</v>
      </c>
      <c r="D172" s="10" t="s">
        <v>2</v>
      </c>
      <c r="E172" s="11">
        <v>1</v>
      </c>
      <c r="F172" s="31">
        <v>400976</v>
      </c>
      <c r="G172" s="32">
        <f t="shared" si="9"/>
        <v>400976</v>
      </c>
    </row>
    <row r="173" spans="1:7" ht="12.75" x14ac:dyDescent="0.25">
      <c r="A173" s="1"/>
      <c r="B173" s="45" t="s">
        <v>326</v>
      </c>
      <c r="C173" s="12" t="s">
        <v>200</v>
      </c>
      <c r="D173" s="10" t="s">
        <v>2</v>
      </c>
      <c r="E173" s="11">
        <v>3</v>
      </c>
      <c r="F173" s="31">
        <v>38588</v>
      </c>
      <c r="G173" s="32">
        <f t="shared" si="9"/>
        <v>115764</v>
      </c>
    </row>
    <row r="174" spans="1:7" ht="12.75" x14ac:dyDescent="0.25">
      <c r="A174" s="1"/>
      <c r="B174" s="45" t="s">
        <v>327</v>
      </c>
      <c r="C174" s="12" t="s">
        <v>166</v>
      </c>
      <c r="D174" s="10" t="s">
        <v>46</v>
      </c>
      <c r="E174" s="11">
        <v>15</v>
      </c>
      <c r="F174" s="31">
        <v>11025</v>
      </c>
      <c r="G174" s="32">
        <f t="shared" si="9"/>
        <v>165375</v>
      </c>
    </row>
    <row r="175" spans="1:7" ht="12.75" x14ac:dyDescent="0.25">
      <c r="A175" s="1"/>
      <c r="B175" s="45" t="s">
        <v>328</v>
      </c>
      <c r="C175" s="12" t="s">
        <v>201</v>
      </c>
      <c r="D175" s="10" t="s">
        <v>36</v>
      </c>
      <c r="E175" s="11">
        <v>2</v>
      </c>
      <c r="F175" s="31">
        <v>260657</v>
      </c>
      <c r="G175" s="32">
        <f t="shared" si="9"/>
        <v>521314</v>
      </c>
    </row>
    <row r="176" spans="1:7" ht="12.75" x14ac:dyDescent="0.25">
      <c r="A176" s="1"/>
      <c r="B176" s="41" t="s">
        <v>231</v>
      </c>
      <c r="C176" s="40" t="s">
        <v>232</v>
      </c>
      <c r="D176" s="10"/>
      <c r="E176" s="11"/>
      <c r="F176" s="31"/>
      <c r="G176" s="32"/>
    </row>
    <row r="177" spans="1:7" ht="12.75" x14ac:dyDescent="0.25">
      <c r="A177" s="1"/>
      <c r="B177" s="41">
        <v>1</v>
      </c>
      <c r="C177" s="56" t="s">
        <v>30</v>
      </c>
      <c r="D177" s="10"/>
      <c r="E177" s="11"/>
      <c r="F177" s="31"/>
      <c r="G177" s="32"/>
    </row>
    <row r="178" spans="1:7" ht="25.5" x14ac:dyDescent="0.25">
      <c r="A178" s="1"/>
      <c r="B178" s="45" t="s">
        <v>23</v>
      </c>
      <c r="C178" s="12" t="s">
        <v>31</v>
      </c>
      <c r="D178" s="10" t="s">
        <v>36</v>
      </c>
      <c r="E178" s="11">
        <v>240</v>
      </c>
      <c r="F178" s="31">
        <v>4226</v>
      </c>
      <c r="G178" s="32">
        <f t="shared" si="9"/>
        <v>1014240</v>
      </c>
    </row>
    <row r="179" spans="1:7" ht="12.75" x14ac:dyDescent="0.25">
      <c r="A179" s="1"/>
      <c r="B179" s="41">
        <v>2</v>
      </c>
      <c r="C179" s="56" t="s">
        <v>32</v>
      </c>
      <c r="D179" s="10"/>
      <c r="E179" s="11"/>
      <c r="F179" s="31"/>
      <c r="G179" s="32"/>
    </row>
    <row r="180" spans="1:7" ht="12.75" x14ac:dyDescent="0.25">
      <c r="A180" s="1"/>
      <c r="B180" s="45" t="s">
        <v>24</v>
      </c>
      <c r="C180" s="12" t="s">
        <v>37</v>
      </c>
      <c r="D180" s="10" t="s">
        <v>34</v>
      </c>
      <c r="E180" s="11">
        <v>1896.3</v>
      </c>
      <c r="F180" s="31">
        <v>7615</v>
      </c>
      <c r="G180" s="32">
        <f t="shared" si="9"/>
        <v>14440325</v>
      </c>
    </row>
    <row r="181" spans="1:7" ht="12.75" x14ac:dyDescent="0.25">
      <c r="A181" s="1"/>
      <c r="B181" s="45" t="s">
        <v>39</v>
      </c>
      <c r="C181" s="12" t="s">
        <v>294</v>
      </c>
      <c r="D181" s="10" t="s">
        <v>34</v>
      </c>
      <c r="E181" s="11">
        <v>1341.34</v>
      </c>
      <c r="F181" s="31">
        <v>12806</v>
      </c>
      <c r="G181" s="32">
        <f t="shared" si="9"/>
        <v>17177200</v>
      </c>
    </row>
    <row r="182" spans="1:7" ht="12.75" x14ac:dyDescent="0.25">
      <c r="A182" s="1"/>
      <c r="B182" s="45" t="s">
        <v>40</v>
      </c>
      <c r="C182" s="12" t="s">
        <v>218</v>
      </c>
      <c r="D182" s="10" t="s">
        <v>34</v>
      </c>
      <c r="E182" s="11">
        <v>968.13</v>
      </c>
      <c r="F182" s="31">
        <v>165243</v>
      </c>
      <c r="G182" s="32">
        <f t="shared" si="9"/>
        <v>159976706</v>
      </c>
    </row>
    <row r="183" spans="1:7" ht="12.75" x14ac:dyDescent="0.25">
      <c r="A183" s="1"/>
      <c r="B183" s="41">
        <v>3</v>
      </c>
      <c r="C183" s="56" t="s">
        <v>38</v>
      </c>
      <c r="D183" s="10"/>
      <c r="E183" s="11"/>
      <c r="F183" s="31"/>
      <c r="G183" s="32"/>
    </row>
    <row r="184" spans="1:7" ht="12.75" x14ac:dyDescent="0.25">
      <c r="A184" s="1"/>
      <c r="B184" s="45" t="s">
        <v>42</v>
      </c>
      <c r="C184" s="12" t="s">
        <v>41</v>
      </c>
      <c r="D184" s="10" t="s">
        <v>34</v>
      </c>
      <c r="E184" s="11">
        <v>189.21</v>
      </c>
      <c r="F184" s="31">
        <v>96096</v>
      </c>
      <c r="G184" s="32">
        <f t="shared" si="9"/>
        <v>18182324</v>
      </c>
    </row>
    <row r="185" spans="1:7" ht="23.25" customHeight="1" x14ac:dyDescent="0.25">
      <c r="A185" s="1"/>
      <c r="B185" s="8" t="s">
        <v>220</v>
      </c>
      <c r="C185" s="12" t="s">
        <v>233</v>
      </c>
      <c r="D185" s="10" t="s">
        <v>34</v>
      </c>
      <c r="E185" s="11">
        <v>1523.09</v>
      </c>
      <c r="F185" s="31">
        <v>19252</v>
      </c>
      <c r="G185" s="32">
        <f t="shared" si="9"/>
        <v>29322529</v>
      </c>
    </row>
    <row r="186" spans="1:7" ht="16.5" customHeight="1" x14ac:dyDescent="0.25">
      <c r="A186" s="1"/>
      <c r="B186" s="41">
        <v>4</v>
      </c>
      <c r="C186" s="56" t="s">
        <v>43</v>
      </c>
      <c r="D186" s="10"/>
      <c r="E186" s="11"/>
      <c r="F186" s="31"/>
      <c r="G186" s="32"/>
    </row>
    <row r="187" spans="1:7" ht="23.25" customHeight="1" x14ac:dyDescent="0.25">
      <c r="A187" s="1"/>
      <c r="B187" s="8" t="s">
        <v>56</v>
      </c>
      <c r="C187" s="12" t="s">
        <v>44</v>
      </c>
      <c r="D187" s="10" t="s">
        <v>34</v>
      </c>
      <c r="E187" s="11">
        <v>18.100000000000001</v>
      </c>
      <c r="F187" s="31">
        <v>508885</v>
      </c>
      <c r="G187" s="32">
        <f t="shared" si="9"/>
        <v>9210819</v>
      </c>
    </row>
    <row r="188" spans="1:7" ht="23.25" customHeight="1" x14ac:dyDescent="0.25">
      <c r="A188" s="1"/>
      <c r="B188" s="8" t="s">
        <v>57</v>
      </c>
      <c r="C188" s="12" t="s">
        <v>221</v>
      </c>
      <c r="D188" s="10" t="s">
        <v>34</v>
      </c>
      <c r="E188" s="11">
        <v>8.17</v>
      </c>
      <c r="F188" s="31">
        <v>724487</v>
      </c>
      <c r="G188" s="32">
        <f t="shared" si="9"/>
        <v>5919059</v>
      </c>
    </row>
    <row r="189" spans="1:7" ht="18" customHeight="1" x14ac:dyDescent="0.25">
      <c r="A189" s="1"/>
      <c r="B189" s="8" t="s">
        <v>58</v>
      </c>
      <c r="C189" s="12" t="s">
        <v>234</v>
      </c>
      <c r="D189" s="10" t="s">
        <v>34</v>
      </c>
      <c r="E189" s="11">
        <v>84.48</v>
      </c>
      <c r="F189" s="31">
        <v>1123481</v>
      </c>
      <c r="G189" s="32">
        <f t="shared" si="9"/>
        <v>94911675</v>
      </c>
    </row>
    <row r="190" spans="1:7" ht="23.25" customHeight="1" x14ac:dyDescent="0.25">
      <c r="A190" s="1"/>
      <c r="B190" s="8" t="s">
        <v>59</v>
      </c>
      <c r="C190" s="12" t="s">
        <v>235</v>
      </c>
      <c r="D190" s="10" t="s">
        <v>34</v>
      </c>
      <c r="E190" s="11">
        <v>119.55999999999999</v>
      </c>
      <c r="F190" s="31">
        <v>1193108</v>
      </c>
      <c r="G190" s="32">
        <f t="shared" si="9"/>
        <v>142647992</v>
      </c>
    </row>
    <row r="191" spans="1:7" ht="23.25" customHeight="1" x14ac:dyDescent="0.25">
      <c r="A191" s="1"/>
      <c r="B191" s="8" t="s">
        <v>60</v>
      </c>
      <c r="C191" s="12" t="s">
        <v>236</v>
      </c>
      <c r="D191" s="10" t="s">
        <v>34</v>
      </c>
      <c r="E191" s="11">
        <v>43.379999999999995</v>
      </c>
      <c r="F191" s="31">
        <v>1045446</v>
      </c>
      <c r="G191" s="32">
        <f t="shared" si="9"/>
        <v>45351447</v>
      </c>
    </row>
    <row r="192" spans="1:7" ht="23.25" customHeight="1" x14ac:dyDescent="0.25">
      <c r="A192" s="1"/>
      <c r="B192" s="8" t="s">
        <v>61</v>
      </c>
      <c r="C192" s="12" t="s">
        <v>237</v>
      </c>
      <c r="D192" s="10" t="s">
        <v>34</v>
      </c>
      <c r="E192" s="11">
        <v>108.35</v>
      </c>
      <c r="F192" s="31">
        <v>1000463</v>
      </c>
      <c r="G192" s="32">
        <f t="shared" si="9"/>
        <v>108400166</v>
      </c>
    </row>
    <row r="193" spans="1:7" ht="23.25" customHeight="1" x14ac:dyDescent="0.25">
      <c r="A193" s="1"/>
      <c r="B193" s="8" t="s">
        <v>62</v>
      </c>
      <c r="C193" s="12" t="s">
        <v>51</v>
      </c>
      <c r="D193" s="10" t="s">
        <v>46</v>
      </c>
      <c r="E193" s="11">
        <v>46.4</v>
      </c>
      <c r="F193" s="31">
        <v>50952</v>
      </c>
      <c r="G193" s="32">
        <f t="shared" si="9"/>
        <v>2364173</v>
      </c>
    </row>
    <row r="194" spans="1:7" ht="16.5" customHeight="1" x14ac:dyDescent="0.25">
      <c r="A194" s="1"/>
      <c r="B194" s="41">
        <v>5</v>
      </c>
      <c r="C194" s="56" t="s">
        <v>66</v>
      </c>
      <c r="D194" s="10"/>
      <c r="E194" s="11"/>
      <c r="F194" s="31"/>
      <c r="G194" s="32"/>
    </row>
    <row r="195" spans="1:7" ht="15" customHeight="1" x14ac:dyDescent="0.25">
      <c r="A195" s="1"/>
      <c r="B195" s="45" t="s">
        <v>67</v>
      </c>
      <c r="C195" s="12" t="s">
        <v>68</v>
      </c>
      <c r="D195" s="10" t="s">
        <v>48</v>
      </c>
      <c r="E195" s="11">
        <v>65227</v>
      </c>
      <c r="F195" s="31">
        <v>4316</v>
      </c>
      <c r="G195" s="32">
        <f t="shared" si="9"/>
        <v>281519732</v>
      </c>
    </row>
    <row r="196" spans="1:7" ht="23.25" customHeight="1" x14ac:dyDescent="0.25">
      <c r="A196" s="1"/>
      <c r="B196" s="45" t="s">
        <v>226</v>
      </c>
      <c r="C196" s="12" t="s">
        <v>47</v>
      </c>
      <c r="D196" s="10" t="s">
        <v>48</v>
      </c>
      <c r="E196" s="11">
        <v>2983.33</v>
      </c>
      <c r="F196" s="31">
        <v>15046</v>
      </c>
      <c r="G196" s="32">
        <f t="shared" si="9"/>
        <v>44887183</v>
      </c>
    </row>
    <row r="197" spans="1:7" ht="15" customHeight="1" x14ac:dyDescent="0.25">
      <c r="A197" s="1"/>
      <c r="B197" s="41">
        <v>6</v>
      </c>
      <c r="C197" s="56" t="s">
        <v>238</v>
      </c>
      <c r="D197" s="10"/>
      <c r="E197" s="11"/>
      <c r="F197" s="31"/>
      <c r="G197" s="32"/>
    </row>
    <row r="198" spans="1:7" ht="15" customHeight="1" x14ac:dyDescent="0.25">
      <c r="A198" s="1"/>
      <c r="B198" s="8" t="s">
        <v>71</v>
      </c>
      <c r="C198" s="12" t="s">
        <v>239</v>
      </c>
      <c r="D198" s="10" t="s">
        <v>36</v>
      </c>
      <c r="E198" s="11">
        <v>240</v>
      </c>
      <c r="F198" s="31">
        <v>47924</v>
      </c>
      <c r="G198" s="32">
        <f t="shared" si="9"/>
        <v>11501760</v>
      </c>
    </row>
    <row r="199" spans="1:7" ht="15" customHeight="1" x14ac:dyDescent="0.25">
      <c r="A199" s="1"/>
      <c r="B199" s="8" t="s">
        <v>72</v>
      </c>
      <c r="C199" s="12" t="s">
        <v>240</v>
      </c>
      <c r="D199" s="10" t="s">
        <v>46</v>
      </c>
      <c r="E199" s="11">
        <v>23</v>
      </c>
      <c r="F199" s="31">
        <v>250243</v>
      </c>
      <c r="G199" s="32">
        <f t="shared" si="9"/>
        <v>5755589</v>
      </c>
    </row>
    <row r="200" spans="1:7" ht="15" customHeight="1" x14ac:dyDescent="0.25">
      <c r="A200" s="1"/>
      <c r="B200" s="41">
        <v>7</v>
      </c>
      <c r="C200" s="56" t="s">
        <v>241</v>
      </c>
      <c r="D200" s="10"/>
      <c r="E200" s="11"/>
      <c r="F200" s="31"/>
      <c r="G200" s="32"/>
    </row>
    <row r="201" spans="1:7" ht="15" customHeight="1" x14ac:dyDescent="0.25">
      <c r="A201" s="1"/>
      <c r="B201" s="8" t="s">
        <v>87</v>
      </c>
      <c r="C201" s="12" t="s">
        <v>242</v>
      </c>
      <c r="D201" s="10" t="s">
        <v>46</v>
      </c>
      <c r="E201" s="11">
        <v>150</v>
      </c>
      <c r="F201" s="31">
        <v>1119483</v>
      </c>
      <c r="G201" s="32">
        <f t="shared" si="9"/>
        <v>167922450</v>
      </c>
    </row>
    <row r="202" spans="1:7" ht="21.75" customHeight="1" x14ac:dyDescent="0.25">
      <c r="A202" s="1"/>
      <c r="B202" s="8" t="s">
        <v>88</v>
      </c>
      <c r="C202" s="12" t="s">
        <v>52</v>
      </c>
      <c r="D202" s="10" t="s">
        <v>34</v>
      </c>
      <c r="E202" s="11">
        <v>144.79</v>
      </c>
      <c r="F202" s="31">
        <v>743708</v>
      </c>
      <c r="G202" s="32">
        <f t="shared" si="9"/>
        <v>107681481</v>
      </c>
    </row>
    <row r="203" spans="1:7" ht="15" customHeight="1" x14ac:dyDescent="0.25">
      <c r="A203" s="1"/>
      <c r="B203" s="8" t="s">
        <v>89</v>
      </c>
      <c r="C203" s="12" t="s">
        <v>68</v>
      </c>
      <c r="D203" s="10" t="s">
        <v>48</v>
      </c>
      <c r="E203" s="11">
        <v>19050</v>
      </c>
      <c r="F203" s="31">
        <v>4316</v>
      </c>
      <c r="G203" s="32">
        <f t="shared" si="9"/>
        <v>82219800</v>
      </c>
    </row>
    <row r="204" spans="1:7" ht="15" customHeight="1" x14ac:dyDescent="0.25">
      <c r="A204" s="1"/>
      <c r="B204" s="41" t="s">
        <v>243</v>
      </c>
      <c r="C204" s="40" t="s">
        <v>244</v>
      </c>
      <c r="D204" s="10"/>
      <c r="E204" s="11"/>
      <c r="F204" s="31"/>
      <c r="G204" s="32"/>
    </row>
    <row r="205" spans="1:7" ht="15" customHeight="1" x14ac:dyDescent="0.25">
      <c r="A205" s="1"/>
      <c r="B205" s="41">
        <v>1</v>
      </c>
      <c r="C205" s="56" t="s">
        <v>30</v>
      </c>
      <c r="D205" s="10"/>
      <c r="E205" s="11"/>
      <c r="F205" s="31"/>
      <c r="G205" s="32"/>
    </row>
    <row r="206" spans="1:7" ht="15" customHeight="1" x14ac:dyDescent="0.25">
      <c r="A206" s="1"/>
      <c r="B206" s="8" t="s">
        <v>23</v>
      </c>
      <c r="C206" s="12" t="s">
        <v>329</v>
      </c>
      <c r="D206" s="10" t="s">
        <v>46</v>
      </c>
      <c r="E206" s="11">
        <v>460</v>
      </c>
      <c r="F206" s="31">
        <v>2973</v>
      </c>
      <c r="G206" s="32">
        <f t="shared" si="9"/>
        <v>1367580</v>
      </c>
    </row>
    <row r="207" spans="1:7" ht="15" customHeight="1" x14ac:dyDescent="0.25">
      <c r="A207" s="1"/>
      <c r="B207" s="41">
        <v>2</v>
      </c>
      <c r="C207" s="56" t="s">
        <v>32</v>
      </c>
      <c r="D207" s="10"/>
      <c r="E207" s="11"/>
      <c r="F207" s="31"/>
      <c r="G207" s="32"/>
    </row>
    <row r="208" spans="1:7" ht="15" customHeight="1" x14ac:dyDescent="0.25">
      <c r="A208" s="1"/>
      <c r="B208" s="8" t="s">
        <v>24</v>
      </c>
      <c r="C208" s="12" t="s">
        <v>33</v>
      </c>
      <c r="D208" s="10" t="s">
        <v>34</v>
      </c>
      <c r="E208" s="11">
        <v>132</v>
      </c>
      <c r="F208" s="31">
        <v>7615</v>
      </c>
      <c r="G208" s="32">
        <f t="shared" si="9"/>
        <v>1005180</v>
      </c>
    </row>
    <row r="209" spans="1:7" ht="15" customHeight="1" x14ac:dyDescent="0.25">
      <c r="A209" s="1"/>
      <c r="B209" s="8" t="s">
        <v>39</v>
      </c>
      <c r="C209" s="12" t="s">
        <v>294</v>
      </c>
      <c r="D209" s="10" t="s">
        <v>34</v>
      </c>
      <c r="E209" s="11">
        <v>132</v>
      </c>
      <c r="F209" s="31">
        <v>12806</v>
      </c>
      <c r="G209" s="32">
        <f t="shared" si="9"/>
        <v>1690392</v>
      </c>
    </row>
    <row r="210" spans="1:7" ht="15" customHeight="1" x14ac:dyDescent="0.25">
      <c r="A210" s="1"/>
      <c r="B210" s="41">
        <v>3</v>
      </c>
      <c r="C210" s="56" t="s">
        <v>38</v>
      </c>
      <c r="D210" s="10"/>
      <c r="E210" s="11"/>
      <c r="F210" s="31"/>
      <c r="G210" s="32"/>
    </row>
    <row r="211" spans="1:7" ht="15" customHeight="1" x14ac:dyDescent="0.25">
      <c r="A211" s="1"/>
      <c r="B211" s="8" t="s">
        <v>42</v>
      </c>
      <c r="C211" s="12" t="s">
        <v>245</v>
      </c>
      <c r="D211" s="10" t="s">
        <v>34</v>
      </c>
      <c r="E211" s="11">
        <v>20.7</v>
      </c>
      <c r="F211" s="31">
        <v>34268</v>
      </c>
      <c r="G211" s="32">
        <f t="shared" si="9"/>
        <v>709348</v>
      </c>
    </row>
    <row r="212" spans="1:7" ht="15" customHeight="1" x14ac:dyDescent="0.25">
      <c r="A212" s="1"/>
      <c r="B212" s="8" t="s">
        <v>220</v>
      </c>
      <c r="C212" s="12" t="s">
        <v>41</v>
      </c>
      <c r="D212" s="10" t="s">
        <v>34</v>
      </c>
      <c r="E212" s="11">
        <v>20.7</v>
      </c>
      <c r="F212" s="31">
        <v>96096</v>
      </c>
      <c r="G212" s="32">
        <f t="shared" si="9"/>
        <v>1989187</v>
      </c>
    </row>
    <row r="213" spans="1:7" ht="22.5" customHeight="1" x14ac:dyDescent="0.25">
      <c r="A213" s="1"/>
      <c r="B213" s="8" t="s">
        <v>246</v>
      </c>
      <c r="C213" s="12" t="s">
        <v>219</v>
      </c>
      <c r="D213" s="10" t="s">
        <v>34</v>
      </c>
      <c r="E213" s="11">
        <v>87</v>
      </c>
      <c r="F213" s="31">
        <v>19252</v>
      </c>
      <c r="G213" s="32">
        <f>ROUND(E213*F213,0)</f>
        <v>1674924</v>
      </c>
    </row>
    <row r="214" spans="1:7" ht="22.5" customHeight="1" x14ac:dyDescent="0.25">
      <c r="A214" s="1"/>
      <c r="B214" s="41">
        <v>4</v>
      </c>
      <c r="C214" s="56" t="s">
        <v>247</v>
      </c>
      <c r="D214" s="10"/>
      <c r="E214" s="11"/>
      <c r="F214" s="31"/>
      <c r="G214" s="32"/>
    </row>
    <row r="215" spans="1:7" ht="22.5" customHeight="1" x14ac:dyDescent="0.25">
      <c r="A215" s="1"/>
      <c r="B215" s="8" t="s">
        <v>56</v>
      </c>
      <c r="C215" s="12" t="s">
        <v>260</v>
      </c>
      <c r="D215" s="10" t="s">
        <v>46</v>
      </c>
      <c r="E215" s="11">
        <v>100</v>
      </c>
      <c r="F215" s="31">
        <v>4385</v>
      </c>
      <c r="G215" s="32">
        <f t="shared" ref="G215:G233" si="10">ROUND(E215*F215,0)</f>
        <v>438500</v>
      </c>
    </row>
    <row r="216" spans="1:7" ht="22.5" customHeight="1" x14ac:dyDescent="0.25">
      <c r="A216" s="1"/>
      <c r="B216" s="8" t="s">
        <v>57</v>
      </c>
      <c r="C216" s="12" t="s">
        <v>261</v>
      </c>
      <c r="D216" s="10" t="s">
        <v>46</v>
      </c>
      <c r="E216" s="11">
        <v>237</v>
      </c>
      <c r="F216" s="31">
        <v>4385</v>
      </c>
      <c r="G216" s="32">
        <f t="shared" si="10"/>
        <v>1039245</v>
      </c>
    </row>
    <row r="217" spans="1:7" ht="22.5" customHeight="1" x14ac:dyDescent="0.25">
      <c r="A217" s="1"/>
      <c r="B217" s="8" t="s">
        <v>58</v>
      </c>
      <c r="C217" s="12" t="s">
        <v>262</v>
      </c>
      <c r="D217" s="10" t="s">
        <v>46</v>
      </c>
      <c r="E217" s="11">
        <v>120</v>
      </c>
      <c r="F217" s="31">
        <v>4385</v>
      </c>
      <c r="G217" s="32">
        <f t="shared" si="10"/>
        <v>526200</v>
      </c>
    </row>
    <row r="218" spans="1:7" ht="22.5" customHeight="1" x14ac:dyDescent="0.25">
      <c r="A218" s="1"/>
      <c r="B218" s="8" t="s">
        <v>59</v>
      </c>
      <c r="C218" s="12" t="s">
        <v>263</v>
      </c>
      <c r="D218" s="10" t="s">
        <v>248</v>
      </c>
      <c r="E218" s="11">
        <v>3</v>
      </c>
      <c r="F218" s="31">
        <v>1157946</v>
      </c>
      <c r="G218" s="32">
        <f t="shared" si="10"/>
        <v>3473838</v>
      </c>
    </row>
    <row r="219" spans="1:7" ht="22.5" customHeight="1" x14ac:dyDescent="0.25">
      <c r="A219" s="1"/>
      <c r="B219" s="8" t="s">
        <v>60</v>
      </c>
      <c r="C219" s="12" t="s">
        <v>264</v>
      </c>
      <c r="D219" s="10" t="s">
        <v>248</v>
      </c>
      <c r="E219" s="11">
        <v>1</v>
      </c>
      <c r="F219" s="31">
        <v>667868</v>
      </c>
      <c r="G219" s="32">
        <f t="shared" si="10"/>
        <v>667868</v>
      </c>
    </row>
    <row r="220" spans="1:7" ht="22.5" customHeight="1" x14ac:dyDescent="0.25">
      <c r="A220" s="1"/>
      <c r="B220" s="8" t="s">
        <v>61</v>
      </c>
      <c r="C220" s="12" t="s">
        <v>265</v>
      </c>
      <c r="D220" s="10" t="s">
        <v>248</v>
      </c>
      <c r="E220" s="11">
        <v>12</v>
      </c>
      <c r="F220" s="31">
        <v>414748</v>
      </c>
      <c r="G220" s="32">
        <f t="shared" si="10"/>
        <v>4976976</v>
      </c>
    </row>
    <row r="221" spans="1:7" ht="22.5" customHeight="1" x14ac:dyDescent="0.25">
      <c r="A221" s="1"/>
      <c r="B221" s="8" t="s">
        <v>62</v>
      </c>
      <c r="C221" s="12" t="s">
        <v>267</v>
      </c>
      <c r="D221" s="10" t="s">
        <v>248</v>
      </c>
      <c r="E221" s="11">
        <v>20</v>
      </c>
      <c r="F221" s="31">
        <v>414748</v>
      </c>
      <c r="G221" s="32">
        <f t="shared" si="10"/>
        <v>8294960</v>
      </c>
    </row>
    <row r="222" spans="1:7" ht="22.5" customHeight="1" x14ac:dyDescent="0.25">
      <c r="A222" s="1"/>
      <c r="B222" s="8" t="s">
        <v>63</v>
      </c>
      <c r="C222" s="12" t="s">
        <v>266</v>
      </c>
      <c r="D222" s="10" t="s">
        <v>248</v>
      </c>
      <c r="E222" s="11">
        <v>6</v>
      </c>
      <c r="F222" s="31">
        <v>247198</v>
      </c>
      <c r="G222" s="32">
        <f t="shared" si="10"/>
        <v>1483188</v>
      </c>
    </row>
    <row r="223" spans="1:7" ht="22.5" customHeight="1" x14ac:dyDescent="0.25">
      <c r="A223" s="1"/>
      <c r="B223" s="8" t="s">
        <v>64</v>
      </c>
      <c r="C223" s="12" t="s">
        <v>249</v>
      </c>
      <c r="D223" s="10" t="s">
        <v>248</v>
      </c>
      <c r="E223" s="11">
        <v>3</v>
      </c>
      <c r="F223" s="31">
        <v>792998</v>
      </c>
      <c r="G223" s="32">
        <f t="shared" si="10"/>
        <v>2378994</v>
      </c>
    </row>
    <row r="224" spans="1:7" ht="22.5" customHeight="1" x14ac:dyDescent="0.25">
      <c r="A224" s="1"/>
      <c r="B224" s="8" t="s">
        <v>65</v>
      </c>
      <c r="C224" s="12" t="s">
        <v>250</v>
      </c>
      <c r="D224" s="10" t="s">
        <v>248</v>
      </c>
      <c r="E224" s="11">
        <v>3</v>
      </c>
      <c r="F224" s="31">
        <v>1987064</v>
      </c>
      <c r="G224" s="32">
        <f t="shared" si="10"/>
        <v>5961192</v>
      </c>
    </row>
    <row r="225" spans="1:8" ht="22.5" customHeight="1" x14ac:dyDescent="0.25">
      <c r="A225" s="1"/>
      <c r="B225" s="8" t="s">
        <v>254</v>
      </c>
      <c r="C225" s="12" t="s">
        <v>251</v>
      </c>
      <c r="D225" s="10" t="s">
        <v>248</v>
      </c>
      <c r="E225" s="11">
        <v>7</v>
      </c>
      <c r="F225" s="31">
        <v>1590352</v>
      </c>
      <c r="G225" s="32">
        <f t="shared" si="10"/>
        <v>11132464</v>
      </c>
    </row>
    <row r="226" spans="1:8" ht="22.5" customHeight="1" x14ac:dyDescent="0.25">
      <c r="A226" s="1"/>
      <c r="B226" s="8" t="s">
        <v>255</v>
      </c>
      <c r="C226" s="12" t="s">
        <v>252</v>
      </c>
      <c r="D226" s="10" t="s">
        <v>248</v>
      </c>
      <c r="E226" s="11">
        <v>6</v>
      </c>
      <c r="F226" s="31">
        <v>1774291</v>
      </c>
      <c r="G226" s="32">
        <f t="shared" si="10"/>
        <v>10645746</v>
      </c>
    </row>
    <row r="227" spans="1:8" ht="22.5" customHeight="1" x14ac:dyDescent="0.25">
      <c r="A227" s="1"/>
      <c r="B227" s="8" t="s">
        <v>256</v>
      </c>
      <c r="C227" s="12" t="s">
        <v>268</v>
      </c>
      <c r="D227" s="10" t="s">
        <v>248</v>
      </c>
      <c r="E227" s="11">
        <v>10</v>
      </c>
      <c r="F227" s="31">
        <v>540434</v>
      </c>
      <c r="G227" s="32">
        <f t="shared" si="10"/>
        <v>5404340</v>
      </c>
    </row>
    <row r="228" spans="1:8" ht="22.5" customHeight="1" x14ac:dyDescent="0.25">
      <c r="A228" s="1"/>
      <c r="B228" s="8" t="s">
        <v>257</v>
      </c>
      <c r="C228" s="12" t="s">
        <v>253</v>
      </c>
      <c r="D228" s="10" t="s">
        <v>248</v>
      </c>
      <c r="E228" s="11">
        <v>6</v>
      </c>
      <c r="F228" s="31">
        <v>2638605</v>
      </c>
      <c r="G228" s="32">
        <f t="shared" si="10"/>
        <v>15831630</v>
      </c>
    </row>
    <row r="229" spans="1:8" ht="22.5" customHeight="1" x14ac:dyDescent="0.25">
      <c r="A229" s="1"/>
      <c r="B229" s="8" t="s">
        <v>258</v>
      </c>
      <c r="C229" s="12" t="s">
        <v>269</v>
      </c>
      <c r="D229" s="10" t="s">
        <v>248</v>
      </c>
      <c r="E229" s="11">
        <v>72</v>
      </c>
      <c r="F229" s="31">
        <v>186772</v>
      </c>
      <c r="G229" s="32">
        <f t="shared" si="10"/>
        <v>13447584</v>
      </c>
    </row>
    <row r="230" spans="1:8" ht="22.5" customHeight="1" x14ac:dyDescent="0.25">
      <c r="A230" s="1"/>
      <c r="B230" s="8" t="s">
        <v>259</v>
      </c>
      <c r="C230" s="12" t="s">
        <v>270</v>
      </c>
      <c r="D230" s="10" t="s">
        <v>46</v>
      </c>
      <c r="E230" s="11">
        <v>18</v>
      </c>
      <c r="F230" s="31">
        <v>10963</v>
      </c>
      <c r="G230" s="32">
        <f t="shared" si="10"/>
        <v>197334</v>
      </c>
    </row>
    <row r="231" spans="1:8" ht="15" customHeight="1" x14ac:dyDescent="0.25">
      <c r="A231" s="1"/>
      <c r="B231" s="41" t="s">
        <v>271</v>
      </c>
      <c r="C231" s="40" t="s">
        <v>272</v>
      </c>
      <c r="D231" s="10"/>
      <c r="E231" s="11"/>
      <c r="F231" s="31"/>
      <c r="G231" s="32"/>
    </row>
    <row r="232" spans="1:8" ht="15.75" customHeight="1" x14ac:dyDescent="0.25">
      <c r="A232" s="1"/>
      <c r="B232" s="41">
        <v>1</v>
      </c>
      <c r="C232" s="40" t="s">
        <v>274</v>
      </c>
      <c r="D232" s="10"/>
      <c r="E232" s="11"/>
      <c r="F232" s="31"/>
      <c r="G232" s="32"/>
    </row>
    <row r="233" spans="1:8" ht="38.25" customHeight="1" x14ac:dyDescent="0.25">
      <c r="A233" s="1"/>
      <c r="B233" s="8" t="s">
        <v>23</v>
      </c>
      <c r="C233" s="12" t="s">
        <v>275</v>
      </c>
      <c r="D233" s="10" t="s">
        <v>273</v>
      </c>
      <c r="E233" s="11">
        <v>3</v>
      </c>
      <c r="F233" s="31">
        <v>13386372</v>
      </c>
      <c r="G233" s="32">
        <f t="shared" si="10"/>
        <v>40159116</v>
      </c>
    </row>
    <row r="234" spans="1:8" s="21" customFormat="1" ht="5.0999999999999996" customHeight="1" x14ac:dyDescent="0.25">
      <c r="A234" s="20"/>
      <c r="B234" s="5"/>
      <c r="C234" s="6"/>
      <c r="D234" s="6"/>
      <c r="E234" s="6"/>
      <c r="F234" s="6"/>
      <c r="G234" s="7"/>
    </row>
    <row r="235" spans="1:8" ht="15" customHeight="1" x14ac:dyDescent="0.25">
      <c r="A235" s="29"/>
      <c r="B235" s="72" t="s">
        <v>15</v>
      </c>
      <c r="C235" s="73"/>
      <c r="D235" s="73"/>
      <c r="E235" s="73"/>
      <c r="F235" s="73"/>
      <c r="G235" s="13">
        <f>ROUND(SUM(G11:G233),0)</f>
        <v>2873107069</v>
      </c>
      <c r="H235" s="34"/>
    </row>
    <row r="236" spans="1:8" ht="15" customHeight="1" x14ac:dyDescent="0.25">
      <c r="A236" s="29"/>
      <c r="B236" s="91" t="s">
        <v>21</v>
      </c>
      <c r="C236" s="92"/>
      <c r="D236" s="92"/>
      <c r="E236" s="92"/>
      <c r="F236" s="93"/>
      <c r="G236" s="16">
        <v>1001753818</v>
      </c>
      <c r="H236" s="34"/>
    </row>
    <row r="237" spans="1:8" ht="15" customHeight="1" x14ac:dyDescent="0.25">
      <c r="A237" s="29"/>
      <c r="B237" s="91" t="s">
        <v>20</v>
      </c>
      <c r="C237" s="92"/>
      <c r="D237" s="92"/>
      <c r="E237" s="92"/>
      <c r="F237" s="93"/>
      <c r="G237" s="16">
        <f>+ROUND(G235*5%*16%,0)</f>
        <v>22984857</v>
      </c>
      <c r="H237" s="34"/>
    </row>
    <row r="238" spans="1:8" ht="15" customHeight="1" x14ac:dyDescent="0.25">
      <c r="A238" s="29"/>
      <c r="B238" s="72" t="s">
        <v>16</v>
      </c>
      <c r="C238" s="73"/>
      <c r="D238" s="73"/>
      <c r="E238" s="73"/>
      <c r="F238" s="73"/>
      <c r="G238" s="13">
        <f>+ROUND(SUM(G235:G237),0)</f>
        <v>3897845744</v>
      </c>
      <c r="H238" s="34"/>
    </row>
    <row r="239" spans="1:8" s="35" customFormat="1" ht="7.5" customHeight="1" x14ac:dyDescent="0.2">
      <c r="A239" s="20"/>
      <c r="B239" s="52"/>
      <c r="C239" s="53"/>
      <c r="D239" s="53"/>
      <c r="E239" s="53"/>
      <c r="F239" s="53"/>
      <c r="G239" s="54"/>
    </row>
    <row r="240" spans="1:8" s="35" customFormat="1" ht="12.75" customHeight="1" x14ac:dyDescent="0.2">
      <c r="A240" s="36"/>
      <c r="B240" s="88" t="s">
        <v>17</v>
      </c>
      <c r="C240" s="89"/>
      <c r="D240" s="89"/>
      <c r="E240" s="89"/>
      <c r="F240" s="89"/>
      <c r="G240" s="90"/>
    </row>
    <row r="241" spans="1:12" s="35" customFormat="1" ht="6" customHeight="1" x14ac:dyDescent="0.2">
      <c r="A241" s="36"/>
      <c r="B241" s="48"/>
      <c r="C241" s="49"/>
      <c r="D241" s="49"/>
      <c r="E241" s="49"/>
      <c r="F241" s="49"/>
      <c r="G241" s="50"/>
    </row>
    <row r="242" spans="1:12" s="21" customFormat="1" ht="24.75" customHeight="1" x14ac:dyDescent="0.2">
      <c r="A242" s="20"/>
      <c r="B242" s="2" t="s">
        <v>1</v>
      </c>
      <c r="C242" s="3" t="s">
        <v>25</v>
      </c>
      <c r="D242" s="3" t="s">
        <v>2</v>
      </c>
      <c r="E242" s="4" t="s">
        <v>3</v>
      </c>
      <c r="F242" s="3" t="s">
        <v>4</v>
      </c>
      <c r="G242" s="23" t="s">
        <v>5</v>
      </c>
      <c r="H242" s="35"/>
      <c r="I242" s="35"/>
      <c r="J242" s="35"/>
      <c r="K242" s="35"/>
      <c r="L242" s="35"/>
    </row>
    <row r="243" spans="1:12" s="21" customFormat="1" ht="22.5" customHeight="1" x14ac:dyDescent="0.2">
      <c r="A243" s="20"/>
      <c r="B243" s="14">
        <v>1</v>
      </c>
      <c r="C243" s="12" t="s">
        <v>277</v>
      </c>
      <c r="D243" s="10" t="s">
        <v>46</v>
      </c>
      <c r="E243" s="11">
        <v>43.67</v>
      </c>
      <c r="F243" s="15">
        <v>148925</v>
      </c>
      <c r="G243" s="32">
        <f>ROUND(E243*F243,0)</f>
        <v>6503555</v>
      </c>
      <c r="H243" s="51"/>
      <c r="I243" s="35"/>
      <c r="J243" s="35"/>
      <c r="K243" s="35"/>
      <c r="L243" s="35"/>
    </row>
    <row r="244" spans="1:12" s="21" customFormat="1" ht="25.5" customHeight="1" x14ac:dyDescent="0.2">
      <c r="A244" s="20"/>
      <c r="B244" s="14">
        <v>2</v>
      </c>
      <c r="C244" s="12" t="s">
        <v>278</v>
      </c>
      <c r="D244" s="10" t="s">
        <v>46</v>
      </c>
      <c r="E244" s="11">
        <v>6.3</v>
      </c>
      <c r="F244" s="15">
        <v>206522</v>
      </c>
      <c r="G244" s="32">
        <f t="shared" ref="G244:G252" si="11">ROUND(E244*F244,0)</f>
        <v>1301089</v>
      </c>
      <c r="H244" s="35"/>
      <c r="I244" s="35"/>
      <c r="J244" s="35"/>
      <c r="K244" s="35"/>
      <c r="L244" s="35"/>
    </row>
    <row r="245" spans="1:12" s="21" customFormat="1" ht="21.75" customHeight="1" x14ac:dyDescent="0.2">
      <c r="A245" s="20"/>
      <c r="B245" s="14">
        <v>3</v>
      </c>
      <c r="C245" s="12" t="s">
        <v>279</v>
      </c>
      <c r="D245" s="10" t="s">
        <v>46</v>
      </c>
      <c r="E245" s="11">
        <v>8.5299999999999994</v>
      </c>
      <c r="F245" s="15">
        <v>206522</v>
      </c>
      <c r="G245" s="32">
        <f>ROUND(E245*F245,0)</f>
        <v>1761633</v>
      </c>
      <c r="H245" s="35"/>
      <c r="I245" s="35"/>
      <c r="J245" s="35"/>
      <c r="K245" s="35"/>
      <c r="L245" s="35"/>
    </row>
    <row r="246" spans="1:12" s="21" customFormat="1" ht="25.5" customHeight="1" x14ac:dyDescent="0.2">
      <c r="A246" s="20"/>
      <c r="B246" s="14">
        <v>4</v>
      </c>
      <c r="C246" s="12" t="s">
        <v>276</v>
      </c>
      <c r="D246" s="10" t="s">
        <v>46</v>
      </c>
      <c r="E246" s="11">
        <v>68.42</v>
      </c>
      <c r="F246" s="15">
        <v>206522</v>
      </c>
      <c r="G246" s="32">
        <f t="shared" si="11"/>
        <v>14130235</v>
      </c>
      <c r="H246" s="35"/>
      <c r="I246" s="35"/>
      <c r="J246" s="35"/>
      <c r="K246" s="35"/>
      <c r="L246" s="35"/>
    </row>
    <row r="247" spans="1:12" s="21" customFormat="1" ht="24" customHeight="1" x14ac:dyDescent="0.2">
      <c r="A247" s="20"/>
      <c r="B247" s="14">
        <v>5</v>
      </c>
      <c r="C247" s="12" t="s">
        <v>280</v>
      </c>
      <c r="D247" s="10" t="s">
        <v>46</v>
      </c>
      <c r="E247" s="11">
        <v>30.26</v>
      </c>
      <c r="F247" s="15">
        <v>351324</v>
      </c>
      <c r="G247" s="32">
        <f t="shared" si="11"/>
        <v>10631064</v>
      </c>
      <c r="H247" s="35"/>
      <c r="I247" s="35"/>
      <c r="J247" s="35"/>
      <c r="K247" s="35"/>
      <c r="L247" s="35"/>
    </row>
    <row r="248" spans="1:12" s="21" customFormat="1" ht="24.75" customHeight="1" x14ac:dyDescent="0.2">
      <c r="A248" s="20"/>
      <c r="B248" s="14">
        <v>6</v>
      </c>
      <c r="C248" s="12" t="s">
        <v>281</v>
      </c>
      <c r="D248" s="10" t="s">
        <v>46</v>
      </c>
      <c r="E248" s="11">
        <v>83.96</v>
      </c>
      <c r="F248" s="15">
        <v>166971</v>
      </c>
      <c r="G248" s="32">
        <f t="shared" si="11"/>
        <v>14018885</v>
      </c>
      <c r="H248" s="35"/>
      <c r="I248" s="35"/>
      <c r="J248" s="35"/>
      <c r="K248" s="35"/>
      <c r="L248" s="35"/>
    </row>
    <row r="249" spans="1:12" s="21" customFormat="1" ht="23.25" customHeight="1" x14ac:dyDescent="0.2">
      <c r="A249" s="20"/>
      <c r="B249" s="14">
        <v>7</v>
      </c>
      <c r="C249" s="12" t="s">
        <v>282</v>
      </c>
      <c r="D249" s="10" t="s">
        <v>46</v>
      </c>
      <c r="E249" s="11">
        <v>100</v>
      </c>
      <c r="F249" s="15">
        <v>136515</v>
      </c>
      <c r="G249" s="32">
        <f t="shared" si="11"/>
        <v>13651500</v>
      </c>
      <c r="H249" s="35"/>
      <c r="I249" s="35"/>
      <c r="J249" s="35"/>
      <c r="K249" s="35"/>
      <c r="L249" s="35"/>
    </row>
    <row r="250" spans="1:12" s="21" customFormat="1" ht="22.5" customHeight="1" x14ac:dyDescent="0.2">
      <c r="A250" s="20"/>
      <c r="B250" s="14">
        <v>8</v>
      </c>
      <c r="C250" s="12" t="s">
        <v>283</v>
      </c>
      <c r="D250" s="10" t="s">
        <v>46</v>
      </c>
      <c r="E250" s="11">
        <v>237</v>
      </c>
      <c r="F250" s="15">
        <v>81192</v>
      </c>
      <c r="G250" s="32">
        <f t="shared" si="11"/>
        <v>19242504</v>
      </c>
      <c r="H250" s="35"/>
      <c r="I250" s="35"/>
      <c r="J250" s="35"/>
      <c r="K250" s="35"/>
      <c r="L250" s="35"/>
    </row>
    <row r="251" spans="1:12" s="21" customFormat="1" ht="23.25" customHeight="1" x14ac:dyDescent="0.2">
      <c r="A251" s="20"/>
      <c r="B251" s="14">
        <v>9</v>
      </c>
      <c r="C251" s="12" t="s">
        <v>284</v>
      </c>
      <c r="D251" s="10" t="s">
        <v>46</v>
      </c>
      <c r="E251" s="11">
        <v>120</v>
      </c>
      <c r="F251" s="15">
        <v>37978</v>
      </c>
      <c r="G251" s="32">
        <f t="shared" si="11"/>
        <v>4557360</v>
      </c>
      <c r="H251" s="35"/>
      <c r="I251" s="35"/>
      <c r="J251" s="35"/>
      <c r="K251" s="35"/>
      <c r="L251" s="35"/>
    </row>
    <row r="252" spans="1:12" s="21" customFormat="1" ht="24.75" customHeight="1" x14ac:dyDescent="0.2">
      <c r="A252" s="20"/>
      <c r="B252" s="14">
        <v>10</v>
      </c>
      <c r="C252" s="12" t="s">
        <v>296</v>
      </c>
      <c r="D252" s="10" t="s">
        <v>46</v>
      </c>
      <c r="E252" s="11">
        <v>18</v>
      </c>
      <c r="F252" s="15">
        <v>260165</v>
      </c>
      <c r="G252" s="32">
        <f t="shared" si="11"/>
        <v>4682970</v>
      </c>
      <c r="H252" s="35"/>
      <c r="I252" s="35"/>
      <c r="J252" s="35"/>
      <c r="K252" s="35"/>
      <c r="L252" s="35"/>
    </row>
    <row r="253" spans="1:12" s="21" customFormat="1" ht="5.0999999999999996" customHeight="1" x14ac:dyDescent="0.2">
      <c r="A253" s="20"/>
      <c r="B253" s="5"/>
      <c r="C253" s="6"/>
      <c r="D253" s="6"/>
      <c r="E253" s="6"/>
      <c r="F253" s="6"/>
      <c r="G253" s="37"/>
      <c r="H253" s="35"/>
      <c r="I253" s="35"/>
      <c r="J253" s="35"/>
      <c r="K253" s="35"/>
      <c r="L253" s="35"/>
    </row>
    <row r="254" spans="1:12" s="35" customFormat="1" ht="13.5" customHeight="1" x14ac:dyDescent="0.2">
      <c r="A254" s="20"/>
      <c r="B254" s="72" t="s">
        <v>18</v>
      </c>
      <c r="C254" s="73"/>
      <c r="D254" s="73"/>
      <c r="E254" s="73"/>
      <c r="F254" s="73"/>
      <c r="G254" s="13">
        <f>ROUND(SUM(G243:G252),0)</f>
        <v>90480795</v>
      </c>
    </row>
    <row r="255" spans="1:12" ht="12.75" customHeight="1" x14ac:dyDescent="0.25">
      <c r="B255" s="77" t="s">
        <v>26</v>
      </c>
      <c r="C255" s="78"/>
      <c r="D255" s="78"/>
      <c r="E255" s="78"/>
      <c r="F255" s="78"/>
      <c r="G255" s="16">
        <f>ROUND(G254*10%,0)</f>
        <v>9048080</v>
      </c>
    </row>
    <row r="256" spans="1:12" ht="12.75" x14ac:dyDescent="0.25">
      <c r="B256" s="72" t="s">
        <v>19</v>
      </c>
      <c r="C256" s="73"/>
      <c r="D256" s="73"/>
      <c r="E256" s="73"/>
      <c r="F256" s="73"/>
      <c r="G256" s="13">
        <f>+ROUND(SUM(G254:G255),0)</f>
        <v>99528875</v>
      </c>
    </row>
    <row r="257" spans="2:8" ht="12.75" x14ac:dyDescent="0.25">
      <c r="B257" s="17"/>
      <c r="C257" s="18"/>
      <c r="D257" s="18"/>
      <c r="E257" s="18"/>
      <c r="F257" s="18"/>
      <c r="G257" s="19"/>
    </row>
    <row r="258" spans="2:8" ht="21" customHeight="1" thickBot="1" x14ac:dyDescent="0.3">
      <c r="B258" s="74" t="s">
        <v>22</v>
      </c>
      <c r="C258" s="75"/>
      <c r="D258" s="75"/>
      <c r="E258" s="75"/>
      <c r="F258" s="76"/>
      <c r="G258" s="55">
        <f>+G256+G238</f>
        <v>3997374619</v>
      </c>
    </row>
    <row r="261" spans="2:8" x14ac:dyDescent="0.25">
      <c r="F261" s="43"/>
    </row>
    <row r="262" spans="2:8" x14ac:dyDescent="0.25">
      <c r="H262" s="44"/>
    </row>
  </sheetData>
  <sheetProtection password="DF72" sheet="1" objects="1" scenarios="1"/>
  <mergeCells count="13">
    <mergeCell ref="B256:F256"/>
    <mergeCell ref="B258:F258"/>
    <mergeCell ref="B255:F255"/>
    <mergeCell ref="B1:G2"/>
    <mergeCell ref="B3:G3"/>
    <mergeCell ref="B235:F235"/>
    <mergeCell ref="B254:F254"/>
    <mergeCell ref="B5:G5"/>
    <mergeCell ref="B240:G240"/>
    <mergeCell ref="B236:F236"/>
    <mergeCell ref="B237:F237"/>
    <mergeCell ref="B238:F238"/>
    <mergeCell ref="B8:G8"/>
  </mergeCells>
  <conditionalFormatting sqref="C32:C36 C11 C17 C19:C28 C73:C80 C83:C118 C143:C145 C178 C180:C182 C184:C185 C187:C193 C198:C199 C201:C202 C206 C208:C209 C211:C213 C215:C230 C233 C243:C252 C147:C175 C38:C71">
    <cfRule type="expression" dxfId="37" priority="123" stopIfTrue="1">
      <formula>LEN(A11)=3</formula>
    </cfRule>
  </conditionalFormatting>
  <conditionalFormatting sqref="A11:A12">
    <cfRule type="expression" dxfId="36" priority="124" stopIfTrue="1">
      <formula>"D11=0"</formula>
    </cfRule>
  </conditionalFormatting>
  <conditionalFormatting sqref="C9:C10">
    <cfRule type="expression" dxfId="35" priority="111" stopIfTrue="1">
      <formula>LEN(A9)=3</formula>
    </cfRule>
  </conditionalFormatting>
  <conditionalFormatting sqref="C81:C82">
    <cfRule type="expression" dxfId="34" priority="75" stopIfTrue="1">
      <formula>LEN(A81)=3</formula>
    </cfRule>
  </conditionalFormatting>
  <conditionalFormatting sqref="C120">
    <cfRule type="expression" dxfId="33" priority="61" stopIfTrue="1">
      <formula>LEN(A120)=3</formula>
    </cfRule>
  </conditionalFormatting>
  <conditionalFormatting sqref="C13:C15">
    <cfRule type="expression" dxfId="32" priority="44" stopIfTrue="1">
      <formula>LEN(A13)=3</formula>
    </cfRule>
  </conditionalFormatting>
  <conditionalFormatting sqref="C29">
    <cfRule type="expression" dxfId="31" priority="35" stopIfTrue="1">
      <formula>LEN(A29)=3</formula>
    </cfRule>
  </conditionalFormatting>
  <conditionalFormatting sqref="C72">
    <cfRule type="expression" dxfId="30" priority="34" stopIfTrue="1">
      <formula>LEN(A72)=3</formula>
    </cfRule>
  </conditionalFormatting>
  <conditionalFormatting sqref="C122:C124 C126:C127 C129:C137 C139:C140 C142">
    <cfRule type="expression" dxfId="29" priority="31" stopIfTrue="1">
      <formula>LEN(A122)=3</formula>
    </cfRule>
  </conditionalFormatting>
  <conditionalFormatting sqref="C12">
    <cfRule type="expression" dxfId="28" priority="30" stopIfTrue="1">
      <formula>LEN(A12)=3</formula>
    </cfRule>
  </conditionalFormatting>
  <conditionalFormatting sqref="C16">
    <cfRule type="expression" dxfId="27" priority="29" stopIfTrue="1">
      <formula>LEN(A16)=3</formula>
    </cfRule>
  </conditionalFormatting>
  <conditionalFormatting sqref="C18">
    <cfRule type="expression" dxfId="26" priority="28" stopIfTrue="1">
      <formula>LEN(A18)=3</formula>
    </cfRule>
  </conditionalFormatting>
  <conditionalFormatting sqref="C30">
    <cfRule type="expression" dxfId="25" priority="27" stopIfTrue="1">
      <formula>LEN(A30)=3</formula>
    </cfRule>
  </conditionalFormatting>
  <conditionalFormatting sqref="C31">
    <cfRule type="expression" dxfId="24" priority="26" stopIfTrue="1">
      <formula>LEN(A31)=3</formula>
    </cfRule>
  </conditionalFormatting>
  <conditionalFormatting sqref="C37">
    <cfRule type="expression" dxfId="23" priority="25" stopIfTrue="1">
      <formula>LEN(A37)=3</formula>
    </cfRule>
  </conditionalFormatting>
  <conditionalFormatting sqref="C128">
    <cfRule type="expression" dxfId="22" priority="21" stopIfTrue="1">
      <formula>LEN(A128)=3</formula>
    </cfRule>
  </conditionalFormatting>
  <conditionalFormatting sqref="C119">
    <cfRule type="expression" dxfId="21" priority="24" stopIfTrue="1">
      <formula>LEN(A119)=3</formula>
    </cfRule>
  </conditionalFormatting>
  <conditionalFormatting sqref="C141">
    <cfRule type="expression" dxfId="20" priority="19" stopIfTrue="1">
      <formula>LEN(A141)=3</formula>
    </cfRule>
  </conditionalFormatting>
  <conditionalFormatting sqref="C121">
    <cfRule type="expression" dxfId="19" priority="23" stopIfTrue="1">
      <formula>LEN(A121)=3</formula>
    </cfRule>
  </conditionalFormatting>
  <conditionalFormatting sqref="C125">
    <cfRule type="expression" dxfId="18" priority="22" stopIfTrue="1">
      <formula>LEN(A125)=3</formula>
    </cfRule>
  </conditionalFormatting>
  <conditionalFormatting sqref="C138">
    <cfRule type="expression" dxfId="17" priority="20" stopIfTrue="1">
      <formula>LEN(A138)=3</formula>
    </cfRule>
  </conditionalFormatting>
  <conditionalFormatting sqref="C183">
    <cfRule type="expression" dxfId="16" priority="14" stopIfTrue="1">
      <formula>LEN(A183)=3</formula>
    </cfRule>
  </conditionalFormatting>
  <conditionalFormatting sqref="C186">
    <cfRule type="expression" dxfId="15" priority="13" stopIfTrue="1">
      <formula>LEN(A186)=3</formula>
    </cfRule>
  </conditionalFormatting>
  <conditionalFormatting sqref="C197">
    <cfRule type="expression" dxfId="14" priority="10" stopIfTrue="1">
      <formula>LEN(A197)=3</formula>
    </cfRule>
  </conditionalFormatting>
  <conditionalFormatting sqref="C176">
    <cfRule type="expression" dxfId="13" priority="17" stopIfTrue="1">
      <formula>LEN(A176)=3</formula>
    </cfRule>
  </conditionalFormatting>
  <conditionalFormatting sqref="C205">
    <cfRule type="expression" dxfId="12" priority="6" stopIfTrue="1">
      <formula>LEN(A205)=3</formula>
    </cfRule>
  </conditionalFormatting>
  <conditionalFormatting sqref="C177">
    <cfRule type="expression" dxfId="11" priority="16" stopIfTrue="1">
      <formula>LEN(A177)=3</formula>
    </cfRule>
  </conditionalFormatting>
  <conditionalFormatting sqref="C210">
    <cfRule type="expression" dxfId="10" priority="4" stopIfTrue="1">
      <formula>LEN(A210)=3</formula>
    </cfRule>
  </conditionalFormatting>
  <conditionalFormatting sqref="C179">
    <cfRule type="expression" dxfId="9" priority="15" stopIfTrue="1">
      <formula>LEN(A179)=3</formula>
    </cfRule>
  </conditionalFormatting>
  <conditionalFormatting sqref="C214">
    <cfRule type="expression" dxfId="8" priority="3" stopIfTrue="1">
      <formula>LEN(A214)=3</formula>
    </cfRule>
  </conditionalFormatting>
  <conditionalFormatting sqref="C231:C232">
    <cfRule type="expression" dxfId="7" priority="2" stopIfTrue="1">
      <formula>LEN(A231)=3</formula>
    </cfRule>
  </conditionalFormatting>
  <conditionalFormatting sqref="C195:C196">
    <cfRule type="expression" dxfId="6" priority="12" stopIfTrue="1">
      <formula>LEN(A195)=3</formula>
    </cfRule>
  </conditionalFormatting>
  <conditionalFormatting sqref="C194">
    <cfRule type="expression" dxfId="5" priority="11" stopIfTrue="1">
      <formula>LEN(A194)=3</formula>
    </cfRule>
  </conditionalFormatting>
  <conditionalFormatting sqref="C200">
    <cfRule type="expression" dxfId="4" priority="9" stopIfTrue="1">
      <formula>LEN(A200)=3</formula>
    </cfRule>
  </conditionalFormatting>
  <conditionalFormatting sqref="C203">
    <cfRule type="expression" dxfId="3" priority="8" stopIfTrue="1">
      <formula>LEN(A203)=3</formula>
    </cfRule>
  </conditionalFormatting>
  <conditionalFormatting sqref="C204">
    <cfRule type="expression" dxfId="2" priority="7" stopIfTrue="1">
      <formula>LEN(A204)=3</formula>
    </cfRule>
  </conditionalFormatting>
  <conditionalFormatting sqref="C207">
    <cfRule type="expression" dxfId="1" priority="5" stopIfTrue="1">
      <formula>LEN(A207)=3</formula>
    </cfRule>
  </conditionalFormatting>
  <conditionalFormatting sqref="C146">
    <cfRule type="expression" dxfId="0" priority="1" stopIfTrue="1">
      <formula>LEN(A146)=3</formula>
    </cfRule>
  </conditionalFormatting>
  <printOptions horizontalCentered="1"/>
  <pageMargins left="1.1811023622047245" right="0.78740157480314965" top="0.39370078740157483" bottom="0.98425196850393704" header="0" footer="0.59055118110236227"/>
  <pageSetup scale="69" orientation="portrait" r:id="rId1"/>
  <headerFooter alignWithMargins="0">
    <oddFooter>&amp;CPágina &amp;P / Páginas &amp;N
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L22"/>
  <sheetViews>
    <sheetView topLeftCell="A4" workbookViewId="0">
      <selection activeCell="K15" sqref="K15"/>
    </sheetView>
  </sheetViews>
  <sheetFormatPr baseColWidth="10" defaultRowHeight="15" x14ac:dyDescent="0.25"/>
  <cols>
    <col min="8" max="8" width="14.7109375" customWidth="1"/>
    <col min="9" max="9" width="8.5703125" customWidth="1"/>
    <col min="10" max="10" width="7.7109375" customWidth="1"/>
    <col min="11" max="11" width="18.28515625" customWidth="1"/>
  </cols>
  <sheetData>
    <row r="7" spans="8:12" ht="16.5" x14ac:dyDescent="0.3">
      <c r="H7" s="98" t="s">
        <v>331</v>
      </c>
      <c r="I7" s="98"/>
      <c r="J7" s="98"/>
      <c r="K7" s="98"/>
      <c r="L7" s="98"/>
    </row>
    <row r="8" spans="8:12" ht="30" customHeight="1" x14ac:dyDescent="0.25">
      <c r="H8" s="99" t="s">
        <v>332</v>
      </c>
      <c r="I8" s="100" t="s">
        <v>333</v>
      </c>
      <c r="J8" s="101"/>
      <c r="K8" s="64" t="s">
        <v>336</v>
      </c>
      <c r="L8" s="97" t="s">
        <v>338</v>
      </c>
    </row>
    <row r="9" spans="8:12" ht="16.5" x14ac:dyDescent="0.3">
      <c r="H9" s="99"/>
      <c r="I9" s="63" t="s">
        <v>334</v>
      </c>
      <c r="J9" s="63" t="s">
        <v>335</v>
      </c>
      <c r="K9" s="63" t="s">
        <v>337</v>
      </c>
      <c r="L9" s="97"/>
    </row>
    <row r="10" spans="8:12" ht="33" x14ac:dyDescent="0.25">
      <c r="H10" s="64" t="s">
        <v>339</v>
      </c>
      <c r="I10" s="65">
        <v>0.25</v>
      </c>
      <c r="J10" s="65">
        <v>0.25</v>
      </c>
      <c r="K10" s="65">
        <v>1.97</v>
      </c>
      <c r="L10" s="65">
        <v>2</v>
      </c>
    </row>
    <row r="11" spans="8:12" ht="49.5" x14ac:dyDescent="0.25">
      <c r="H11" s="64" t="s">
        <v>340</v>
      </c>
      <c r="I11" s="65">
        <v>0.25</v>
      </c>
      <c r="J11" s="65">
        <v>0.25</v>
      </c>
      <c r="K11" s="65">
        <v>1.97</v>
      </c>
      <c r="L11" s="65">
        <v>1</v>
      </c>
    </row>
    <row r="12" spans="8:12" ht="49.5" x14ac:dyDescent="0.3">
      <c r="H12" s="66" t="s">
        <v>341</v>
      </c>
      <c r="I12" s="67">
        <v>0.3</v>
      </c>
      <c r="J12" s="67">
        <v>0.3</v>
      </c>
      <c r="K12" s="65">
        <v>1.75</v>
      </c>
      <c r="L12" s="65">
        <v>2</v>
      </c>
    </row>
    <row r="13" spans="8:12" ht="30.75" customHeight="1" x14ac:dyDescent="0.25">
      <c r="H13" s="65" t="s">
        <v>342</v>
      </c>
      <c r="I13" s="67">
        <v>0.3</v>
      </c>
      <c r="J13" s="67">
        <v>0.3</v>
      </c>
      <c r="K13" s="65">
        <v>3.45</v>
      </c>
      <c r="L13" s="65">
        <v>6</v>
      </c>
    </row>
    <row r="14" spans="8:12" ht="33" x14ac:dyDescent="0.3">
      <c r="H14" s="66" t="s">
        <v>343</v>
      </c>
      <c r="I14" s="97" t="s">
        <v>344</v>
      </c>
      <c r="J14" s="97"/>
      <c r="K14" s="67">
        <v>2.8</v>
      </c>
      <c r="L14" s="65">
        <v>6</v>
      </c>
    </row>
    <row r="15" spans="8:12" ht="33" x14ac:dyDescent="0.3">
      <c r="H15" s="66" t="s">
        <v>347</v>
      </c>
      <c r="I15" s="97" t="s">
        <v>344</v>
      </c>
      <c r="J15" s="97"/>
      <c r="K15" s="67">
        <v>4.18</v>
      </c>
      <c r="L15" s="65">
        <v>2</v>
      </c>
    </row>
    <row r="16" spans="8:12" ht="33" x14ac:dyDescent="0.3">
      <c r="H16" s="66" t="s">
        <v>348</v>
      </c>
      <c r="I16" s="97" t="s">
        <v>349</v>
      </c>
      <c r="J16" s="97"/>
      <c r="K16" s="65">
        <v>4.18</v>
      </c>
      <c r="L16" s="65">
        <v>2</v>
      </c>
    </row>
    <row r="17" spans="8:12" ht="33" x14ac:dyDescent="0.3">
      <c r="H17" s="66" t="s">
        <v>350</v>
      </c>
      <c r="I17" s="97" t="s">
        <v>351</v>
      </c>
      <c r="J17" s="97"/>
      <c r="K17" s="65">
        <v>5.35</v>
      </c>
      <c r="L17" s="65">
        <v>2</v>
      </c>
    </row>
    <row r="18" spans="8:12" ht="33" x14ac:dyDescent="0.3">
      <c r="H18" s="66" t="s">
        <v>352</v>
      </c>
      <c r="I18" s="67">
        <v>0.3</v>
      </c>
      <c r="J18" s="67">
        <v>0.3</v>
      </c>
      <c r="K18" s="65">
        <v>5.39</v>
      </c>
      <c r="L18" s="65">
        <v>6</v>
      </c>
    </row>
    <row r="19" spans="8:12" ht="16.5" x14ac:dyDescent="0.3">
      <c r="H19" s="62"/>
      <c r="I19" s="62"/>
      <c r="J19" s="62"/>
      <c r="K19" s="62"/>
      <c r="L19" s="62"/>
    </row>
    <row r="20" spans="8:12" ht="16.5" x14ac:dyDescent="0.3">
      <c r="H20" s="62"/>
      <c r="I20" s="62"/>
      <c r="J20" s="62"/>
      <c r="K20" s="62"/>
      <c r="L20" s="62"/>
    </row>
    <row r="21" spans="8:12" ht="16.5" x14ac:dyDescent="0.3">
      <c r="H21" s="62"/>
      <c r="I21" s="62"/>
      <c r="J21" s="62"/>
      <c r="K21" s="62"/>
      <c r="L21" s="62"/>
    </row>
    <row r="22" spans="8:12" ht="16.5" x14ac:dyDescent="0.3">
      <c r="H22" s="62"/>
      <c r="I22" s="62"/>
      <c r="J22" s="62"/>
      <c r="K22" s="62"/>
      <c r="L22" s="62"/>
    </row>
  </sheetData>
  <mergeCells count="8">
    <mergeCell ref="I16:J16"/>
    <mergeCell ref="I17:J17"/>
    <mergeCell ref="H7:L7"/>
    <mergeCell ref="H8:H9"/>
    <mergeCell ref="I8:J8"/>
    <mergeCell ref="L8:L9"/>
    <mergeCell ref="I14:J14"/>
    <mergeCell ref="I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 ESTIMADO FASE III ARAUQUIT</vt:lpstr>
      <vt:lpstr>Hoja1</vt:lpstr>
      <vt:lpstr>'PRES ESTIMADO FASE III ARAUQUIT'!Área_de_impresión</vt:lpstr>
      <vt:lpstr>'PRES ESTIMADO FASE III ARAUQUIT'!Títulos_a_imprimir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GIOVANNY GOMEZ HENAO</dc:creator>
  <cp:lastModifiedBy>WALTER EPIFANIO ASPRILLA CACERES</cp:lastModifiedBy>
  <dcterms:created xsi:type="dcterms:W3CDTF">2015-07-24T00:52:35Z</dcterms:created>
  <dcterms:modified xsi:type="dcterms:W3CDTF">2016-04-01T14:12:52Z</dcterms:modified>
</cp:coreProperties>
</file>