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ThisWorkbook" defaultThemeVersion="124226"/>
  <bookViews>
    <workbookView xWindow="-15" yWindow="30" windowWidth="19320" windowHeight="3975" tabRatio="618"/>
  </bookViews>
  <sheets>
    <sheet name="PRESUPUESTO" sheetId="1" r:id="rId1"/>
  </sheets>
  <externalReferences>
    <externalReference r:id="rId2"/>
    <externalReference r:id="rId3"/>
  </externalReferences>
  <definedNames>
    <definedName name="_">#REF!</definedName>
    <definedName name="a">#REF!</definedName>
    <definedName name="_xlnm.Print_Area" localSheetId="0">PRESUPUESTO!$A$1:$F$220</definedName>
    <definedName name="bd">#REF!</definedName>
    <definedName name="Cll_4N__15_AE_40_San_Eduardo_II_Etapa._Tel_750372._Cúcuta_Colombia.">'[1]INFOR. GENERAL'!#REF!</definedName>
    <definedName name="d_percápita">#REF!</definedName>
    <definedName name="DARIPAVA_SOFTWARE_INC">'[1]INFOR. GENERAL'!#REF!</definedName>
    <definedName name="Dp">#REF!</definedName>
    <definedName name="Dv">#REF!</definedName>
    <definedName name="FECHAFSQ">#REF!</definedName>
    <definedName name="Generación_de_análisis_de_precios_Unitarios.">'[1]INFOR. GENERAL'!#REF!</definedName>
    <definedName name="GGG">#REF!</definedName>
    <definedName name="_xlnm.Recorder">#REF!</definedName>
    <definedName name="h">#REF!</definedName>
    <definedName name="hab___viv">#REF!</definedName>
    <definedName name="KKK">#REF!</definedName>
    <definedName name="LISTA">[2]PRESUPUESTO!#REF!</definedName>
    <definedName name="N">#REF!</definedName>
    <definedName name="No.">#REF!</definedName>
    <definedName name="resultado">#REF!</definedName>
    <definedName name="_xlnm.Print_Titles" localSheetId="0">PRESUPUESTO!$1:$8</definedName>
    <definedName name="turbiedad">#REF!</definedName>
    <definedName name="UU">#REF!</definedName>
  </definedNames>
  <calcPr calcId="145621"/>
</workbook>
</file>

<file path=xl/calcChain.xml><?xml version="1.0" encoding="utf-8"?>
<calcChain xmlns="http://schemas.openxmlformats.org/spreadsheetml/2006/main">
  <c r="F120" i="1" l="1"/>
  <c r="F62" i="1" l="1"/>
  <c r="F56" i="1"/>
  <c r="F59" i="1"/>
  <c r="F31" i="1" l="1"/>
  <c r="F65" i="1"/>
  <c r="F36" i="1"/>
  <c r="F22" i="1"/>
  <c r="F9" i="1"/>
  <c r="F16" i="1"/>
  <c r="F27" i="1"/>
  <c r="F153" i="1"/>
  <c r="F185" i="1"/>
  <c r="F116" i="1"/>
  <c r="F159" i="1"/>
  <c r="F92" i="1"/>
  <c r="F124" i="1"/>
  <c r="F212" i="1" l="1"/>
  <c r="F213" i="1" s="1"/>
  <c r="F214" i="1" s="1"/>
  <c r="F210" i="1"/>
  <c r="F206" i="1"/>
  <c r="F216" i="1" l="1"/>
  <c r="F217" i="1" s="1"/>
  <c r="F218" i="1" s="1"/>
  <c r="F220" i="1" s="1"/>
</calcChain>
</file>

<file path=xl/sharedStrings.xml><?xml version="1.0" encoding="utf-8"?>
<sst xmlns="http://schemas.openxmlformats.org/spreadsheetml/2006/main" count="375" uniqueCount="207">
  <si>
    <t>ITEM</t>
  </si>
  <si>
    <t>DESCRIPCION</t>
  </si>
  <si>
    <t>UND</t>
  </si>
  <si>
    <t>CANTIDAD</t>
  </si>
  <si>
    <t>VALOR
UNITARIO</t>
  </si>
  <si>
    <t>VALOR
TOTAL</t>
  </si>
  <si>
    <t>PRELIMINARES</t>
  </si>
  <si>
    <t>ML</t>
  </si>
  <si>
    <t>M3</t>
  </si>
  <si>
    <t>GLB</t>
  </si>
  <si>
    <t xml:space="preserve">TOTAL COSTO DIRECTO OBRA CIVIL : </t>
  </si>
  <si>
    <t xml:space="preserve">TOTAL COSTO DIRECTO SUMINISTROS: </t>
  </si>
  <si>
    <t>M2</t>
  </si>
  <si>
    <t>KG</t>
  </si>
  <si>
    <t>ELABORACION DE PLATAFORMA DE PERFORACION (50*50*0,5)m  Y  DE CONSTRUCCION DE PISCINAS PARA LODOS Y CAMPAMENTO</t>
  </si>
  <si>
    <t>ANTEPOZO PERFORADO EN 36", ENCAMIZADO CON TUBERIA DE 30" DE ACERO REVESTIDO CON SELLO DE CONCRETO EN EL ESPACIO ANULAR</t>
  </si>
  <si>
    <t>REGISTROS FISICOS DEL POZO, ELECTRICOS (RESISTIVIDAD APARENTE, REGISTRO DE POTENCIAL ESPONTÁNEO, POTENCIAL NATURAL, RAYOS GAMMA) Y CHEQUEO DE VERTICALIDAD DE LA PERFORACION</t>
  </si>
  <si>
    <t>AMPLIACION DE PERFORACION A UN DIAMETRO DE 14 3/4"</t>
  </si>
  <si>
    <t>AMPLIACION DE PERFORACION A UN DIAMETRO DE 17 1/2"</t>
  </si>
  <si>
    <t>ALISTAMIENTO DE TUBERIAS Y FILTROS 8"</t>
  </si>
  <si>
    <t>ENTUBADO DE POZO EN TUBERIAS Y FILTROS 8"</t>
  </si>
  <si>
    <t>TUBERIA ALIMENTACION DE GRAVILLA 4" PVC RDE26</t>
  </si>
  <si>
    <t>GRAVILLA PARA FILTRO (EMPAQUE)</t>
  </si>
  <si>
    <t>CONCRETO SELLO SANITARIO h = 40m</t>
  </si>
  <si>
    <t>CONSTRUCCION BASE DEL POZO</t>
  </si>
  <si>
    <t>LIMPIEZA Y DESARROLLO</t>
  </si>
  <si>
    <t>CONO DE CIERRE D = 8" ACERO</t>
  </si>
  <si>
    <t>TUBERIA DE ACERO AL CARBON SIN COSTURA DE 8" ESPESOR MINIMO DE 3/8" DE 6m EXTREMOS ROSCA BTC</t>
  </si>
  <si>
    <t>UNION ROSCA BTC - ROSCA BTC</t>
  </si>
  <si>
    <t>NIPLE EN ACERO ROSCA BTC - ROSCA FINA, LONGITUD 0,3m</t>
  </si>
  <si>
    <t>NIPLE EN ACERO ROSCA BTC - BRIDA ANSI 150, LONGITUD 0,3m</t>
  </si>
  <si>
    <t>SEMICODO 8" * 45° HD BRIDADO</t>
  </si>
  <si>
    <t>TEE 8"*8"  HD BRIDADA</t>
  </si>
  <si>
    <t>NIPLE ACERO 8" B*B L=1,25m</t>
  </si>
  <si>
    <t>BRIDA CIEGA 8" CON PERFORACION ROSCADA DE 2"</t>
  </si>
  <si>
    <t xml:space="preserve">VALVULA COMPUERTA HF D = 8" BRIDADA, SELLO DE BRONCE, VASTAGO ASCENDENTE CON RUEDA DE MANEJO </t>
  </si>
  <si>
    <t>UNION DE DESMONTAJE AUTOPORTANTE PARA BRIDAS D = 8"</t>
  </si>
  <si>
    <t>CHEQUE HORIZONTAL HF D = 8" BRIDADO</t>
  </si>
  <si>
    <t>VALVULA VENTOSA DINAMICA D = 2" TRIPLE ACCION</t>
  </si>
  <si>
    <t>FILTRO 8" EN YEE B*B</t>
  </si>
  <si>
    <t>TORNILLERIA Y EMPAQUETADURA EN NEOPRENO DE 5mm PARA 19 EMPALMES DE BRIDA DE 8" (152 TORNILLOS D = 3/4 L = 3 1/2" INCLUIDA LA TUERCA Y ARANDELAS)</t>
  </si>
  <si>
    <t>TAPA FLANCHE DEL POZO LAMINA DE ACERO e = 2"</t>
  </si>
  <si>
    <t>CAUDALÍMETRO MAGNÉTICO INDUCTIVO D = 8" B¨*B</t>
  </si>
  <si>
    <t>NIPLE HG 3/4" * 10cm</t>
  </si>
  <si>
    <t>TAPON GALVANIZADO 3/4"</t>
  </si>
  <si>
    <t>VALVULA DE BOLA D = 3/4"</t>
  </si>
  <si>
    <t>CABLE SUMERGIBLE DE POTENCIA 0.6/1 KV - 90°C PVC - CU CIRCULAR Y 300MCM</t>
  </si>
  <si>
    <t>TUBERIA PVC D = 1" RDE 21 (INCLUYE ADAPTADORES MACHO Y HEMBRA)</t>
  </si>
  <si>
    <t>MALLA ESLABONADA CALIBRE 12 CON OJOS 2" * 2" DE 1,8 * 2,9m CON MARCO EN ÁNGULO DE  1 1/2" * 1 1/2"</t>
  </si>
  <si>
    <t>CUBIERTA MOVEDIZA EN LÁMINA DE ACERO GALVANIZADA TIPO ACESCO Y/O CORPACERO, AMARRADA CON PERFILERIA TIPO LIVIANA, DESMONTABLE, A DOS AGUAS  DE ACUERDO CON LOS DETALLES DEL PLANO</t>
  </si>
  <si>
    <t>SUMINISTRO E INSTALACIÓN DE TUBERÍA DE CONEXIÓN DE POZO A TABLERO D = 3" Y DE TUBERÍA CONEXIÓN ACOMETIDA DEL TRANSFORMADOR AL TABLERO DE OPERACIÓN</t>
  </si>
  <si>
    <t>CIMENTACIÓN DE POSTES DE CONCRETO DE 12m</t>
  </si>
  <si>
    <t>SUMINISTRO E INSTALACIÓN DE 4 HILADAS DE ALMBRE DE PUAS + CONCERTINA CON DIAMETRO DE 40cm + 3 HILADAS DE CABLES DE ALUMINIO PARA CORRIENTE ELECTRICA CALIBRE 10 (AISLANTES PARA EVITAR CONTACTO CON SOPORTE) + SOPORTES EN TUBO ESTRUCTURAL GALVANIZADO DE 2"</t>
  </si>
  <si>
    <t>ESTRUCTURA DE ARRANQUE</t>
  </si>
  <si>
    <t>RETENIDAS PARA MEDIA TENSION</t>
  </si>
  <si>
    <t>DESPEJE DE ZONA</t>
  </si>
  <si>
    <t>ALISTAMIENTO DE TUBERIAS 14"</t>
  </si>
  <si>
    <t>ENTUBADO DE POZO EN TUBERIAS 14"</t>
  </si>
  <si>
    <t>VIAS DE ACCESO (CONSERVACION Y MANTENIMIENTO) ANCHO: 4m x 25cm DE ESPESOR</t>
  </si>
  <si>
    <t xml:space="preserve">GABINETE EN LÁMINA GALVANIZADA CON CHAPA DE SEGURIDAD PARA POTENCIA </t>
  </si>
  <si>
    <t>GABINETE EN LÁMINA GALVANIZADA CON CHAPA DE SEGURIDAD PARA BANCO DE CONDENSADORES</t>
  </si>
  <si>
    <t>INTERRUPTOR PRINCIPAL ACORDE CON EL MOTOR A INSTALAR</t>
  </si>
  <si>
    <t>INTERRUPTOR BANCO CONDENSADORES</t>
  </si>
  <si>
    <t>GABINETE EN LÁMINA GALVANIZADA CON CHAPA DE SEGURIDAD PARA AUTOMATIZACION</t>
  </si>
  <si>
    <t xml:space="preserve">PLC CPU TIPO MODULAR, PUERTO SERIAL RS 485. PROTOCOLO DE COMUNICACIÓN MASTER/SLAVE RTU. ALIMENTACIÓN 24 VDC </t>
  </si>
  <si>
    <t>ANALIZADOR DE REDES ELECTRICAS CON COMUNICACIÓN RS485 MODBUS RTU</t>
  </si>
  <si>
    <t>SENSOR DE NIVEL POR PRESIÓN HIDROSTÁTICA, PARA MEDICIÓN DE NIVEL EN TANQUES DE LÍQUIDOS LIMPIOS, RANGO DE MEDICIÓN 200 METROS DE COLUMNA DE AGUA, LONGITUD DEL CABLE 250 METROS, ALIMENTACIÓN 10 - 36 VDC, SALIDA 4 - 20MA, 2 HILOS</t>
  </si>
  <si>
    <t>TRANSDUCTOR DE PRESIÓN, RANGO DE MEDICIÓN 0 - 10 BAR, ALIMENTACIÓN 10 A 36 VDC, SALIDA 4 - 20MA, EXACTITUD 0.25% F.S. (INCLUIDO ERROR DE NOLINEALIDAD, REPETIBILIDAD E HISTÉRESIS), RANGO DE TEMPERATURA -30 A 120°C, PROTECCIÓN IP 65</t>
  </si>
  <si>
    <t>FUENTE DE ALIMENTACIÓN PARA CIRCUITOS DE CONTROL DE 3 AMP. CON TENSIÓN DE ALIMENTACIÓN 100-240 VAC Y TENSIÓN DE SALIDA 24 VDC</t>
  </si>
  <si>
    <t>DETECTOR DE PROXIMIDAD INDUCTIVO, DIÁMETRO 12MM, UNIVERSAL, TRES HILOS 12-24 VDC, PROTECCIÓN CONTRA INVERSIÓN DE HILOS, CORTOCIRCUITO Y SOBRECARGA</t>
  </si>
  <si>
    <t>SISTEMA DE PUESTA A TIERRA SEGÚN ESPECIFICACIONES TECNICAS</t>
  </si>
  <si>
    <t>SISTEMA DE ALIMENTACIÓN ININTERRUMPIDA 1 KVA</t>
  </si>
  <si>
    <t>CABLE INTERFASE PARA COMUNICACIÓN Y PROGRAMACIÓN PLC, COMUNICACIÓN DEL PLC CON MODEM GSM/GPRS</t>
  </si>
  <si>
    <t xml:space="preserve">MODEM CAPELLA GSM/GPRS. FRECUENCIAS: 850, 900, 1800, 1900MHZ SOPORTE MODBUS RTU </t>
  </si>
  <si>
    <t>RELEVO DE ARRANQUE DE BOMBAS, INCLUYE CABLEADO Y SELECTORES</t>
  </si>
  <si>
    <t xml:space="preserve">CABLES Y ACCESORIOS </t>
  </si>
  <si>
    <t>BANCO DE CONDENSADORES AUTOMATICO A 440V PARA CORREGIR EL FACTOR DE POTENCIA A 0.95 DEPENDIENDO DEL MOTOR A INSTALAR</t>
  </si>
  <si>
    <t>INSTALACION DE TODAS LAS TUBERIAS Y LOS ACCESORIOS CABEZAL DESCARGA</t>
  </si>
  <si>
    <t>PERFORACION EXPLORATORIA DIAMETRO DE 12 1/4" DE 0 - 250m DE PROFUNDIDAD</t>
  </si>
  <si>
    <t>PERFORACION EXPLORATORIA DIAMETRO DE 12 1/4" DE 251 - 500m DE PROFUNDIDAD</t>
  </si>
  <si>
    <t>PERFORACION EXPLORATORIA DIAMETRO DE 12 1/4" DE 501 - 750m DE PROFUNDIDAD</t>
  </si>
  <si>
    <t>PERFORACION EXPLORATORIA DIAMETRO DE 12 1/4" DE 751 - 825m DE PROFUNDIDAD</t>
  </si>
  <si>
    <t>NIPLE ACERO 8" B*B L=1,00m</t>
  </si>
  <si>
    <t>NIPLE ACERO 8" B*E L=1,00m</t>
  </si>
  <si>
    <t>FUNDACIÓN EN CONCRETO CICLÓPEO (40% PIEDRA BRUTA Y 60% CONCRETO DE 21 MPa MEZCLA 1:2:3 ELABORADO EN OBRA)</t>
  </si>
  <si>
    <t xml:space="preserve">VIGA DE CIMENTACIÓN EN CONCRETO DE 21 MPa MEZCLA 1:2:3 ELABORADO EN OBRA     </t>
  </si>
  <si>
    <t xml:space="preserve">COLUMNA EN CONCRETO DE 21 MPa MEZCLA 1:2:3 ELABORADO EN OBRA      </t>
  </si>
  <si>
    <t xml:space="preserve">MURO EN BLOQUE DE CEMENTO ESTRUCTURAL LISO Nº 15 </t>
  </si>
  <si>
    <t>SUMINISTRO E INSTALACIÓN DE 2 PUERTAS DE ENTRADA AL POZO DE 1,99m  X 3,49m CADA UNA EN LAMINA COLD ROLLED CALIBRE 16 Y TUBERÍA ESTRUCTURAL GALVANIZADA DE Ø 2" CON SUS RESPECTIVOS PASADORES, BISAGRAS Y PINTURA</t>
  </si>
  <si>
    <t>PROTECCIONES ELÉCTRICAS Y CONTRA SOBRE TENSIONES(DPS TIPO 3, 24VDC, MODBUS, 4-20MA)</t>
  </si>
  <si>
    <t>VIGA EN CONCRETO DE 21 MPa MEZCLA 1:2:3 ELABORADO EN OBRA</t>
  </si>
  <si>
    <t>REFUERZO HIERRO FIGURADO Y ARMADO DE 60.000PSI SEGÚN PLANOS Y ESPECIFICACIONES DE DISEÑO</t>
  </si>
  <si>
    <t xml:space="preserve">SOBRECIMIENTO BLOQUE CEMENTO ESTRUCTURAL LISO Nº 15 RELLENO CON CONCRETO 21MPa MEZCLA 1:2:3 ELABORADO EN OBRA </t>
  </si>
  <si>
    <t xml:space="preserve">ZAPATA EN CONCRETO DE 21 MPa MEZCLA 1:2:3 ELABORADO EN OBRA    </t>
  </si>
  <si>
    <t>PLANTILLA EN CONCRETO DE 21 MPa MEZCLA 1:2:3 ELABORADO EN OBRA e = 0,10m PISO INTERNO CASETA</t>
  </si>
  <si>
    <t>PLANTILLA EN CONCRETO DE 21 MPa MEZCLA 1:2:3 ELABORADO EN OBRA e = 0,20m PISO DEL POZO</t>
  </si>
  <si>
    <t>PLACA EN CONCRETO DE 21 MPa MEZCLA 1:2:3 ELABORADO EN OBRA IMPERMEABILIZADO</t>
  </si>
  <si>
    <t>PAÑETE SOBRE MURO EN MORTERO DE 23.8 MPa MEZCLA 1:4 ELABORADO EN OBRA e = 1.5 cm</t>
  </si>
  <si>
    <t>VENTANA QUIEBRAVISTA METALICA CELOSIA C23 HUNTER DOUGLAS CON MARCO EN ESTRUCTURA METALICA</t>
  </si>
  <si>
    <t>ESTUCO Y VINILO A TRES MANOS</t>
  </si>
  <si>
    <t>REDUCCION ACERO DE 14" A 8"</t>
  </si>
  <si>
    <t>TUBERIA CIEGA D = 14" DE ACERO AL CARBON SCH 40, SOLDADA A TOPE</t>
  </si>
  <si>
    <t>TUBERIA CIEGA D = 8" DE ACERO AL CARBON SCH 40, SOLDADA A TOPE</t>
  </si>
  <si>
    <t xml:space="preserve">APOYO DE TABLERO DE OPERACION EN CONCRETO DE 21 MPa MEZCLA 1:2:3 ELABORADO EN OBRA  </t>
  </si>
  <si>
    <t xml:space="preserve">SUMINISTRO E INSTALACIÓN LÁMPARAS INTERIORES 2 * 32 WAT  T - 18 </t>
  </si>
  <si>
    <t>PRUEBA DE BOMBEO DEFINITIVA, ESCALONADA Y CAUDAL CONSTANTE CON 24 HORAS DE BOMBEO Y 24 HORAS DE RECUPERACION</t>
  </si>
  <si>
    <t>SUMINISTRO E INSTALACION PUERTA PRINCIPAL CASETA</t>
  </si>
  <si>
    <t>SUMINISTRO E INSTALACION DE PUERTA PARA ENTRADA A LA ESTACION DEL TRANSFORMADOR</t>
  </si>
  <si>
    <t>ESTRUCTURA DE ALINEAMIENTO ANGULO MAYOR DE 10º</t>
  </si>
  <si>
    <t>SUMINISTRO Y MONTAJE CONDUCTOR 1/0 ACSR x 3 FASES</t>
  </si>
  <si>
    <t>POSTE DE CONCRETO DE 12mx750kg</t>
  </si>
  <si>
    <t>SISTEMAS DE PARARRAYOS</t>
  </si>
  <si>
    <t>PUESTA A TIERRA PARA POSTES</t>
  </si>
  <si>
    <t>EXCAVACIONES</t>
  </si>
  <si>
    <t>EXCAVACION MANUAL MATERIAL COMUN ENTRE 0,0M - 3,0 M</t>
  </si>
  <si>
    <t>EXCAVACION MANUAL MATERIAL CONGLOMERADO 0,0M - 3,0 M</t>
  </si>
  <si>
    <t>EXCAVACION MANUAL MATERIAL ROCA 0,0M - 3,0 M</t>
  </si>
  <si>
    <t>RETIRO DE MATERIAL SOBRANTE</t>
  </si>
  <si>
    <t>RELLENOS</t>
  </si>
  <si>
    <t>RELLENO CON ARENA</t>
  </si>
  <si>
    <t>RELLENO MATERIAL SELECCIONADO DEL SITIO</t>
  </si>
  <si>
    <t>RELLENO MATERIAL SELECCIONADO DE PRESTAMO EJECUTADO MANUALMENTE</t>
  </si>
  <si>
    <t>CONSTRUCCION ESTRUCTURAS EN CONCRETO</t>
  </si>
  <si>
    <t>MUERTO DE ANCLAJE EN CONCRETO DE 14 MPa MEZCLA 1:3:5 ELABORADO EN OBRA</t>
  </si>
  <si>
    <t>CAJA VALVULA EN CONCRETO REFORZADO DE 21 MPa MEZCLA 1:2:3 ELABORADO EN OBRA</t>
  </si>
  <si>
    <t>INSTALACION DE ACCESORIOS PARA CAJAS VALVULAS DE PURGAS Y VENTOSAS</t>
  </si>
  <si>
    <t>INSTALACIÓN DE TUBERÍA Y ACCESORIOS DE LÍNEA DE ADUCCIÓN</t>
  </si>
  <si>
    <t>SUMINISTROS</t>
  </si>
  <si>
    <t>VALOR TOTAL</t>
  </si>
  <si>
    <t>LÍNEA DE ADUCCIÓN</t>
  </si>
  <si>
    <t xml:space="preserve">CONSTRUCCIÓN Y ENTUBADO DEL POZO EN TUBERÍA DE ACERO AL CARBÓN  Y FILTROS EN ACERO INOXIDABLE </t>
  </si>
  <si>
    <t>TUBERÍAS DE LA COLUMNA Y ACCESORIOS DEL CABEZAL DE DESCARGA EN 8" DEL POZO</t>
  </si>
  <si>
    <t>TABLEROS DE MANDO Y DE CONTROL DEL POZO CON MOTOR DE 350 HP</t>
  </si>
  <si>
    <t>EQUIPO DE BOMBEO DEL POZO</t>
  </si>
  <si>
    <t>FILTRO EN ACERO INOXIDABLE RANURA CONTINUA DE 8" EXTRA REFORZADOS PARA POZOS DE AGUA, APTOS PARA SER INSTALADOS HASTA UNA PROFUNDIDAD DE 800m, RANURA 10 (0,25mm) TRAMOS DE 3m</t>
  </si>
  <si>
    <t>CONSTRUCCIÓN Y ENTUBADO DEL POZO (EXPLORATORIA, PERFORACIÓN Y ENTUBADO DE POZO)</t>
  </si>
  <si>
    <t>COLUMNAS Y ACCESORIOS DE 8" DEL POZO (INSTALACION TUBERIAS Y ACCESORIOS CABEZAL DE DESCARGA)</t>
  </si>
  <si>
    <t>TABLEROS INTEGRALES DE POTENCIA Y CONTROL DEL MOTOR DE 350HP</t>
  </si>
  <si>
    <t>RETIRO Y LIMPIEZA DE ESCOMBROS Y MATERIAL SOBRANTE CARGADO</t>
  </si>
  <si>
    <t>AMPLIACION DE PERFORACION A UN DIAMETRO DE 23"</t>
  </si>
  <si>
    <t>VARIADOR DE VELOCIDAD (INCLUYE VARIADOR + TARJETAS DE ENTRADA Y SALIDA + PANTALLA)</t>
  </si>
  <si>
    <t>TUBERIA PEAD DN = 315MM, 12PLG PE100 PN 10</t>
  </si>
  <si>
    <t>INSTALACION DE TUBERIA PEAD D=315MM PE 100 PN 10 (INCLUYE EXTENDIDO, COLOCACION DE LA TUBERIA Y SUS ACCESORIOS).</t>
  </si>
  <si>
    <t>NIPLE ACERO 8" B*B L=2.00m</t>
  </si>
  <si>
    <t>REDUCCION DE ACERO 8"x12"PULG</t>
  </si>
  <si>
    <t>VALVULA DE RETENCION (CHEQUE) HF 12" BRIDADA</t>
  </si>
  <si>
    <t>UNION UNIVERSAL 28" HD</t>
  </si>
  <si>
    <t>CODO 45° 28" HD BXB</t>
  </si>
  <si>
    <t>REDUCCIÓN 20X28" HD BXB</t>
  </si>
  <si>
    <t>REDUCCIÓN 14X20" HD BXB</t>
  </si>
  <si>
    <t>REDUCCION 12X14" HD BXB</t>
  </si>
  <si>
    <t>NIPLE HD 14" BXB L=0.5M</t>
  </si>
  <si>
    <t>NIPLE HD 12" BXB L=0.5M</t>
  </si>
  <si>
    <t>CODO 11.25° 28" HD BXB</t>
  </si>
  <si>
    <t>VALVULA DE MARIPOSA 12" HD BXB</t>
  </si>
  <si>
    <t>KIT DE TORNILLERÍA DE DN (Ø10") Y(Ø12")(INCLUYE TORNILLO, TUERCA, EMPAQUE, GUASA Y ARANDELA)</t>
  </si>
  <si>
    <t>KIT DE TORNILLERÍA DE DN (Ø14") Y(Ø16")(INCLUYE TORNILLO, TUERCA, EMPAQUE, GUASA Y ARANDELA)</t>
  </si>
  <si>
    <t>KIT DE TORNILLERÍA DE DN (Ø20") (INCLUYE TORNILLO, TUERCA, EMPAQUE, GUASA Y ARANDELA)</t>
  </si>
  <si>
    <t>KIT DE TORNILLERÍA DE DN (Ø24") Y(Ø28")(INCLUYE TORNILLO, TUERCA, EMPAQUE, GUASA Y ARANDELA)</t>
  </si>
  <si>
    <t>BRIDA METALICA DN=315MM, 12PLG</t>
  </si>
  <si>
    <t>VENTOSA DOBLE FUNCION DN 80 MM</t>
  </si>
  <si>
    <t>NIPLE HD 20" BXB L=0.5M</t>
  </si>
  <si>
    <t>INSTALACION EQUIPO DE BOMBEO POZO Nº 51</t>
  </si>
  <si>
    <t>CONSTRUCCION CASETA Y CERRAMIENTO DEL POZO N° 51</t>
  </si>
  <si>
    <t>PRUEBAS DEFINITIVAS E INFORMES DEL POZO N° 51</t>
  </si>
  <si>
    <t>ESTRUCTURA DE ALINEAMIENTO TRIFASICA</t>
  </si>
  <si>
    <t>ESTRUCTURA  RETENCION HAC</t>
  </si>
  <si>
    <t xml:space="preserve">ESTRUCTURA  RETENCION EN ANGULO 60 A 90° </t>
  </si>
  <si>
    <t>ESTRUCTURA TERMINAL FIN DE LINEA</t>
  </si>
  <si>
    <t>POSTE DE CONCRETO DE 12mx1050kg</t>
  </si>
  <si>
    <t>ACOMETIDA DE BAJA TENSION 4x4No 4/0 + 1No4/0</t>
  </si>
  <si>
    <t>ACOMETIDA DE MEDIA TENSION EN 3" IMC CABLE XLPE No2 INCLUYE PREMOLDEADOS</t>
  </si>
  <si>
    <t>TEE 12X12 HD BRIDADA</t>
  </si>
  <si>
    <t>TEE 28X28 ELXELXB HD</t>
  </si>
  <si>
    <t>CODO 22.5° 12" HD BXB</t>
  </si>
  <si>
    <t>PORTAFLANCHE PEAD DN=315MM, 12PLG, PE 100 PN10</t>
  </si>
  <si>
    <t>CODO 45° DN=315MM,12" PEAD,PE 100 PN10</t>
  </si>
  <si>
    <t>TEE 12X12 DN=315MM,12" PEAD,PE 100 PN10</t>
  </si>
  <si>
    <t>UNION BRIDA X UNIVERSAL 12" HD</t>
  </si>
  <si>
    <t>TEE 12X3 BXBXB HD</t>
  </si>
  <si>
    <t>BRIDA CIEGA DN=75MM, 3PLG</t>
  </si>
  <si>
    <t>KIT DE TORNILLERÍA DE DN (Ø3") (INCLUYE TORNILLO, TUERCA, EMPAQUE, GUASA Y ARANDELA)</t>
  </si>
  <si>
    <t>VALVULA DE COMPUERTA 3" HD BXB</t>
  </si>
  <si>
    <t xml:space="preserve">SUMINISTRO E INSTALACIÓN DE TUBERIA EN ACERO AL CARBON DE 12” SCH 40 SIN COSTURA, PARA CRUCE DE ACCIDENTES TOPOGRAFICOS </t>
  </si>
  <si>
    <t>INSTALACIONES ELÉCTRICAS - PROLONGACION REDES ELÉCTRICAS DE 13.2 Kv CONSTRUCCION LINEA ELECTRICA PARA POZO Nº 51 E INSTALACIONES ELECTRICAS INTERNAS CASETA DE CONTROL.</t>
  </si>
  <si>
    <t>TABLERO MULTIBREAKER BIFASICO DE 12 CIRCUITOS CON BREAKERS</t>
  </si>
  <si>
    <t>ALIMENTADOR A 2No 8 + 1No 8 +1No8T D= 1"</t>
  </si>
  <si>
    <t>SALIDA A ILUMINACION 110VOL INCLUYE BOMBILLO FLUORESCENTE 20W</t>
  </si>
  <si>
    <t>SALIDA TOMACORRIENTE 110VOL INCLUYE TOMA</t>
  </si>
  <si>
    <t>SALIDA EXTRACTOR 110VOL INCLUYE EXTRACTOR</t>
  </si>
  <si>
    <t>SALIDA TOMACORRIENTE 220VOL INCLUYE TOMA</t>
  </si>
  <si>
    <t>TRAZADO SOBRE TERRENO PARA LA LINEA DE ADUCCION</t>
  </si>
  <si>
    <t>LOCALIZACION, TRAZADO Y REPLANTEO (OBRAS VARIAS PARA CASETA Y CERRAMIENTO DEL POZO)</t>
  </si>
  <si>
    <t>MOVILIZACIÓN Y DESMOVILIZACIÓN EN SITIO DE OBRA DE MAQUINARIA DE PERFORACION CON ACCESORIOS Y HERRAMIENTAS</t>
  </si>
  <si>
    <t>INSTALACION DE TABLEROS INTEGRALES DE POTENCIA Y CONTROL SEGÚN ESPECIFICACIONES TECNICAS</t>
  </si>
  <si>
    <t xml:space="preserve">INSTALACION DEL EQUIPO DE BOMBEO </t>
  </si>
  <si>
    <t>SUBESTACION ELECTRICA: DIMENCIONADA ACORDE CON LA POTENCIA REQUERIDA PARA LOS MOTORES A INSTALAR DE 13,8Kv/1200volt-880volt-440volt SUBESTACION ELECTRICA DE 13,8 Kv A 460volt, AISLANTE EN ACEITE MINERAL, TIPO DE REFRIGERACION ONAN, GRUPO DE CONEXIÓN (INCLUYE TRANSFORMADOR DE 500KVA)</t>
  </si>
  <si>
    <t>INFORME FINAL DE PERFORACION (INCLUYE CERTIFICACION DEL SISTEMA ELECTRICO)</t>
  </si>
  <si>
    <t>SUMINISTRO EQUIPO DE BOMBEO SUMERGIBLE TIPO LAPICERO PARA CAUDALES ENTRE 80LPS - 150LPS, Htotal ENTRE 200-250m, POTENCIA 350 HP MOTOR Y BOMBA, INCLUYE SENSOR DE TEMPERATURA, EL MOTOR DEBERA SER TRIFASICO EN VOLTAJES DE 440 A 4400 VOLT. (INCLUYE CHEQUE POZO PROFUNDO EN ACERO FUNDIDO HEMBRA-HEMBRA 8" NPT)</t>
  </si>
  <si>
    <t>COSTOS DIRECTOS OBRA CIVIL</t>
  </si>
  <si>
    <t>AIU (  %)</t>
  </si>
  <si>
    <t>%</t>
  </si>
  <si>
    <t>TOTAL OBRA CIVIL</t>
  </si>
  <si>
    <t>SUBTOTAL SUMINISTROS</t>
  </si>
  <si>
    <t>A (  %)</t>
  </si>
  <si>
    <t>TOTAL SUMINISTROS</t>
  </si>
  <si>
    <t>TOTAL PRESUPUESTO</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</si>
</sst>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quot;$&quot;\ * #,##0.00_);_(&quot;$&quot;\ * \(#,##0.00\);_(&quot;$&quot;\ * &quot;-&quot;??_);_(@_)"/>
    <numFmt numFmtId="43" formatCode="_(* #,##0.00_);_(* \(#,##0.00\);_(* &quot;-&quot;??_);_(@_)"/>
    <numFmt numFmtId="164" formatCode="_ * #,##0_ ;_ * \-#,##0_ ;_ * &quot;-&quot;_ ;_ @_ "/>
    <numFmt numFmtId="165" formatCode="_ &quot;$&quot;\ * #,##0.00_ ;_ &quot;$&quot;\ * \-#,##0.00_ ;_ &quot;$&quot;\ * &quot;-&quot;??_ ;_ @_ "/>
    <numFmt numFmtId="166" formatCode="_ * #,##0.00_ ;_ * \-#,##0.00_ ;_ * &quot;-&quot;??_ ;_ @_ "/>
    <numFmt numFmtId="167" formatCode="&quot;$&quot;\ #,##0.00"/>
    <numFmt numFmtId="168" formatCode="_-* #,##0.00_-;\-* #,##0.00_-;_-* &quot;-&quot;??_-;_-@_-"/>
    <numFmt numFmtId="169" formatCode="[$$-80A]#,##0"/>
    <numFmt numFmtId="170" formatCode="0.0"/>
    <numFmt numFmtId="172" formatCode="_ [$€]\ * #,##0.00_ ;_ [$€]\ * \-#,##0.00_ ;_ [$€]\ * &quot;-&quot;??_ ;_ @_ "/>
    <numFmt numFmtId="174" formatCode="_(* #,##0.0_);_(* \(#,##0.0\);_(* &quot;-&quot;?_);_(@_)"/>
    <numFmt numFmtId="175" formatCode="_ [$€-2]\ * #,##0.00_ ;_ [$€-2]\ * \-#,##0.00_ ;_ [$€-2]\ * &quot;-&quot;??_ "/>
    <numFmt numFmtId="176" formatCode="0.00_)"/>
    <numFmt numFmtId="177" formatCode="&quot;$&quot;\ #,##0"/>
    <numFmt numFmtId="178" formatCode="_-&quot;$&quot;* #,##0.00_-;\-&quot;$&quot;* #,##0.00_-;_-&quot;$&quot;* &quot;-&quot;??_-;_-@_-"/>
    <numFmt numFmtId="179" formatCode="##,##0.00\ &quot;M3&quot;"/>
    <numFmt numFmtId="180" formatCode="_-&quot;$&quot;* #,##0_-;\-&quot;$&quot;* #,##0_-;_-&quot;$&quot;* &quot;-&quot;??_-;_-@_-"/>
    <numFmt numFmtId="181" formatCode="&quot;$&quot;#,##0.00"/>
  </numFmts>
  <fonts count="34" x14ac:knownFonts="1">
    <font>
      <sz val="11"/>
      <color theme="1"/>
      <name val="Calibri"/>
      <family val="2"/>
      <scheme val="minor"/>
    </font>
    <font>
      <sz val="11"/>
      <color indexed="8"/>
      <name val="Calibri"/>
      <family val="2"/>
    </font>
    <font>
      <sz val="11"/>
      <color indexed="8"/>
      <name val="Calibri"/>
      <family val="2"/>
    </font>
    <font>
      <sz val="10"/>
      <name val="Arial"/>
      <family val="2"/>
    </font>
    <font>
      <b/>
      <sz val="10"/>
      <name val="Arial"/>
      <family val="2"/>
    </font>
    <font>
      <sz val="10"/>
      <name val="Book Antiqua"/>
      <family val="1"/>
    </font>
    <font>
      <b/>
      <sz val="11"/>
      <name val="Arial"/>
      <family val="2"/>
    </font>
    <font>
      <sz val="10"/>
      <name val="Arial"/>
      <family val="2"/>
    </font>
    <font>
      <sz val="11"/>
      <name val="Arial"/>
      <family val="2"/>
    </font>
    <font>
      <b/>
      <sz val="1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sz val="11"/>
      <color indexed="9"/>
      <name val="Calibri"/>
      <family val="2"/>
    </font>
    <font>
      <sz val="10"/>
      <name val="Arial"/>
      <family val="2"/>
    </font>
    <font>
      <sz val="10"/>
      <name val="Arial"/>
      <family val="2"/>
    </font>
    <font>
      <b/>
      <sz val="14"/>
      <name val="Arial"/>
      <family val="2"/>
    </font>
    <font>
      <sz val="11"/>
      <color indexed="8"/>
      <name val="Calibri"/>
      <family val="2"/>
    </font>
    <font>
      <sz val="10"/>
      <name val="Courier"/>
      <family val="3"/>
    </font>
    <font>
      <sz val="8"/>
      <name val="Arial"/>
      <family val="2"/>
    </font>
    <font>
      <sz val="8"/>
      <color indexed="10"/>
      <name val="Arial"/>
      <family val="2"/>
    </font>
    <font>
      <sz val="8"/>
      <color indexed="62"/>
      <name val="Arial"/>
      <family val="2"/>
    </font>
    <font>
      <b/>
      <sz val="10"/>
      <color indexed="10"/>
      <name val="Arial"/>
      <family val="2"/>
    </font>
    <font>
      <sz val="11"/>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9"/>
        <bgColor indexed="64"/>
      </patternFill>
    </fill>
    <fill>
      <patternFill patternType="solid">
        <fgColor theme="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611">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15"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20" fillId="21" borderId="2" applyNumberFormat="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172" fontId="24"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0" fontId="22" fillId="0" borderId="0" applyNumberFormat="0" applyFill="0" applyBorder="0" applyAlignment="0" applyProtection="0"/>
    <xf numFmtId="0" fontId="14" fillId="4" borderId="0" applyNumberFormat="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6" fillId="7" borderId="1" applyNumberFormat="0" applyAlignment="0" applyProtection="0"/>
    <xf numFmtId="0" fontId="19" fillId="0" borderId="3" applyNumberFormat="0" applyFill="0" applyAlignment="0" applyProtection="0"/>
    <xf numFmtId="43" fontId="2"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1" fillId="0" borderId="0" applyFont="0" applyFill="0" applyBorder="0" applyAlignment="0" applyProtection="0"/>
    <xf numFmtId="164"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3"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3"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4"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4" fontId="28" fillId="0" borderId="0" applyFont="0" applyFill="0" applyBorder="0" applyAlignment="0" applyProtection="0"/>
    <xf numFmtId="167"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7" fillId="0" borderId="0" applyFont="0" applyFill="0" applyBorder="0" applyAlignment="0" applyProtection="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3" fillId="0" borderId="0"/>
    <xf numFmtId="0" fontId="33" fillId="0" borderId="0"/>
    <xf numFmtId="0" fontId="3" fillId="0" borderId="0"/>
    <xf numFmtId="176" fontId="28" fillId="0" borderId="0"/>
    <xf numFmtId="0" fontId="33" fillId="0" borderId="0"/>
    <xf numFmtId="0" fontId="33" fillId="0" borderId="0"/>
    <xf numFmtId="0" fontId="33" fillId="0" borderId="0"/>
    <xf numFmtId="176" fontId="28" fillId="0" borderId="0"/>
    <xf numFmtId="0" fontId="3" fillId="0" borderId="0"/>
    <xf numFmtId="0" fontId="3" fillId="0" borderId="0"/>
    <xf numFmtId="0" fontId="3" fillId="0" borderId="0"/>
    <xf numFmtId="0" fontId="3" fillId="0" borderId="0"/>
    <xf numFmtId="0" fontId="3" fillId="0" borderId="0"/>
    <xf numFmtId="176" fontId="28" fillId="0" borderId="0"/>
    <xf numFmtId="176" fontId="28" fillId="0" borderId="0"/>
    <xf numFmtId="0" fontId="3" fillId="0" borderId="0"/>
    <xf numFmtId="0" fontId="3" fillId="0" borderId="0"/>
    <xf numFmtId="0" fontId="3"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5" fillId="0" borderId="0"/>
    <xf numFmtId="0" fontId="1" fillId="0" borderId="0"/>
    <xf numFmtId="0" fontId="24"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1" fillId="22" borderId="7" applyNumberFormat="0" applyFont="0" applyAlignment="0" applyProtection="0"/>
    <xf numFmtId="0" fontId="17" fillId="20" borderId="8" applyNumberFormat="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21" fillId="0" borderId="0" applyNumberFormat="0" applyFill="0" applyBorder="0" applyAlignment="0" applyProtection="0"/>
  </cellStyleXfs>
  <cellXfs count="151">
    <xf numFmtId="0" fontId="0" fillId="0" borderId="0" xfId="0"/>
    <xf numFmtId="178" fontId="29" fillId="0" borderId="0" xfId="439" applyNumberFormat="1" applyFont="1" applyFill="1" applyBorder="1" applyAlignment="1" applyProtection="1">
      <alignment horizontal="center" vertical="center"/>
      <protection locked="0"/>
    </xf>
    <xf numFmtId="0" fontId="6" fillId="0" borderId="34" xfId="0" applyFont="1" applyFill="1" applyBorder="1" applyAlignment="1" applyProtection="1">
      <alignment horizontal="centerContinuous" vertical="center"/>
      <protection locked="0"/>
    </xf>
    <xf numFmtId="0" fontId="6" fillId="0" borderId="29" xfId="0" applyFont="1" applyFill="1" applyBorder="1" applyAlignment="1" applyProtection="1">
      <alignment horizontal="right" vertical="center"/>
      <protection locked="0"/>
    </xf>
    <xf numFmtId="0" fontId="6" fillId="0" borderId="35" xfId="0" applyFont="1" applyFill="1" applyBorder="1" applyAlignment="1" applyProtection="1">
      <alignment horizontal="right" vertical="center"/>
      <protection locked="0"/>
    </xf>
    <xf numFmtId="180" fontId="6" fillId="0" borderId="36" xfId="435" applyNumberFormat="1" applyFont="1" applyFill="1" applyBorder="1" applyAlignment="1" applyProtection="1">
      <alignment vertical="center"/>
      <protection locked="0"/>
    </xf>
    <xf numFmtId="0" fontId="6" fillId="0" borderId="18" xfId="0" applyFont="1" applyFill="1" applyBorder="1" applyAlignment="1" applyProtection="1">
      <alignment horizontal="centerContinuous" vertical="center"/>
      <protection locked="0"/>
    </xf>
    <xf numFmtId="0" fontId="6" fillId="0" borderId="13" xfId="0" applyFont="1" applyFill="1" applyBorder="1" applyAlignment="1" applyProtection="1">
      <alignment horizontal="right" vertical="center"/>
      <protection locked="0"/>
    </xf>
    <xf numFmtId="9" fontId="8" fillId="0" borderId="13" xfId="0" applyNumberFormat="1" applyFont="1" applyFill="1" applyBorder="1" applyAlignment="1" applyProtection="1">
      <alignment horizontal="right" vertical="center"/>
      <protection locked="0"/>
    </xf>
    <xf numFmtId="181" fontId="6" fillId="0" borderId="13" xfId="0" applyNumberFormat="1" applyFont="1" applyFill="1" applyBorder="1" applyAlignment="1" applyProtection="1">
      <alignment horizontal="center" vertical="center"/>
      <protection locked="0"/>
    </xf>
    <xf numFmtId="180" fontId="8" fillId="0" borderId="10" xfId="0" applyNumberFormat="1" applyFont="1" applyFill="1" applyBorder="1" applyAlignment="1" applyProtection="1">
      <alignment vertical="center"/>
      <protection locked="0"/>
    </xf>
    <xf numFmtId="0" fontId="6" fillId="0" borderId="31" xfId="0" applyFont="1" applyFill="1" applyBorder="1" applyAlignment="1" applyProtection="1">
      <alignment horizontal="right" vertical="center"/>
      <protection locked="0"/>
    </xf>
    <xf numFmtId="180" fontId="4" fillId="0" borderId="10" xfId="0" applyNumberFormat="1" applyFont="1" applyFill="1" applyBorder="1" applyAlignment="1" applyProtection="1">
      <alignment vertical="center"/>
      <protection locked="0"/>
    </xf>
    <xf numFmtId="0" fontId="6" fillId="0" borderId="13" xfId="0" applyFont="1" applyFill="1" applyBorder="1" applyAlignment="1" applyProtection="1">
      <alignment horizontal="right" vertical="center"/>
      <protection locked="0"/>
    </xf>
    <xf numFmtId="0" fontId="6" fillId="0" borderId="31" xfId="0" applyFont="1" applyFill="1" applyBorder="1" applyAlignment="1" applyProtection="1">
      <alignment horizontal="right" vertical="center"/>
      <protection locked="0"/>
    </xf>
    <xf numFmtId="0" fontId="6" fillId="0" borderId="18" xfId="445" applyFont="1" applyFill="1" applyBorder="1" applyAlignment="1" applyProtection="1">
      <alignment horizontal="centerContinuous" vertical="center"/>
      <protection locked="0"/>
    </xf>
    <xf numFmtId="0" fontId="6" fillId="0" borderId="13" xfId="445" applyFont="1" applyFill="1" applyBorder="1" applyAlignment="1" applyProtection="1">
      <alignment horizontal="right" vertical="center"/>
      <protection locked="0"/>
    </xf>
    <xf numFmtId="0" fontId="6" fillId="0" borderId="31" xfId="445" applyFont="1" applyFill="1" applyBorder="1" applyAlignment="1" applyProtection="1">
      <alignment horizontal="right" vertical="center"/>
      <protection locked="0"/>
    </xf>
    <xf numFmtId="180" fontId="4" fillId="0" borderId="10" xfId="425" applyNumberFormat="1" applyFont="1" applyFill="1" applyBorder="1" applyAlignment="1" applyProtection="1">
      <alignment vertical="center"/>
      <protection locked="0"/>
    </xf>
    <xf numFmtId="9" fontId="8" fillId="0" borderId="13" xfId="445" applyNumberFormat="1" applyFont="1" applyFill="1" applyBorder="1" applyAlignment="1" applyProtection="1">
      <alignment horizontal="right" vertical="center"/>
      <protection locked="0"/>
    </xf>
    <xf numFmtId="181" fontId="6" fillId="0" borderId="13" xfId="445" applyNumberFormat="1" applyFont="1" applyFill="1" applyBorder="1" applyAlignment="1" applyProtection="1">
      <alignment horizontal="center" vertical="center"/>
      <protection locked="0"/>
    </xf>
    <xf numFmtId="180" fontId="8" fillId="0" borderId="10" xfId="445" applyNumberFormat="1" applyFont="1" applyFill="1" applyBorder="1" applyAlignment="1" applyProtection="1">
      <alignment vertical="center"/>
      <protection locked="0"/>
    </xf>
    <xf numFmtId="180" fontId="4" fillId="0" borderId="10" xfId="445" applyNumberFormat="1" applyFont="1" applyFill="1" applyBorder="1" applyAlignment="1" applyProtection="1">
      <alignment vertical="center"/>
      <protection locked="0"/>
    </xf>
    <xf numFmtId="0" fontId="6" fillId="0" borderId="13" xfId="445" applyFont="1" applyFill="1" applyBorder="1" applyAlignment="1" applyProtection="1">
      <alignment horizontal="right" vertical="center"/>
      <protection locked="0"/>
    </xf>
    <xf numFmtId="0" fontId="6" fillId="0" borderId="31" xfId="445" applyFont="1" applyFill="1" applyBorder="1" applyAlignment="1" applyProtection="1">
      <alignment horizontal="right" vertical="center"/>
      <protection locked="0"/>
    </xf>
    <xf numFmtId="0" fontId="6" fillId="0" borderId="26" xfId="0" applyFont="1" applyFill="1" applyBorder="1" applyAlignment="1" applyProtection="1">
      <alignment horizontal="centerContinuous" vertical="center"/>
      <protection locked="0"/>
    </xf>
    <xf numFmtId="0" fontId="6" fillId="0" borderId="27" xfId="0" applyFont="1" applyFill="1" applyBorder="1" applyAlignment="1" applyProtection="1">
      <alignment horizontal="right" vertical="center"/>
      <protection locked="0"/>
    </xf>
    <xf numFmtId="0" fontId="6" fillId="0" borderId="28" xfId="0" applyFont="1" applyFill="1" applyBorder="1" applyAlignment="1" applyProtection="1">
      <alignment horizontal="right" vertical="center"/>
      <protection locked="0"/>
    </xf>
    <xf numFmtId="180" fontId="6" fillId="0" borderId="21" xfId="0" applyNumberFormat="1" applyFont="1" applyFill="1" applyBorder="1" applyAlignment="1" applyProtection="1">
      <alignment vertical="center"/>
      <protection locked="0"/>
    </xf>
    <xf numFmtId="0" fontId="3" fillId="0" borderId="0" xfId="0" applyFont="1" applyFill="1" applyAlignment="1" applyProtection="1">
      <alignment vertical="center"/>
      <protection locked="0"/>
    </xf>
    <xf numFmtId="0" fontId="0" fillId="0" borderId="0" xfId="0" applyFill="1" applyAlignment="1" applyProtection="1">
      <alignment vertical="center"/>
      <protection locked="0"/>
    </xf>
    <xf numFmtId="0" fontId="9" fillId="0" borderId="0" xfId="0" applyFont="1" applyFill="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protection locked="0"/>
    </xf>
    <xf numFmtId="0" fontId="4" fillId="0" borderId="11"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protection locked="0"/>
    </xf>
    <xf numFmtId="0" fontId="3" fillId="0" borderId="0" xfId="0" applyFont="1" applyFill="1" applyBorder="1" applyAlignment="1" applyProtection="1">
      <alignment vertical="center"/>
      <protection locked="0"/>
    </xf>
    <xf numFmtId="0" fontId="4" fillId="0" borderId="18" xfId="502" applyFont="1" applyFill="1" applyBorder="1" applyAlignment="1" applyProtection="1">
      <alignment vertical="center" wrapText="1"/>
      <protection locked="0"/>
    </xf>
    <xf numFmtId="0" fontId="4" fillId="0" borderId="13" xfId="502" applyFont="1" applyFill="1" applyBorder="1" applyAlignment="1" applyProtection="1">
      <alignment vertical="center" wrapText="1"/>
      <protection locked="0"/>
    </xf>
    <xf numFmtId="0" fontId="4" fillId="0" borderId="12" xfId="502" applyFont="1" applyFill="1" applyBorder="1" applyAlignment="1" applyProtection="1">
      <alignment horizontal="center" vertical="center" wrapText="1"/>
      <protection locked="0"/>
    </xf>
    <xf numFmtId="0" fontId="4" fillId="0" borderId="16" xfId="502" applyFont="1" applyFill="1" applyBorder="1" applyAlignment="1" applyProtection="1">
      <alignment horizontal="left" vertical="center" wrapText="1"/>
      <protection locked="0"/>
    </xf>
    <xf numFmtId="0" fontId="4" fillId="0" borderId="13" xfId="502" applyFont="1" applyFill="1" applyBorder="1" applyAlignment="1" applyProtection="1">
      <alignment horizontal="left" vertical="center" wrapText="1"/>
      <protection locked="0"/>
    </xf>
    <xf numFmtId="0" fontId="4" fillId="0" borderId="31" xfId="502" applyFont="1" applyFill="1" applyBorder="1" applyAlignment="1" applyProtection="1">
      <alignment horizontal="left" vertical="center" wrapText="1"/>
      <protection locked="0"/>
    </xf>
    <xf numFmtId="167" fontId="4" fillId="0" borderId="16" xfId="502" applyNumberFormat="1" applyFont="1" applyFill="1" applyBorder="1" applyAlignment="1" applyProtection="1">
      <alignment vertical="center" wrapText="1"/>
      <protection locked="0"/>
    </xf>
    <xf numFmtId="169" fontId="3" fillId="0" borderId="9" xfId="501" applyNumberFormat="1" applyFont="1" applyFill="1" applyBorder="1" applyAlignment="1" applyProtection="1">
      <alignment vertical="center" wrapText="1"/>
      <protection locked="0"/>
    </xf>
    <xf numFmtId="167" fontId="3" fillId="0" borderId="16" xfId="502" applyNumberFormat="1" applyFont="1" applyFill="1" applyBorder="1" applyAlignment="1" applyProtection="1">
      <alignment vertical="center" wrapText="1"/>
      <protection locked="0"/>
    </xf>
    <xf numFmtId="0" fontId="32" fillId="0" borderId="0" xfId="0" applyFont="1" applyFill="1" applyBorder="1" applyAlignment="1" applyProtection="1">
      <alignment horizontal="center" vertical="center"/>
      <protection locked="0"/>
    </xf>
    <xf numFmtId="0" fontId="4" fillId="0" borderId="9" xfId="502" applyFont="1" applyFill="1" applyBorder="1" applyAlignment="1" applyProtection="1">
      <alignment horizontal="left" vertical="center" wrapText="1"/>
      <protection locked="0"/>
    </xf>
    <xf numFmtId="179" fontId="4" fillId="0" borderId="0" xfId="470" applyNumberFormat="1" applyFont="1" applyFill="1" applyBorder="1" applyAlignment="1" applyProtection="1">
      <alignment horizontal="center" vertical="center" wrapText="1"/>
      <protection locked="0"/>
    </xf>
    <xf numFmtId="0" fontId="4" fillId="23" borderId="9" xfId="502" applyFont="1" applyFill="1" applyBorder="1" applyAlignment="1" applyProtection="1">
      <alignment horizontal="left" vertical="center" wrapText="1"/>
      <protection locked="0"/>
    </xf>
    <xf numFmtId="169" fontId="3" fillId="23" borderId="9" xfId="501" applyNumberFormat="1" applyFont="1" applyFill="1" applyBorder="1" applyAlignment="1" applyProtection="1">
      <alignment vertical="center" wrapText="1"/>
      <protection locked="0"/>
    </xf>
    <xf numFmtId="167" fontId="3" fillId="23" borderId="10" xfId="502" applyNumberFormat="1" applyFont="1" applyFill="1" applyBorder="1" applyAlignment="1" applyProtection="1">
      <alignment vertical="center" wrapText="1"/>
      <protection locked="0"/>
    </xf>
    <xf numFmtId="0" fontId="4" fillId="0" borderId="0" xfId="0" applyFont="1" applyFill="1" applyAlignment="1" applyProtection="1">
      <alignment horizontal="center" vertical="center"/>
      <protection locked="0"/>
    </xf>
    <xf numFmtId="0" fontId="4" fillId="0" borderId="19" xfId="502" applyFont="1" applyFill="1" applyBorder="1" applyAlignment="1" applyProtection="1">
      <alignment vertical="center" wrapText="1"/>
      <protection locked="0"/>
    </xf>
    <xf numFmtId="167" fontId="4" fillId="0" borderId="10" xfId="502" applyNumberFormat="1" applyFont="1" applyFill="1" applyBorder="1" applyAlignment="1" applyProtection="1">
      <alignment vertical="center" wrapText="1"/>
      <protection locked="0"/>
    </xf>
    <xf numFmtId="169" fontId="4" fillId="0" borderId="0" xfId="0" applyNumberFormat="1" applyFont="1" applyFill="1" applyAlignment="1" applyProtection="1">
      <alignment horizontal="center" vertical="center"/>
      <protection locked="0"/>
    </xf>
    <xf numFmtId="167" fontId="3" fillId="0" borderId="10" xfId="502" applyNumberFormat="1" applyFont="1" applyFill="1" applyBorder="1" applyAlignment="1" applyProtection="1">
      <alignment vertical="center" wrapText="1"/>
      <protection locked="0"/>
    </xf>
    <xf numFmtId="168" fontId="4" fillId="0" borderId="0" xfId="0" applyNumberFormat="1" applyFont="1" applyFill="1" applyAlignment="1" applyProtection="1">
      <alignment horizontal="center" vertical="center"/>
      <protection locked="0"/>
    </xf>
    <xf numFmtId="43" fontId="4" fillId="0" borderId="0" xfId="0" applyNumberFormat="1" applyFont="1" applyFill="1" applyAlignment="1" applyProtection="1">
      <alignment horizontal="center" vertical="center"/>
      <protection locked="0"/>
    </xf>
    <xf numFmtId="0" fontId="4" fillId="0" borderId="0" xfId="0" applyFont="1" applyFill="1" applyAlignment="1" applyProtection="1">
      <alignment horizontal="right" vertical="center"/>
      <protection locked="0"/>
    </xf>
    <xf numFmtId="0" fontId="4" fillId="23" borderId="12" xfId="502" applyFont="1" applyFill="1" applyBorder="1" applyAlignment="1" applyProtection="1">
      <alignment horizontal="center" vertical="center" wrapText="1"/>
      <protection locked="0"/>
    </xf>
    <xf numFmtId="0" fontId="4" fillId="23" borderId="16" xfId="502" applyFont="1" applyFill="1" applyBorder="1" applyAlignment="1" applyProtection="1">
      <alignment horizontal="left" vertical="center" wrapText="1"/>
      <protection locked="0"/>
    </xf>
    <xf numFmtId="0" fontId="4" fillId="23" borderId="13" xfId="502" applyFont="1" applyFill="1" applyBorder="1" applyAlignment="1" applyProtection="1">
      <alignment horizontal="left" vertical="center" wrapText="1"/>
      <protection locked="0"/>
    </xf>
    <xf numFmtId="0" fontId="4" fillId="23" borderId="31" xfId="502" applyFont="1" applyFill="1" applyBorder="1" applyAlignment="1" applyProtection="1">
      <alignment horizontal="left" vertical="center" wrapText="1"/>
      <protection locked="0"/>
    </xf>
    <xf numFmtId="167" fontId="4" fillId="23" borderId="10" xfId="502" applyNumberFormat="1" applyFont="1" applyFill="1" applyBorder="1" applyAlignment="1" applyProtection="1">
      <alignment vertical="center" wrapText="1"/>
      <protection locked="0"/>
    </xf>
    <xf numFmtId="44" fontId="4" fillId="0" borderId="0" xfId="421" applyFont="1" applyFill="1" applyAlignment="1" applyProtection="1">
      <alignment horizontal="center" vertical="center"/>
      <protection locked="0"/>
    </xf>
    <xf numFmtId="0" fontId="29" fillId="0" borderId="0" xfId="503" applyFont="1" applyFill="1" applyAlignment="1" applyProtection="1">
      <alignment vertical="center"/>
      <protection locked="0"/>
    </xf>
    <xf numFmtId="0" fontId="29" fillId="0" borderId="0" xfId="503" applyFont="1" applyFill="1" applyBorder="1" applyAlignment="1" applyProtection="1">
      <alignment vertical="center"/>
      <protection locked="0"/>
    </xf>
    <xf numFmtId="0" fontId="30" fillId="0" borderId="0" xfId="503" applyFont="1" applyFill="1" applyAlignment="1" applyProtection="1">
      <alignment vertical="center"/>
      <protection locked="0"/>
    </xf>
    <xf numFmtId="0" fontId="31" fillId="0" borderId="0" xfId="503" applyFont="1" applyFill="1" applyBorder="1" applyAlignment="1" applyProtection="1">
      <alignment vertical="center"/>
      <protection locked="0"/>
    </xf>
    <xf numFmtId="177" fontId="29" fillId="0" borderId="0" xfId="503" applyNumberFormat="1" applyFont="1" applyFill="1" applyBorder="1" applyAlignment="1" applyProtection="1">
      <alignment vertical="center"/>
      <protection locked="0"/>
    </xf>
    <xf numFmtId="177" fontId="31" fillId="0" borderId="0" xfId="503" applyNumberFormat="1" applyFont="1" applyFill="1" applyBorder="1" applyAlignment="1" applyProtection="1">
      <alignment vertical="center"/>
      <protection locked="0"/>
    </xf>
    <xf numFmtId="2" fontId="3" fillId="23" borderId="9" xfId="502" applyNumberFormat="1" applyFont="1" applyFill="1" applyBorder="1" applyAlignment="1" applyProtection="1">
      <alignment horizontal="center" vertical="center" wrapText="1"/>
      <protection locked="0"/>
    </xf>
    <xf numFmtId="0" fontId="4" fillId="23" borderId="18" xfId="502" applyFont="1" applyFill="1" applyBorder="1" applyAlignment="1" applyProtection="1">
      <alignment vertical="center" wrapText="1"/>
      <protection locked="0"/>
    </xf>
    <xf numFmtId="0" fontId="4" fillId="23" borderId="13" xfId="502" applyFont="1" applyFill="1" applyBorder="1" applyAlignment="1" applyProtection="1">
      <alignment vertical="center" wrapText="1"/>
      <protection locked="0"/>
    </xf>
    <xf numFmtId="0" fontId="4" fillId="23" borderId="19" xfId="502" applyFont="1" applyFill="1" applyBorder="1" applyAlignment="1" applyProtection="1">
      <alignment vertical="center" wrapText="1"/>
      <protection locked="0"/>
    </xf>
    <xf numFmtId="0" fontId="29" fillId="0" borderId="0" xfId="454" applyNumberFormat="1" applyFont="1" applyFill="1" applyAlignment="1" applyProtection="1">
      <alignment vertical="center"/>
      <protection locked="0"/>
    </xf>
    <xf numFmtId="167" fontId="3" fillId="0" borderId="9" xfId="502" applyNumberFormat="1" applyFont="1" applyFill="1" applyBorder="1" applyAlignment="1" applyProtection="1">
      <alignment vertical="center" wrapText="1"/>
      <protection locked="0"/>
    </xf>
    <xf numFmtId="0" fontId="3" fillId="0" borderId="22" xfId="502" applyFont="1" applyFill="1" applyBorder="1" applyAlignment="1" applyProtection="1">
      <alignment horizontal="center" vertical="center" wrapText="1"/>
      <protection locked="0"/>
    </xf>
    <xf numFmtId="0" fontId="3" fillId="0" borderId="23" xfId="502" applyFont="1" applyFill="1" applyBorder="1" applyAlignment="1" applyProtection="1">
      <alignment vertical="center" wrapText="1"/>
      <protection locked="0"/>
    </xf>
    <xf numFmtId="0" fontId="3" fillId="0" borderId="23" xfId="502" applyFont="1" applyFill="1" applyBorder="1" applyAlignment="1" applyProtection="1">
      <alignment horizontal="center" vertical="center" wrapText="1"/>
      <protection locked="0"/>
    </xf>
    <xf numFmtId="168" fontId="3" fillId="0" borderId="23" xfId="358" applyNumberFormat="1" applyFont="1" applyFill="1" applyBorder="1" applyAlignment="1" applyProtection="1">
      <alignment horizontal="right" vertical="center" wrapText="1"/>
      <protection locked="0"/>
    </xf>
    <xf numFmtId="169" fontId="3" fillId="0" borderId="23" xfId="501" applyNumberFormat="1" applyFont="1" applyFill="1" applyBorder="1" applyAlignment="1" applyProtection="1">
      <alignment vertical="center" wrapText="1"/>
      <protection locked="0"/>
    </xf>
    <xf numFmtId="167" fontId="3" fillId="0" borderId="23" xfId="502" applyNumberFormat="1" applyFont="1" applyFill="1" applyBorder="1" applyAlignment="1" applyProtection="1">
      <alignment vertical="center" wrapText="1"/>
      <protection locked="0"/>
    </xf>
    <xf numFmtId="0" fontId="6" fillId="0" borderId="11" xfId="0" applyFont="1" applyFill="1" applyBorder="1" applyAlignment="1" applyProtection="1">
      <alignment horizontal="right" vertical="center"/>
      <protection locked="0"/>
    </xf>
    <xf numFmtId="167" fontId="4" fillId="0" borderId="15" xfId="435" applyNumberFormat="1" applyFont="1" applyFill="1" applyBorder="1" applyAlignment="1" applyProtection="1">
      <alignment vertical="center"/>
      <protection locked="0"/>
    </xf>
    <xf numFmtId="0" fontId="4" fillId="0" borderId="22" xfId="502" applyFont="1" applyFill="1" applyBorder="1" applyAlignment="1" applyProtection="1">
      <alignment vertical="center" wrapText="1"/>
      <protection locked="0"/>
    </xf>
    <xf numFmtId="0" fontId="4" fillId="0" borderId="23" xfId="502" applyFont="1" applyFill="1" applyBorder="1" applyAlignment="1" applyProtection="1">
      <alignment vertical="center" wrapText="1"/>
      <protection locked="0"/>
    </xf>
    <xf numFmtId="0" fontId="4" fillId="0" borderId="24" xfId="502" applyFont="1" applyFill="1" applyBorder="1" applyAlignment="1" applyProtection="1">
      <alignment vertical="center" wrapText="1"/>
      <protection locked="0"/>
    </xf>
    <xf numFmtId="0" fontId="26" fillId="23" borderId="14" xfId="500" applyFont="1" applyFill="1" applyBorder="1" applyAlignment="1" applyProtection="1">
      <alignment horizontal="center" vertical="center" wrapText="1"/>
      <protection locked="0"/>
    </xf>
    <xf numFmtId="0" fontId="26" fillId="23" borderId="29" xfId="500" applyFont="1" applyFill="1" applyBorder="1" applyAlignment="1" applyProtection="1">
      <alignment horizontal="center" vertical="center" wrapText="1"/>
      <protection locked="0"/>
    </xf>
    <xf numFmtId="0" fontId="26" fillId="23" borderId="30" xfId="500" applyFont="1" applyFill="1" applyBorder="1" applyAlignment="1" applyProtection="1">
      <alignment horizontal="center" vertical="center" wrapText="1"/>
      <protection locked="0"/>
    </xf>
    <xf numFmtId="0" fontId="29" fillId="0" borderId="0" xfId="454" applyNumberFormat="1" applyFont="1" applyFill="1" applyAlignment="1" applyProtection="1">
      <alignment horizontal="right"/>
      <protection locked="0"/>
    </xf>
    <xf numFmtId="0" fontId="29" fillId="0" borderId="0" xfId="454" applyNumberFormat="1" applyFont="1" applyFill="1" applyBorder="1" applyProtection="1">
      <protection locked="0"/>
    </xf>
    <xf numFmtId="0" fontId="4" fillId="23" borderId="9" xfId="0" applyFont="1" applyFill="1" applyBorder="1" applyAlignment="1" applyProtection="1">
      <alignment horizontal="center" vertical="center"/>
      <protection locked="0"/>
    </xf>
    <xf numFmtId="0" fontId="4" fillId="23" borderId="9" xfId="0" applyFont="1" applyFill="1" applyBorder="1" applyAlignment="1" applyProtection="1">
      <alignment horizontal="center" vertical="center" wrapText="1"/>
      <protection locked="0"/>
    </xf>
    <xf numFmtId="0" fontId="4" fillId="23" borderId="10" xfId="0" applyFont="1" applyFill="1" applyBorder="1" applyAlignment="1" applyProtection="1">
      <alignment horizontal="center" vertical="center" wrapText="1"/>
      <protection locked="0"/>
    </xf>
    <xf numFmtId="167" fontId="4" fillId="23" borderId="10" xfId="0" applyNumberFormat="1" applyFont="1" applyFill="1" applyBorder="1" applyAlignment="1" applyProtection="1">
      <alignment horizontal="right" vertical="center" wrapText="1"/>
      <protection locked="0"/>
    </xf>
    <xf numFmtId="0" fontId="29" fillId="0" borderId="0" xfId="454" applyNumberFormat="1" applyFont="1" applyFill="1" applyBorder="1" applyAlignment="1" applyProtection="1">
      <alignment vertical="center"/>
      <protection locked="0"/>
    </xf>
    <xf numFmtId="169" fontId="3" fillId="0" borderId="9" xfId="500" applyNumberFormat="1" applyFont="1" applyFill="1" applyBorder="1" applyAlignment="1" applyProtection="1">
      <alignment vertical="center" wrapText="1"/>
      <protection locked="0"/>
    </xf>
    <xf numFmtId="167" fontId="3" fillId="0" borderId="10" xfId="502" applyNumberFormat="1" applyFont="1" applyFill="1" applyBorder="1" applyAlignment="1" applyProtection="1">
      <alignment horizontal="right" vertical="center" wrapText="1"/>
      <protection locked="0"/>
    </xf>
    <xf numFmtId="167" fontId="4" fillId="0" borderId="10" xfId="502" applyNumberFormat="1" applyFont="1" applyFill="1" applyBorder="1" applyAlignment="1" applyProtection="1">
      <alignment horizontal="right" vertical="center" wrapText="1"/>
      <protection locked="0"/>
    </xf>
    <xf numFmtId="167" fontId="3" fillId="23" borderId="10" xfId="502" applyNumberFormat="1" applyFont="1" applyFill="1" applyBorder="1" applyAlignment="1" applyProtection="1">
      <alignment horizontal="right" vertical="center" wrapText="1"/>
      <protection locked="0"/>
    </xf>
    <xf numFmtId="169" fontId="3" fillId="23" borderId="9" xfId="500" applyNumberFormat="1" applyFont="1" applyFill="1" applyBorder="1" applyAlignment="1" applyProtection="1">
      <alignment vertical="center" wrapText="1"/>
      <protection locked="0"/>
    </xf>
    <xf numFmtId="167" fontId="4" fillId="0" borderId="0" xfId="0" applyNumberFormat="1" applyFont="1" applyFill="1" applyAlignment="1" applyProtection="1">
      <alignment horizontal="center" vertical="center"/>
      <protection locked="0"/>
    </xf>
    <xf numFmtId="169" fontId="3" fillId="0" borderId="20" xfId="500" applyNumberFormat="1" applyFont="1" applyFill="1" applyBorder="1" applyAlignment="1" applyProtection="1">
      <alignment vertical="center" wrapText="1"/>
      <protection locked="0"/>
    </xf>
    <xf numFmtId="167" fontId="3" fillId="23" borderId="21" xfId="502" applyNumberFormat="1" applyFont="1" applyFill="1" applyBorder="1" applyAlignment="1" applyProtection="1">
      <alignment horizontal="right" vertical="center" wrapText="1"/>
      <protection locked="0"/>
    </xf>
    <xf numFmtId="0" fontId="6" fillId="0" borderId="32" xfId="502" applyFont="1" applyFill="1" applyBorder="1" applyAlignment="1" applyProtection="1">
      <alignment horizontal="center" vertical="center" wrapText="1"/>
      <protection locked="0"/>
    </xf>
    <xf numFmtId="0" fontId="6" fillId="0" borderId="17" xfId="502" applyFont="1" applyFill="1" applyBorder="1" applyAlignment="1" applyProtection="1">
      <alignment horizontal="center" vertical="center" wrapText="1"/>
      <protection locked="0"/>
    </xf>
    <xf numFmtId="0" fontId="6" fillId="0" borderId="33" xfId="502" applyFont="1" applyFill="1" applyBorder="1" applyAlignment="1" applyProtection="1">
      <alignment horizontal="center" vertical="center" wrapText="1"/>
      <protection locked="0"/>
    </xf>
    <xf numFmtId="0" fontId="8" fillId="0" borderId="0" xfId="0" applyFont="1" applyFill="1" applyAlignment="1" applyProtection="1">
      <alignment vertical="center"/>
      <protection locked="0"/>
    </xf>
    <xf numFmtId="0" fontId="4" fillId="0" borderId="34" xfId="501" applyFont="1" applyFill="1" applyBorder="1" applyAlignment="1" applyProtection="1">
      <alignment horizontal="right" vertical="center"/>
      <protection locked="0"/>
    </xf>
    <xf numFmtId="0" fontId="4" fillId="0" borderId="29" xfId="501" applyFont="1" applyFill="1" applyBorder="1" applyAlignment="1" applyProtection="1">
      <alignment horizontal="right" vertical="center"/>
      <protection locked="0"/>
    </xf>
    <xf numFmtId="0" fontId="4" fillId="0" borderId="30" xfId="501" applyFont="1" applyFill="1" applyBorder="1" applyAlignment="1" applyProtection="1">
      <alignment horizontal="right" vertical="center"/>
      <protection locked="0"/>
    </xf>
    <xf numFmtId="0" fontId="4" fillId="0" borderId="34" xfId="501" applyFont="1" applyFill="1" applyBorder="1" applyAlignment="1" applyProtection="1">
      <alignment horizontal="right" vertical="center"/>
      <protection locked="0"/>
    </xf>
    <xf numFmtId="0" fontId="4" fillId="0" borderId="29" xfId="501" applyFont="1" applyFill="1" applyBorder="1" applyAlignment="1" applyProtection="1">
      <alignment horizontal="right" vertical="center"/>
      <protection locked="0"/>
    </xf>
    <xf numFmtId="167" fontId="4" fillId="0" borderId="30" xfId="435" applyNumberFormat="1" applyFont="1" applyFill="1" applyBorder="1" applyAlignment="1" applyProtection="1">
      <alignment vertical="center"/>
      <protection locked="0"/>
    </xf>
    <xf numFmtId="0" fontId="3" fillId="0" borderId="0" xfId="0" applyFont="1" applyFill="1" applyAlignment="1" applyProtection="1">
      <alignment horizontal="center" vertical="center"/>
      <protection locked="0"/>
    </xf>
    <xf numFmtId="167" fontId="4" fillId="0" borderId="0" xfId="421" applyNumberFormat="1" applyFont="1" applyFill="1" applyBorder="1" applyAlignment="1" applyProtection="1">
      <alignment vertical="center"/>
      <protection locked="0"/>
    </xf>
    <xf numFmtId="167" fontId="4" fillId="0" borderId="0" xfId="421" applyNumberFormat="1" applyFont="1" applyFill="1" applyBorder="1" applyAlignment="1" applyProtection="1">
      <alignment horizontal="center" vertical="center"/>
      <protection locked="0"/>
    </xf>
    <xf numFmtId="2" fontId="3" fillId="23" borderId="9" xfId="502" applyNumberFormat="1" applyFont="1" applyFill="1" applyBorder="1" applyAlignment="1" applyProtection="1">
      <alignment horizontal="center" vertical="center" wrapText="1"/>
    </xf>
    <xf numFmtId="0" fontId="3" fillId="0" borderId="9" xfId="0" applyFont="1" applyFill="1" applyBorder="1" applyAlignment="1" applyProtection="1">
      <alignment horizontal="left" vertical="center" wrapText="1"/>
    </xf>
    <xf numFmtId="0" fontId="3" fillId="0" borderId="9" xfId="0" applyFont="1" applyFill="1" applyBorder="1" applyAlignment="1" applyProtection="1">
      <alignment horizontal="center" vertical="center" wrapText="1"/>
    </xf>
    <xf numFmtId="174" fontId="3" fillId="0" borderId="9" xfId="0" applyNumberFormat="1" applyFont="1" applyFill="1" applyBorder="1" applyAlignment="1" applyProtection="1">
      <alignment horizontal="center" vertical="center" wrapText="1"/>
    </xf>
    <xf numFmtId="0" fontId="3" fillId="0" borderId="20" xfId="0" applyFont="1" applyFill="1" applyBorder="1" applyAlignment="1" applyProtection="1">
      <alignment horizontal="left" vertical="center" wrapText="1"/>
    </xf>
    <xf numFmtId="0" fontId="3" fillId="0" borderId="20" xfId="0" applyFont="1" applyFill="1" applyBorder="1" applyAlignment="1" applyProtection="1">
      <alignment horizontal="center" vertical="center" wrapText="1"/>
    </xf>
    <xf numFmtId="174" fontId="3" fillId="0" borderId="20" xfId="0" applyNumberFormat="1" applyFont="1" applyFill="1" applyBorder="1" applyAlignment="1" applyProtection="1">
      <alignment horizontal="center" vertical="center" wrapText="1"/>
    </xf>
    <xf numFmtId="0" fontId="3" fillId="0" borderId="9" xfId="502" applyFont="1" applyFill="1" applyBorder="1" applyAlignment="1" applyProtection="1">
      <alignment vertical="center" wrapText="1"/>
    </xf>
    <xf numFmtId="0" fontId="3" fillId="0" borderId="9" xfId="502" applyFont="1" applyFill="1" applyBorder="1" applyAlignment="1" applyProtection="1">
      <alignment horizontal="center" vertical="center" wrapText="1"/>
    </xf>
    <xf numFmtId="170" fontId="3" fillId="0" borderId="9" xfId="502" applyNumberFormat="1" applyFont="1" applyFill="1" applyBorder="1" applyAlignment="1" applyProtection="1">
      <alignment horizontal="right" vertical="center" wrapText="1"/>
    </xf>
    <xf numFmtId="0" fontId="3" fillId="23" borderId="9" xfId="0" applyFont="1" applyFill="1" applyBorder="1" applyAlignment="1" applyProtection="1">
      <alignment horizontal="left" vertical="center" wrapText="1"/>
    </xf>
    <xf numFmtId="0" fontId="3" fillId="23" borderId="9" xfId="0" applyFont="1" applyFill="1" applyBorder="1" applyAlignment="1" applyProtection="1">
      <alignment horizontal="center" vertical="center" wrapText="1"/>
    </xf>
    <xf numFmtId="174" fontId="3" fillId="23" borderId="9" xfId="0" applyNumberFormat="1" applyFont="1" applyFill="1" applyBorder="1" applyAlignment="1" applyProtection="1">
      <alignment horizontal="center" vertical="center" wrapText="1"/>
    </xf>
    <xf numFmtId="0" fontId="3" fillId="23" borderId="9" xfId="0" applyFont="1" applyFill="1" applyBorder="1" applyAlignment="1" applyProtection="1">
      <alignment horizontal="left" vertical="top" wrapText="1"/>
    </xf>
    <xf numFmtId="0" fontId="3" fillId="23" borderId="9" xfId="502" applyFont="1" applyFill="1" applyBorder="1" applyAlignment="1" applyProtection="1">
      <alignment vertical="center" wrapText="1"/>
    </xf>
    <xf numFmtId="0" fontId="3" fillId="23" borderId="9" xfId="502" applyFont="1" applyFill="1" applyBorder="1" applyAlignment="1" applyProtection="1">
      <alignment horizontal="center" vertical="center" wrapText="1"/>
    </xf>
    <xf numFmtId="2" fontId="3" fillId="23" borderId="9" xfId="502" applyNumberFormat="1" applyFont="1" applyFill="1" applyBorder="1" applyAlignment="1" applyProtection="1">
      <alignment horizontal="right" vertical="center" wrapText="1"/>
    </xf>
    <xf numFmtId="170" fontId="3" fillId="23" borderId="9" xfId="502" applyNumberFormat="1" applyFont="1" applyFill="1" applyBorder="1" applyAlignment="1" applyProtection="1">
      <alignment horizontal="right" vertical="center" wrapText="1"/>
    </xf>
    <xf numFmtId="0" fontId="3" fillId="0" borderId="9" xfId="0" applyFont="1" applyFill="1" applyBorder="1" applyAlignment="1" applyProtection="1">
      <alignment horizontal="center" vertical="center"/>
    </xf>
    <xf numFmtId="2" fontId="3" fillId="0" borderId="12" xfId="502" applyNumberFormat="1" applyFont="1" applyFill="1" applyBorder="1" applyAlignment="1" applyProtection="1">
      <alignment horizontal="center" vertical="center" wrapText="1"/>
    </xf>
    <xf numFmtId="168" fontId="3" fillId="0" borderId="9" xfId="350" applyNumberFormat="1" applyFont="1" applyFill="1" applyBorder="1" applyAlignment="1" applyProtection="1">
      <alignment horizontal="right" vertical="center" wrapText="1"/>
    </xf>
    <xf numFmtId="2" fontId="3" fillId="0" borderId="9" xfId="502" applyNumberFormat="1" applyFont="1" applyFill="1" applyBorder="1" applyAlignment="1" applyProtection="1">
      <alignment horizontal="center" vertical="center" wrapText="1"/>
    </xf>
    <xf numFmtId="2" fontId="3" fillId="23" borderId="12" xfId="502" applyNumberFormat="1" applyFont="1" applyFill="1" applyBorder="1" applyAlignment="1" applyProtection="1">
      <alignment horizontal="center" vertical="center" wrapText="1"/>
    </xf>
    <xf numFmtId="168" fontId="3" fillId="23" borderId="9" xfId="358" applyNumberFormat="1" applyFont="1" applyFill="1" applyBorder="1" applyAlignment="1" applyProtection="1">
      <alignment horizontal="right" vertical="center" wrapText="1"/>
    </xf>
    <xf numFmtId="0" fontId="3" fillId="24" borderId="9" xfId="0" applyFont="1" applyFill="1" applyBorder="1" applyAlignment="1" applyProtection="1">
      <alignment horizontal="left" vertical="center" wrapText="1"/>
    </xf>
    <xf numFmtId="0" fontId="3" fillId="24" borderId="9" xfId="502" applyFont="1" applyFill="1" applyBorder="1" applyAlignment="1" applyProtection="1">
      <alignment vertical="center" wrapText="1"/>
    </xf>
    <xf numFmtId="0" fontId="3" fillId="23" borderId="12" xfId="502" applyFont="1" applyFill="1" applyBorder="1" applyAlignment="1" applyProtection="1">
      <alignment horizontal="center" vertical="center" wrapText="1"/>
    </xf>
    <xf numFmtId="168" fontId="3" fillId="23" borderId="9" xfId="350" applyNumberFormat="1" applyFont="1" applyFill="1" applyBorder="1" applyAlignment="1" applyProtection="1">
      <alignment horizontal="right" vertical="center" wrapText="1"/>
    </xf>
    <xf numFmtId="0" fontId="3" fillId="0" borderId="12" xfId="502" applyFont="1" applyFill="1" applyBorder="1" applyAlignment="1" applyProtection="1">
      <alignment horizontal="center" vertical="center" wrapText="1"/>
    </xf>
    <xf numFmtId="0" fontId="3" fillId="0" borderId="9" xfId="502" applyFont="1" applyFill="1" applyBorder="1" applyAlignment="1" applyProtection="1">
      <alignment horizontal="left" vertical="center" wrapText="1"/>
    </xf>
  </cellXfs>
  <cellStyles count="611">
    <cellStyle name="20% - Accent1" xfId="1"/>
    <cellStyle name="20% - Accent2" xfId="2"/>
    <cellStyle name="20% - Accent3" xfId="3"/>
    <cellStyle name="20% - Accent4" xfId="4"/>
    <cellStyle name="20% - Accent5" xfId="5"/>
    <cellStyle name="20% - Accent6" xfId="6"/>
    <cellStyle name="20% - Énfasis1" xfId="7"/>
    <cellStyle name="20% - Énfasis1 10" xfId="8"/>
    <cellStyle name="20% - Énfasis1 2" xfId="9"/>
    <cellStyle name="20% - Énfasis1 3" xfId="10"/>
    <cellStyle name="20% - Énfasis1 4" xfId="11"/>
    <cellStyle name="20% - Énfasis1 5" xfId="12"/>
    <cellStyle name="20% - Énfasis1 6" xfId="13"/>
    <cellStyle name="20% - Énfasis1 7" xfId="14"/>
    <cellStyle name="20% - Énfasis1 8" xfId="15"/>
    <cellStyle name="20% - Énfasis1 9" xfId="16"/>
    <cellStyle name="20% - Énfasis2" xfId="17"/>
    <cellStyle name="20% - Énfasis2 10" xfId="18"/>
    <cellStyle name="20% - Énfasis2 2" xfId="19"/>
    <cellStyle name="20% - Énfasis2 3" xfId="20"/>
    <cellStyle name="20% - Énfasis2 4" xfId="21"/>
    <cellStyle name="20% - Énfasis2 5" xfId="22"/>
    <cellStyle name="20% - Énfasis2 6" xfId="23"/>
    <cellStyle name="20% - Énfasis2 7" xfId="24"/>
    <cellStyle name="20% - Énfasis2 8" xfId="25"/>
    <cellStyle name="20% - Énfasis2 9" xfId="26"/>
    <cellStyle name="20% - Énfasis3" xfId="27"/>
    <cellStyle name="20% - Énfasis3 10" xfId="28"/>
    <cellStyle name="20% - Énfasis3 2" xfId="29"/>
    <cellStyle name="20% - Énfasis3 3" xfId="30"/>
    <cellStyle name="20% - Énfasis3 4" xfId="31"/>
    <cellStyle name="20% - Énfasis3 5" xfId="32"/>
    <cellStyle name="20% - Énfasis3 6" xfId="33"/>
    <cellStyle name="20% - Énfasis3 7" xfId="34"/>
    <cellStyle name="20% - Énfasis3 8" xfId="35"/>
    <cellStyle name="20% - Énfasis3 9" xfId="36"/>
    <cellStyle name="20% - Énfasis4" xfId="37"/>
    <cellStyle name="20% - Énfasis4 10" xfId="38"/>
    <cellStyle name="20% - Énfasis4 2" xfId="39"/>
    <cellStyle name="20% - Énfasis4 3" xfId="40"/>
    <cellStyle name="20% - Énfasis4 4" xfId="41"/>
    <cellStyle name="20% - Énfasis4 5" xfId="42"/>
    <cellStyle name="20% - Énfasis4 6" xfId="43"/>
    <cellStyle name="20% - Énfasis4 7" xfId="44"/>
    <cellStyle name="20% - Énfasis4 8" xfId="45"/>
    <cellStyle name="20% - Énfasis4 9" xfId="46"/>
    <cellStyle name="20% - Énfasis5" xfId="47"/>
    <cellStyle name="20% - Énfasis5 10" xfId="48"/>
    <cellStyle name="20% - Énfasis5 2" xfId="49"/>
    <cellStyle name="20% - Énfasis5 3" xfId="50"/>
    <cellStyle name="20% - Énfasis5 4" xfId="51"/>
    <cellStyle name="20% - Énfasis5 5" xfId="52"/>
    <cellStyle name="20% - Énfasis5 6" xfId="53"/>
    <cellStyle name="20% - Énfasis5 7" xfId="54"/>
    <cellStyle name="20% - Énfasis5 8" xfId="55"/>
    <cellStyle name="20% - Énfasis5 9" xfId="56"/>
    <cellStyle name="20% - Énfasis6" xfId="57"/>
    <cellStyle name="20% - Énfasis6 10" xfId="58"/>
    <cellStyle name="20% - Énfasis6 2" xfId="59"/>
    <cellStyle name="20% - Énfasis6 3" xfId="60"/>
    <cellStyle name="20% - Énfasis6 4" xfId="61"/>
    <cellStyle name="20% - Énfasis6 5" xfId="62"/>
    <cellStyle name="20% - Énfasis6 6" xfId="63"/>
    <cellStyle name="20% - Énfasis6 7" xfId="64"/>
    <cellStyle name="20% - Énfasis6 8" xfId="65"/>
    <cellStyle name="20% - Énfasis6 9" xfId="66"/>
    <cellStyle name="40% - Accent1" xfId="67"/>
    <cellStyle name="40% - Accent2" xfId="68"/>
    <cellStyle name="40% - Accent3" xfId="69"/>
    <cellStyle name="40% - Accent4" xfId="70"/>
    <cellStyle name="40% - Accent5" xfId="71"/>
    <cellStyle name="40% - Accent6" xfId="72"/>
    <cellStyle name="40% - Énfasis1" xfId="73"/>
    <cellStyle name="40% - Énfasis1 10" xfId="74"/>
    <cellStyle name="40% - Énfasis1 2" xfId="75"/>
    <cellStyle name="40% - Énfasis1 3" xfId="76"/>
    <cellStyle name="40% - Énfasis1 4" xfId="77"/>
    <cellStyle name="40% - Énfasis1 5" xfId="78"/>
    <cellStyle name="40% - Énfasis1 6" xfId="79"/>
    <cellStyle name="40% - Énfasis1 7" xfId="80"/>
    <cellStyle name="40% - Énfasis1 8" xfId="81"/>
    <cellStyle name="40% - Énfasis1 9" xfId="82"/>
    <cellStyle name="40% - Énfasis2" xfId="83"/>
    <cellStyle name="40% - Énfasis2 10" xfId="84"/>
    <cellStyle name="40% - Énfasis2 2" xfId="85"/>
    <cellStyle name="40% - Énfasis2 3" xfId="86"/>
    <cellStyle name="40% - Énfasis2 4" xfId="87"/>
    <cellStyle name="40% - Énfasis2 5" xfId="88"/>
    <cellStyle name="40% - Énfasis2 6" xfId="89"/>
    <cellStyle name="40% - Énfasis2 7" xfId="90"/>
    <cellStyle name="40% - Énfasis2 8" xfId="91"/>
    <cellStyle name="40% - Énfasis2 9" xfId="92"/>
    <cellStyle name="40% - Énfasis3" xfId="93"/>
    <cellStyle name="40% - Énfasis3 10" xfId="94"/>
    <cellStyle name="40% - Énfasis3 2" xfId="95"/>
    <cellStyle name="40% - Énfasis3 3" xfId="96"/>
    <cellStyle name="40% - Énfasis3 4" xfId="97"/>
    <cellStyle name="40% - Énfasis3 5" xfId="98"/>
    <cellStyle name="40% - Énfasis3 6" xfId="99"/>
    <cellStyle name="40% - Énfasis3 7" xfId="100"/>
    <cellStyle name="40% - Énfasis3 8" xfId="101"/>
    <cellStyle name="40% - Énfasis3 9" xfId="102"/>
    <cellStyle name="40% - Énfasis4" xfId="103"/>
    <cellStyle name="40% - Énfasis4 10" xfId="104"/>
    <cellStyle name="40% - Énfasis4 2" xfId="105"/>
    <cellStyle name="40% - Énfasis4 3" xfId="106"/>
    <cellStyle name="40% - Énfasis4 4" xfId="107"/>
    <cellStyle name="40% - Énfasis4 5" xfId="108"/>
    <cellStyle name="40% - Énfasis4 6" xfId="109"/>
    <cellStyle name="40% - Énfasis4 7" xfId="110"/>
    <cellStyle name="40% - Énfasis4 8" xfId="111"/>
    <cellStyle name="40% - Énfasis4 9" xfId="112"/>
    <cellStyle name="40% - Énfasis5" xfId="113"/>
    <cellStyle name="40% - Énfasis5 10" xfId="114"/>
    <cellStyle name="40% - Énfasis5 2" xfId="115"/>
    <cellStyle name="40% - Énfasis5 3" xfId="116"/>
    <cellStyle name="40% - Énfasis5 4" xfId="117"/>
    <cellStyle name="40% - Énfasis5 5" xfId="118"/>
    <cellStyle name="40% - Énfasis5 6" xfId="119"/>
    <cellStyle name="40% - Énfasis5 7" xfId="120"/>
    <cellStyle name="40% - Énfasis5 8" xfId="121"/>
    <cellStyle name="40% - Énfasis5 9" xfId="122"/>
    <cellStyle name="40% - Énfasis6" xfId="123"/>
    <cellStyle name="40% - Énfasis6 10" xfId="124"/>
    <cellStyle name="40% - Énfasis6 2" xfId="125"/>
    <cellStyle name="40% - Énfasis6 3" xfId="126"/>
    <cellStyle name="40% - Énfasis6 4" xfId="127"/>
    <cellStyle name="40% - Énfasis6 5" xfId="128"/>
    <cellStyle name="40% - Énfasis6 6" xfId="129"/>
    <cellStyle name="40% - Énfasis6 7" xfId="130"/>
    <cellStyle name="40% - Énfasis6 8" xfId="131"/>
    <cellStyle name="40% - Énfasis6 9" xfId="132"/>
    <cellStyle name="60% - Accent1" xfId="133"/>
    <cellStyle name="60% - Accent2" xfId="134"/>
    <cellStyle name="60% - Accent3" xfId="135"/>
    <cellStyle name="60% - Accent4" xfId="136"/>
    <cellStyle name="60% - Accent5" xfId="137"/>
    <cellStyle name="60% - Accent6" xfId="138"/>
    <cellStyle name="60% - Énfasis1" xfId="139"/>
    <cellStyle name="60% - Énfasis1 10" xfId="140"/>
    <cellStyle name="60% - Énfasis1 2" xfId="141"/>
    <cellStyle name="60% - Énfasis1 3" xfId="142"/>
    <cellStyle name="60% - Énfasis1 4" xfId="143"/>
    <cellStyle name="60% - Énfasis1 5" xfId="144"/>
    <cellStyle name="60% - Énfasis1 6" xfId="145"/>
    <cellStyle name="60% - Énfasis1 7" xfId="146"/>
    <cellStyle name="60% - Énfasis1 8" xfId="147"/>
    <cellStyle name="60% - Énfasis1 9" xfId="148"/>
    <cellStyle name="60% - Énfasis2" xfId="149"/>
    <cellStyle name="60% - Énfasis2 10" xfId="150"/>
    <cellStyle name="60% - Énfasis2 2" xfId="151"/>
    <cellStyle name="60% - Énfasis2 3" xfId="152"/>
    <cellStyle name="60% - Énfasis2 4" xfId="153"/>
    <cellStyle name="60% - Énfasis2 5" xfId="154"/>
    <cellStyle name="60% - Énfasis2 6" xfId="155"/>
    <cellStyle name="60% - Énfasis2 7" xfId="156"/>
    <cellStyle name="60% - Énfasis2 8" xfId="157"/>
    <cellStyle name="60% - Énfasis2 9" xfId="158"/>
    <cellStyle name="60% - Énfasis3" xfId="159"/>
    <cellStyle name="60% - Énfasis3 10" xfId="160"/>
    <cellStyle name="60% - Énfasis3 2" xfId="161"/>
    <cellStyle name="60% - Énfasis3 3" xfId="162"/>
    <cellStyle name="60% - Énfasis3 4" xfId="163"/>
    <cellStyle name="60% - Énfasis3 5" xfId="164"/>
    <cellStyle name="60% - Énfasis3 6" xfId="165"/>
    <cellStyle name="60% - Énfasis3 7" xfId="166"/>
    <cellStyle name="60% - Énfasis3 8" xfId="167"/>
    <cellStyle name="60% - Énfasis3 9" xfId="168"/>
    <cellStyle name="60% - Énfasis4" xfId="169"/>
    <cellStyle name="60% - Énfasis4 10" xfId="170"/>
    <cellStyle name="60% - Énfasis4 2" xfId="171"/>
    <cellStyle name="60% - Énfasis4 3" xfId="172"/>
    <cellStyle name="60% - Énfasis4 4" xfId="173"/>
    <cellStyle name="60% - Énfasis4 5" xfId="174"/>
    <cellStyle name="60% - Énfasis4 6" xfId="175"/>
    <cellStyle name="60% - Énfasis4 7" xfId="176"/>
    <cellStyle name="60% - Énfasis4 8" xfId="177"/>
    <cellStyle name="60% - Énfasis4 9" xfId="178"/>
    <cellStyle name="60% - Énfasis5" xfId="179"/>
    <cellStyle name="60% - Énfasis5 10" xfId="180"/>
    <cellStyle name="60% - Énfasis5 2" xfId="181"/>
    <cellStyle name="60% - Énfasis5 3" xfId="182"/>
    <cellStyle name="60% - Énfasis5 4" xfId="183"/>
    <cellStyle name="60% - Énfasis5 5" xfId="184"/>
    <cellStyle name="60% - Énfasis5 6" xfId="185"/>
    <cellStyle name="60% - Énfasis5 7" xfId="186"/>
    <cellStyle name="60% - Énfasis5 8" xfId="187"/>
    <cellStyle name="60% - Énfasis5 9" xfId="188"/>
    <cellStyle name="60% - Énfasis6" xfId="189"/>
    <cellStyle name="60% - Énfasis6 10" xfId="190"/>
    <cellStyle name="60% - Énfasis6 2" xfId="191"/>
    <cellStyle name="60% - Énfasis6 3" xfId="192"/>
    <cellStyle name="60% - Énfasis6 4" xfId="193"/>
    <cellStyle name="60% - Énfasis6 5" xfId="194"/>
    <cellStyle name="60% - Énfasis6 6" xfId="195"/>
    <cellStyle name="60% - Énfasis6 7" xfId="196"/>
    <cellStyle name="60% - Énfasis6 8" xfId="197"/>
    <cellStyle name="60% - Énfasis6 9" xfId="198"/>
    <cellStyle name="Accent1" xfId="199"/>
    <cellStyle name="Accent2" xfId="200"/>
    <cellStyle name="Accent3" xfId="201"/>
    <cellStyle name="Accent4" xfId="202"/>
    <cellStyle name="Accent5" xfId="203"/>
    <cellStyle name="Accent6" xfId="204"/>
    <cellStyle name="Bad" xfId="205"/>
    <cellStyle name="Buena" xfId="206"/>
    <cellStyle name="Buena 10" xfId="207"/>
    <cellStyle name="Buena 2" xfId="208"/>
    <cellStyle name="Buena 3" xfId="209"/>
    <cellStyle name="Buena 4" xfId="210"/>
    <cellStyle name="Buena 5" xfId="211"/>
    <cellStyle name="Buena 6" xfId="212"/>
    <cellStyle name="Buena 7" xfId="213"/>
    <cellStyle name="Buena 8" xfId="214"/>
    <cellStyle name="Buena 9" xfId="215"/>
    <cellStyle name="Calculation" xfId="216"/>
    <cellStyle name="Cálculo" xfId="217"/>
    <cellStyle name="Cálculo 10" xfId="218"/>
    <cellStyle name="Cálculo 2" xfId="219"/>
    <cellStyle name="Cálculo 3" xfId="220"/>
    <cellStyle name="Cálculo 4" xfId="221"/>
    <cellStyle name="Cálculo 5" xfId="222"/>
    <cellStyle name="Cálculo 6" xfId="223"/>
    <cellStyle name="Cálculo 7" xfId="224"/>
    <cellStyle name="Cálculo 8" xfId="225"/>
    <cellStyle name="Cálculo 9" xfId="226"/>
    <cellStyle name="Celda de comprobación" xfId="227"/>
    <cellStyle name="Celda de comprobación 10" xfId="228"/>
    <cellStyle name="Celda de comprobación 2" xfId="229"/>
    <cellStyle name="Celda de comprobación 3" xfId="230"/>
    <cellStyle name="Celda de comprobación 4" xfId="231"/>
    <cellStyle name="Celda de comprobación 5" xfId="232"/>
    <cellStyle name="Celda de comprobación 6" xfId="233"/>
    <cellStyle name="Celda de comprobación 7" xfId="234"/>
    <cellStyle name="Celda de comprobación 8" xfId="235"/>
    <cellStyle name="Celda de comprobación 9" xfId="236"/>
    <cellStyle name="Celda vinculada" xfId="237"/>
    <cellStyle name="Celda vinculada 10" xfId="238"/>
    <cellStyle name="Celda vinculada 2" xfId="239"/>
    <cellStyle name="Celda vinculada 3" xfId="240"/>
    <cellStyle name="Celda vinculada 4" xfId="241"/>
    <cellStyle name="Celda vinculada 5" xfId="242"/>
    <cellStyle name="Celda vinculada 6" xfId="243"/>
    <cellStyle name="Celda vinculada 7" xfId="244"/>
    <cellStyle name="Celda vinculada 8" xfId="245"/>
    <cellStyle name="Celda vinculada 9" xfId="246"/>
    <cellStyle name="Check Cell" xfId="247"/>
    <cellStyle name="Encabezado 4" xfId="248"/>
    <cellStyle name="Encabezado 4 10" xfId="249"/>
    <cellStyle name="Encabezado 4 2" xfId="250"/>
    <cellStyle name="Encabezado 4 3" xfId="251"/>
    <cellStyle name="Encabezado 4 4" xfId="252"/>
    <cellStyle name="Encabezado 4 5" xfId="253"/>
    <cellStyle name="Encabezado 4 6" xfId="254"/>
    <cellStyle name="Encabezado 4 7" xfId="255"/>
    <cellStyle name="Encabezado 4 8" xfId="256"/>
    <cellStyle name="Encabezado 4 9" xfId="257"/>
    <cellStyle name="Énfasis1" xfId="258"/>
    <cellStyle name="Énfasis1 10" xfId="259"/>
    <cellStyle name="Énfasis1 2" xfId="260"/>
    <cellStyle name="Énfasis1 3" xfId="261"/>
    <cellStyle name="Énfasis1 4" xfId="262"/>
    <cellStyle name="Énfasis1 5" xfId="263"/>
    <cellStyle name="Énfasis1 6" xfId="264"/>
    <cellStyle name="Énfasis1 7" xfId="265"/>
    <cellStyle name="Énfasis1 8" xfId="266"/>
    <cellStyle name="Énfasis1 9" xfId="267"/>
    <cellStyle name="Énfasis2" xfId="268"/>
    <cellStyle name="Énfasis2 10" xfId="269"/>
    <cellStyle name="Énfasis2 2" xfId="270"/>
    <cellStyle name="Énfasis2 3" xfId="271"/>
    <cellStyle name="Énfasis2 4" xfId="272"/>
    <cellStyle name="Énfasis2 5" xfId="273"/>
    <cellStyle name="Énfasis2 6" xfId="274"/>
    <cellStyle name="Énfasis2 7" xfId="275"/>
    <cellStyle name="Énfasis2 8" xfId="276"/>
    <cellStyle name="Énfasis2 9" xfId="277"/>
    <cellStyle name="Énfasis3" xfId="278"/>
    <cellStyle name="Énfasis3 10" xfId="279"/>
    <cellStyle name="Énfasis3 2" xfId="280"/>
    <cellStyle name="Énfasis3 3" xfId="281"/>
    <cellStyle name="Énfasis3 4" xfId="282"/>
    <cellStyle name="Énfasis3 5" xfId="283"/>
    <cellStyle name="Énfasis3 6" xfId="284"/>
    <cellStyle name="Énfasis3 7" xfId="285"/>
    <cellStyle name="Énfasis3 8" xfId="286"/>
    <cellStyle name="Énfasis3 9" xfId="287"/>
    <cellStyle name="Énfasis4" xfId="288"/>
    <cellStyle name="Énfasis4 10" xfId="289"/>
    <cellStyle name="Énfasis4 2" xfId="290"/>
    <cellStyle name="Énfasis4 3" xfId="291"/>
    <cellStyle name="Énfasis4 4" xfId="292"/>
    <cellStyle name="Énfasis4 5" xfId="293"/>
    <cellStyle name="Énfasis4 6" xfId="294"/>
    <cellStyle name="Énfasis4 7" xfId="295"/>
    <cellStyle name="Énfasis4 8" xfId="296"/>
    <cellStyle name="Énfasis4 9" xfId="297"/>
    <cellStyle name="Énfasis5" xfId="298"/>
    <cellStyle name="Énfasis5 10" xfId="299"/>
    <cellStyle name="Énfasis5 2" xfId="300"/>
    <cellStyle name="Énfasis5 3" xfId="301"/>
    <cellStyle name="Énfasis5 4" xfId="302"/>
    <cellStyle name="Énfasis5 5" xfId="303"/>
    <cellStyle name="Énfasis5 6" xfId="304"/>
    <cellStyle name="Énfasis5 7" xfId="305"/>
    <cellStyle name="Énfasis5 8" xfId="306"/>
    <cellStyle name="Énfasis5 9" xfId="307"/>
    <cellStyle name="Énfasis6" xfId="308"/>
    <cellStyle name="Énfasis6 10" xfId="309"/>
    <cellStyle name="Énfasis6 2" xfId="310"/>
    <cellStyle name="Énfasis6 3" xfId="311"/>
    <cellStyle name="Énfasis6 4" xfId="312"/>
    <cellStyle name="Énfasis6 5" xfId="313"/>
    <cellStyle name="Énfasis6 6" xfId="314"/>
    <cellStyle name="Énfasis6 7" xfId="315"/>
    <cellStyle name="Énfasis6 8" xfId="316"/>
    <cellStyle name="Énfasis6 9" xfId="317"/>
    <cellStyle name="Entrada" xfId="318"/>
    <cellStyle name="Entrada 10" xfId="319"/>
    <cellStyle name="Entrada 2" xfId="320"/>
    <cellStyle name="Entrada 3" xfId="321"/>
    <cellStyle name="Entrada 4" xfId="322"/>
    <cellStyle name="Entrada 5" xfId="323"/>
    <cellStyle name="Entrada 6" xfId="324"/>
    <cellStyle name="Entrada 7" xfId="325"/>
    <cellStyle name="Entrada 8" xfId="326"/>
    <cellStyle name="Entrada 9" xfId="327"/>
    <cellStyle name="Euro" xfId="328"/>
    <cellStyle name="Euro 2" xfId="329"/>
    <cellStyle name="Euro 3" xfId="330"/>
    <cellStyle name="Euro 4" xfId="331"/>
    <cellStyle name="Explanatory Text" xfId="332"/>
    <cellStyle name="Good" xfId="333"/>
    <cellStyle name="Heading 1" xfId="334"/>
    <cellStyle name="Heading 2" xfId="335"/>
    <cellStyle name="Heading 3" xfId="336"/>
    <cellStyle name="Heading 4" xfId="337"/>
    <cellStyle name="Incorrecto" xfId="338"/>
    <cellStyle name="Incorrecto 10" xfId="339"/>
    <cellStyle name="Incorrecto 2" xfId="340"/>
    <cellStyle name="Incorrecto 3" xfId="341"/>
    <cellStyle name="Incorrecto 4" xfId="342"/>
    <cellStyle name="Incorrecto 5" xfId="343"/>
    <cellStyle name="Incorrecto 6" xfId="344"/>
    <cellStyle name="Incorrecto 7" xfId="345"/>
    <cellStyle name="Incorrecto 8" xfId="346"/>
    <cellStyle name="Incorrecto 9" xfId="347"/>
    <cellStyle name="Input" xfId="348"/>
    <cellStyle name="Linked Cell" xfId="349"/>
    <cellStyle name="Millares" xfId="350" builtinId="3"/>
    <cellStyle name="Millares 10" xfId="351"/>
    <cellStyle name="Millares 11" xfId="352"/>
    <cellStyle name="Millares 15" xfId="353"/>
    <cellStyle name="Millares 16" xfId="354"/>
    <cellStyle name="Millares 17" xfId="355"/>
    <cellStyle name="Millares 18" xfId="356"/>
    <cellStyle name="Millares 19" xfId="357"/>
    <cellStyle name="Millares 2" xfId="358"/>
    <cellStyle name="Millares 2 10" xfId="359"/>
    <cellStyle name="Millares 2 11" xfId="360"/>
    <cellStyle name="Millares 2 12" xfId="361"/>
    <cellStyle name="Millares 2 13" xfId="362"/>
    <cellStyle name="Millares 2 14" xfId="363"/>
    <cellStyle name="Millares 2 15" xfId="364"/>
    <cellStyle name="Millares 2 16" xfId="365"/>
    <cellStyle name="Millares 2 17" xfId="366"/>
    <cellStyle name="Millares 2 18" xfId="367"/>
    <cellStyle name="Millares 2 19" xfId="368"/>
    <cellStyle name="Millares 2 2" xfId="369"/>
    <cellStyle name="Millares 2 2 2" xfId="370"/>
    <cellStyle name="Millares 2 2 2 2" xfId="371"/>
    <cellStyle name="Millares 2 2 3" xfId="372"/>
    <cellStyle name="Millares 2 2 4" xfId="373"/>
    <cellStyle name="Millares 2 2 5" xfId="374"/>
    <cellStyle name="Millares 2 20" xfId="375"/>
    <cellStyle name="Millares 2 21" xfId="376"/>
    <cellStyle name="Millares 2 22" xfId="377"/>
    <cellStyle name="Millares 2 23" xfId="378"/>
    <cellStyle name="Millares 2 24" xfId="379"/>
    <cellStyle name="Millares 2 25" xfId="380"/>
    <cellStyle name="Millares 2 26" xfId="381"/>
    <cellStyle name="Millares 2 27" xfId="382"/>
    <cellStyle name="Millares 2 28" xfId="383"/>
    <cellStyle name="Millares 2 29" xfId="384"/>
    <cellStyle name="Millares 2 3" xfId="385"/>
    <cellStyle name="Millares 2 3 2" xfId="386"/>
    <cellStyle name="Millares 2 3 2 2" xfId="387"/>
    <cellStyle name="Millares 2 3 2 3" xfId="388"/>
    <cellStyle name="Millares 2 3 3" xfId="389"/>
    <cellStyle name="Millares 2 3 4" xfId="390"/>
    <cellStyle name="Millares 2 30" xfId="391"/>
    <cellStyle name="Millares 2 4" xfId="392"/>
    <cellStyle name="Millares 2 4 2" xfId="393"/>
    <cellStyle name="Millares 2 4 3" xfId="394"/>
    <cellStyle name="Millares 2 5" xfId="395"/>
    <cellStyle name="Millares 2 5 2" xfId="396"/>
    <cellStyle name="Millares 2 5 3" xfId="397"/>
    <cellStyle name="Millares 2 6" xfId="398"/>
    <cellStyle name="Millares 2 7" xfId="399"/>
    <cellStyle name="Millares 2 7 2" xfId="400"/>
    <cellStyle name="Millares 2 7 3" xfId="401"/>
    <cellStyle name="Millares 2 8" xfId="402"/>
    <cellStyle name="Millares 2 9" xfId="403"/>
    <cellStyle name="Millares 21" xfId="404"/>
    <cellStyle name="Millares 3" xfId="405"/>
    <cellStyle name="Millares 3 2" xfId="406"/>
    <cellStyle name="Millares 3 3" xfId="407"/>
    <cellStyle name="Millares 3 4" xfId="408"/>
    <cellStyle name="Millares 4" xfId="409"/>
    <cellStyle name="Millares 4 2" xfId="410"/>
    <cellStyle name="Millares 4 3" xfId="411"/>
    <cellStyle name="Millares 4 4" xfId="412"/>
    <cellStyle name="Millares 5 2" xfId="413"/>
    <cellStyle name="Millares 5 3" xfId="414"/>
    <cellStyle name="Millares 6 2" xfId="415"/>
    <cellStyle name="Millares 6 3" xfId="416"/>
    <cellStyle name="Millares 7 2" xfId="417"/>
    <cellStyle name="Millares 7 3" xfId="418"/>
    <cellStyle name="Millares 8 2" xfId="419"/>
    <cellStyle name="Millares 8 3" xfId="420"/>
    <cellStyle name="Moneda" xfId="421" builtinId="4"/>
    <cellStyle name="Moneda 10" xfId="422"/>
    <cellStyle name="Moneda 11" xfId="423"/>
    <cellStyle name="Moneda 15" xfId="424"/>
    <cellStyle name="Moneda 2" xfId="425"/>
    <cellStyle name="Moneda 2 10" xfId="426"/>
    <cellStyle name="Moneda 2 2" xfId="427"/>
    <cellStyle name="Moneda 2 3" xfId="428"/>
    <cellStyle name="Moneda 2 4" xfId="429"/>
    <cellStyle name="Moneda 2 5" xfId="430"/>
    <cellStyle name="Moneda 2 6" xfId="431"/>
    <cellStyle name="Moneda 2 7" xfId="432"/>
    <cellStyle name="Moneda 2 8" xfId="433"/>
    <cellStyle name="Moneda 2 9" xfId="434"/>
    <cellStyle name="Moneda 3" xfId="435"/>
    <cellStyle name="Moneda 3 2" xfId="436"/>
    <cellStyle name="Moneda 3 3" xfId="437"/>
    <cellStyle name="Moneda 3 4" xfId="438"/>
    <cellStyle name="Moneda 4" xfId="439"/>
    <cellStyle name="Moneda 4 2" xfId="440"/>
    <cellStyle name="Moneda 4 3" xfId="441"/>
    <cellStyle name="Moneda 5" xfId="442"/>
    <cellStyle name="Normal" xfId="0" builtinId="0"/>
    <cellStyle name="Normal 10" xfId="443"/>
    <cellStyle name="Normal 2" xfId="444"/>
    <cellStyle name="Normal 2 10" xfId="445"/>
    <cellStyle name="Normal 2 11" xfId="446"/>
    <cellStyle name="Normal 2 12" xfId="447"/>
    <cellStyle name="Normal 2 13" xfId="448"/>
    <cellStyle name="Normal 2 14" xfId="449"/>
    <cellStyle name="Normal 2 15" xfId="450"/>
    <cellStyle name="Normal 2 16" xfId="451"/>
    <cellStyle name="Normal 2 17" xfId="452"/>
    <cellStyle name="Normal 2 2" xfId="453"/>
    <cellStyle name="Normal 2 2 2" xfId="454"/>
    <cellStyle name="Normal 2 2 2 2" xfId="455"/>
    <cellStyle name="Normal 2 2 2 3" xfId="456"/>
    <cellStyle name="Normal 2 2 3" xfId="457"/>
    <cellStyle name="Normal 2 2 4" xfId="458"/>
    <cellStyle name="Normal 2 3" xfId="459"/>
    <cellStyle name="Normal 2 4" xfId="460"/>
    <cellStyle name="Normal 2 5" xfId="461"/>
    <cellStyle name="Normal 2 6" xfId="462"/>
    <cellStyle name="Normal 2 7" xfId="463"/>
    <cellStyle name="Normal 2 7 2" xfId="464"/>
    <cellStyle name="Normal 2 7 3" xfId="465"/>
    <cellStyle name="Normal 2 8" xfId="466"/>
    <cellStyle name="Normal 2 9" xfId="467"/>
    <cellStyle name="Normal 2_BASE APU'S" xfId="468"/>
    <cellStyle name="Normal 3" xfId="469"/>
    <cellStyle name="Normal 3 10" xfId="470"/>
    <cellStyle name="Normal 3 11" xfId="471"/>
    <cellStyle name="Normal 3 12" xfId="472"/>
    <cellStyle name="Normal 3 13" xfId="473"/>
    <cellStyle name="Normal 3 14" xfId="474"/>
    <cellStyle name="Normal 3 15" xfId="475"/>
    <cellStyle name="Normal 3 16" xfId="476"/>
    <cellStyle name="Normal 3 17" xfId="477"/>
    <cellStyle name="Normal 3 18" xfId="478"/>
    <cellStyle name="Normal 3 19" xfId="479"/>
    <cellStyle name="Normal 3 2" xfId="480"/>
    <cellStyle name="Normal 3 20" xfId="481"/>
    <cellStyle name="Normal 3 21" xfId="482"/>
    <cellStyle name="Normal 3 22" xfId="483"/>
    <cellStyle name="Normal 3 23" xfId="484"/>
    <cellStyle name="Normal 3 24" xfId="485"/>
    <cellStyle name="Normal 3 25" xfId="486"/>
    <cellStyle name="Normal 3 26" xfId="487"/>
    <cellStyle name="Normal 3 27" xfId="488"/>
    <cellStyle name="Normal 3 28" xfId="489"/>
    <cellStyle name="Normal 3 29" xfId="490"/>
    <cellStyle name="Normal 3 3" xfId="491"/>
    <cellStyle name="Normal 3 30" xfId="492"/>
    <cellStyle name="Normal 3 4" xfId="493"/>
    <cellStyle name="Normal 3 5" xfId="494"/>
    <cellStyle name="Normal 3 6" xfId="495"/>
    <cellStyle name="Normal 3 7" xfId="496"/>
    <cellStyle name="Normal 3 8" xfId="497"/>
    <cellStyle name="Normal 3 9" xfId="498"/>
    <cellStyle name="Normal 8" xfId="499"/>
    <cellStyle name="Normal_acueducto LRC Y DIVINO NIÑO" xfId="500"/>
    <cellStyle name="Normal_acueducto LRC Y DIVINO NIÑO 2" xfId="501"/>
    <cellStyle name="Normal_FUNDADORES 3" xfId="502"/>
    <cellStyle name="Normal_HOJA DE DISEÑO" xfId="503"/>
    <cellStyle name="Notas" xfId="504"/>
    <cellStyle name="Notas 10" xfId="505"/>
    <cellStyle name="Notas 2" xfId="506"/>
    <cellStyle name="Notas 3" xfId="507"/>
    <cellStyle name="Notas 4" xfId="508"/>
    <cellStyle name="Notas 5" xfId="509"/>
    <cellStyle name="Notas 6" xfId="510"/>
    <cellStyle name="Notas 7" xfId="511"/>
    <cellStyle name="Notas 8" xfId="512"/>
    <cellStyle name="Notas 9" xfId="513"/>
    <cellStyle name="Note" xfId="514"/>
    <cellStyle name="Output" xfId="515"/>
    <cellStyle name="Porcentaje 3" xfId="516"/>
    <cellStyle name="Porcentual 10" xfId="517"/>
    <cellStyle name="Porcentual 2" xfId="518"/>
    <cellStyle name="Porcentual 2 2" xfId="519"/>
    <cellStyle name="Porcentual 2 3" xfId="520"/>
    <cellStyle name="Porcentual 2 4" xfId="521"/>
    <cellStyle name="Porcentual 3" xfId="522"/>
    <cellStyle name="Porcentual 3 10" xfId="523"/>
    <cellStyle name="Porcentual 3 11" xfId="524"/>
    <cellStyle name="Porcentual 3 12" xfId="525"/>
    <cellStyle name="Porcentual 3 13" xfId="526"/>
    <cellStyle name="Porcentual 3 14" xfId="527"/>
    <cellStyle name="Porcentual 3 15" xfId="528"/>
    <cellStyle name="Porcentual 3 16" xfId="529"/>
    <cellStyle name="Porcentual 3 17" xfId="530"/>
    <cellStyle name="Porcentual 3 2" xfId="531"/>
    <cellStyle name="Porcentual 3 3" xfId="532"/>
    <cellStyle name="Porcentual 3 4" xfId="533"/>
    <cellStyle name="Porcentual 3 5" xfId="534"/>
    <cellStyle name="Porcentual 3 6" xfId="535"/>
    <cellStyle name="Porcentual 3 7" xfId="536"/>
    <cellStyle name="Porcentual 3 8" xfId="537"/>
    <cellStyle name="Porcentual 3 9" xfId="538"/>
    <cellStyle name="Salida" xfId="539"/>
    <cellStyle name="Salida 10" xfId="540"/>
    <cellStyle name="Salida 2" xfId="541"/>
    <cellStyle name="Salida 3" xfId="542"/>
    <cellStyle name="Salida 4" xfId="543"/>
    <cellStyle name="Salida 5" xfId="544"/>
    <cellStyle name="Salida 6" xfId="545"/>
    <cellStyle name="Salida 7" xfId="546"/>
    <cellStyle name="Salida 8" xfId="547"/>
    <cellStyle name="Salida 9" xfId="548"/>
    <cellStyle name="Texto de advertencia" xfId="549"/>
    <cellStyle name="Texto de advertencia 10" xfId="550"/>
    <cellStyle name="Texto de advertencia 2" xfId="551"/>
    <cellStyle name="Texto de advertencia 3" xfId="552"/>
    <cellStyle name="Texto de advertencia 4" xfId="553"/>
    <cellStyle name="Texto de advertencia 5" xfId="554"/>
    <cellStyle name="Texto de advertencia 6" xfId="555"/>
    <cellStyle name="Texto de advertencia 7" xfId="556"/>
    <cellStyle name="Texto de advertencia 8" xfId="557"/>
    <cellStyle name="Texto de advertencia 9" xfId="558"/>
    <cellStyle name="Texto explicativo" xfId="559"/>
    <cellStyle name="Texto explicativo 10" xfId="560"/>
    <cellStyle name="Texto explicativo 2" xfId="561"/>
    <cellStyle name="Texto explicativo 3" xfId="562"/>
    <cellStyle name="Texto explicativo 4" xfId="563"/>
    <cellStyle name="Texto explicativo 5" xfId="564"/>
    <cellStyle name="Texto explicativo 6" xfId="565"/>
    <cellStyle name="Texto explicativo 7" xfId="566"/>
    <cellStyle name="Texto explicativo 8" xfId="567"/>
    <cellStyle name="Texto explicativo 9" xfId="568"/>
    <cellStyle name="Title" xfId="569"/>
    <cellStyle name="Título" xfId="570"/>
    <cellStyle name="Título 1" xfId="571"/>
    <cellStyle name="Título 1 10" xfId="572"/>
    <cellStyle name="Título 1 2" xfId="573"/>
    <cellStyle name="Título 1 3" xfId="574"/>
    <cellStyle name="Título 1 4" xfId="575"/>
    <cellStyle name="Título 1 5" xfId="576"/>
    <cellStyle name="Título 1 6" xfId="577"/>
    <cellStyle name="Título 1 7" xfId="578"/>
    <cellStyle name="Título 1 8" xfId="579"/>
    <cellStyle name="Título 1 9" xfId="580"/>
    <cellStyle name="Título 10" xfId="581"/>
    <cellStyle name="Título 11" xfId="582"/>
    <cellStyle name="Título 12" xfId="583"/>
    <cellStyle name="Título 2" xfId="584"/>
    <cellStyle name="Título 2 10" xfId="585"/>
    <cellStyle name="Título 2 2" xfId="586"/>
    <cellStyle name="Título 2 3" xfId="587"/>
    <cellStyle name="Título 2 4" xfId="588"/>
    <cellStyle name="Título 2 5" xfId="589"/>
    <cellStyle name="Título 2 6" xfId="590"/>
    <cellStyle name="Título 2 7" xfId="591"/>
    <cellStyle name="Título 2 8" xfId="592"/>
    <cellStyle name="Título 2 9" xfId="593"/>
    <cellStyle name="Título 3" xfId="594"/>
    <cellStyle name="Título 3 10" xfId="595"/>
    <cellStyle name="Título 3 2" xfId="596"/>
    <cellStyle name="Título 3 3" xfId="597"/>
    <cellStyle name="Título 3 4" xfId="598"/>
    <cellStyle name="Título 3 5" xfId="599"/>
    <cellStyle name="Título 3 6" xfId="600"/>
    <cellStyle name="Título 3 7" xfId="601"/>
    <cellStyle name="Título 3 8" xfId="602"/>
    <cellStyle name="Título 3 9" xfId="603"/>
    <cellStyle name="Título 4" xfId="604"/>
    <cellStyle name="Título 5" xfId="605"/>
    <cellStyle name="Título 6" xfId="606"/>
    <cellStyle name="Título 7" xfId="607"/>
    <cellStyle name="Título 8" xfId="608"/>
    <cellStyle name="Título 9" xfId="609"/>
    <cellStyle name="Warning Text" xfId="6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57978</xdr:colOff>
      <xdr:row>0</xdr:row>
      <xdr:rowOff>0</xdr:rowOff>
    </xdr:from>
    <xdr:to>
      <xdr:col>5</xdr:col>
      <xdr:colOff>1429578</xdr:colOff>
      <xdr:row>6</xdr:row>
      <xdr:rowOff>0</xdr:rowOff>
    </xdr:to>
    <xdr:grpSp>
      <xdr:nvGrpSpPr>
        <xdr:cNvPr id="3101" name="Group 60"/>
        <xdr:cNvGrpSpPr>
          <a:grpSpLocks/>
        </xdr:cNvGrpSpPr>
      </xdr:nvGrpSpPr>
      <xdr:grpSpPr bwMode="auto">
        <a:xfrm>
          <a:off x="57978" y="0"/>
          <a:ext cx="9204512" cy="1423147"/>
          <a:chOff x="1701" y="671"/>
          <a:chExt cx="9480" cy="1980"/>
        </a:xfrm>
      </xdr:grpSpPr>
      <xdr:sp macro="" textlink="">
        <xdr:nvSpPr>
          <xdr:cNvPr id="6" name="AutoShape 61"/>
          <xdr:cNvSpPr>
            <a:spLocks noChangeArrowheads="1"/>
          </xdr:cNvSpPr>
        </xdr:nvSpPr>
        <xdr:spPr bwMode="auto">
          <a:xfrm>
            <a:off x="2908" y="852"/>
            <a:ext cx="8155" cy="1389"/>
          </a:xfrm>
          <a:prstGeom prst="flowChartAlternateProcess">
            <a:avLst/>
          </a:prstGeom>
          <a:solidFill>
            <a:srgbClr val="FFFFFF"/>
          </a:solidFill>
          <a:ln w="38100" cmpd="thinThick">
            <a:solidFill>
              <a:srgbClr val="000000"/>
            </a:solidFill>
            <a:miter lim="800000"/>
            <a:headEnd/>
            <a:tailEnd/>
          </a:ln>
        </xdr:spPr>
        <xdr:txBody>
          <a:bodyPr vertOverflow="clip" wrap="square" lIns="0" tIns="0" rIns="0" bIns="0" anchor="ctr" upright="1"/>
          <a:lstStyle/>
          <a:p>
            <a:pPr algn="ctr"/>
            <a:endParaRPr lang="es-CO" sz="1100" b="1">
              <a:effectLst/>
              <a:latin typeface="+mn-lt"/>
              <a:ea typeface="+mn-ea"/>
              <a:cs typeface="+mn-cs"/>
            </a:endParaRPr>
          </a:p>
          <a:p>
            <a:pPr algn="ctr"/>
            <a:r>
              <a:rPr lang="es-CO" sz="1200" b="1">
                <a:effectLst/>
                <a:latin typeface="Arial" pitchFamily="34" charset="0"/>
                <a:ea typeface="+mn-ea"/>
                <a:cs typeface="Arial" pitchFamily="34" charset="0"/>
              </a:rPr>
              <a:t>DISEÑO Y CONSTRUCCIÓN DEL POZO PROFUNDO N°</a:t>
            </a:r>
            <a:r>
              <a:rPr lang="es-CO" sz="1200" b="1" baseline="0">
                <a:effectLst/>
                <a:latin typeface="Arial" pitchFamily="34" charset="0"/>
                <a:ea typeface="+mn-ea"/>
                <a:cs typeface="Arial" pitchFamily="34" charset="0"/>
              </a:rPr>
              <a:t> 51 CON SU EQUIPAMIENTO Y LINEA DE ADUCCIÓN, SECTOR LOS PALMITOS</a:t>
            </a:r>
            <a:endParaRPr lang="es-CO" sz="1200">
              <a:effectLst/>
              <a:latin typeface="Arial" pitchFamily="34" charset="0"/>
              <a:ea typeface="+mn-ea"/>
              <a:cs typeface="Arial" pitchFamily="34" charset="0"/>
            </a:endParaRPr>
          </a:p>
          <a:p>
            <a:pPr algn="ctr" rtl="0">
              <a:defRPr sz="1000"/>
            </a:pPr>
            <a:r>
              <a:rPr lang="es-CO" sz="1000" b="0" i="0" u="none" strike="noStrike" baseline="0">
                <a:solidFill>
                  <a:srgbClr val="000000"/>
                </a:solidFill>
                <a:latin typeface="Arial Black"/>
              </a:rPr>
              <a:t> </a:t>
            </a:r>
          </a:p>
        </xdr:txBody>
      </xdr:sp>
      <xdr:pic>
        <xdr:nvPicPr>
          <xdr:cNvPr id="3104" name="Picture 67"/>
          <xdr:cNvPicPr>
            <a:picLocks noChangeAspect="1" noChangeArrowheads="1"/>
          </xdr:cNvPicPr>
        </xdr:nvPicPr>
        <xdr:blipFill>
          <a:blip xmlns:r="http://schemas.openxmlformats.org/officeDocument/2006/relationships" r:embed="rId1" cstate="print"/>
          <a:srcRect l="18097" t="18040" r="17838" b="21898"/>
          <a:stretch>
            <a:fillRect/>
          </a:stretch>
        </xdr:blipFill>
        <xdr:spPr bwMode="auto">
          <a:xfrm>
            <a:off x="1863" y="903"/>
            <a:ext cx="864" cy="1326"/>
          </a:xfrm>
          <a:prstGeom prst="rect">
            <a:avLst/>
          </a:prstGeom>
          <a:noFill/>
          <a:ln w="9525">
            <a:noFill/>
            <a:miter lim="800000"/>
            <a:headEnd/>
            <a:tailEnd/>
          </a:ln>
        </xdr:spPr>
      </xdr:pic>
      <xdr:sp macro="" textlink="">
        <xdr:nvSpPr>
          <xdr:cNvPr id="3105" name="AutoShape 68"/>
          <xdr:cNvSpPr>
            <a:spLocks noChangeArrowheads="1"/>
          </xdr:cNvSpPr>
        </xdr:nvSpPr>
        <xdr:spPr bwMode="auto">
          <a:xfrm>
            <a:off x="1701" y="671"/>
            <a:ext cx="9480" cy="1980"/>
          </a:xfrm>
          <a:prstGeom prst="roundRect">
            <a:avLst>
              <a:gd name="adj" fmla="val 2708"/>
            </a:avLst>
          </a:prstGeom>
          <a:noFill/>
          <a:ln w="28575">
            <a:solidFill>
              <a:srgbClr val="000000"/>
            </a:solidFill>
            <a:round/>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V&#237;nculoExternoRecuperado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piadeseguridad/PROYECTOS%202011/26.%20CORRECCIONES%20REDES%20DE%20DISTRIBUCION%20ZN%20II/CAS-485-08-10_PR-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 GENERAL"/>
      <sheetName val="LISTA APUS PRELIMINARES"/>
      <sheetName val="LISTA APUS EXCAVACIONES"/>
      <sheetName val="LISTA APUS RELLENOS"/>
      <sheetName val="LISTA APUS CONCRETOS"/>
      <sheetName val="LISTA APUS ACUEDUCTO"/>
      <sheetName val="LISTA APUS ALCANTARILLADO"/>
      <sheetName val="APUS PRELIMINARES"/>
      <sheetName val="APUS EXCAVACIONES"/>
      <sheetName val="APUS RELLENOS"/>
      <sheetName val="APUS CONCRETOS"/>
      <sheetName val="APUS ACUEDUCTO"/>
      <sheetName val="APUS ALCANTARILLADO"/>
      <sheetName val="APUS CAJA"/>
      <sheetName val="APUS CAJA (2)"/>
      <sheetName val="Caja Domiciliaria"/>
      <sheetName val="LISTA INSUMOS "/>
      <sheetName val="LISTA MANO DE OBRA"/>
      <sheetName val="LISTA EQUIPO"/>
      <sheetName val="LISTA TRANSPORTE"/>
      <sheetName val="PRESUPUESTO"/>
      <sheetName val="APUS"/>
      <sheetName val="EXCAVACIONE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51">
          <cell r="D51">
            <v>698</v>
          </cell>
        </row>
      </sheetData>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APU'S"/>
      <sheetName val="APU'S SUMIN"/>
      <sheetName val="Suministro"/>
      <sheetName val="FLUJO FONDOS"/>
      <sheetName val="CRONOGRAMA"/>
    </sheetNames>
    <sheetDataSet>
      <sheetData sheetId="0">
        <row r="12">
          <cell r="H12">
            <v>26741440</v>
          </cell>
        </row>
      </sheetData>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outlinePr summaryBelow="0"/>
  </sheetPr>
  <dimension ref="A1:M1613"/>
  <sheetViews>
    <sheetView showGridLines="0" tabSelected="1" zoomScale="85" zoomScaleNormal="85" zoomScaleSheetLayoutView="85" workbookViewId="0">
      <selection sqref="A1:F1"/>
    </sheetView>
  </sheetViews>
  <sheetFormatPr baseColWidth="10" defaultRowHeight="12.75" outlineLevelRow="1" x14ac:dyDescent="0.25"/>
  <cols>
    <col min="1" max="1" width="9.140625" style="29" customWidth="1"/>
    <col min="2" max="2" width="69.85546875" style="29" customWidth="1"/>
    <col min="3" max="3" width="11.85546875" style="118" customWidth="1"/>
    <col min="4" max="4" width="12.140625" style="29" customWidth="1"/>
    <col min="5" max="5" width="14.42578125" style="29" bestFit="1" customWidth="1"/>
    <col min="6" max="6" width="21.5703125" style="29" customWidth="1"/>
    <col min="7" max="7" width="22" style="53" bestFit="1" customWidth="1"/>
    <col min="8" max="8" width="36.140625" style="29" customWidth="1"/>
    <col min="9" max="9" width="11.42578125" style="29"/>
    <col min="10" max="10" width="15.85546875" style="29" bestFit="1" customWidth="1"/>
    <col min="11" max="11" width="11.42578125" style="29"/>
    <col min="12" max="12" width="25.7109375" style="29" customWidth="1"/>
    <col min="13" max="16384" width="11.42578125" style="29"/>
  </cols>
  <sheetData>
    <row r="1" spans="1:12" ht="15.75" customHeight="1" x14ac:dyDescent="0.25">
      <c r="A1" s="31"/>
      <c r="B1" s="31"/>
      <c r="C1" s="31"/>
      <c r="D1" s="31"/>
      <c r="E1" s="31"/>
      <c r="F1" s="31"/>
      <c r="G1" s="31"/>
      <c r="H1" s="31"/>
      <c r="I1" s="31"/>
      <c r="J1" s="31"/>
      <c r="K1" s="31"/>
      <c r="L1" s="31"/>
    </row>
    <row r="2" spans="1:12" ht="15.75" customHeight="1" x14ac:dyDescent="0.25">
      <c r="A2" s="31"/>
      <c r="B2" s="31"/>
      <c r="C2" s="31"/>
      <c r="D2" s="31"/>
      <c r="E2" s="31"/>
      <c r="F2" s="31"/>
      <c r="G2" s="32"/>
      <c r="H2" s="32"/>
      <c r="I2" s="32"/>
      <c r="J2" s="32"/>
      <c r="K2" s="32"/>
      <c r="L2" s="32"/>
    </row>
    <row r="3" spans="1:12" ht="15.75" customHeight="1" x14ac:dyDescent="0.25">
      <c r="A3" s="31"/>
      <c r="B3" s="31"/>
      <c r="C3" s="31"/>
      <c r="D3" s="31"/>
      <c r="E3" s="31"/>
      <c r="F3" s="31"/>
      <c r="G3" s="32"/>
      <c r="H3" s="32"/>
      <c r="I3" s="32"/>
      <c r="J3" s="32"/>
      <c r="K3" s="32"/>
      <c r="L3" s="32"/>
    </row>
    <row r="4" spans="1:12" ht="15.75" customHeight="1" x14ac:dyDescent="0.25">
      <c r="A4" s="31"/>
      <c r="B4" s="31"/>
      <c r="C4" s="31"/>
      <c r="D4" s="31"/>
      <c r="E4" s="31"/>
      <c r="F4" s="31"/>
      <c r="G4" s="32"/>
      <c r="H4" s="32"/>
      <c r="I4" s="32"/>
      <c r="J4" s="32"/>
      <c r="K4" s="32"/>
      <c r="L4" s="32"/>
    </row>
    <row r="5" spans="1:12" ht="15.75" customHeight="1" x14ac:dyDescent="0.25">
      <c r="A5" s="31"/>
      <c r="B5" s="31"/>
      <c r="C5" s="31"/>
      <c r="D5" s="31"/>
      <c r="E5" s="31"/>
      <c r="F5" s="31"/>
      <c r="G5" s="32"/>
      <c r="H5" s="32"/>
      <c r="I5" s="32"/>
      <c r="J5" s="32"/>
      <c r="K5" s="32"/>
      <c r="L5" s="32"/>
    </row>
    <row r="6" spans="1:12" ht="32.25" customHeight="1" thickBot="1" x14ac:dyDescent="0.3">
      <c r="A6" s="31"/>
      <c r="B6" s="31"/>
      <c r="C6" s="31"/>
      <c r="D6" s="31"/>
      <c r="E6" s="31"/>
      <c r="F6" s="31"/>
      <c r="G6" s="32"/>
      <c r="H6" s="32"/>
      <c r="I6" s="32"/>
      <c r="J6" s="32"/>
      <c r="K6" s="32"/>
      <c r="L6" s="32"/>
    </row>
    <row r="7" spans="1:12" ht="26.25" thickBot="1" x14ac:dyDescent="0.3">
      <c r="A7" s="33" t="s">
        <v>0</v>
      </c>
      <c r="B7" s="34" t="s">
        <v>1</v>
      </c>
      <c r="C7" s="34" t="s">
        <v>2</v>
      </c>
      <c r="D7" s="33" t="s">
        <v>3</v>
      </c>
      <c r="E7" s="34" t="s">
        <v>4</v>
      </c>
      <c r="F7" s="35" t="s">
        <v>5</v>
      </c>
      <c r="G7" s="36"/>
      <c r="H7" s="37"/>
      <c r="I7" s="37"/>
      <c r="J7" s="37"/>
      <c r="K7" s="37"/>
      <c r="L7" s="37"/>
    </row>
    <row r="8" spans="1:12" ht="5.0999999999999996" customHeight="1" x14ac:dyDescent="0.25">
      <c r="A8" s="38"/>
      <c r="B8" s="39"/>
      <c r="C8" s="39"/>
      <c r="D8" s="39"/>
      <c r="E8" s="39"/>
      <c r="F8" s="39"/>
      <c r="G8" s="36"/>
      <c r="H8" s="37"/>
      <c r="I8" s="37"/>
      <c r="J8" s="37"/>
      <c r="K8" s="37"/>
      <c r="L8" s="37"/>
    </row>
    <row r="9" spans="1:12" x14ac:dyDescent="0.25">
      <c r="A9" s="40">
        <v>1</v>
      </c>
      <c r="B9" s="41" t="s">
        <v>6</v>
      </c>
      <c r="C9" s="42"/>
      <c r="D9" s="42"/>
      <c r="E9" s="43"/>
      <c r="F9" s="44">
        <f>SUM(F10:F14)</f>
        <v>0</v>
      </c>
      <c r="G9" s="36"/>
      <c r="H9" s="37"/>
      <c r="I9" s="37"/>
      <c r="J9" s="37"/>
      <c r="K9" s="37"/>
      <c r="L9" s="37"/>
    </row>
    <row r="10" spans="1:12" outlineLevel="1" x14ac:dyDescent="0.25">
      <c r="A10" s="149">
        <v>1.01</v>
      </c>
      <c r="B10" s="128" t="s">
        <v>191</v>
      </c>
      <c r="C10" s="129" t="s">
        <v>7</v>
      </c>
      <c r="D10" s="148">
        <v>3100</v>
      </c>
      <c r="E10" s="45"/>
      <c r="F10" s="46"/>
      <c r="G10" s="47"/>
      <c r="H10" s="37"/>
      <c r="I10" s="37"/>
      <c r="J10" s="37"/>
      <c r="K10" s="37"/>
      <c r="L10" s="37"/>
    </row>
    <row r="11" spans="1:12" ht="25.5" outlineLevel="1" x14ac:dyDescent="0.25">
      <c r="A11" s="149">
        <v>1.02</v>
      </c>
      <c r="B11" s="128" t="s">
        <v>192</v>
      </c>
      <c r="C11" s="129" t="s">
        <v>12</v>
      </c>
      <c r="D11" s="141">
        <v>300</v>
      </c>
      <c r="E11" s="45"/>
      <c r="F11" s="46"/>
      <c r="G11" s="47"/>
      <c r="H11" s="37"/>
      <c r="I11" s="37"/>
      <c r="J11" s="37"/>
      <c r="K11" s="37"/>
      <c r="L11" s="37"/>
    </row>
    <row r="12" spans="1:12" ht="25.5" outlineLevel="1" x14ac:dyDescent="0.25">
      <c r="A12" s="149">
        <v>1.03</v>
      </c>
      <c r="B12" s="128" t="s">
        <v>58</v>
      </c>
      <c r="C12" s="129" t="s">
        <v>7</v>
      </c>
      <c r="D12" s="141">
        <v>3100</v>
      </c>
      <c r="E12" s="45"/>
      <c r="F12" s="46"/>
      <c r="G12" s="47"/>
      <c r="H12" s="37"/>
      <c r="I12" s="37"/>
      <c r="J12" s="37"/>
      <c r="K12" s="37"/>
      <c r="L12" s="37"/>
    </row>
    <row r="13" spans="1:12" ht="25.5" outlineLevel="1" x14ac:dyDescent="0.25">
      <c r="A13" s="149">
        <v>1.04</v>
      </c>
      <c r="B13" s="128" t="s">
        <v>14</v>
      </c>
      <c r="C13" s="129" t="s">
        <v>12</v>
      </c>
      <c r="D13" s="141">
        <v>2500</v>
      </c>
      <c r="E13" s="45"/>
      <c r="F13" s="46"/>
      <c r="G13" s="47"/>
      <c r="H13" s="37"/>
      <c r="I13" s="37"/>
      <c r="J13" s="37"/>
      <c r="K13" s="37"/>
      <c r="L13" s="37"/>
    </row>
    <row r="14" spans="1:12" ht="25.5" outlineLevel="1" x14ac:dyDescent="0.25">
      <c r="A14" s="149">
        <v>1.05</v>
      </c>
      <c r="B14" s="128" t="s">
        <v>193</v>
      </c>
      <c r="C14" s="129" t="s">
        <v>2</v>
      </c>
      <c r="D14" s="141">
        <v>1</v>
      </c>
      <c r="E14" s="45"/>
      <c r="F14" s="46"/>
      <c r="G14" s="47"/>
      <c r="H14" s="37"/>
      <c r="I14" s="37"/>
      <c r="J14" s="37"/>
      <c r="K14" s="37"/>
      <c r="L14" s="37"/>
    </row>
    <row r="15" spans="1:12" ht="5.0999999999999996" customHeight="1" x14ac:dyDescent="0.25">
      <c r="A15" s="38"/>
      <c r="B15" s="39"/>
      <c r="C15" s="39"/>
      <c r="D15" s="39"/>
      <c r="E15" s="39"/>
      <c r="F15" s="39"/>
      <c r="G15" s="47"/>
      <c r="H15" s="37"/>
      <c r="I15" s="37"/>
      <c r="J15" s="37"/>
      <c r="K15" s="37"/>
      <c r="L15" s="37"/>
    </row>
    <row r="16" spans="1:12" x14ac:dyDescent="0.25">
      <c r="A16" s="40">
        <v>2</v>
      </c>
      <c r="B16" s="48" t="s">
        <v>113</v>
      </c>
      <c r="C16" s="48"/>
      <c r="D16" s="48"/>
      <c r="E16" s="48"/>
      <c r="F16" s="44">
        <f>SUM(F17:F20)</f>
        <v>0</v>
      </c>
      <c r="G16" s="47"/>
      <c r="H16" s="37"/>
      <c r="I16" s="49"/>
      <c r="J16" s="49"/>
      <c r="K16" s="37"/>
      <c r="L16" s="37"/>
    </row>
    <row r="17" spans="1:12" outlineLevel="1" x14ac:dyDescent="0.25">
      <c r="A17" s="149">
        <v>2.0099999999999998</v>
      </c>
      <c r="B17" s="150" t="s">
        <v>114</v>
      </c>
      <c r="C17" s="129" t="s">
        <v>8</v>
      </c>
      <c r="D17" s="148">
        <v>1105</v>
      </c>
      <c r="E17" s="45"/>
      <c r="F17" s="46"/>
      <c r="G17" s="47"/>
      <c r="H17" s="37"/>
      <c r="I17" s="49"/>
      <c r="J17" s="49"/>
      <c r="K17" s="37"/>
      <c r="L17" s="37"/>
    </row>
    <row r="18" spans="1:12" outlineLevel="1" x14ac:dyDescent="0.25">
      <c r="A18" s="149">
        <v>2.0199999999999996</v>
      </c>
      <c r="B18" s="150" t="s">
        <v>115</v>
      </c>
      <c r="C18" s="129" t="s">
        <v>8</v>
      </c>
      <c r="D18" s="148">
        <v>1005</v>
      </c>
      <c r="E18" s="45"/>
      <c r="F18" s="46"/>
      <c r="G18" s="47"/>
      <c r="H18" s="37"/>
      <c r="I18" s="49"/>
      <c r="J18" s="49"/>
      <c r="K18" s="37"/>
      <c r="L18" s="37"/>
    </row>
    <row r="19" spans="1:12" outlineLevel="1" x14ac:dyDescent="0.25">
      <c r="A19" s="149">
        <v>2.0299999999999994</v>
      </c>
      <c r="B19" s="150" t="s">
        <v>116</v>
      </c>
      <c r="C19" s="129" t="s">
        <v>8</v>
      </c>
      <c r="D19" s="148">
        <v>1239</v>
      </c>
      <c r="E19" s="45"/>
      <c r="F19" s="46"/>
      <c r="G19" s="47"/>
      <c r="H19" s="37"/>
      <c r="I19" s="49"/>
      <c r="J19" s="49"/>
      <c r="K19" s="37"/>
      <c r="L19" s="37"/>
    </row>
    <row r="20" spans="1:12" outlineLevel="1" x14ac:dyDescent="0.25">
      <c r="A20" s="149">
        <v>2.0399999999999991</v>
      </c>
      <c r="B20" s="150" t="s">
        <v>117</v>
      </c>
      <c r="C20" s="129" t="s">
        <v>8</v>
      </c>
      <c r="D20" s="148">
        <v>1421</v>
      </c>
      <c r="E20" s="45"/>
      <c r="F20" s="46"/>
      <c r="G20" s="47"/>
      <c r="H20" s="37"/>
      <c r="I20" s="49"/>
      <c r="J20" s="49"/>
      <c r="K20" s="37"/>
      <c r="L20" s="37"/>
    </row>
    <row r="21" spans="1:12" ht="5.0999999999999996" customHeight="1" x14ac:dyDescent="0.25">
      <c r="A21" s="38"/>
      <c r="B21" s="39"/>
      <c r="C21" s="39"/>
      <c r="D21" s="39"/>
      <c r="E21" s="39"/>
      <c r="F21" s="39"/>
      <c r="G21" s="36"/>
      <c r="H21" s="37"/>
      <c r="I21" s="49"/>
      <c r="J21" s="49"/>
      <c r="K21" s="37"/>
      <c r="L21" s="37"/>
    </row>
    <row r="22" spans="1:12" x14ac:dyDescent="0.25">
      <c r="A22" s="40">
        <v>3</v>
      </c>
      <c r="B22" s="48" t="s">
        <v>118</v>
      </c>
      <c r="C22" s="48"/>
      <c r="D22" s="48"/>
      <c r="E22" s="48"/>
      <c r="F22" s="44">
        <f>SUM(F23:F25)</f>
        <v>0</v>
      </c>
      <c r="G22" s="36"/>
      <c r="H22" s="37"/>
      <c r="I22" s="49"/>
      <c r="J22" s="49"/>
      <c r="K22" s="37"/>
      <c r="L22" s="37"/>
    </row>
    <row r="23" spans="1:12" outlineLevel="1" x14ac:dyDescent="0.25">
      <c r="A23" s="149">
        <v>3.01</v>
      </c>
      <c r="B23" s="128" t="s">
        <v>119</v>
      </c>
      <c r="C23" s="129" t="s">
        <v>8</v>
      </c>
      <c r="D23" s="148">
        <v>339</v>
      </c>
      <c r="E23" s="45"/>
      <c r="F23" s="46"/>
      <c r="G23" s="36"/>
      <c r="H23" s="37"/>
      <c r="I23" s="37"/>
      <c r="J23" s="37"/>
      <c r="K23" s="37"/>
      <c r="L23" s="37"/>
    </row>
    <row r="24" spans="1:12" outlineLevel="1" x14ac:dyDescent="0.25">
      <c r="A24" s="149">
        <v>3.0199999999999996</v>
      </c>
      <c r="B24" s="128" t="s">
        <v>120</v>
      </c>
      <c r="C24" s="129" t="s">
        <v>8</v>
      </c>
      <c r="D24" s="148">
        <v>1927</v>
      </c>
      <c r="E24" s="45"/>
      <c r="F24" s="46"/>
      <c r="G24" s="36"/>
      <c r="H24" s="37"/>
      <c r="I24" s="37"/>
      <c r="J24" s="37"/>
      <c r="K24" s="37"/>
      <c r="L24" s="37"/>
    </row>
    <row r="25" spans="1:12" ht="25.5" outlineLevel="1" x14ac:dyDescent="0.25">
      <c r="A25" s="149">
        <v>3.0299999999999994</v>
      </c>
      <c r="B25" s="128" t="s">
        <v>121</v>
      </c>
      <c r="C25" s="129" t="s">
        <v>8</v>
      </c>
      <c r="D25" s="148">
        <v>764</v>
      </c>
      <c r="E25" s="45"/>
      <c r="F25" s="46"/>
      <c r="G25" s="36"/>
      <c r="H25" s="37"/>
      <c r="I25" s="37"/>
      <c r="J25" s="37"/>
      <c r="K25" s="37"/>
      <c r="L25" s="37"/>
    </row>
    <row r="26" spans="1:12" ht="5.0999999999999996" customHeight="1" x14ac:dyDescent="0.25">
      <c r="A26" s="38"/>
      <c r="B26" s="39"/>
      <c r="C26" s="39"/>
      <c r="D26" s="39"/>
      <c r="E26" s="39"/>
      <c r="F26" s="39"/>
      <c r="G26" s="36"/>
      <c r="H26" s="37"/>
      <c r="I26" s="37"/>
      <c r="J26" s="37"/>
      <c r="K26" s="37"/>
      <c r="L26" s="37"/>
    </row>
    <row r="27" spans="1:12" x14ac:dyDescent="0.25">
      <c r="A27" s="40">
        <v>4</v>
      </c>
      <c r="B27" s="50" t="s">
        <v>122</v>
      </c>
      <c r="C27" s="50"/>
      <c r="D27" s="50"/>
      <c r="E27" s="50"/>
      <c r="F27" s="44">
        <f>SUM(F28:F29)</f>
        <v>0</v>
      </c>
      <c r="G27" s="36"/>
      <c r="H27" s="37"/>
      <c r="I27" s="37"/>
      <c r="J27" s="37"/>
      <c r="K27" s="37"/>
      <c r="L27" s="37"/>
    </row>
    <row r="28" spans="1:12" ht="25.5" outlineLevel="1" x14ac:dyDescent="0.25">
      <c r="A28" s="149">
        <v>4.01</v>
      </c>
      <c r="B28" s="135" t="s">
        <v>123</v>
      </c>
      <c r="C28" s="136" t="s">
        <v>8</v>
      </c>
      <c r="D28" s="148">
        <v>15</v>
      </c>
      <c r="E28" s="51"/>
      <c r="F28" s="52"/>
    </row>
    <row r="29" spans="1:12" ht="25.5" outlineLevel="1" x14ac:dyDescent="0.25">
      <c r="A29" s="149">
        <v>4.0199999999999996</v>
      </c>
      <c r="B29" s="135" t="s">
        <v>124</v>
      </c>
      <c r="C29" s="136" t="s">
        <v>2</v>
      </c>
      <c r="D29" s="141">
        <v>6</v>
      </c>
      <c r="E29" s="51"/>
      <c r="F29" s="52"/>
    </row>
    <row r="30" spans="1:12" ht="5.0999999999999996" customHeight="1" x14ac:dyDescent="0.25">
      <c r="A30" s="38"/>
      <c r="B30" s="39"/>
      <c r="C30" s="39"/>
      <c r="D30" s="39"/>
      <c r="E30" s="39"/>
      <c r="F30" s="54"/>
    </row>
    <row r="31" spans="1:12" x14ac:dyDescent="0.25">
      <c r="A31" s="40">
        <v>5</v>
      </c>
      <c r="B31" s="50" t="s">
        <v>126</v>
      </c>
      <c r="C31" s="50"/>
      <c r="D31" s="50"/>
      <c r="E31" s="50"/>
      <c r="F31" s="55">
        <f>SUM(F32:F34)</f>
        <v>0</v>
      </c>
    </row>
    <row r="32" spans="1:12" ht="25.5" outlineLevel="1" x14ac:dyDescent="0.25">
      <c r="A32" s="147">
        <v>5.01</v>
      </c>
      <c r="B32" s="135" t="s">
        <v>142</v>
      </c>
      <c r="C32" s="136" t="s">
        <v>7</v>
      </c>
      <c r="D32" s="148">
        <v>3100</v>
      </c>
      <c r="E32" s="51"/>
      <c r="F32" s="52"/>
    </row>
    <row r="33" spans="1:7" ht="25.5" outlineLevel="1" x14ac:dyDescent="0.25">
      <c r="A33" s="149">
        <v>5.0199999999999996</v>
      </c>
      <c r="B33" s="135" t="s">
        <v>125</v>
      </c>
      <c r="C33" s="136" t="s">
        <v>2</v>
      </c>
      <c r="D33" s="141">
        <v>6</v>
      </c>
      <c r="E33" s="51"/>
      <c r="F33" s="52"/>
    </row>
    <row r="34" spans="1:7" ht="25.5" outlineLevel="1" x14ac:dyDescent="0.25">
      <c r="A34" s="149">
        <v>5.0299999999999994</v>
      </c>
      <c r="B34" s="135" t="s">
        <v>183</v>
      </c>
      <c r="C34" s="136" t="s">
        <v>2</v>
      </c>
      <c r="D34" s="141">
        <v>4</v>
      </c>
      <c r="E34" s="51"/>
      <c r="F34" s="52"/>
    </row>
    <row r="35" spans="1:7" ht="5.0999999999999996" customHeight="1" x14ac:dyDescent="0.25">
      <c r="A35" s="38"/>
      <c r="B35" s="39"/>
      <c r="C35" s="39"/>
      <c r="D35" s="39"/>
      <c r="E35" s="39"/>
      <c r="F35" s="54"/>
    </row>
    <row r="36" spans="1:7" x14ac:dyDescent="0.25">
      <c r="A36" s="40">
        <v>6</v>
      </c>
      <c r="B36" s="41" t="s">
        <v>135</v>
      </c>
      <c r="C36" s="42"/>
      <c r="D36" s="42"/>
      <c r="E36" s="43"/>
      <c r="F36" s="55">
        <f>SUM(F37:F54)</f>
        <v>0</v>
      </c>
    </row>
    <row r="37" spans="1:7" ht="25.5" outlineLevel="1" x14ac:dyDescent="0.25">
      <c r="A37" s="140">
        <v>6.01</v>
      </c>
      <c r="B37" s="128" t="s">
        <v>15</v>
      </c>
      <c r="C37" s="123" t="s">
        <v>7</v>
      </c>
      <c r="D37" s="124">
        <v>41</v>
      </c>
      <c r="E37" s="45"/>
      <c r="F37" s="52"/>
    </row>
    <row r="38" spans="1:7" ht="25.5" outlineLevel="1" x14ac:dyDescent="0.25">
      <c r="A38" s="140">
        <v>6.02</v>
      </c>
      <c r="B38" s="128" t="s">
        <v>78</v>
      </c>
      <c r="C38" s="123" t="s">
        <v>7</v>
      </c>
      <c r="D38" s="141">
        <v>250</v>
      </c>
      <c r="E38" s="45"/>
      <c r="F38" s="52"/>
    </row>
    <row r="39" spans="1:7" ht="25.5" outlineLevel="1" x14ac:dyDescent="0.25">
      <c r="A39" s="140">
        <v>6.0299999999999994</v>
      </c>
      <c r="B39" s="128" t="s">
        <v>79</v>
      </c>
      <c r="C39" s="123" t="s">
        <v>7</v>
      </c>
      <c r="D39" s="141">
        <v>250</v>
      </c>
      <c r="E39" s="45"/>
      <c r="F39" s="52"/>
      <c r="G39" s="56"/>
    </row>
    <row r="40" spans="1:7" ht="25.5" outlineLevel="1" x14ac:dyDescent="0.25">
      <c r="A40" s="140">
        <v>6.0399999999999991</v>
      </c>
      <c r="B40" s="128" t="s">
        <v>80</v>
      </c>
      <c r="C40" s="123" t="s">
        <v>7</v>
      </c>
      <c r="D40" s="141">
        <v>250</v>
      </c>
      <c r="E40" s="45"/>
      <c r="F40" s="52"/>
    </row>
    <row r="41" spans="1:7" ht="25.5" outlineLevel="1" x14ac:dyDescent="0.25">
      <c r="A41" s="140">
        <v>6.0499999999999989</v>
      </c>
      <c r="B41" s="128" t="s">
        <v>81</v>
      </c>
      <c r="C41" s="123" t="s">
        <v>7</v>
      </c>
      <c r="D41" s="141">
        <v>110</v>
      </c>
      <c r="E41" s="45"/>
      <c r="F41" s="52"/>
    </row>
    <row r="42" spans="1:7" ht="38.25" outlineLevel="1" x14ac:dyDescent="0.25">
      <c r="A42" s="140">
        <v>6.0599999999999987</v>
      </c>
      <c r="B42" s="128" t="s">
        <v>16</v>
      </c>
      <c r="C42" s="123" t="s">
        <v>7</v>
      </c>
      <c r="D42" s="141">
        <v>860</v>
      </c>
      <c r="E42" s="45"/>
      <c r="F42" s="52"/>
    </row>
    <row r="43" spans="1:7" outlineLevel="1" x14ac:dyDescent="0.25">
      <c r="A43" s="140">
        <v>6.0699999999999985</v>
      </c>
      <c r="B43" s="128" t="s">
        <v>17</v>
      </c>
      <c r="C43" s="123" t="s">
        <v>7</v>
      </c>
      <c r="D43" s="141">
        <v>742</v>
      </c>
      <c r="E43" s="45"/>
      <c r="F43" s="52"/>
    </row>
    <row r="44" spans="1:7" outlineLevel="1" x14ac:dyDescent="0.25">
      <c r="A44" s="140">
        <v>6.0799999999999983</v>
      </c>
      <c r="B44" s="128" t="s">
        <v>18</v>
      </c>
      <c r="C44" s="123" t="s">
        <v>7</v>
      </c>
      <c r="D44" s="141">
        <v>746</v>
      </c>
      <c r="E44" s="45"/>
      <c r="F44" s="52"/>
    </row>
    <row r="45" spans="1:7" outlineLevel="1" x14ac:dyDescent="0.25">
      <c r="A45" s="140">
        <v>6.0899999999999981</v>
      </c>
      <c r="B45" s="128" t="s">
        <v>139</v>
      </c>
      <c r="C45" s="123" t="s">
        <v>7</v>
      </c>
      <c r="D45" s="141">
        <v>220</v>
      </c>
      <c r="E45" s="45"/>
      <c r="F45" s="52"/>
    </row>
    <row r="46" spans="1:7" outlineLevel="1" x14ac:dyDescent="0.25">
      <c r="A46" s="140">
        <v>6.0999999999999979</v>
      </c>
      <c r="B46" s="128" t="s">
        <v>19</v>
      </c>
      <c r="C46" s="123" t="s">
        <v>7</v>
      </c>
      <c r="D46" s="141">
        <v>580</v>
      </c>
      <c r="E46" s="45"/>
      <c r="F46" s="52"/>
    </row>
    <row r="47" spans="1:7" outlineLevel="1" x14ac:dyDescent="0.25">
      <c r="A47" s="140">
        <v>6.1099999999999977</v>
      </c>
      <c r="B47" s="128" t="s">
        <v>56</v>
      </c>
      <c r="C47" s="123" t="s">
        <v>7</v>
      </c>
      <c r="D47" s="141">
        <v>220</v>
      </c>
      <c r="E47" s="45"/>
      <c r="F47" s="52"/>
    </row>
    <row r="48" spans="1:7" outlineLevel="1" x14ac:dyDescent="0.25">
      <c r="A48" s="140">
        <v>6.1199999999999974</v>
      </c>
      <c r="B48" s="128" t="s">
        <v>20</v>
      </c>
      <c r="C48" s="123" t="s">
        <v>7</v>
      </c>
      <c r="D48" s="124">
        <v>580</v>
      </c>
      <c r="E48" s="45"/>
      <c r="F48" s="52"/>
    </row>
    <row r="49" spans="1:6" outlineLevel="1" x14ac:dyDescent="0.25">
      <c r="A49" s="140">
        <v>6.1299999999999972</v>
      </c>
      <c r="B49" s="128" t="s">
        <v>57</v>
      </c>
      <c r="C49" s="123" t="s">
        <v>7</v>
      </c>
      <c r="D49" s="124">
        <v>220</v>
      </c>
      <c r="E49" s="45"/>
      <c r="F49" s="52"/>
    </row>
    <row r="50" spans="1:6" outlineLevel="1" x14ac:dyDescent="0.25">
      <c r="A50" s="140">
        <v>6.139999999999997</v>
      </c>
      <c r="B50" s="122" t="s">
        <v>21</v>
      </c>
      <c r="C50" s="123" t="s">
        <v>7</v>
      </c>
      <c r="D50" s="124">
        <v>40</v>
      </c>
      <c r="E50" s="45"/>
      <c r="F50" s="52"/>
    </row>
    <row r="51" spans="1:6" outlineLevel="1" x14ac:dyDescent="0.25">
      <c r="A51" s="140">
        <v>6.1499999999999968</v>
      </c>
      <c r="B51" s="122" t="s">
        <v>22</v>
      </c>
      <c r="C51" s="123" t="s">
        <v>8</v>
      </c>
      <c r="D51" s="124">
        <v>130</v>
      </c>
      <c r="E51" s="45"/>
      <c r="F51" s="52"/>
    </row>
    <row r="52" spans="1:6" outlineLevel="1" x14ac:dyDescent="0.25">
      <c r="A52" s="140">
        <v>6.1599999999999966</v>
      </c>
      <c r="B52" s="122" t="s">
        <v>23</v>
      </c>
      <c r="C52" s="123" t="s">
        <v>8</v>
      </c>
      <c r="D52" s="124">
        <v>8.1999999999999993</v>
      </c>
      <c r="E52" s="45"/>
      <c r="F52" s="52"/>
    </row>
    <row r="53" spans="1:6" outlineLevel="1" x14ac:dyDescent="0.25">
      <c r="A53" s="140">
        <v>6.1699999999999964</v>
      </c>
      <c r="B53" s="122" t="s">
        <v>24</v>
      </c>
      <c r="C53" s="123" t="s">
        <v>2</v>
      </c>
      <c r="D53" s="124">
        <v>1</v>
      </c>
      <c r="E53" s="45"/>
      <c r="F53" s="52"/>
    </row>
    <row r="54" spans="1:6" outlineLevel="1" x14ac:dyDescent="0.25">
      <c r="A54" s="140">
        <v>6.1799999999999962</v>
      </c>
      <c r="B54" s="122" t="s">
        <v>25</v>
      </c>
      <c r="C54" s="123" t="s">
        <v>7</v>
      </c>
      <c r="D54" s="124">
        <v>800</v>
      </c>
      <c r="E54" s="45"/>
      <c r="F54" s="52"/>
    </row>
    <row r="55" spans="1:6" ht="5.0999999999999996" customHeight="1" x14ac:dyDescent="0.25">
      <c r="A55" s="38"/>
      <c r="B55" s="39"/>
      <c r="C55" s="39"/>
      <c r="D55" s="39"/>
      <c r="E55" s="39"/>
      <c r="F55" s="54"/>
    </row>
    <row r="56" spans="1:6" x14ac:dyDescent="0.25">
      <c r="A56" s="40">
        <v>7</v>
      </c>
      <c r="B56" s="41" t="s">
        <v>136</v>
      </c>
      <c r="C56" s="42"/>
      <c r="D56" s="42"/>
      <c r="E56" s="43"/>
      <c r="F56" s="55">
        <f>SUM(F57)</f>
        <v>0</v>
      </c>
    </row>
    <row r="57" spans="1:6" ht="25.5" outlineLevel="1" x14ac:dyDescent="0.25">
      <c r="A57" s="140">
        <v>7.01</v>
      </c>
      <c r="B57" s="146" t="s">
        <v>77</v>
      </c>
      <c r="C57" s="123" t="s">
        <v>2</v>
      </c>
      <c r="D57" s="124">
        <v>1</v>
      </c>
      <c r="E57" s="45"/>
      <c r="F57" s="57"/>
    </row>
    <row r="58" spans="1:6" ht="5.0999999999999996" customHeight="1" x14ac:dyDescent="0.25">
      <c r="A58" s="38"/>
      <c r="B58" s="39"/>
      <c r="C58" s="39"/>
      <c r="D58" s="39"/>
      <c r="E58" s="39"/>
      <c r="F58" s="54"/>
    </row>
    <row r="59" spans="1:6" x14ac:dyDescent="0.25">
      <c r="A59" s="40">
        <v>8</v>
      </c>
      <c r="B59" s="41" t="s">
        <v>137</v>
      </c>
      <c r="C59" s="42"/>
      <c r="D59" s="42"/>
      <c r="E59" s="43"/>
      <c r="F59" s="55">
        <f>SUM(F60)</f>
        <v>0</v>
      </c>
    </row>
    <row r="60" spans="1:6" ht="25.5" outlineLevel="1" x14ac:dyDescent="0.25">
      <c r="A60" s="140">
        <v>8.01</v>
      </c>
      <c r="B60" s="122" t="s">
        <v>194</v>
      </c>
      <c r="C60" s="123" t="s">
        <v>2</v>
      </c>
      <c r="D60" s="124">
        <v>1</v>
      </c>
      <c r="E60" s="45"/>
      <c r="F60" s="57"/>
    </row>
    <row r="61" spans="1:6" ht="5.0999999999999996" customHeight="1" x14ac:dyDescent="0.25">
      <c r="A61" s="38"/>
      <c r="B61" s="39"/>
      <c r="C61" s="39"/>
      <c r="D61" s="39"/>
      <c r="E61" s="39"/>
      <c r="F61" s="54"/>
    </row>
    <row r="62" spans="1:6" x14ac:dyDescent="0.25">
      <c r="A62" s="40">
        <v>9</v>
      </c>
      <c r="B62" s="41" t="s">
        <v>162</v>
      </c>
      <c r="C62" s="42"/>
      <c r="D62" s="42"/>
      <c r="E62" s="43"/>
      <c r="F62" s="55">
        <f>SUM(F63:F63)</f>
        <v>0</v>
      </c>
    </row>
    <row r="63" spans="1:6" outlineLevel="1" x14ac:dyDescent="0.25">
      <c r="A63" s="140">
        <v>9.01</v>
      </c>
      <c r="B63" s="122" t="s">
        <v>195</v>
      </c>
      <c r="C63" s="123" t="s">
        <v>2</v>
      </c>
      <c r="D63" s="124">
        <v>1</v>
      </c>
      <c r="E63" s="45"/>
      <c r="F63" s="57"/>
    </row>
    <row r="64" spans="1:6" ht="5.0999999999999996" customHeight="1" x14ac:dyDescent="0.25">
      <c r="A64" s="38"/>
      <c r="B64" s="39"/>
      <c r="C64" s="39"/>
      <c r="D64" s="39"/>
      <c r="E64" s="39"/>
      <c r="F64" s="54"/>
    </row>
    <row r="65" spans="1:7" ht="12.75" customHeight="1" x14ac:dyDescent="0.25">
      <c r="A65" s="40">
        <v>10</v>
      </c>
      <c r="B65" s="41" t="s">
        <v>163</v>
      </c>
      <c r="C65" s="42"/>
      <c r="D65" s="42"/>
      <c r="E65" s="43"/>
      <c r="F65" s="55">
        <f>ROUNDUP(SUM(F66:F90),0)</f>
        <v>0</v>
      </c>
    </row>
    <row r="66" spans="1:7" ht="25.5" customHeight="1" outlineLevel="1" x14ac:dyDescent="0.25">
      <c r="A66" s="140">
        <v>10.01</v>
      </c>
      <c r="B66" s="122" t="s">
        <v>84</v>
      </c>
      <c r="C66" s="123" t="s">
        <v>8</v>
      </c>
      <c r="D66" s="141">
        <v>16.2</v>
      </c>
      <c r="E66" s="45"/>
      <c r="F66" s="57"/>
      <c r="G66" s="58"/>
    </row>
    <row r="67" spans="1:7" ht="25.5" customHeight="1" outlineLevel="1" x14ac:dyDescent="0.25">
      <c r="A67" s="140">
        <v>10.02</v>
      </c>
      <c r="B67" s="122" t="s">
        <v>85</v>
      </c>
      <c r="C67" s="123" t="s">
        <v>8</v>
      </c>
      <c r="D67" s="141">
        <v>6.0500000000000007</v>
      </c>
      <c r="E67" s="45"/>
      <c r="F67" s="57"/>
      <c r="G67" s="59"/>
    </row>
    <row r="68" spans="1:7" ht="25.5" customHeight="1" outlineLevel="1" x14ac:dyDescent="0.25">
      <c r="A68" s="140">
        <v>10.029999999999999</v>
      </c>
      <c r="B68" s="122" t="s">
        <v>92</v>
      </c>
      <c r="C68" s="129" t="s">
        <v>12</v>
      </c>
      <c r="D68" s="141">
        <v>36.799999999999997</v>
      </c>
      <c r="E68" s="45"/>
      <c r="F68" s="57"/>
      <c r="G68" s="60"/>
    </row>
    <row r="69" spans="1:7" ht="12.75" customHeight="1" outlineLevel="1" x14ac:dyDescent="0.25">
      <c r="A69" s="140">
        <v>10.039999999999999</v>
      </c>
      <c r="B69" s="122" t="s">
        <v>93</v>
      </c>
      <c r="C69" s="123" t="s">
        <v>8</v>
      </c>
      <c r="D69" s="141">
        <v>0.55000000000000004</v>
      </c>
      <c r="E69" s="45"/>
      <c r="F69" s="57"/>
      <c r="G69" s="58"/>
    </row>
    <row r="70" spans="1:7" ht="25.5" customHeight="1" outlineLevel="1" x14ac:dyDescent="0.25">
      <c r="A70" s="140">
        <v>10.049999999999999</v>
      </c>
      <c r="B70" s="122" t="s">
        <v>86</v>
      </c>
      <c r="C70" s="123" t="s">
        <v>8</v>
      </c>
      <c r="D70" s="141">
        <v>3.4</v>
      </c>
      <c r="E70" s="45"/>
      <c r="F70" s="57"/>
      <c r="G70" s="60"/>
    </row>
    <row r="71" spans="1:7" ht="25.5" customHeight="1" outlineLevel="1" x14ac:dyDescent="0.25">
      <c r="A71" s="140">
        <v>10.059999999999999</v>
      </c>
      <c r="B71" s="122" t="s">
        <v>94</v>
      </c>
      <c r="C71" s="123" t="s">
        <v>12</v>
      </c>
      <c r="D71" s="141">
        <v>15.400000000000002</v>
      </c>
      <c r="E71" s="45"/>
      <c r="F71" s="57"/>
    </row>
    <row r="72" spans="1:7" ht="25.5" customHeight="1" outlineLevel="1" x14ac:dyDescent="0.25">
      <c r="A72" s="140">
        <v>10.069999999999999</v>
      </c>
      <c r="B72" s="122" t="s">
        <v>95</v>
      </c>
      <c r="C72" s="123" t="s">
        <v>12</v>
      </c>
      <c r="D72" s="141">
        <v>14.3</v>
      </c>
      <c r="E72" s="45"/>
      <c r="F72" s="57"/>
    </row>
    <row r="73" spans="1:7" ht="12.75" customHeight="1" outlineLevel="1" x14ac:dyDescent="0.25">
      <c r="A73" s="140">
        <v>10.079999999999998</v>
      </c>
      <c r="B73" s="122" t="s">
        <v>90</v>
      </c>
      <c r="C73" s="123" t="s">
        <v>8</v>
      </c>
      <c r="D73" s="141">
        <v>4.66</v>
      </c>
      <c r="E73" s="45"/>
      <c r="F73" s="57"/>
    </row>
    <row r="74" spans="1:7" ht="25.5" customHeight="1" outlineLevel="1" x14ac:dyDescent="0.25">
      <c r="A74" s="140">
        <v>10.089999999999998</v>
      </c>
      <c r="B74" s="122" t="s">
        <v>96</v>
      </c>
      <c r="C74" s="123" t="s">
        <v>12</v>
      </c>
      <c r="D74" s="141">
        <v>18.700000000000003</v>
      </c>
      <c r="E74" s="45"/>
      <c r="F74" s="57"/>
    </row>
    <row r="75" spans="1:7" ht="25.5" customHeight="1" outlineLevel="1" x14ac:dyDescent="0.25">
      <c r="A75" s="140">
        <v>10.099999999999998</v>
      </c>
      <c r="B75" s="122" t="s">
        <v>91</v>
      </c>
      <c r="C75" s="123" t="s">
        <v>13</v>
      </c>
      <c r="D75" s="141">
        <v>2829</v>
      </c>
      <c r="E75" s="45"/>
      <c r="F75" s="57"/>
    </row>
    <row r="76" spans="1:7" outlineLevel="1" x14ac:dyDescent="0.25">
      <c r="A76" s="140">
        <v>10.109999999999998</v>
      </c>
      <c r="B76" s="122" t="s">
        <v>87</v>
      </c>
      <c r="C76" s="123" t="s">
        <v>12</v>
      </c>
      <c r="D76" s="141">
        <v>190.5</v>
      </c>
      <c r="E76" s="45"/>
      <c r="F76" s="57"/>
    </row>
    <row r="77" spans="1:7" ht="25.5" outlineLevel="1" x14ac:dyDescent="0.25">
      <c r="A77" s="140">
        <v>10.119999999999997</v>
      </c>
      <c r="B77" s="122" t="s">
        <v>97</v>
      </c>
      <c r="C77" s="123" t="s">
        <v>12</v>
      </c>
      <c r="D77" s="141">
        <v>123.75000000000001</v>
      </c>
      <c r="E77" s="45"/>
      <c r="F77" s="57"/>
    </row>
    <row r="78" spans="1:7" ht="25.5" outlineLevel="1" x14ac:dyDescent="0.25">
      <c r="A78" s="140">
        <v>10.129999999999997</v>
      </c>
      <c r="B78" s="122" t="s">
        <v>98</v>
      </c>
      <c r="C78" s="123" t="s">
        <v>12</v>
      </c>
      <c r="D78" s="141">
        <v>2.2000000000000002</v>
      </c>
      <c r="E78" s="45"/>
      <c r="F78" s="57"/>
    </row>
    <row r="79" spans="1:7" outlineLevel="1" x14ac:dyDescent="0.25">
      <c r="A79" s="140">
        <v>10.139999999999997</v>
      </c>
      <c r="B79" s="122" t="s">
        <v>99</v>
      </c>
      <c r="C79" s="123" t="s">
        <v>12</v>
      </c>
      <c r="D79" s="141">
        <v>110.00000000000001</v>
      </c>
      <c r="E79" s="45"/>
      <c r="F79" s="57"/>
    </row>
    <row r="80" spans="1:7" outlineLevel="1" x14ac:dyDescent="0.25">
      <c r="A80" s="140">
        <v>10.149999999999997</v>
      </c>
      <c r="B80" s="122" t="s">
        <v>106</v>
      </c>
      <c r="C80" s="123" t="s">
        <v>2</v>
      </c>
      <c r="D80" s="141">
        <v>1</v>
      </c>
      <c r="E80" s="45"/>
      <c r="F80" s="57"/>
    </row>
    <row r="81" spans="1:7" ht="25.5" outlineLevel="1" x14ac:dyDescent="0.25">
      <c r="A81" s="140">
        <v>10.159999999999997</v>
      </c>
      <c r="B81" s="122" t="s">
        <v>107</v>
      </c>
      <c r="C81" s="123" t="s">
        <v>2</v>
      </c>
      <c r="D81" s="141">
        <v>2</v>
      </c>
      <c r="E81" s="45"/>
      <c r="F81" s="57"/>
    </row>
    <row r="82" spans="1:7" ht="25.5" outlineLevel="1" x14ac:dyDescent="0.25">
      <c r="A82" s="140">
        <v>10.169999999999996</v>
      </c>
      <c r="B82" s="122" t="s">
        <v>48</v>
      </c>
      <c r="C82" s="123" t="s">
        <v>12</v>
      </c>
      <c r="D82" s="141">
        <v>44</v>
      </c>
      <c r="E82" s="45"/>
      <c r="F82" s="57"/>
    </row>
    <row r="83" spans="1:7" ht="51" outlineLevel="1" x14ac:dyDescent="0.25">
      <c r="A83" s="140">
        <v>10.179999999999996</v>
      </c>
      <c r="B83" s="145" t="s">
        <v>49</v>
      </c>
      <c r="C83" s="123" t="s">
        <v>2</v>
      </c>
      <c r="D83" s="141">
        <v>1</v>
      </c>
      <c r="E83" s="45"/>
      <c r="F83" s="57"/>
    </row>
    <row r="84" spans="1:7" ht="25.5" outlineLevel="1" x14ac:dyDescent="0.25">
      <c r="A84" s="140">
        <v>10.189999999999996</v>
      </c>
      <c r="B84" s="122" t="s">
        <v>103</v>
      </c>
      <c r="C84" s="123" t="s">
        <v>8</v>
      </c>
      <c r="D84" s="141">
        <v>0.3</v>
      </c>
      <c r="E84" s="45"/>
      <c r="F84" s="57"/>
    </row>
    <row r="85" spans="1:7" outlineLevel="1" x14ac:dyDescent="0.25">
      <c r="A85" s="140">
        <v>10.199999999999996</v>
      </c>
      <c r="B85" s="122" t="s">
        <v>104</v>
      </c>
      <c r="C85" s="123" t="s">
        <v>2</v>
      </c>
      <c r="D85" s="141">
        <v>1</v>
      </c>
      <c r="E85" s="45"/>
      <c r="F85" s="57"/>
    </row>
    <row r="86" spans="1:7" ht="38.25" outlineLevel="1" x14ac:dyDescent="0.25">
      <c r="A86" s="140">
        <v>10.209999999999996</v>
      </c>
      <c r="B86" s="122" t="s">
        <v>50</v>
      </c>
      <c r="C86" s="123" t="s">
        <v>2</v>
      </c>
      <c r="D86" s="141">
        <v>1</v>
      </c>
      <c r="E86" s="45"/>
      <c r="F86" s="57"/>
    </row>
    <row r="87" spans="1:7" ht="51" outlineLevel="1" x14ac:dyDescent="0.25">
      <c r="A87" s="140">
        <v>10.219999999999995</v>
      </c>
      <c r="B87" s="128" t="s">
        <v>88</v>
      </c>
      <c r="C87" s="129" t="s">
        <v>2</v>
      </c>
      <c r="D87" s="141">
        <v>1</v>
      </c>
      <c r="E87" s="45"/>
      <c r="F87" s="57"/>
    </row>
    <row r="88" spans="1:7" ht="63.75" outlineLevel="1" x14ac:dyDescent="0.25">
      <c r="A88" s="140">
        <v>10.229999999999995</v>
      </c>
      <c r="B88" s="128" t="s">
        <v>52</v>
      </c>
      <c r="C88" s="129" t="s">
        <v>7</v>
      </c>
      <c r="D88" s="141">
        <v>80</v>
      </c>
      <c r="E88" s="45"/>
      <c r="F88" s="57"/>
    </row>
    <row r="89" spans="1:7" outlineLevel="1" x14ac:dyDescent="0.25">
      <c r="A89" s="140">
        <v>10.239999999999995</v>
      </c>
      <c r="B89" s="122" t="s">
        <v>51</v>
      </c>
      <c r="C89" s="123" t="s">
        <v>2</v>
      </c>
      <c r="D89" s="141">
        <v>1</v>
      </c>
      <c r="E89" s="45"/>
      <c r="F89" s="57"/>
    </row>
    <row r="90" spans="1:7" outlineLevel="1" x14ac:dyDescent="0.25">
      <c r="A90" s="140">
        <v>10.249999999999995</v>
      </c>
      <c r="B90" s="146" t="s">
        <v>138</v>
      </c>
      <c r="C90" s="129" t="s">
        <v>8</v>
      </c>
      <c r="D90" s="141">
        <v>10.9</v>
      </c>
      <c r="E90" s="45"/>
      <c r="F90" s="57"/>
    </row>
    <row r="91" spans="1:7" ht="5.0999999999999996" customHeight="1" x14ac:dyDescent="0.25">
      <c r="A91" s="38"/>
      <c r="B91" s="39"/>
      <c r="C91" s="39"/>
      <c r="D91" s="39"/>
      <c r="E91" s="39"/>
      <c r="F91" s="54"/>
    </row>
    <row r="92" spans="1:7" ht="31.5" customHeight="1" x14ac:dyDescent="0.25">
      <c r="A92" s="61">
        <v>11</v>
      </c>
      <c r="B92" s="62" t="s">
        <v>184</v>
      </c>
      <c r="C92" s="63"/>
      <c r="D92" s="63"/>
      <c r="E92" s="64"/>
      <c r="F92" s="65">
        <f>SUM(F93:F114)</f>
        <v>0</v>
      </c>
    </row>
    <row r="93" spans="1:7" outlineLevel="1" x14ac:dyDescent="0.25">
      <c r="A93" s="143">
        <v>11.01</v>
      </c>
      <c r="B93" s="135" t="s">
        <v>53</v>
      </c>
      <c r="C93" s="136" t="s">
        <v>2</v>
      </c>
      <c r="D93" s="144">
        <v>1</v>
      </c>
      <c r="E93" s="51"/>
      <c r="F93" s="52"/>
      <c r="G93" s="66"/>
    </row>
    <row r="94" spans="1:7" outlineLevel="1" x14ac:dyDescent="0.25">
      <c r="A94" s="143">
        <v>11.02</v>
      </c>
      <c r="B94" s="135" t="s">
        <v>165</v>
      </c>
      <c r="C94" s="136" t="s">
        <v>2</v>
      </c>
      <c r="D94" s="144">
        <v>21</v>
      </c>
      <c r="E94" s="51"/>
      <c r="F94" s="52"/>
      <c r="G94" s="66"/>
    </row>
    <row r="95" spans="1:7" outlineLevel="1" x14ac:dyDescent="0.25">
      <c r="A95" s="143">
        <v>11.03</v>
      </c>
      <c r="B95" s="135" t="s">
        <v>108</v>
      </c>
      <c r="C95" s="136" t="s">
        <v>2</v>
      </c>
      <c r="D95" s="144">
        <v>2</v>
      </c>
      <c r="E95" s="51"/>
      <c r="F95" s="52"/>
      <c r="G95" s="66"/>
    </row>
    <row r="96" spans="1:7" outlineLevel="1" x14ac:dyDescent="0.25">
      <c r="A96" s="143">
        <v>11.04</v>
      </c>
      <c r="B96" s="135" t="s">
        <v>166</v>
      </c>
      <c r="C96" s="136" t="s">
        <v>2</v>
      </c>
      <c r="D96" s="144">
        <v>6</v>
      </c>
      <c r="E96" s="51"/>
      <c r="F96" s="52"/>
      <c r="G96" s="66"/>
    </row>
    <row r="97" spans="1:13" outlineLevel="1" x14ac:dyDescent="0.25">
      <c r="A97" s="143">
        <v>11.049999999999999</v>
      </c>
      <c r="B97" s="135" t="s">
        <v>167</v>
      </c>
      <c r="C97" s="136" t="s">
        <v>2</v>
      </c>
      <c r="D97" s="144">
        <v>3</v>
      </c>
      <c r="E97" s="51"/>
      <c r="F97" s="52"/>
      <c r="G97" s="66"/>
    </row>
    <row r="98" spans="1:13" outlineLevel="1" x14ac:dyDescent="0.25">
      <c r="A98" s="143">
        <v>11.059999999999999</v>
      </c>
      <c r="B98" s="135" t="s">
        <v>168</v>
      </c>
      <c r="C98" s="136" t="s">
        <v>2</v>
      </c>
      <c r="D98" s="144">
        <v>1</v>
      </c>
      <c r="E98" s="51"/>
      <c r="F98" s="52"/>
      <c r="G98" s="66"/>
    </row>
    <row r="99" spans="1:13" outlineLevel="1" x14ac:dyDescent="0.25">
      <c r="A99" s="143">
        <v>11.069999999999999</v>
      </c>
      <c r="B99" s="135" t="s">
        <v>54</v>
      </c>
      <c r="C99" s="136" t="s">
        <v>2</v>
      </c>
      <c r="D99" s="144">
        <v>26</v>
      </c>
      <c r="E99" s="51"/>
      <c r="F99" s="52"/>
      <c r="G99" s="66"/>
    </row>
    <row r="100" spans="1:13" outlineLevel="1" x14ac:dyDescent="0.25">
      <c r="A100" s="143">
        <v>11.079999999999998</v>
      </c>
      <c r="B100" s="135" t="s">
        <v>109</v>
      </c>
      <c r="C100" s="136" t="s">
        <v>7</v>
      </c>
      <c r="D100" s="144">
        <v>3381</v>
      </c>
      <c r="E100" s="51"/>
      <c r="F100" s="52"/>
      <c r="G100" s="66"/>
    </row>
    <row r="101" spans="1:13" outlineLevel="1" x14ac:dyDescent="0.25">
      <c r="A101" s="143">
        <v>11.089999999999998</v>
      </c>
      <c r="B101" s="135" t="s">
        <v>110</v>
      </c>
      <c r="C101" s="136" t="s">
        <v>2</v>
      </c>
      <c r="D101" s="144">
        <v>28</v>
      </c>
      <c r="E101" s="51"/>
      <c r="F101" s="52"/>
      <c r="G101" s="66"/>
      <c r="H101" s="37"/>
      <c r="I101" s="37"/>
      <c r="J101" s="37"/>
      <c r="K101" s="37"/>
      <c r="L101" s="37"/>
      <c r="M101" s="37"/>
    </row>
    <row r="102" spans="1:13" outlineLevel="1" x14ac:dyDescent="0.25">
      <c r="A102" s="143">
        <v>11.099999999999998</v>
      </c>
      <c r="B102" s="135" t="s">
        <v>169</v>
      </c>
      <c r="C102" s="136" t="s">
        <v>2</v>
      </c>
      <c r="D102" s="144">
        <v>5</v>
      </c>
      <c r="E102" s="51"/>
      <c r="F102" s="52"/>
      <c r="G102" s="66"/>
      <c r="H102" s="37"/>
      <c r="I102" s="37"/>
      <c r="J102" s="37"/>
      <c r="K102" s="37"/>
      <c r="L102" s="37"/>
      <c r="M102" s="37"/>
    </row>
    <row r="103" spans="1:13" outlineLevel="1" x14ac:dyDescent="0.25">
      <c r="A103" s="143">
        <v>11.109999999999998</v>
      </c>
      <c r="B103" s="135" t="s">
        <v>170</v>
      </c>
      <c r="C103" s="136" t="s">
        <v>7</v>
      </c>
      <c r="D103" s="144">
        <v>15</v>
      </c>
      <c r="E103" s="51"/>
      <c r="F103" s="52"/>
      <c r="G103" s="66"/>
      <c r="H103" s="37"/>
      <c r="I103" s="37"/>
      <c r="J103" s="37"/>
      <c r="K103" s="37"/>
      <c r="L103" s="37"/>
      <c r="M103" s="37"/>
    </row>
    <row r="104" spans="1:13" ht="25.5" outlineLevel="1" x14ac:dyDescent="0.25">
      <c r="A104" s="143">
        <v>11.119999999999997</v>
      </c>
      <c r="B104" s="135" t="s">
        <v>171</v>
      </c>
      <c r="C104" s="136" t="s">
        <v>7</v>
      </c>
      <c r="D104" s="144">
        <v>25</v>
      </c>
      <c r="E104" s="51"/>
      <c r="F104" s="52"/>
      <c r="G104" s="67"/>
      <c r="H104" s="68"/>
      <c r="I104" s="68"/>
      <c r="J104" s="68"/>
      <c r="K104" s="68"/>
      <c r="L104" s="68"/>
      <c r="M104" s="37"/>
    </row>
    <row r="105" spans="1:13" outlineLevel="1" x14ac:dyDescent="0.25">
      <c r="A105" s="143">
        <v>11.129999999999997</v>
      </c>
      <c r="B105" s="135" t="s">
        <v>111</v>
      </c>
      <c r="C105" s="136" t="s">
        <v>2</v>
      </c>
      <c r="D105" s="144">
        <v>2</v>
      </c>
      <c r="E105" s="51"/>
      <c r="F105" s="52"/>
      <c r="G105" s="69"/>
      <c r="H105" s="68"/>
      <c r="I105" s="68"/>
      <c r="J105" s="68"/>
      <c r="K105" s="70"/>
      <c r="L105" s="68"/>
      <c r="M105" s="37"/>
    </row>
    <row r="106" spans="1:13" outlineLevel="1" x14ac:dyDescent="0.25">
      <c r="A106" s="143">
        <v>11.139999999999997</v>
      </c>
      <c r="B106" s="135" t="s">
        <v>112</v>
      </c>
      <c r="C106" s="136" t="s">
        <v>2</v>
      </c>
      <c r="D106" s="144">
        <v>33</v>
      </c>
      <c r="E106" s="51"/>
      <c r="F106" s="52"/>
      <c r="G106" s="67"/>
      <c r="H106" s="68"/>
      <c r="I106" s="71"/>
      <c r="J106" s="68"/>
      <c r="K106" s="72"/>
      <c r="L106" s="68"/>
      <c r="M106" s="37"/>
    </row>
    <row r="107" spans="1:13" outlineLevel="1" x14ac:dyDescent="0.25">
      <c r="A107" s="143">
        <v>11.149999999999997</v>
      </c>
      <c r="B107" s="135" t="s">
        <v>55</v>
      </c>
      <c r="C107" s="136" t="s">
        <v>7</v>
      </c>
      <c r="D107" s="144">
        <v>3381</v>
      </c>
      <c r="E107" s="51"/>
      <c r="F107" s="52"/>
      <c r="G107" s="67"/>
      <c r="H107" s="68"/>
      <c r="I107" s="71"/>
      <c r="J107" s="68"/>
      <c r="K107" s="72"/>
      <c r="L107" s="68"/>
      <c r="M107" s="37"/>
    </row>
    <row r="108" spans="1:13" ht="63.75" outlineLevel="1" x14ac:dyDescent="0.25">
      <c r="A108" s="143">
        <v>11.159999999999997</v>
      </c>
      <c r="B108" s="135" t="s">
        <v>196</v>
      </c>
      <c r="C108" s="136" t="s">
        <v>2</v>
      </c>
      <c r="D108" s="144">
        <v>1</v>
      </c>
      <c r="E108" s="51"/>
      <c r="F108" s="52"/>
      <c r="G108" s="67"/>
      <c r="H108" s="68"/>
      <c r="I108" s="71"/>
      <c r="J108" s="68"/>
      <c r="K108" s="72"/>
      <c r="L108" s="68"/>
      <c r="M108" s="37"/>
    </row>
    <row r="109" spans="1:13" outlineLevel="1" x14ac:dyDescent="0.25">
      <c r="A109" s="121">
        <v>11.17</v>
      </c>
      <c r="B109" s="122" t="s">
        <v>185</v>
      </c>
      <c r="C109" s="136" t="s">
        <v>2</v>
      </c>
      <c r="D109" s="144">
        <v>1</v>
      </c>
      <c r="E109" s="51"/>
      <c r="F109" s="52"/>
      <c r="G109" s="67"/>
      <c r="H109" s="68"/>
      <c r="I109" s="71"/>
      <c r="J109" s="68"/>
      <c r="K109" s="72"/>
      <c r="L109" s="68"/>
      <c r="M109" s="37"/>
    </row>
    <row r="110" spans="1:13" outlineLevel="1" x14ac:dyDescent="0.25">
      <c r="A110" s="121">
        <v>11.18</v>
      </c>
      <c r="B110" s="122" t="s">
        <v>186</v>
      </c>
      <c r="C110" s="136" t="s">
        <v>7</v>
      </c>
      <c r="D110" s="144">
        <v>10</v>
      </c>
      <c r="E110" s="51"/>
      <c r="F110" s="52"/>
      <c r="G110" s="67"/>
      <c r="H110" s="68"/>
      <c r="I110" s="71"/>
      <c r="J110" s="68"/>
      <c r="K110" s="72"/>
      <c r="L110" s="68"/>
      <c r="M110" s="37"/>
    </row>
    <row r="111" spans="1:13" outlineLevel="1" x14ac:dyDescent="0.25">
      <c r="A111" s="121">
        <v>11.19</v>
      </c>
      <c r="B111" s="122" t="s">
        <v>187</v>
      </c>
      <c r="C111" s="136" t="s">
        <v>2</v>
      </c>
      <c r="D111" s="144">
        <v>7</v>
      </c>
      <c r="E111" s="51"/>
      <c r="F111" s="52"/>
      <c r="G111" s="67"/>
      <c r="H111" s="68"/>
      <c r="I111" s="71"/>
      <c r="J111" s="68"/>
      <c r="K111" s="72"/>
      <c r="L111" s="68"/>
      <c r="M111" s="37"/>
    </row>
    <row r="112" spans="1:13" outlineLevel="1" x14ac:dyDescent="0.25">
      <c r="A112" s="121">
        <v>11.2</v>
      </c>
      <c r="B112" s="122" t="s">
        <v>188</v>
      </c>
      <c r="C112" s="136" t="s">
        <v>2</v>
      </c>
      <c r="D112" s="144">
        <v>2</v>
      </c>
      <c r="E112" s="51"/>
      <c r="F112" s="52"/>
      <c r="G112" s="67"/>
      <c r="H112" s="68"/>
      <c r="I112" s="71"/>
      <c r="J112" s="68"/>
      <c r="K112" s="72"/>
      <c r="L112" s="68"/>
      <c r="M112" s="37"/>
    </row>
    <row r="113" spans="1:13" outlineLevel="1" x14ac:dyDescent="0.25">
      <c r="A113" s="121">
        <v>11.21</v>
      </c>
      <c r="B113" s="122" t="s">
        <v>189</v>
      </c>
      <c r="C113" s="136" t="s">
        <v>2</v>
      </c>
      <c r="D113" s="144">
        <v>2</v>
      </c>
      <c r="E113" s="51"/>
      <c r="F113" s="52"/>
      <c r="G113" s="67"/>
      <c r="H113" s="68"/>
      <c r="I113" s="71"/>
      <c r="J113" s="68"/>
      <c r="K113" s="72"/>
      <c r="L113" s="68"/>
      <c r="M113" s="37"/>
    </row>
    <row r="114" spans="1:13" outlineLevel="1" x14ac:dyDescent="0.25">
      <c r="A114" s="121">
        <v>11.22</v>
      </c>
      <c r="B114" s="122" t="s">
        <v>190</v>
      </c>
      <c r="C114" s="136" t="s">
        <v>2</v>
      </c>
      <c r="D114" s="144">
        <v>2</v>
      </c>
      <c r="E114" s="51"/>
      <c r="F114" s="52"/>
      <c r="G114" s="67"/>
      <c r="H114" s="68"/>
      <c r="I114" s="71"/>
      <c r="J114" s="68"/>
      <c r="K114" s="72"/>
      <c r="L114" s="68"/>
      <c r="M114" s="37"/>
    </row>
    <row r="115" spans="1:13" ht="5.0999999999999996" customHeight="1" x14ac:dyDescent="0.25">
      <c r="A115" s="74"/>
      <c r="B115" s="75"/>
      <c r="C115" s="75"/>
      <c r="D115" s="75"/>
      <c r="E115" s="75"/>
      <c r="F115" s="76"/>
      <c r="G115" s="67"/>
      <c r="H115" s="68"/>
      <c r="I115" s="71"/>
      <c r="J115" s="68"/>
      <c r="K115" s="72"/>
      <c r="L115" s="68"/>
      <c r="M115" s="37"/>
    </row>
    <row r="116" spans="1:13" x14ac:dyDescent="0.25">
      <c r="A116" s="40">
        <v>12</v>
      </c>
      <c r="B116" s="41" t="s">
        <v>164</v>
      </c>
      <c r="C116" s="42"/>
      <c r="D116" s="42"/>
      <c r="E116" s="43"/>
      <c r="F116" s="55">
        <f>SUM(F117:F118)</f>
        <v>0</v>
      </c>
      <c r="G116" s="67"/>
      <c r="H116" s="68"/>
      <c r="I116" s="71"/>
      <c r="J116" s="68"/>
      <c r="K116" s="72"/>
      <c r="L116" s="68"/>
      <c r="M116" s="37"/>
    </row>
    <row r="117" spans="1:13" ht="25.5" outlineLevel="1" x14ac:dyDescent="0.25">
      <c r="A117" s="140">
        <v>12.01</v>
      </c>
      <c r="B117" s="128" t="s">
        <v>105</v>
      </c>
      <c r="C117" s="129" t="s">
        <v>2</v>
      </c>
      <c r="D117" s="141">
        <v>1</v>
      </c>
      <c r="E117" s="45"/>
      <c r="F117" s="57"/>
      <c r="G117" s="77"/>
      <c r="H117" s="68"/>
      <c r="I117" s="71"/>
      <c r="J117" s="68"/>
      <c r="K117" s="72"/>
      <c r="L117" s="68"/>
      <c r="M117" s="37"/>
    </row>
    <row r="118" spans="1:13" ht="25.5" outlineLevel="1" x14ac:dyDescent="0.25">
      <c r="A118" s="142">
        <v>12.02</v>
      </c>
      <c r="B118" s="128" t="s">
        <v>197</v>
      </c>
      <c r="C118" s="129" t="s">
        <v>2</v>
      </c>
      <c r="D118" s="141">
        <v>1</v>
      </c>
      <c r="E118" s="45"/>
      <c r="F118" s="78"/>
      <c r="G118" s="67"/>
      <c r="H118" s="68"/>
      <c r="I118" s="71"/>
      <c r="J118" s="68"/>
      <c r="K118" s="72"/>
      <c r="L118" s="68"/>
      <c r="M118" s="37"/>
    </row>
    <row r="119" spans="1:13" ht="13.5" outlineLevel="1" thickBot="1" x14ac:dyDescent="0.3">
      <c r="A119" s="79"/>
      <c r="B119" s="80"/>
      <c r="C119" s="81"/>
      <c r="D119" s="82"/>
      <c r="E119" s="83"/>
      <c r="F119" s="84"/>
      <c r="G119" s="29"/>
    </row>
    <row r="120" spans="1:13" ht="15.75" outlineLevel="1" thickBot="1" x14ac:dyDescent="0.3">
      <c r="A120" s="85" t="s">
        <v>10</v>
      </c>
      <c r="B120" s="85"/>
      <c r="C120" s="85"/>
      <c r="D120" s="85"/>
      <c r="E120" s="85"/>
      <c r="F120" s="86">
        <f>SUM(F9:F118)/2</f>
        <v>0</v>
      </c>
      <c r="G120" s="29"/>
    </row>
    <row r="121" spans="1:13" ht="13.5" thickBot="1" x14ac:dyDescent="0.3">
      <c r="A121" s="87"/>
      <c r="B121" s="88"/>
      <c r="C121" s="88"/>
      <c r="D121" s="88"/>
      <c r="E121" s="88"/>
      <c r="F121" s="89"/>
      <c r="G121" s="29"/>
    </row>
    <row r="122" spans="1:13" ht="18" customHeight="1" x14ac:dyDescent="0.2">
      <c r="A122" s="90" t="s">
        <v>127</v>
      </c>
      <c r="B122" s="91"/>
      <c r="C122" s="91"/>
      <c r="D122" s="91"/>
      <c r="E122" s="91"/>
      <c r="F122" s="92"/>
      <c r="G122" s="93"/>
      <c r="H122" s="94"/>
      <c r="I122" s="94"/>
      <c r="J122" s="94"/>
      <c r="K122" s="72"/>
      <c r="L122" s="68"/>
      <c r="M122" s="37"/>
    </row>
    <row r="123" spans="1:13" ht="25.5" x14ac:dyDescent="0.2">
      <c r="A123" s="95" t="s">
        <v>0</v>
      </c>
      <c r="B123" s="96" t="s">
        <v>1</v>
      </c>
      <c r="C123" s="96" t="s">
        <v>2</v>
      </c>
      <c r="D123" s="95" t="s">
        <v>3</v>
      </c>
      <c r="E123" s="96" t="s">
        <v>4</v>
      </c>
      <c r="F123" s="97" t="s">
        <v>128</v>
      </c>
      <c r="G123" s="94"/>
      <c r="H123" s="94"/>
      <c r="I123" s="94"/>
      <c r="J123" s="94"/>
      <c r="K123" s="72"/>
      <c r="L123" s="68"/>
      <c r="M123" s="37"/>
    </row>
    <row r="124" spans="1:13" x14ac:dyDescent="0.25">
      <c r="A124" s="95">
        <v>1</v>
      </c>
      <c r="B124" s="41" t="s">
        <v>129</v>
      </c>
      <c r="C124" s="42"/>
      <c r="D124" s="42"/>
      <c r="E124" s="43"/>
      <c r="F124" s="98">
        <f>SUM(F125:F152)</f>
        <v>0</v>
      </c>
      <c r="G124" s="99"/>
      <c r="H124" s="99"/>
      <c r="I124" s="99"/>
      <c r="J124" s="99"/>
      <c r="K124" s="99"/>
      <c r="L124" s="99"/>
      <c r="M124" s="37"/>
    </row>
    <row r="125" spans="1:13" outlineLevel="1" x14ac:dyDescent="0.25">
      <c r="A125" s="121">
        <v>1.01</v>
      </c>
      <c r="B125" s="135" t="s">
        <v>141</v>
      </c>
      <c r="C125" s="136" t="s">
        <v>7</v>
      </c>
      <c r="D125" s="137">
        <v>3100</v>
      </c>
      <c r="E125" s="100"/>
      <c r="F125" s="101"/>
      <c r="G125" s="37"/>
      <c r="H125" s="1"/>
      <c r="I125" s="99"/>
      <c r="J125" s="99"/>
      <c r="K125" s="99"/>
      <c r="L125" s="99"/>
      <c r="M125" s="37"/>
    </row>
    <row r="126" spans="1:13" outlineLevel="1" x14ac:dyDescent="0.25">
      <c r="A126" s="121">
        <v>1.02</v>
      </c>
      <c r="B126" s="135" t="s">
        <v>172</v>
      </c>
      <c r="C126" s="136" t="s">
        <v>2</v>
      </c>
      <c r="D126" s="137">
        <v>1</v>
      </c>
      <c r="E126" s="100"/>
      <c r="F126" s="101"/>
      <c r="G126" s="37"/>
      <c r="H126" s="1"/>
      <c r="I126" s="77"/>
      <c r="J126" s="77"/>
      <c r="K126" s="77"/>
      <c r="L126" s="77"/>
    </row>
    <row r="127" spans="1:13" outlineLevel="1" x14ac:dyDescent="0.25">
      <c r="A127" s="121">
        <v>1.03</v>
      </c>
      <c r="B127" s="135" t="s">
        <v>177</v>
      </c>
      <c r="C127" s="136" t="s">
        <v>2</v>
      </c>
      <c r="D127" s="137">
        <v>1</v>
      </c>
      <c r="E127" s="100"/>
      <c r="F127" s="101"/>
      <c r="G127" s="37"/>
      <c r="H127" s="1"/>
      <c r="I127" s="77"/>
      <c r="J127" s="77"/>
      <c r="K127" s="77"/>
      <c r="L127" s="77"/>
    </row>
    <row r="128" spans="1:13" outlineLevel="1" x14ac:dyDescent="0.25">
      <c r="A128" s="121">
        <v>1.04</v>
      </c>
      <c r="B128" s="135" t="s">
        <v>179</v>
      </c>
      <c r="C128" s="136" t="s">
        <v>2</v>
      </c>
      <c r="D128" s="137">
        <v>6</v>
      </c>
      <c r="E128" s="100"/>
      <c r="F128" s="101"/>
      <c r="G128" s="37"/>
      <c r="H128" s="1"/>
      <c r="I128" s="77"/>
      <c r="J128" s="77"/>
      <c r="K128" s="77"/>
      <c r="L128" s="77"/>
    </row>
    <row r="129" spans="1:12" outlineLevel="1" x14ac:dyDescent="0.25">
      <c r="A129" s="121">
        <v>1.05</v>
      </c>
      <c r="B129" s="135" t="s">
        <v>173</v>
      </c>
      <c r="C129" s="136" t="s">
        <v>2</v>
      </c>
      <c r="D129" s="138">
        <v>1</v>
      </c>
      <c r="E129" s="100"/>
      <c r="F129" s="101"/>
      <c r="G129" s="37"/>
      <c r="H129" s="37"/>
      <c r="I129" s="37"/>
      <c r="J129" s="37"/>
      <c r="K129" s="37"/>
      <c r="L129" s="37"/>
    </row>
    <row r="130" spans="1:12" outlineLevel="1" x14ac:dyDescent="0.25">
      <c r="A130" s="121">
        <v>1.06</v>
      </c>
      <c r="B130" s="135" t="s">
        <v>146</v>
      </c>
      <c r="C130" s="136" t="s">
        <v>2</v>
      </c>
      <c r="D130" s="138">
        <v>2</v>
      </c>
      <c r="E130" s="100"/>
      <c r="F130" s="101"/>
      <c r="G130" s="37"/>
      <c r="H130" s="37"/>
      <c r="I130" s="37"/>
      <c r="J130" s="37"/>
      <c r="K130" s="37"/>
      <c r="L130" s="37"/>
    </row>
    <row r="131" spans="1:12" outlineLevel="1" x14ac:dyDescent="0.25">
      <c r="A131" s="121">
        <v>1.07</v>
      </c>
      <c r="B131" s="135" t="s">
        <v>178</v>
      </c>
      <c r="C131" s="136" t="s">
        <v>2</v>
      </c>
      <c r="D131" s="138">
        <v>2</v>
      </c>
      <c r="E131" s="100"/>
      <c r="F131" s="101"/>
      <c r="G131" s="37"/>
      <c r="H131" s="37"/>
      <c r="I131" s="37"/>
      <c r="J131" s="37"/>
      <c r="K131" s="37"/>
      <c r="L131" s="37"/>
    </row>
    <row r="132" spans="1:12" outlineLevel="1" x14ac:dyDescent="0.25">
      <c r="A132" s="121">
        <v>1.08</v>
      </c>
      <c r="B132" s="135" t="s">
        <v>176</v>
      </c>
      <c r="C132" s="136" t="s">
        <v>2</v>
      </c>
      <c r="D132" s="138">
        <v>1</v>
      </c>
      <c r="E132" s="100"/>
      <c r="F132" s="101"/>
      <c r="G132" s="37"/>
      <c r="H132" s="37"/>
      <c r="I132" s="37"/>
      <c r="J132" s="37"/>
      <c r="K132" s="37"/>
      <c r="L132" s="37"/>
    </row>
    <row r="133" spans="1:12" outlineLevel="1" x14ac:dyDescent="0.25">
      <c r="A133" s="121">
        <v>1.0900000000000001</v>
      </c>
      <c r="B133" s="135" t="s">
        <v>174</v>
      </c>
      <c r="C133" s="136" t="s">
        <v>2</v>
      </c>
      <c r="D133" s="138">
        <v>1</v>
      </c>
      <c r="E133" s="100"/>
      <c r="F133" s="101"/>
      <c r="G133" s="37"/>
      <c r="H133" s="37"/>
      <c r="I133" s="37"/>
      <c r="J133" s="37"/>
      <c r="K133" s="37"/>
      <c r="L133" s="37"/>
    </row>
    <row r="134" spans="1:12" outlineLevel="1" x14ac:dyDescent="0.25">
      <c r="A134" s="121">
        <v>1.1000000000000001</v>
      </c>
      <c r="B134" s="135" t="s">
        <v>147</v>
      </c>
      <c r="C134" s="136" t="s">
        <v>2</v>
      </c>
      <c r="D134" s="138">
        <v>1</v>
      </c>
      <c r="E134" s="100"/>
      <c r="F134" s="101"/>
      <c r="G134" s="37"/>
      <c r="H134" s="37"/>
      <c r="I134" s="37"/>
      <c r="J134" s="37"/>
      <c r="K134" s="37"/>
      <c r="L134" s="37"/>
    </row>
    <row r="135" spans="1:12" outlineLevel="1" x14ac:dyDescent="0.25">
      <c r="A135" s="121">
        <v>1.1100000000000001</v>
      </c>
      <c r="B135" s="135" t="s">
        <v>148</v>
      </c>
      <c r="C135" s="136" t="s">
        <v>2</v>
      </c>
      <c r="D135" s="138">
        <v>1</v>
      </c>
      <c r="E135" s="100"/>
      <c r="F135" s="101"/>
      <c r="G135" s="37"/>
      <c r="H135" s="37"/>
      <c r="I135" s="37"/>
      <c r="J135" s="37"/>
      <c r="K135" s="37"/>
      <c r="L135" s="37"/>
    </row>
    <row r="136" spans="1:12" outlineLevel="1" x14ac:dyDescent="0.25">
      <c r="A136" s="121">
        <v>1.1200000000000001</v>
      </c>
      <c r="B136" s="135" t="s">
        <v>149</v>
      </c>
      <c r="C136" s="136" t="s">
        <v>2</v>
      </c>
      <c r="D136" s="138">
        <v>1</v>
      </c>
      <c r="E136" s="100"/>
      <c r="F136" s="101"/>
      <c r="G136" s="37"/>
      <c r="H136" s="37"/>
      <c r="I136" s="37"/>
      <c r="J136" s="37"/>
      <c r="K136" s="37"/>
      <c r="L136" s="37"/>
    </row>
    <row r="137" spans="1:12" outlineLevel="1" x14ac:dyDescent="0.25">
      <c r="A137" s="121">
        <v>1.1299999999999999</v>
      </c>
      <c r="B137" s="135" t="s">
        <v>150</v>
      </c>
      <c r="C137" s="136" t="s">
        <v>2</v>
      </c>
      <c r="D137" s="138">
        <v>1</v>
      </c>
      <c r="E137" s="100"/>
      <c r="F137" s="101"/>
      <c r="G137" s="37"/>
      <c r="H137" s="37"/>
      <c r="I137" s="37"/>
      <c r="J137" s="37"/>
      <c r="K137" s="37"/>
      <c r="L137" s="37"/>
    </row>
    <row r="138" spans="1:12" outlineLevel="1" x14ac:dyDescent="0.25">
      <c r="A138" s="121">
        <v>1.1399999999999999</v>
      </c>
      <c r="B138" s="135" t="s">
        <v>161</v>
      </c>
      <c r="C138" s="136" t="s">
        <v>2</v>
      </c>
      <c r="D138" s="138">
        <v>1</v>
      </c>
      <c r="E138" s="100"/>
      <c r="F138" s="101"/>
      <c r="G138" s="37"/>
      <c r="H138" s="37"/>
      <c r="I138" s="37"/>
      <c r="J138" s="37"/>
      <c r="K138" s="37"/>
      <c r="L138" s="37"/>
    </row>
    <row r="139" spans="1:12" outlineLevel="1" x14ac:dyDescent="0.25">
      <c r="A139" s="121">
        <v>1.1499999999999999</v>
      </c>
      <c r="B139" s="135" t="s">
        <v>151</v>
      </c>
      <c r="C139" s="136" t="s">
        <v>2</v>
      </c>
      <c r="D139" s="138">
        <v>1</v>
      </c>
      <c r="E139" s="100"/>
      <c r="F139" s="101"/>
      <c r="G139" s="37"/>
      <c r="H139" s="37"/>
      <c r="I139" s="37"/>
      <c r="J139" s="37"/>
      <c r="K139" s="37"/>
      <c r="L139" s="37"/>
    </row>
    <row r="140" spans="1:12" outlineLevel="1" x14ac:dyDescent="0.25">
      <c r="A140" s="121">
        <v>1.1599999999999999</v>
      </c>
      <c r="B140" s="135" t="s">
        <v>152</v>
      </c>
      <c r="C140" s="136" t="s">
        <v>2</v>
      </c>
      <c r="D140" s="138">
        <v>1</v>
      </c>
      <c r="E140" s="100"/>
      <c r="F140" s="101"/>
      <c r="G140" s="37"/>
      <c r="H140" s="37"/>
      <c r="I140" s="37"/>
      <c r="J140" s="37"/>
      <c r="K140" s="37"/>
      <c r="L140" s="37"/>
    </row>
    <row r="141" spans="1:12" outlineLevel="1" x14ac:dyDescent="0.25">
      <c r="A141" s="121">
        <v>1.17</v>
      </c>
      <c r="B141" s="135" t="s">
        <v>153</v>
      </c>
      <c r="C141" s="136" t="s">
        <v>2</v>
      </c>
      <c r="D141" s="138">
        <v>1</v>
      </c>
      <c r="E141" s="100"/>
      <c r="F141" s="101"/>
      <c r="G141" s="37"/>
      <c r="H141" s="37"/>
      <c r="I141" s="37"/>
      <c r="J141" s="37"/>
      <c r="K141" s="37"/>
      <c r="L141" s="37"/>
    </row>
    <row r="142" spans="1:12" outlineLevel="1" x14ac:dyDescent="0.25">
      <c r="A142" s="121">
        <v>1.18</v>
      </c>
      <c r="B142" s="135" t="s">
        <v>182</v>
      </c>
      <c r="C142" s="136" t="s">
        <v>2</v>
      </c>
      <c r="D142" s="138">
        <v>3</v>
      </c>
      <c r="E142" s="100"/>
      <c r="F142" s="101"/>
      <c r="G142" s="37"/>
      <c r="H142" s="37"/>
      <c r="I142" s="37"/>
      <c r="J142" s="37"/>
      <c r="K142" s="37"/>
      <c r="L142" s="37"/>
    </row>
    <row r="143" spans="1:12" outlineLevel="1" x14ac:dyDescent="0.25">
      <c r="A143" s="121">
        <v>1.19</v>
      </c>
      <c r="B143" s="135" t="s">
        <v>154</v>
      </c>
      <c r="C143" s="136" t="s">
        <v>2</v>
      </c>
      <c r="D143" s="138">
        <v>1</v>
      </c>
      <c r="E143" s="100"/>
      <c r="F143" s="101"/>
      <c r="G143" s="37"/>
      <c r="H143" s="37"/>
      <c r="I143" s="37"/>
      <c r="J143" s="37"/>
      <c r="K143" s="37"/>
      <c r="L143" s="37"/>
    </row>
    <row r="144" spans="1:12" outlineLevel="1" x14ac:dyDescent="0.25">
      <c r="A144" s="121">
        <v>1.2</v>
      </c>
      <c r="B144" s="135" t="s">
        <v>175</v>
      </c>
      <c r="C144" s="136" t="s">
        <v>2</v>
      </c>
      <c r="D144" s="138">
        <v>14</v>
      </c>
      <c r="E144" s="100"/>
      <c r="F144" s="101"/>
      <c r="G144" s="37"/>
      <c r="H144" s="37"/>
      <c r="I144" s="37"/>
      <c r="J144" s="37"/>
      <c r="K144" s="37"/>
      <c r="L144" s="37"/>
    </row>
    <row r="145" spans="1:12" outlineLevel="1" x14ac:dyDescent="0.25">
      <c r="A145" s="121">
        <v>1.21</v>
      </c>
      <c r="B145" s="135" t="s">
        <v>159</v>
      </c>
      <c r="C145" s="136" t="s">
        <v>2</v>
      </c>
      <c r="D145" s="138">
        <v>14</v>
      </c>
      <c r="E145" s="100"/>
      <c r="F145" s="101"/>
      <c r="G145" s="37"/>
      <c r="H145" s="37"/>
      <c r="I145" s="37"/>
      <c r="J145" s="37"/>
      <c r="K145" s="37"/>
      <c r="L145" s="37"/>
    </row>
    <row r="146" spans="1:12" outlineLevel="1" x14ac:dyDescent="0.25">
      <c r="A146" s="121">
        <v>1.22</v>
      </c>
      <c r="B146" s="135" t="s">
        <v>180</v>
      </c>
      <c r="C146" s="136" t="s">
        <v>2</v>
      </c>
      <c r="D146" s="138">
        <v>3</v>
      </c>
      <c r="E146" s="100"/>
      <c r="F146" s="101"/>
      <c r="G146" s="37"/>
      <c r="H146" s="37"/>
      <c r="I146" s="37"/>
      <c r="J146" s="37"/>
      <c r="K146" s="37"/>
      <c r="L146" s="37"/>
    </row>
    <row r="147" spans="1:12" outlineLevel="1" x14ac:dyDescent="0.25">
      <c r="A147" s="121">
        <v>1.23</v>
      </c>
      <c r="B147" s="135" t="s">
        <v>160</v>
      </c>
      <c r="C147" s="136" t="s">
        <v>2</v>
      </c>
      <c r="D147" s="130">
        <v>3</v>
      </c>
      <c r="E147" s="100"/>
      <c r="F147" s="101"/>
      <c r="G147" s="37"/>
      <c r="H147" s="37"/>
      <c r="I147" s="37"/>
      <c r="J147" s="37"/>
      <c r="K147" s="37"/>
      <c r="L147" s="37"/>
    </row>
    <row r="148" spans="1:12" ht="25.5" outlineLevel="1" x14ac:dyDescent="0.25">
      <c r="A148" s="121">
        <v>1.24</v>
      </c>
      <c r="B148" s="135" t="s">
        <v>181</v>
      </c>
      <c r="C148" s="136" t="s">
        <v>2</v>
      </c>
      <c r="D148" s="130">
        <v>9</v>
      </c>
      <c r="E148" s="100"/>
      <c r="F148" s="101"/>
      <c r="G148" s="37"/>
      <c r="H148" s="37"/>
      <c r="I148" s="37"/>
      <c r="J148" s="37"/>
      <c r="K148" s="37"/>
      <c r="L148" s="37"/>
    </row>
    <row r="149" spans="1:12" ht="25.5" outlineLevel="1" x14ac:dyDescent="0.25">
      <c r="A149" s="139">
        <v>1.25</v>
      </c>
      <c r="B149" s="135" t="s">
        <v>155</v>
      </c>
      <c r="C149" s="136" t="s">
        <v>2</v>
      </c>
      <c r="D149" s="138">
        <v>19</v>
      </c>
      <c r="E149" s="100"/>
      <c r="F149" s="101"/>
      <c r="G149" s="37"/>
      <c r="H149" s="37"/>
      <c r="I149" s="37"/>
      <c r="J149" s="37"/>
      <c r="K149" s="37"/>
      <c r="L149" s="37"/>
    </row>
    <row r="150" spans="1:12" ht="25.5" outlineLevel="1" x14ac:dyDescent="0.25">
      <c r="A150" s="139">
        <v>1.26</v>
      </c>
      <c r="B150" s="135" t="s">
        <v>156</v>
      </c>
      <c r="C150" s="136" t="s">
        <v>2</v>
      </c>
      <c r="D150" s="138">
        <v>2</v>
      </c>
      <c r="E150" s="100"/>
      <c r="F150" s="101"/>
      <c r="G150" s="37"/>
      <c r="H150" s="37"/>
      <c r="I150" s="37"/>
      <c r="J150" s="37"/>
      <c r="K150" s="37"/>
      <c r="L150" s="37"/>
    </row>
    <row r="151" spans="1:12" ht="25.5" outlineLevel="1" x14ac:dyDescent="0.25">
      <c r="A151" s="139">
        <v>1.27</v>
      </c>
      <c r="B151" s="135" t="s">
        <v>157</v>
      </c>
      <c r="C151" s="136" t="s">
        <v>2</v>
      </c>
      <c r="D151" s="138">
        <v>2</v>
      </c>
      <c r="E151" s="100"/>
      <c r="F151" s="101"/>
      <c r="G151" s="37"/>
      <c r="H151" s="37"/>
      <c r="I151" s="37"/>
      <c r="J151" s="37"/>
      <c r="K151" s="37"/>
      <c r="L151" s="37"/>
    </row>
    <row r="152" spans="1:12" ht="25.5" outlineLevel="1" x14ac:dyDescent="0.25">
      <c r="A152" s="139">
        <v>1.28</v>
      </c>
      <c r="B152" s="135" t="s">
        <v>158</v>
      </c>
      <c r="C152" s="136" t="s">
        <v>2</v>
      </c>
      <c r="D152" s="138">
        <v>2</v>
      </c>
      <c r="E152" s="100"/>
      <c r="F152" s="101"/>
      <c r="G152" s="37"/>
      <c r="H152" s="37"/>
      <c r="I152" s="37"/>
      <c r="J152" s="37"/>
      <c r="K152" s="37"/>
      <c r="L152" s="37"/>
    </row>
    <row r="153" spans="1:12" x14ac:dyDescent="0.25">
      <c r="A153" s="40">
        <v>2</v>
      </c>
      <c r="B153" s="41" t="s">
        <v>130</v>
      </c>
      <c r="C153" s="42"/>
      <c r="D153" s="42"/>
      <c r="E153" s="43"/>
      <c r="F153" s="102">
        <f>SUM(F154:F158)</f>
        <v>0</v>
      </c>
      <c r="H153" s="37"/>
      <c r="I153" s="37"/>
      <c r="J153" s="37"/>
      <c r="K153" s="37"/>
      <c r="L153" s="37"/>
    </row>
    <row r="154" spans="1:12" outlineLevel="1" x14ac:dyDescent="0.25">
      <c r="A154" s="121">
        <v>2.0099999999999998</v>
      </c>
      <c r="B154" s="128" t="s">
        <v>101</v>
      </c>
      <c r="C154" s="129" t="s">
        <v>7</v>
      </c>
      <c r="D154" s="130">
        <v>220</v>
      </c>
      <c r="E154" s="100"/>
      <c r="F154" s="103"/>
      <c r="H154" s="37"/>
      <c r="I154" s="37"/>
      <c r="J154" s="37"/>
      <c r="K154" s="37"/>
      <c r="L154" s="37"/>
    </row>
    <row r="155" spans="1:12" outlineLevel="1" x14ac:dyDescent="0.25">
      <c r="A155" s="121">
        <v>2.02</v>
      </c>
      <c r="B155" s="128" t="s">
        <v>102</v>
      </c>
      <c r="C155" s="129" t="s">
        <v>7</v>
      </c>
      <c r="D155" s="130">
        <v>230</v>
      </c>
      <c r="E155" s="100"/>
      <c r="F155" s="103"/>
      <c r="H155" s="37"/>
      <c r="I155" s="37"/>
      <c r="J155" s="37"/>
      <c r="K155" s="37"/>
      <c r="L155" s="37"/>
    </row>
    <row r="156" spans="1:12" ht="51" outlineLevel="1" x14ac:dyDescent="0.25">
      <c r="A156" s="121">
        <v>2.0299999999999998</v>
      </c>
      <c r="B156" s="128" t="s">
        <v>134</v>
      </c>
      <c r="C156" s="129" t="s">
        <v>7</v>
      </c>
      <c r="D156" s="130">
        <v>350</v>
      </c>
      <c r="E156" s="100"/>
      <c r="F156" s="103"/>
      <c r="H156" s="37"/>
      <c r="I156" s="37"/>
      <c r="J156" s="37"/>
      <c r="K156" s="37"/>
      <c r="L156" s="37"/>
    </row>
    <row r="157" spans="1:12" outlineLevel="1" x14ac:dyDescent="0.25">
      <c r="A157" s="121">
        <v>2.04</v>
      </c>
      <c r="B157" s="128" t="s">
        <v>100</v>
      </c>
      <c r="C157" s="129" t="s">
        <v>2</v>
      </c>
      <c r="D157" s="130">
        <v>1</v>
      </c>
      <c r="E157" s="100"/>
      <c r="F157" s="103"/>
      <c r="H157" s="37"/>
      <c r="I157" s="37"/>
      <c r="J157" s="37"/>
      <c r="K157" s="37"/>
      <c r="L157" s="37"/>
    </row>
    <row r="158" spans="1:12" outlineLevel="1" x14ac:dyDescent="0.25">
      <c r="A158" s="121">
        <v>2.0499999999999998</v>
      </c>
      <c r="B158" s="128" t="s">
        <v>26</v>
      </c>
      <c r="C158" s="129" t="s">
        <v>2</v>
      </c>
      <c r="D158" s="130">
        <v>1</v>
      </c>
      <c r="E158" s="100"/>
      <c r="F158" s="103"/>
      <c r="H158" s="37"/>
      <c r="I158" s="37"/>
      <c r="J158" s="37"/>
      <c r="K158" s="37"/>
      <c r="L158" s="37"/>
    </row>
    <row r="159" spans="1:12" x14ac:dyDescent="0.25">
      <c r="A159" s="40">
        <v>3</v>
      </c>
      <c r="B159" s="41" t="s">
        <v>131</v>
      </c>
      <c r="C159" s="42"/>
      <c r="D159" s="42"/>
      <c r="E159" s="43"/>
      <c r="F159" s="102">
        <f>SUM(F160:F184)</f>
        <v>0</v>
      </c>
      <c r="H159" s="37"/>
      <c r="I159" s="37"/>
      <c r="J159" s="37"/>
      <c r="K159" s="37"/>
      <c r="L159" s="37"/>
    </row>
    <row r="160" spans="1:12" ht="25.5" outlineLevel="1" x14ac:dyDescent="0.25">
      <c r="A160" s="121">
        <v>3.01</v>
      </c>
      <c r="B160" s="128" t="s">
        <v>27</v>
      </c>
      <c r="C160" s="129" t="s">
        <v>2</v>
      </c>
      <c r="D160" s="130">
        <v>24</v>
      </c>
      <c r="E160" s="100"/>
      <c r="F160" s="103"/>
      <c r="H160" s="37"/>
      <c r="I160" s="37"/>
      <c r="J160" s="37"/>
      <c r="K160" s="37"/>
      <c r="L160" s="37"/>
    </row>
    <row r="161" spans="1:12" outlineLevel="1" x14ac:dyDescent="0.25">
      <c r="A161" s="121">
        <v>3.02</v>
      </c>
      <c r="B161" s="128" t="s">
        <v>28</v>
      </c>
      <c r="C161" s="129" t="s">
        <v>2</v>
      </c>
      <c r="D161" s="130">
        <v>24</v>
      </c>
      <c r="E161" s="100"/>
      <c r="F161" s="103"/>
      <c r="H161" s="37"/>
      <c r="I161" s="37"/>
      <c r="J161" s="37"/>
      <c r="K161" s="37"/>
      <c r="L161" s="37"/>
    </row>
    <row r="162" spans="1:12" outlineLevel="1" x14ac:dyDescent="0.25">
      <c r="A162" s="121">
        <v>3.03</v>
      </c>
      <c r="B162" s="128" t="s">
        <v>29</v>
      </c>
      <c r="C162" s="129" t="s">
        <v>2</v>
      </c>
      <c r="D162" s="130">
        <v>1</v>
      </c>
      <c r="E162" s="100"/>
      <c r="F162" s="103"/>
      <c r="H162" s="37"/>
      <c r="I162" s="37"/>
      <c r="J162" s="37"/>
      <c r="K162" s="37"/>
      <c r="L162" s="37"/>
    </row>
    <row r="163" spans="1:12" outlineLevel="1" x14ac:dyDescent="0.25">
      <c r="A163" s="121">
        <v>3.04</v>
      </c>
      <c r="B163" s="122" t="s">
        <v>30</v>
      </c>
      <c r="C163" s="123" t="s">
        <v>2</v>
      </c>
      <c r="D163" s="124">
        <v>1</v>
      </c>
      <c r="E163" s="100"/>
      <c r="F163" s="103"/>
      <c r="H163" s="37"/>
      <c r="I163" s="37"/>
      <c r="J163" s="37"/>
      <c r="K163" s="37"/>
      <c r="L163" s="37"/>
    </row>
    <row r="164" spans="1:12" outlineLevel="1" x14ac:dyDescent="0.25">
      <c r="A164" s="121">
        <v>3.05</v>
      </c>
      <c r="B164" s="122" t="s">
        <v>31</v>
      </c>
      <c r="C164" s="123" t="s">
        <v>2</v>
      </c>
      <c r="D164" s="124">
        <v>2</v>
      </c>
      <c r="E164" s="100"/>
      <c r="F164" s="103"/>
      <c r="H164" s="37"/>
      <c r="I164" s="37"/>
      <c r="J164" s="37"/>
      <c r="K164" s="37"/>
      <c r="L164" s="37"/>
    </row>
    <row r="165" spans="1:12" outlineLevel="1" x14ac:dyDescent="0.25">
      <c r="A165" s="121">
        <v>3.06</v>
      </c>
      <c r="B165" s="122" t="s">
        <v>32</v>
      </c>
      <c r="C165" s="123" t="s">
        <v>2</v>
      </c>
      <c r="D165" s="124">
        <v>3</v>
      </c>
      <c r="E165" s="100"/>
      <c r="F165" s="103"/>
      <c r="H165" s="37"/>
      <c r="I165" s="37"/>
      <c r="J165" s="37"/>
      <c r="K165" s="37"/>
      <c r="L165" s="37"/>
    </row>
    <row r="166" spans="1:12" outlineLevel="1" x14ac:dyDescent="0.25">
      <c r="A166" s="121">
        <v>3.07</v>
      </c>
      <c r="B166" s="122" t="s">
        <v>82</v>
      </c>
      <c r="C166" s="123" t="s">
        <v>2</v>
      </c>
      <c r="D166" s="124">
        <v>3</v>
      </c>
      <c r="E166" s="100"/>
      <c r="F166" s="103"/>
      <c r="H166" s="37"/>
      <c r="I166" s="37"/>
      <c r="J166" s="37"/>
      <c r="K166" s="37"/>
      <c r="L166" s="37"/>
    </row>
    <row r="167" spans="1:12" outlineLevel="1" x14ac:dyDescent="0.25">
      <c r="A167" s="121">
        <v>3.08</v>
      </c>
      <c r="B167" s="131" t="s">
        <v>33</v>
      </c>
      <c r="C167" s="132" t="s">
        <v>2</v>
      </c>
      <c r="D167" s="133">
        <v>1</v>
      </c>
      <c r="E167" s="104"/>
      <c r="F167" s="103"/>
      <c r="H167" s="37"/>
      <c r="I167" s="37"/>
      <c r="J167" s="37"/>
      <c r="K167" s="37"/>
      <c r="L167" s="37"/>
    </row>
    <row r="168" spans="1:12" outlineLevel="1" x14ac:dyDescent="0.25">
      <c r="A168" s="121">
        <v>3.09</v>
      </c>
      <c r="B168" s="131" t="s">
        <v>143</v>
      </c>
      <c r="C168" s="132" t="s">
        <v>2</v>
      </c>
      <c r="D168" s="133">
        <v>1</v>
      </c>
      <c r="E168" s="104"/>
      <c r="F168" s="103"/>
      <c r="H168" s="37"/>
      <c r="I168" s="37"/>
      <c r="J168" s="37"/>
      <c r="K168" s="37"/>
      <c r="L168" s="37"/>
    </row>
    <row r="169" spans="1:12" outlineLevel="1" x14ac:dyDescent="0.25">
      <c r="A169" s="121">
        <v>3.1</v>
      </c>
      <c r="B169" s="122" t="s">
        <v>83</v>
      </c>
      <c r="C169" s="123" t="s">
        <v>2</v>
      </c>
      <c r="D169" s="124">
        <v>1</v>
      </c>
      <c r="E169" s="100"/>
      <c r="F169" s="103"/>
      <c r="H169" s="37"/>
      <c r="I169" s="37"/>
      <c r="J169" s="37"/>
      <c r="K169" s="37"/>
      <c r="L169" s="37"/>
    </row>
    <row r="170" spans="1:12" outlineLevel="1" x14ac:dyDescent="0.25">
      <c r="A170" s="121">
        <v>3.11</v>
      </c>
      <c r="B170" s="122" t="s">
        <v>34</v>
      </c>
      <c r="C170" s="123" t="s">
        <v>2</v>
      </c>
      <c r="D170" s="124">
        <v>1</v>
      </c>
      <c r="E170" s="100"/>
      <c r="F170" s="103"/>
      <c r="H170" s="37"/>
      <c r="I170" s="37"/>
      <c r="J170" s="37"/>
      <c r="K170" s="37"/>
      <c r="L170" s="37"/>
    </row>
    <row r="171" spans="1:12" ht="25.5" outlineLevel="1" x14ac:dyDescent="0.25">
      <c r="A171" s="121">
        <v>3.12</v>
      </c>
      <c r="B171" s="122" t="s">
        <v>35</v>
      </c>
      <c r="C171" s="123" t="s">
        <v>2</v>
      </c>
      <c r="D171" s="124">
        <v>2</v>
      </c>
      <c r="E171" s="100"/>
      <c r="F171" s="103"/>
      <c r="H171" s="37"/>
      <c r="I171" s="37"/>
      <c r="J171" s="37"/>
      <c r="K171" s="37"/>
      <c r="L171" s="37"/>
    </row>
    <row r="172" spans="1:12" outlineLevel="1" x14ac:dyDescent="0.25">
      <c r="A172" s="121">
        <v>3.13</v>
      </c>
      <c r="B172" s="122" t="s">
        <v>36</v>
      </c>
      <c r="C172" s="123" t="s">
        <v>2</v>
      </c>
      <c r="D172" s="124">
        <v>2</v>
      </c>
      <c r="E172" s="100"/>
      <c r="F172" s="103"/>
      <c r="H172" s="37"/>
      <c r="I172" s="37"/>
      <c r="J172" s="37"/>
      <c r="K172" s="37"/>
      <c r="L172" s="37"/>
    </row>
    <row r="173" spans="1:12" outlineLevel="1" x14ac:dyDescent="0.25">
      <c r="A173" s="121">
        <v>3.14</v>
      </c>
      <c r="B173" s="122" t="s">
        <v>37</v>
      </c>
      <c r="C173" s="123" t="s">
        <v>2</v>
      </c>
      <c r="D173" s="124">
        <v>1</v>
      </c>
      <c r="E173" s="100"/>
      <c r="F173" s="103"/>
      <c r="H173" s="37"/>
      <c r="I173" s="37"/>
      <c r="J173" s="37"/>
      <c r="K173" s="37"/>
      <c r="L173" s="37"/>
    </row>
    <row r="174" spans="1:12" outlineLevel="1" x14ac:dyDescent="0.25">
      <c r="A174" s="121">
        <v>3.15</v>
      </c>
      <c r="B174" s="122" t="s">
        <v>38</v>
      </c>
      <c r="C174" s="123" t="s">
        <v>2</v>
      </c>
      <c r="D174" s="124">
        <v>1</v>
      </c>
      <c r="E174" s="100"/>
      <c r="F174" s="103"/>
      <c r="H174" s="37"/>
      <c r="I174" s="37"/>
      <c r="J174" s="37"/>
      <c r="K174" s="37"/>
      <c r="L174" s="37"/>
    </row>
    <row r="175" spans="1:12" outlineLevel="1" x14ac:dyDescent="0.25">
      <c r="A175" s="121">
        <v>3.16</v>
      </c>
      <c r="B175" s="122" t="s">
        <v>39</v>
      </c>
      <c r="C175" s="123" t="s">
        <v>2</v>
      </c>
      <c r="D175" s="124">
        <v>1</v>
      </c>
      <c r="E175" s="100"/>
      <c r="F175" s="103"/>
      <c r="H175" s="37"/>
      <c r="I175" s="37"/>
      <c r="J175" s="37"/>
      <c r="K175" s="37"/>
      <c r="L175" s="37"/>
    </row>
    <row r="176" spans="1:12" ht="38.25" outlineLevel="1" x14ac:dyDescent="0.25">
      <c r="A176" s="121">
        <v>3.17</v>
      </c>
      <c r="B176" s="122" t="s">
        <v>40</v>
      </c>
      <c r="C176" s="123" t="s">
        <v>9</v>
      </c>
      <c r="D176" s="124">
        <v>1</v>
      </c>
      <c r="E176" s="100"/>
      <c r="F176" s="103"/>
      <c r="H176" s="37"/>
      <c r="I176" s="37"/>
      <c r="J176" s="37"/>
      <c r="K176" s="37"/>
      <c r="L176" s="37"/>
    </row>
    <row r="177" spans="1:12" outlineLevel="1" x14ac:dyDescent="0.25">
      <c r="A177" s="121">
        <v>3.18</v>
      </c>
      <c r="B177" s="122" t="s">
        <v>41</v>
      </c>
      <c r="C177" s="123" t="s">
        <v>2</v>
      </c>
      <c r="D177" s="124">
        <v>1</v>
      </c>
      <c r="E177" s="100"/>
      <c r="F177" s="103"/>
      <c r="H177" s="37"/>
      <c r="I177" s="37"/>
      <c r="J177" s="37"/>
      <c r="K177" s="37"/>
      <c r="L177" s="37"/>
    </row>
    <row r="178" spans="1:12" outlineLevel="1" x14ac:dyDescent="0.25">
      <c r="A178" s="121">
        <v>3.19</v>
      </c>
      <c r="B178" s="122" t="s">
        <v>42</v>
      </c>
      <c r="C178" s="123" t="s">
        <v>2</v>
      </c>
      <c r="D178" s="124">
        <v>1</v>
      </c>
      <c r="E178" s="100"/>
      <c r="F178" s="103"/>
      <c r="H178" s="37"/>
      <c r="I178" s="37"/>
      <c r="J178" s="37"/>
      <c r="K178" s="37"/>
      <c r="L178" s="37"/>
    </row>
    <row r="179" spans="1:12" outlineLevel="1" x14ac:dyDescent="0.25">
      <c r="A179" s="121">
        <v>3.2</v>
      </c>
      <c r="B179" s="122" t="s">
        <v>43</v>
      </c>
      <c r="C179" s="123" t="s">
        <v>2</v>
      </c>
      <c r="D179" s="124">
        <v>1</v>
      </c>
      <c r="E179" s="100"/>
      <c r="F179" s="103"/>
      <c r="H179" s="37"/>
      <c r="I179" s="37"/>
      <c r="J179" s="37"/>
      <c r="K179" s="37"/>
      <c r="L179" s="37"/>
    </row>
    <row r="180" spans="1:12" outlineLevel="1" x14ac:dyDescent="0.25">
      <c r="A180" s="121">
        <v>3.21</v>
      </c>
      <c r="B180" s="122" t="s">
        <v>44</v>
      </c>
      <c r="C180" s="123" t="s">
        <v>2</v>
      </c>
      <c r="D180" s="124">
        <v>1</v>
      </c>
      <c r="E180" s="100"/>
      <c r="F180" s="103"/>
      <c r="H180" s="37"/>
      <c r="I180" s="37"/>
      <c r="J180" s="37"/>
      <c r="K180" s="37"/>
      <c r="L180" s="37"/>
    </row>
    <row r="181" spans="1:12" outlineLevel="1" x14ac:dyDescent="0.25">
      <c r="A181" s="121">
        <v>3.22</v>
      </c>
      <c r="B181" s="122" t="s">
        <v>45</v>
      </c>
      <c r="C181" s="123" t="s">
        <v>2</v>
      </c>
      <c r="D181" s="124">
        <v>1</v>
      </c>
      <c r="E181" s="100"/>
      <c r="F181" s="103"/>
      <c r="H181" s="37"/>
      <c r="I181" s="37"/>
      <c r="J181" s="37"/>
      <c r="K181" s="37"/>
      <c r="L181" s="37"/>
    </row>
    <row r="182" spans="1:12" outlineLevel="1" x14ac:dyDescent="0.25">
      <c r="A182" s="121">
        <v>3.23</v>
      </c>
      <c r="B182" s="131" t="s">
        <v>144</v>
      </c>
      <c r="C182" s="132" t="s">
        <v>2</v>
      </c>
      <c r="D182" s="133">
        <v>1</v>
      </c>
      <c r="E182" s="104"/>
      <c r="F182" s="103"/>
      <c r="H182" s="37"/>
      <c r="I182" s="37"/>
      <c r="J182" s="37"/>
      <c r="K182" s="37"/>
      <c r="L182" s="37"/>
    </row>
    <row r="183" spans="1:12" outlineLevel="1" x14ac:dyDescent="0.25">
      <c r="A183" s="121">
        <v>3.24</v>
      </c>
      <c r="B183" s="134" t="s">
        <v>145</v>
      </c>
      <c r="C183" s="132" t="s">
        <v>2</v>
      </c>
      <c r="D183" s="133">
        <v>1</v>
      </c>
      <c r="E183" s="104"/>
      <c r="F183" s="103"/>
      <c r="H183" s="37"/>
      <c r="I183" s="37"/>
      <c r="J183" s="37"/>
      <c r="K183" s="37"/>
      <c r="L183" s="37"/>
    </row>
    <row r="184" spans="1:12" ht="25.5" outlineLevel="1" x14ac:dyDescent="0.25">
      <c r="A184" s="121">
        <v>3.25</v>
      </c>
      <c r="B184" s="122" t="s">
        <v>47</v>
      </c>
      <c r="C184" s="123" t="s">
        <v>7</v>
      </c>
      <c r="D184" s="124">
        <v>144</v>
      </c>
      <c r="E184" s="100"/>
      <c r="F184" s="103"/>
      <c r="H184" s="37"/>
      <c r="I184" s="37"/>
      <c r="J184" s="37"/>
      <c r="K184" s="37"/>
      <c r="L184" s="37"/>
    </row>
    <row r="185" spans="1:12" x14ac:dyDescent="0.25">
      <c r="A185" s="73">
        <v>3.26</v>
      </c>
      <c r="B185" s="41" t="s">
        <v>132</v>
      </c>
      <c r="C185" s="42"/>
      <c r="D185" s="42"/>
      <c r="E185" s="43"/>
      <c r="F185" s="102">
        <f>SUM(F186:F205)</f>
        <v>0</v>
      </c>
      <c r="G185" s="105"/>
      <c r="H185" s="37"/>
      <c r="I185" s="37"/>
      <c r="J185" s="37"/>
      <c r="K185" s="37"/>
      <c r="L185" s="37"/>
    </row>
    <row r="186" spans="1:12" ht="25.5" outlineLevel="1" x14ac:dyDescent="0.25">
      <c r="A186" s="121">
        <v>3.27</v>
      </c>
      <c r="B186" s="122" t="s">
        <v>59</v>
      </c>
      <c r="C186" s="123" t="s">
        <v>2</v>
      </c>
      <c r="D186" s="124">
        <v>1</v>
      </c>
      <c r="E186" s="100"/>
      <c r="F186" s="103"/>
      <c r="H186" s="37"/>
      <c r="I186" s="37"/>
      <c r="J186" s="37"/>
      <c r="K186" s="37"/>
      <c r="L186" s="37"/>
    </row>
    <row r="187" spans="1:12" ht="25.5" outlineLevel="1" x14ac:dyDescent="0.25">
      <c r="A187" s="121">
        <v>3.28</v>
      </c>
      <c r="B187" s="122" t="s">
        <v>60</v>
      </c>
      <c r="C187" s="123" t="s">
        <v>2</v>
      </c>
      <c r="D187" s="124">
        <v>1</v>
      </c>
      <c r="E187" s="100"/>
      <c r="F187" s="103"/>
      <c r="H187" s="37"/>
      <c r="I187" s="37"/>
      <c r="J187" s="37"/>
      <c r="K187" s="37"/>
      <c r="L187" s="37"/>
    </row>
    <row r="188" spans="1:12" ht="25.5" outlineLevel="1" x14ac:dyDescent="0.25">
      <c r="A188" s="121">
        <v>3.29</v>
      </c>
      <c r="B188" s="122" t="s">
        <v>76</v>
      </c>
      <c r="C188" s="123" t="s">
        <v>2</v>
      </c>
      <c r="D188" s="124">
        <v>1</v>
      </c>
      <c r="E188" s="100"/>
      <c r="F188" s="103"/>
      <c r="H188" s="37"/>
      <c r="I188" s="37"/>
      <c r="J188" s="37"/>
      <c r="K188" s="37"/>
      <c r="L188" s="37"/>
    </row>
    <row r="189" spans="1:12" outlineLevel="1" x14ac:dyDescent="0.25">
      <c r="A189" s="121">
        <v>3.3</v>
      </c>
      <c r="B189" s="122" t="s">
        <v>61</v>
      </c>
      <c r="C189" s="123" t="s">
        <v>2</v>
      </c>
      <c r="D189" s="124">
        <v>1</v>
      </c>
      <c r="E189" s="100"/>
      <c r="F189" s="103"/>
      <c r="H189" s="37"/>
      <c r="I189" s="37"/>
      <c r="J189" s="37"/>
      <c r="K189" s="37"/>
      <c r="L189" s="37"/>
    </row>
    <row r="190" spans="1:12" outlineLevel="1" x14ac:dyDescent="0.25">
      <c r="A190" s="121">
        <v>3.31</v>
      </c>
      <c r="B190" s="122" t="s">
        <v>62</v>
      </c>
      <c r="C190" s="123" t="s">
        <v>2</v>
      </c>
      <c r="D190" s="124">
        <v>1</v>
      </c>
      <c r="E190" s="100"/>
      <c r="F190" s="103"/>
      <c r="H190" s="37"/>
      <c r="I190" s="37"/>
      <c r="J190" s="37"/>
      <c r="K190" s="37"/>
      <c r="L190" s="37"/>
    </row>
    <row r="191" spans="1:12" ht="25.5" outlineLevel="1" x14ac:dyDescent="0.25">
      <c r="A191" s="121">
        <v>3.32</v>
      </c>
      <c r="B191" s="122" t="s">
        <v>140</v>
      </c>
      <c r="C191" s="123" t="s">
        <v>2</v>
      </c>
      <c r="D191" s="124">
        <v>1</v>
      </c>
      <c r="E191" s="100"/>
      <c r="F191" s="103"/>
      <c r="H191" s="37"/>
      <c r="I191" s="37"/>
      <c r="J191" s="37"/>
      <c r="K191" s="37"/>
      <c r="L191" s="37"/>
    </row>
    <row r="192" spans="1:12" ht="25.5" outlineLevel="1" x14ac:dyDescent="0.25">
      <c r="A192" s="121">
        <v>3.33</v>
      </c>
      <c r="B192" s="122" t="s">
        <v>63</v>
      </c>
      <c r="C192" s="123" t="s">
        <v>2</v>
      </c>
      <c r="D192" s="124">
        <v>1</v>
      </c>
      <c r="E192" s="100"/>
      <c r="F192" s="103"/>
      <c r="H192" s="37"/>
      <c r="I192" s="37"/>
      <c r="J192" s="37"/>
      <c r="K192" s="37"/>
      <c r="L192" s="37"/>
    </row>
    <row r="193" spans="1:12" ht="25.5" outlineLevel="1" x14ac:dyDescent="0.25">
      <c r="A193" s="121">
        <v>3.34</v>
      </c>
      <c r="B193" s="122" t="s">
        <v>64</v>
      </c>
      <c r="C193" s="123" t="s">
        <v>2</v>
      </c>
      <c r="D193" s="124">
        <v>1</v>
      </c>
      <c r="E193" s="100"/>
      <c r="F193" s="103"/>
      <c r="H193" s="37"/>
      <c r="I193" s="37"/>
      <c r="J193" s="37"/>
      <c r="K193" s="37"/>
      <c r="L193" s="37"/>
    </row>
    <row r="194" spans="1:12" ht="25.5" outlineLevel="1" x14ac:dyDescent="0.25">
      <c r="A194" s="121">
        <v>3.35</v>
      </c>
      <c r="B194" s="122" t="s">
        <v>65</v>
      </c>
      <c r="C194" s="123" t="s">
        <v>2</v>
      </c>
      <c r="D194" s="124">
        <v>1</v>
      </c>
      <c r="E194" s="100"/>
      <c r="F194" s="103"/>
      <c r="H194" s="37"/>
      <c r="I194" s="37"/>
      <c r="J194" s="37"/>
      <c r="K194" s="37"/>
      <c r="L194" s="37"/>
    </row>
    <row r="195" spans="1:12" ht="51" outlineLevel="1" x14ac:dyDescent="0.25">
      <c r="A195" s="121">
        <v>3.36</v>
      </c>
      <c r="B195" s="122" t="s">
        <v>66</v>
      </c>
      <c r="C195" s="123" t="s">
        <v>2</v>
      </c>
      <c r="D195" s="124">
        <v>1</v>
      </c>
      <c r="E195" s="100"/>
      <c r="F195" s="103"/>
      <c r="H195" s="37"/>
      <c r="I195" s="37"/>
      <c r="J195" s="37"/>
      <c r="K195" s="37"/>
      <c r="L195" s="37"/>
    </row>
    <row r="196" spans="1:12" ht="51" outlineLevel="1" x14ac:dyDescent="0.25">
      <c r="A196" s="121">
        <v>3.37</v>
      </c>
      <c r="B196" s="122" t="s">
        <v>67</v>
      </c>
      <c r="C196" s="123" t="s">
        <v>2</v>
      </c>
      <c r="D196" s="124">
        <v>1</v>
      </c>
      <c r="E196" s="100"/>
      <c r="F196" s="103"/>
      <c r="H196" s="37"/>
      <c r="I196" s="37"/>
      <c r="J196" s="37"/>
      <c r="K196" s="37"/>
      <c r="L196" s="37"/>
    </row>
    <row r="197" spans="1:12" ht="38.25" outlineLevel="1" x14ac:dyDescent="0.25">
      <c r="A197" s="121">
        <v>3.38</v>
      </c>
      <c r="B197" s="122" t="s">
        <v>68</v>
      </c>
      <c r="C197" s="123" t="s">
        <v>2</v>
      </c>
      <c r="D197" s="124">
        <v>1</v>
      </c>
      <c r="E197" s="100"/>
      <c r="F197" s="103"/>
      <c r="H197" s="37"/>
      <c r="I197" s="37"/>
      <c r="J197" s="37"/>
      <c r="K197" s="37"/>
      <c r="L197" s="37"/>
    </row>
    <row r="198" spans="1:12" ht="38.25" outlineLevel="1" x14ac:dyDescent="0.25">
      <c r="A198" s="121">
        <v>3.39</v>
      </c>
      <c r="B198" s="122" t="s">
        <v>69</v>
      </c>
      <c r="C198" s="123" t="s">
        <v>2</v>
      </c>
      <c r="D198" s="124">
        <v>1</v>
      </c>
      <c r="E198" s="100"/>
      <c r="F198" s="103"/>
      <c r="H198" s="37"/>
      <c r="I198" s="37"/>
      <c r="J198" s="37"/>
      <c r="K198" s="37"/>
      <c r="L198" s="37"/>
    </row>
    <row r="199" spans="1:12" outlineLevel="1" x14ac:dyDescent="0.25">
      <c r="A199" s="121">
        <v>3.4</v>
      </c>
      <c r="B199" s="122" t="s">
        <v>70</v>
      </c>
      <c r="C199" s="123" t="s">
        <v>2</v>
      </c>
      <c r="D199" s="124">
        <v>1</v>
      </c>
      <c r="E199" s="100"/>
      <c r="F199" s="103"/>
      <c r="H199" s="37"/>
      <c r="I199" s="37"/>
      <c r="J199" s="37"/>
      <c r="K199" s="37"/>
      <c r="L199" s="37"/>
    </row>
    <row r="200" spans="1:12" ht="25.5" outlineLevel="1" x14ac:dyDescent="0.25">
      <c r="A200" s="121">
        <v>3.41</v>
      </c>
      <c r="B200" s="122" t="s">
        <v>89</v>
      </c>
      <c r="C200" s="123" t="s">
        <v>2</v>
      </c>
      <c r="D200" s="124">
        <v>1</v>
      </c>
      <c r="E200" s="100"/>
      <c r="F200" s="103"/>
      <c r="H200" s="37"/>
      <c r="I200" s="37"/>
      <c r="J200" s="37"/>
      <c r="K200" s="37"/>
      <c r="L200" s="37"/>
    </row>
    <row r="201" spans="1:12" outlineLevel="1" x14ac:dyDescent="0.25">
      <c r="A201" s="121">
        <v>3.42</v>
      </c>
      <c r="B201" s="122" t="s">
        <v>71</v>
      </c>
      <c r="C201" s="123" t="s">
        <v>2</v>
      </c>
      <c r="D201" s="124">
        <v>1</v>
      </c>
      <c r="E201" s="100"/>
      <c r="F201" s="103"/>
      <c r="H201" s="37"/>
      <c r="I201" s="37"/>
      <c r="J201" s="37"/>
      <c r="K201" s="37"/>
      <c r="L201" s="37"/>
    </row>
    <row r="202" spans="1:12" ht="25.5" outlineLevel="1" x14ac:dyDescent="0.25">
      <c r="A202" s="121">
        <v>3.43</v>
      </c>
      <c r="B202" s="122" t="s">
        <v>72</v>
      </c>
      <c r="C202" s="123" t="s">
        <v>2</v>
      </c>
      <c r="D202" s="124">
        <v>1</v>
      </c>
      <c r="E202" s="100"/>
      <c r="F202" s="103"/>
      <c r="H202" s="37"/>
      <c r="I202" s="37"/>
      <c r="J202" s="37"/>
      <c r="K202" s="37"/>
      <c r="L202" s="37"/>
    </row>
    <row r="203" spans="1:12" ht="25.5" outlineLevel="1" x14ac:dyDescent="0.25">
      <c r="A203" s="121">
        <v>3.44</v>
      </c>
      <c r="B203" s="122" t="s">
        <v>73</v>
      </c>
      <c r="C203" s="123" t="s">
        <v>2</v>
      </c>
      <c r="D203" s="124">
        <v>1</v>
      </c>
      <c r="E203" s="100"/>
      <c r="F203" s="103"/>
      <c r="H203" s="37"/>
      <c r="I203" s="37"/>
      <c r="J203" s="37"/>
      <c r="K203" s="37"/>
      <c r="L203" s="37"/>
    </row>
    <row r="204" spans="1:12" ht="25.5" outlineLevel="1" x14ac:dyDescent="0.25">
      <c r="A204" s="121">
        <v>3.45</v>
      </c>
      <c r="B204" s="122" t="s">
        <v>74</v>
      </c>
      <c r="C204" s="123" t="s">
        <v>2</v>
      </c>
      <c r="D204" s="124">
        <v>1</v>
      </c>
      <c r="E204" s="100"/>
      <c r="F204" s="103"/>
      <c r="H204" s="37"/>
      <c r="I204" s="37"/>
      <c r="J204" s="37"/>
      <c r="K204" s="37"/>
      <c r="L204" s="37"/>
    </row>
    <row r="205" spans="1:12" outlineLevel="1" x14ac:dyDescent="0.25">
      <c r="A205" s="121">
        <v>3.4599999999999902</v>
      </c>
      <c r="B205" s="122" t="s">
        <v>75</v>
      </c>
      <c r="C205" s="123" t="s">
        <v>2</v>
      </c>
      <c r="D205" s="124">
        <v>1</v>
      </c>
      <c r="E205" s="100"/>
      <c r="F205" s="103"/>
      <c r="H205" s="37"/>
      <c r="I205" s="37"/>
      <c r="J205" s="37"/>
      <c r="K205" s="37"/>
      <c r="L205" s="37"/>
    </row>
    <row r="206" spans="1:12" x14ac:dyDescent="0.25">
      <c r="A206" s="73">
        <v>3.46999999999999</v>
      </c>
      <c r="B206" s="41" t="s">
        <v>133</v>
      </c>
      <c r="C206" s="42"/>
      <c r="D206" s="42"/>
      <c r="E206" s="43"/>
      <c r="F206" s="102">
        <f>SUM(F207:F208)</f>
        <v>0</v>
      </c>
      <c r="H206" s="37"/>
      <c r="I206" s="37"/>
      <c r="J206" s="37"/>
      <c r="K206" s="37"/>
      <c r="L206" s="37"/>
    </row>
    <row r="207" spans="1:12" ht="76.5" outlineLevel="1" x14ac:dyDescent="0.25">
      <c r="A207" s="121">
        <v>3.4799999999999902</v>
      </c>
      <c r="B207" s="122" t="s">
        <v>198</v>
      </c>
      <c r="C207" s="123" t="s">
        <v>2</v>
      </c>
      <c r="D207" s="124">
        <v>1</v>
      </c>
      <c r="E207" s="100"/>
      <c r="F207" s="103"/>
      <c r="G207" s="66"/>
      <c r="H207" s="37"/>
      <c r="I207" s="37"/>
      <c r="J207" s="37"/>
      <c r="K207" s="37"/>
      <c r="L207" s="37"/>
    </row>
    <row r="208" spans="1:12" ht="26.25" outlineLevel="1" thickBot="1" x14ac:dyDescent="0.3">
      <c r="A208" s="121">
        <v>3.48999999999999</v>
      </c>
      <c r="B208" s="125" t="s">
        <v>46</v>
      </c>
      <c r="C208" s="126" t="s">
        <v>7</v>
      </c>
      <c r="D208" s="127">
        <v>1080</v>
      </c>
      <c r="E208" s="106"/>
      <c r="F208" s="107"/>
      <c r="H208" s="37"/>
      <c r="I208" s="37"/>
      <c r="J208" s="37"/>
      <c r="K208" s="37"/>
      <c r="L208" s="37"/>
    </row>
    <row r="209" spans="1:7" s="111" customFormat="1" ht="5.0999999999999996" customHeight="1" thickBot="1" x14ac:dyDescent="0.3">
      <c r="A209" s="108"/>
      <c r="B209" s="109"/>
      <c r="C209" s="109"/>
      <c r="D209" s="109"/>
      <c r="E209" s="109"/>
      <c r="F209" s="110"/>
    </row>
    <row r="210" spans="1:7" s="111" customFormat="1" ht="15" thickBot="1" x14ac:dyDescent="0.3">
      <c r="A210" s="112" t="s">
        <v>11</v>
      </c>
      <c r="B210" s="113"/>
      <c r="C210" s="113"/>
      <c r="D210" s="113"/>
      <c r="E210" s="114"/>
      <c r="F210" s="86">
        <f>SUM(F124:F208)/2</f>
        <v>0</v>
      </c>
    </row>
    <row r="211" spans="1:7" s="111" customFormat="1" ht="15" thickBot="1" x14ac:dyDescent="0.3">
      <c r="A211" s="115"/>
      <c r="B211" s="116"/>
      <c r="C211" s="116"/>
      <c r="D211" s="116"/>
      <c r="E211" s="116"/>
      <c r="F211" s="117"/>
    </row>
    <row r="212" spans="1:7" s="30" customFormat="1" ht="12.75" customHeight="1" x14ac:dyDescent="0.25">
      <c r="A212" s="2"/>
      <c r="B212" s="3" t="s">
        <v>199</v>
      </c>
      <c r="C212" s="3"/>
      <c r="D212" s="3"/>
      <c r="E212" s="4"/>
      <c r="F212" s="5">
        <f>+F120</f>
        <v>0</v>
      </c>
    </row>
    <row r="213" spans="1:7" s="30" customFormat="1" ht="12.75" customHeight="1" x14ac:dyDescent="0.25">
      <c r="A213" s="6"/>
      <c r="B213" s="7" t="s">
        <v>200</v>
      </c>
      <c r="C213" s="7"/>
      <c r="D213" s="8"/>
      <c r="E213" s="9" t="s">
        <v>201</v>
      </c>
      <c r="F213" s="10">
        <f>+F212*D213</f>
        <v>0</v>
      </c>
    </row>
    <row r="214" spans="1:7" s="30" customFormat="1" ht="12.75" customHeight="1" x14ac:dyDescent="0.25">
      <c r="A214" s="6"/>
      <c r="B214" s="7" t="s">
        <v>202</v>
      </c>
      <c r="C214" s="7"/>
      <c r="D214" s="7"/>
      <c r="E214" s="11"/>
      <c r="F214" s="12">
        <f>SUM(F212:F213)</f>
        <v>0</v>
      </c>
    </row>
    <row r="215" spans="1:7" s="30" customFormat="1" ht="10.5" customHeight="1" x14ac:dyDescent="0.25">
      <c r="A215" s="6"/>
      <c r="B215" s="13"/>
      <c r="C215" s="13"/>
      <c r="D215" s="13"/>
      <c r="E215" s="14"/>
      <c r="F215" s="12"/>
    </row>
    <row r="216" spans="1:7" s="30" customFormat="1" ht="12.75" customHeight="1" x14ac:dyDescent="0.25">
      <c r="A216" s="15"/>
      <c r="B216" s="16" t="s">
        <v>203</v>
      </c>
      <c r="C216" s="16"/>
      <c r="D216" s="16"/>
      <c r="E216" s="17"/>
      <c r="F216" s="18">
        <f>+F210</f>
        <v>0</v>
      </c>
    </row>
    <row r="217" spans="1:7" s="30" customFormat="1" ht="12.75" customHeight="1" x14ac:dyDescent="0.25">
      <c r="A217" s="15"/>
      <c r="B217" s="16" t="s">
        <v>204</v>
      </c>
      <c r="C217" s="16"/>
      <c r="D217" s="19"/>
      <c r="E217" s="20" t="s">
        <v>201</v>
      </c>
      <c r="F217" s="21">
        <f>+F216*D217</f>
        <v>0</v>
      </c>
    </row>
    <row r="218" spans="1:7" s="30" customFormat="1" ht="12.75" customHeight="1" x14ac:dyDescent="0.25">
      <c r="A218" s="15"/>
      <c r="B218" s="16" t="s">
        <v>205</v>
      </c>
      <c r="C218" s="16"/>
      <c r="D218" s="16"/>
      <c r="E218" s="17"/>
      <c r="F218" s="22">
        <f>SUM(F216:F217)</f>
        <v>0</v>
      </c>
    </row>
    <row r="219" spans="1:7" s="30" customFormat="1" ht="8.25" customHeight="1" x14ac:dyDescent="0.25">
      <c r="A219" s="15"/>
      <c r="B219" s="23"/>
      <c r="C219" s="23"/>
      <c r="D219" s="23"/>
      <c r="E219" s="24"/>
      <c r="F219" s="18"/>
    </row>
    <row r="220" spans="1:7" ht="15.75" thickBot="1" x14ac:dyDescent="0.3">
      <c r="A220" s="25"/>
      <c r="B220" s="26" t="s">
        <v>206</v>
      </c>
      <c r="C220" s="26"/>
      <c r="D220" s="26"/>
      <c r="E220" s="27"/>
      <c r="F220" s="28">
        <f>+F218+F214</f>
        <v>0</v>
      </c>
      <c r="G220" s="29"/>
    </row>
    <row r="237" spans="5:7" x14ac:dyDescent="0.25">
      <c r="E237" s="119"/>
      <c r="F237" s="119"/>
    </row>
    <row r="238" spans="5:7" x14ac:dyDescent="0.25">
      <c r="E238" s="119"/>
      <c r="F238" s="119"/>
      <c r="G238" s="120"/>
    </row>
    <row r="239" spans="5:7" x14ac:dyDescent="0.25">
      <c r="E239" s="119"/>
      <c r="F239" s="119"/>
    </row>
    <row r="240" spans="5:7" x14ac:dyDescent="0.25">
      <c r="E240" s="119"/>
      <c r="F240" s="119"/>
    </row>
    <row r="241" spans="5:6" x14ac:dyDescent="0.25">
      <c r="E241" s="119"/>
    </row>
    <row r="242" spans="5:6" x14ac:dyDescent="0.25">
      <c r="E242" s="119"/>
      <c r="F242" s="119"/>
    </row>
    <row r="243" spans="5:6" x14ac:dyDescent="0.25">
      <c r="E243" s="119"/>
      <c r="F243" s="119"/>
    </row>
    <row r="244" spans="5:6" x14ac:dyDescent="0.25">
      <c r="E244" s="119"/>
      <c r="F244" s="119"/>
    </row>
    <row r="245" spans="5:6" x14ac:dyDescent="0.25">
      <c r="E245" s="119"/>
    </row>
    <row r="250" spans="5:6" x14ac:dyDescent="0.25">
      <c r="E250" s="119"/>
      <c r="F250" s="119"/>
    </row>
    <row r="252" spans="5:6" x14ac:dyDescent="0.25">
      <c r="E252" s="105"/>
      <c r="F252" s="53"/>
    </row>
    <row r="1553" ht="25.5" customHeight="1" x14ac:dyDescent="0.25"/>
    <row r="1613" ht="25.5" customHeight="1" x14ac:dyDescent="0.25"/>
  </sheetData>
  <sheetProtection password="CDC5" sheet="1" objects="1" scenarios="1"/>
  <mergeCells count="40">
    <mergeCell ref="B214:E214"/>
    <mergeCell ref="B216:E216"/>
    <mergeCell ref="B217:C217"/>
    <mergeCell ref="B218:E218"/>
    <mergeCell ref="B220:E220"/>
    <mergeCell ref="A120:E120"/>
    <mergeCell ref="A209:F209"/>
    <mergeCell ref="A210:E210"/>
    <mergeCell ref="B212:E212"/>
    <mergeCell ref="B213:C213"/>
    <mergeCell ref="B56:E56"/>
    <mergeCell ref="B59:E59"/>
    <mergeCell ref="B185:E185"/>
    <mergeCell ref="B124:E124"/>
    <mergeCell ref="B153:E153"/>
    <mergeCell ref="A122:F122"/>
    <mergeCell ref="B16:E16"/>
    <mergeCell ref="B36:E36"/>
    <mergeCell ref="B22:E22"/>
    <mergeCell ref="B27:E27"/>
    <mergeCell ref="B31:E31"/>
    <mergeCell ref="B65:E65"/>
    <mergeCell ref="B62:E62"/>
    <mergeCell ref="B116:E116"/>
    <mergeCell ref="B206:E206"/>
    <mergeCell ref="B92:E92"/>
    <mergeCell ref="B159:E159"/>
    <mergeCell ref="G6:L6"/>
    <mergeCell ref="G1:L1"/>
    <mergeCell ref="G2:L2"/>
    <mergeCell ref="G3:L3"/>
    <mergeCell ref="G4:L4"/>
    <mergeCell ref="G5:L5"/>
    <mergeCell ref="A1:F1"/>
    <mergeCell ref="B9:E9"/>
    <mergeCell ref="A2:F2"/>
    <mergeCell ref="A3:F3"/>
    <mergeCell ref="A4:F4"/>
    <mergeCell ref="A5:F5"/>
    <mergeCell ref="A6:F6"/>
  </mergeCells>
  <phoneticPr fontId="0" type="noConversion"/>
  <printOptions horizontalCentered="1"/>
  <pageMargins left="0.43307086614173229" right="0.43307086614173229" top="1.1655511811023622" bottom="0.47244094488188981" header="0.31496062992125984" footer="0.31496062992125984"/>
  <pageSetup scale="58" orientation="portrait" copies="2" r:id="rId1"/>
  <rowBreaks count="3" manualBreakCount="3">
    <brk id="67" max="5" man="1"/>
    <brk id="158" max="5" man="1"/>
    <brk id="18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vt:lpstr>
      <vt:lpstr>PRESUPUESTO!Área_de_impresión</vt:lpstr>
      <vt:lpstr>PRESUPUESTO!Títulos_a_imprimir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2012-10-16T14:22:44Z</cp:lastPrinted>
  <dcterms:created xsi:type="dcterms:W3CDTF">2006-09-12T12:46:56Z</dcterms:created>
  <dcterms:modified xsi:type="dcterms:W3CDTF">2012-12-03T20:50:02Z</dcterms:modified>
</cp:coreProperties>
</file>